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UNIVERSITA'\2023\Università\Terza Missione\AQ Terza Missione_Commissione terza missione\Anvur\"/>
    </mc:Choice>
  </mc:AlternateContent>
  <bookViews>
    <workbookView xWindow="0" yWindow="0" windowWidth="28800" windowHeight="12210" activeTab="7"/>
  </bookViews>
  <sheets>
    <sheet name="Docenti" sheetId="1" r:id="rId1"/>
    <sheet name="Dati Ateneo" sheetId="2" r:id="rId2"/>
    <sheet name="DECO" sheetId="3" r:id="rId3"/>
    <sheet name="DEMET" sheetId="4" r:id="rId4"/>
    <sheet name="DMEDCHIR" sheetId="5" r:id="rId5"/>
    <sheet name="DMEDCLIN" sheetId="6" r:id="rId6"/>
    <sheet name="DAFNE" sheetId="7" r:id="rId7"/>
    <sheet name="DIGIU" sheetId="8" r:id="rId8"/>
    <sheet name="DISTUM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2" l="1"/>
  <c r="H4" i="2"/>
  <c r="E4" i="2"/>
  <c r="B4" i="2"/>
  <c r="F2" i="5" l="1"/>
  <c r="I2" i="5"/>
  <c r="L2" i="5"/>
  <c r="C3" i="5"/>
  <c r="C2" i="5"/>
  <c r="L4" i="7"/>
  <c r="L4" i="9"/>
  <c r="I4" i="9"/>
  <c r="F4" i="9"/>
  <c r="C4" i="9"/>
  <c r="L3" i="9"/>
  <c r="I3" i="9"/>
  <c r="F3" i="9"/>
  <c r="C3" i="9"/>
  <c r="L2" i="9"/>
  <c r="I2" i="9"/>
  <c r="F2" i="9"/>
  <c r="C2" i="9"/>
  <c r="L4" i="8"/>
  <c r="I4" i="8"/>
  <c r="F4" i="8"/>
  <c r="C4" i="8"/>
  <c r="L3" i="8"/>
  <c r="I3" i="8"/>
  <c r="F3" i="8"/>
  <c r="C3" i="8"/>
  <c r="L2" i="8"/>
  <c r="I2" i="8"/>
  <c r="F2" i="8"/>
  <c r="C2" i="8"/>
  <c r="I4" i="7"/>
  <c r="F4" i="7"/>
  <c r="C4" i="7"/>
  <c r="L3" i="7"/>
  <c r="I3" i="7"/>
  <c r="F3" i="7"/>
  <c r="C3" i="7"/>
  <c r="L2" i="7"/>
  <c r="I2" i="7"/>
  <c r="F2" i="7"/>
  <c r="C2" i="7"/>
  <c r="L4" i="6"/>
  <c r="I4" i="6"/>
  <c r="F4" i="6"/>
  <c r="C4" i="6"/>
  <c r="L3" i="6"/>
  <c r="I3" i="6"/>
  <c r="F3" i="6"/>
  <c r="C3" i="6"/>
  <c r="L2" i="6"/>
  <c r="F2" i="6"/>
  <c r="C2" i="6"/>
  <c r="L4" i="5"/>
  <c r="I4" i="5"/>
  <c r="F4" i="5"/>
  <c r="C4" i="5"/>
  <c r="L3" i="5"/>
  <c r="I3" i="5"/>
  <c r="F3" i="5"/>
  <c r="L4" i="4"/>
  <c r="I4" i="4"/>
  <c r="F4" i="4"/>
  <c r="C4" i="4"/>
  <c r="L3" i="4"/>
  <c r="I3" i="4"/>
  <c r="F3" i="4"/>
  <c r="C3" i="4"/>
  <c r="L2" i="4"/>
  <c r="I2" i="4"/>
  <c r="F2" i="4"/>
  <c r="C2" i="4"/>
  <c r="L4" i="3"/>
  <c r="I4" i="3"/>
  <c r="L3" i="3"/>
  <c r="I3" i="3"/>
  <c r="L2" i="3"/>
  <c r="I2" i="3"/>
  <c r="F4" i="3"/>
  <c r="F3" i="3"/>
  <c r="F2" i="3"/>
  <c r="C4" i="3"/>
  <c r="C3" i="3"/>
  <c r="C2" i="3"/>
  <c r="L4" i="2"/>
  <c r="I4" i="2"/>
  <c r="F4" i="2"/>
  <c r="C4" i="2"/>
  <c r="L3" i="2"/>
  <c r="I3" i="2"/>
  <c r="F3" i="2"/>
  <c r="L2" i="2"/>
  <c r="I2" i="2"/>
  <c r="F2" i="2"/>
  <c r="C2" i="2"/>
  <c r="C3" i="2"/>
  <c r="AB6" i="1"/>
  <c r="Y6" i="1"/>
  <c r="V6" i="1"/>
  <c r="S6" i="1"/>
  <c r="P6" i="1"/>
  <c r="M6" i="1"/>
  <c r="J6" i="1"/>
  <c r="AA5" i="1"/>
  <c r="AA6" i="1"/>
  <c r="X5" i="1"/>
  <c r="X6" i="1"/>
  <c r="U5" i="1"/>
  <c r="U6" i="1"/>
  <c r="R5" i="1"/>
  <c r="R6" i="1"/>
  <c r="AA4" i="1"/>
  <c r="X4" i="1"/>
  <c r="U4" i="1"/>
  <c r="R4" i="1"/>
  <c r="O5" i="1"/>
  <c r="O6" i="1"/>
  <c r="O4" i="1"/>
  <c r="L5" i="1"/>
  <c r="L6" i="1"/>
  <c r="L4" i="1"/>
  <c r="I5" i="1"/>
  <c r="I6" i="1"/>
  <c r="I4" i="1"/>
  <c r="G6" i="1"/>
  <c r="F5" i="1"/>
  <c r="F6" i="1"/>
  <c r="F4" i="1"/>
  <c r="D6" i="1"/>
  <c r="C5" i="1"/>
  <c r="C6" i="1"/>
  <c r="C4" i="1"/>
</calcChain>
</file>

<file path=xl/sharedStrings.xml><?xml version="1.0" encoding="utf-8"?>
<sst xmlns="http://schemas.openxmlformats.org/spreadsheetml/2006/main" count="206" uniqueCount="52">
  <si>
    <t>Composizione Docenti UNIFG ultimi tre anni_2020_2023</t>
  </si>
  <si>
    <t>Ateneo</t>
  </si>
  <si>
    <t>% rispetto anno prima</t>
  </si>
  <si>
    <t>F</t>
  </si>
  <si>
    <t>DECO</t>
  </si>
  <si>
    <t>%</t>
  </si>
  <si>
    <t>DEMET</t>
  </si>
  <si>
    <t>DMEDCHIR</t>
  </si>
  <si>
    <t>DMEDCLIN</t>
  </si>
  <si>
    <t>DAFNE</t>
  </si>
  <si>
    <t>DIGIU</t>
  </si>
  <si>
    <t>DISTUM</t>
  </si>
  <si>
    <t>rispetto al primo anno</t>
  </si>
  <si>
    <t>% anno prima</t>
  </si>
  <si>
    <t>% primo anno</t>
  </si>
  <si>
    <r>
      <t xml:space="preserve">E.2.0.B - </t>
    </r>
    <r>
      <rPr>
        <i/>
        <sz val="10"/>
        <color rgb="FFFF0000"/>
        <rFont val="Calibri"/>
        <family val="2"/>
        <scheme val="minor"/>
      </rPr>
      <t>Numero di spin off universitari attivi e operativi al 31/12</t>
    </r>
    <r>
      <rPr>
        <i/>
        <sz val="10"/>
        <color theme="1"/>
        <rFont val="Calibri"/>
        <family val="2"/>
        <scheme val="minor"/>
      </rPr>
      <t xml:space="preserve"> che, ai sensi del d.lgs. del 27 luglio 1999, n. 297, e del d.m. del 10 agosto 2011, n. 168 e tenuto conto delle Linee Guida ANVUR,rispondono alle seguenti caratteristiche: - operatività dell’impresa sulla base di collaborazione di ricerca; - accreditamento in Ateneo dell’impresa spin off con delibera del ricerca prodotti dall’ateneo e/o mantenimento con lo stesso di rapporti organici di risultati di Consiglio di Amministrazione. Possono essere ricompresi gli spin-off accreditati nel periodo della programmazione.</t>
    </r>
    <r>
      <rPr>
        <i/>
        <sz val="10"/>
        <color rgb="FFFF0000"/>
        <rFont val="Calibri"/>
        <family val="2"/>
        <scheme val="minor"/>
      </rPr>
      <t xml:space="preserve"> Il dato va diviso per il numero di docenti di ruolo della struttura.</t>
    </r>
  </si>
  <si>
    <r>
      <t>E.2.0.B -</t>
    </r>
    <r>
      <rPr>
        <i/>
        <sz val="10"/>
        <color rgb="FFFF0000"/>
        <rFont val="Calibri"/>
        <family val="2"/>
        <scheme val="minor"/>
      </rPr>
      <t xml:space="preserve"> Numero di brevetti</t>
    </r>
    <r>
      <rPr>
        <i/>
        <sz val="10"/>
        <color theme="1"/>
        <rFont val="Calibri"/>
        <family val="2"/>
        <scheme val="minor"/>
      </rPr>
      <t xml:space="preserve"> registrati e approvati presso sedi nazionali ed europee </t>
    </r>
    <r>
      <rPr>
        <i/>
        <sz val="10"/>
        <color rgb="FFFF0000"/>
        <rFont val="Calibri"/>
        <family val="2"/>
        <scheme val="minor"/>
      </rPr>
      <t>rispetto ai docenti di ruolo della struttura</t>
    </r>
    <r>
      <rPr>
        <i/>
        <sz val="10"/>
        <color theme="1"/>
        <rFont val="Calibri"/>
        <family val="2"/>
        <scheme val="minor"/>
      </rPr>
      <t xml:space="preserve">
</t>
    </r>
  </si>
  <si>
    <t>Fonte dei dati</t>
  </si>
  <si>
    <t>2023 (giugno)</t>
  </si>
  <si>
    <t>Indicatore</t>
  </si>
  <si>
    <t>https://www.unifg.it/sites/default/files/2021-07/societa-partecipate-2020.pdf</t>
  </si>
  <si>
    <t>https://www.unifg.it/sites/default/files/2021-07/societa-partecipate-2021.pdf</t>
  </si>
  <si>
    <t>https://www.unifg.it/sites/default/files/2022-01/societa-partecipate-31-01-2022.pdf</t>
  </si>
  <si>
    <t>https://www.unifg.it/sites/default/files/2023-01/societa-partecipate-31-01-2023.pdf</t>
  </si>
  <si>
    <t>https://www.unifg.it/sites/default/files/2023-06/relazione-ex-art3-quater-legge1-2009-anno-2020.pdf</t>
  </si>
  <si>
    <t>https://www.unifg.it/sites/default/files/2023-06/relazione-ex-art3-quater-legge1-2009-anno-2021.pdf</t>
  </si>
  <si>
    <r>
      <t xml:space="preserve">E.2.0.C - Numero di </t>
    </r>
    <r>
      <rPr>
        <i/>
        <sz val="10"/>
        <color rgb="FFFF0000"/>
        <rFont val="Calibri"/>
        <family val="2"/>
        <scheme val="minor"/>
      </rPr>
      <t>attività di terza missione</t>
    </r>
    <r>
      <rPr>
        <i/>
        <sz val="10"/>
        <color theme="1"/>
        <rFont val="Calibri"/>
        <family val="2"/>
        <scheme val="minor"/>
      </rPr>
      <t xml:space="preserve"> </t>
    </r>
    <r>
      <rPr>
        <i/>
        <sz val="10"/>
        <color rgb="FFFF0000"/>
        <rFont val="Calibri"/>
        <family val="2"/>
        <scheme val="minor"/>
      </rPr>
      <t xml:space="preserve">rispetto ai docenti di ruolo della struttura. </t>
    </r>
    <r>
      <rPr>
        <i/>
        <sz val="10"/>
        <rFont val="Calibri"/>
        <family val="2"/>
        <scheme val="minor"/>
      </rPr>
      <t>Numero di attività di trasferimento di conoscenza, con particolare riferimento a formazione continua e public engagement promosse a livello di Struttura dal 1/1 al 31/12. Sono considerate in particolare le attività ai paragrafi I.6.a – Sperimentazione clinica su farmaci e dispositivi medici (trial registrati in banche dati ufficiali e studi su dispositivi medici), I.7.a – Attività di formazione continua e I.8.a Selezione di iniziative di Public Engagement delle Linee Guida ANVUR su Terza Missione e Impatto sociale</t>
    </r>
  </si>
  <si>
    <t>https://www.demet.unifg.it/it/terza-missione</t>
  </si>
  <si>
    <t>https://www.medicina.unifg.it/it/ricerca/dipartimento-di-medicina-clinica-e-sperimentale/dmcs-terza-missione</t>
  </si>
  <si>
    <t>https://www.medicina.unifg.it/it</t>
  </si>
  <si>
    <t>https://www.agraria.unifg.it/it/terza-missione/impegno-socio-culturale/public-engagement/public-engagement-dafne</t>
  </si>
  <si>
    <t>https://www.giurisprudenza.unifg.it/it/terza-missione/impegno-socio-culturale</t>
  </si>
  <si>
    <t>https://www.unifg.it/sites/default/files/2023-06/monitoraggio-terza-missione-delibera-economia-scheda.pdf</t>
  </si>
  <si>
    <t>https://www.unifg.it/sites/default/files/2023-06/monitoraggio-terza-missione-delibera-giurisprudenza-scheda.pdf</t>
  </si>
  <si>
    <t>https://www.unifg.it/sites/default/files/2023-06/monitoraggio-terza-missione-delibera-dafne-scheda.pdf</t>
  </si>
  <si>
    <t>https://www.unifg.it/sites/default/files/2023-06/monitoraggio-terza-missione-delibera-studi-umanistici-scheda.pdf</t>
  </si>
  <si>
    <t>https://www.unifg.it/sites/default/files/2022-07/12-all-n-11-CA29giu2022-relazione-spin-off-anno-2021-prot.pdf</t>
  </si>
  <si>
    <t>cosi composte: 3 sperimentazioni cliniche su farmaci + 15 attività di P.E. (https://www.unifg.it/sites/default/files/2023-06/monitoraggio-terza-missione-delibera-medicina-monitoraggio.pdf)</t>
  </si>
  <si>
    <t>cosi composte: 4 sperimentazioni cliniche su farmaci + 3 altre attività + 17 attività di P.E. (https://www.unifg.it/sites/default/files/2023-06/monitoraggio-terza-missione-delibera-medicina-monitoraggio.pdf)</t>
  </si>
  <si>
    <t>cosi composte: 2 sperimentazioni cliniche su farmaci + 3 corsi ECM + 1 corso MOOC + 20 attività di P.E. (https://www.unifg.it/sites/default/files/2023-06/monitoraggio-terza-missione-delibera-medicina-monitoraggio.pdf)</t>
  </si>
  <si>
    <t>cosi composte: 32 sperimentazioni cliniche su farmaci + 4 studi non interventistici + 7 corsi ECM + 12 attività di P.E. (https://www.unifg.it/sites/default/files/2023-06/monitoraggio-terza-missione-delibera-scienze-mediche-scheda.pdf)</t>
  </si>
  <si>
    <t>cosi composte: 21 sperimentazioni cliniche su farmaci + 14 studi non interventistici + 24 corsi ECM + 4 attività di P.E. (https://www.unifg.it/sites/default/files/2023-06/monitoraggio-terza-missione-delibera-scienze-mediche-scheda.pdf)</t>
  </si>
  <si>
    <t>cosi composte: 21 sperimentazioni cliniche su farmaci + 35 studi non interventistici + 2 altre attività + 16 corsi ECM + 6 corsi di formazione continua + 26 attività di P.E. (https://www.unifg.it/sites/default/files/2023-06/monitoraggio-terza-missione-delibera-scienze-mediche-scheda.pdf)</t>
  </si>
  <si>
    <t>Dipartimento costituito alla fine del 2020</t>
  </si>
  <si>
    <t>cosi composte: 1 corso MOOC + 51 attività di P.E. (https://www.unifg.it/sites/default/files/2023-06/monitoraggio-terza-missione-delibera-demet-scheda.pdf)</t>
  </si>
  <si>
    <t>cosi composte: 2 corsi MOOC + 32 attività di P.E. (https://www.unifg.it/sites/default/files/2023-06/monitoraggio-terza-missione-delibera-demet-scheda.pdf)</t>
  </si>
  <si>
    <t>Sarà approvata dagli organi di governo il prossimo 30.06.2023</t>
  </si>
  <si>
    <t>Dati ancora non ufficiali</t>
  </si>
  <si>
    <t>https://www.giurisprudenza.unifg.it/sites/st02/files/2022-10/TERZA%20MISSIONE%202019_2020%20%282%29.xlsx</t>
  </si>
  <si>
    <t>https://www.giurisprudenza.unifg.it/sites/st02/files/2023-02/TERZA%20MISSIONE%202021_2022.pdf</t>
  </si>
  <si>
    <t>https://www.studiumanistici.unifg.it/it/terza-missione/public-engagement/il-dipartimento-al-centro-del-territorio; https://www.studiumanistici.unifg.it/it/terza-missione/public-engagement/il-territorio-al-centro-del-dipartimento</t>
  </si>
  <si>
    <t>https://www.economia.unifg.it/it/terza-missione/impegno-socio-culturale/public-engagement/eventi-pe-2023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</si>
</sst>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Border="1" applyAlignment="1">
      <alignment vertic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7" fillId="0" borderId="0" xfId="1" applyBorder="1" applyAlignment="1">
      <alignment vertical="center" wrapText="1"/>
    </xf>
    <xf numFmtId="49" fontId="4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49" fontId="7" fillId="0" borderId="0" xfId="1" applyNumberFormat="1" applyBorder="1" applyAlignment="1">
      <alignment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unifg.it/sites/default/files/2021-07/societa-partecipate-2020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unifg.it/sites/default/files/2021-07/societa-partecipate-2020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met.unifg.it/it/terza-missione" TargetMode="External"/><Relationship Id="rId1" Type="http://schemas.openxmlformats.org/officeDocument/2006/relationships/hyperlink" Target="https://www.unifg.it/sites/default/files/2021-07/societa-partecipate-2020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nifg.it/sites/default/files/2021-07/societa-partecipate-2020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nifg.it/sites/default/files/2021-07/societa-partecipate-2020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nifg.it/sites/default/files/2021-07/societa-partecipate-2020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nifg.it/sites/default/files/2021-07/societa-partecipate-2020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studiumanistici.unifg.it/it/terza-missione/public-engagement/il-dipartimento-al-centro-del-territorio" TargetMode="External"/><Relationship Id="rId1" Type="http://schemas.openxmlformats.org/officeDocument/2006/relationships/hyperlink" Target="https://www.unifg.it/sites/default/files/2021-07/societa-partecipate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"/>
  <sheetViews>
    <sheetView workbookViewId="0">
      <selection activeCell="A6" sqref="A6"/>
    </sheetView>
  </sheetViews>
  <sheetFormatPr defaultRowHeight="15" x14ac:dyDescent="0.25"/>
  <cols>
    <col min="1" max="1" width="10.7109375" bestFit="1" customWidth="1"/>
    <col min="3" max="4" width="20.140625" customWidth="1"/>
    <col min="6" max="7" width="20.140625" customWidth="1"/>
    <col min="14" max="14" width="13.140625" customWidth="1"/>
    <col min="17" max="17" width="11.7109375" customWidth="1"/>
  </cols>
  <sheetData>
    <row r="1" spans="1:28" x14ac:dyDescent="0.25">
      <c r="A1" t="s">
        <v>0</v>
      </c>
    </row>
    <row r="2" spans="1:28" x14ac:dyDescent="0.25">
      <c r="B2" s="2" t="s">
        <v>1</v>
      </c>
      <c r="C2" t="s">
        <v>2</v>
      </c>
      <c r="D2" t="s">
        <v>12</v>
      </c>
      <c r="E2" t="s">
        <v>3</v>
      </c>
      <c r="F2" t="s">
        <v>13</v>
      </c>
      <c r="G2" t="s">
        <v>14</v>
      </c>
      <c r="H2" s="2" t="s">
        <v>4</v>
      </c>
      <c r="I2" t="s">
        <v>5</v>
      </c>
      <c r="J2" t="s">
        <v>14</v>
      </c>
      <c r="K2" s="2" t="s">
        <v>6</v>
      </c>
      <c r="L2" t="s">
        <v>5</v>
      </c>
      <c r="M2" t="s">
        <v>14</v>
      </c>
      <c r="N2" s="2" t="s">
        <v>7</v>
      </c>
      <c r="O2" t="s">
        <v>5</v>
      </c>
      <c r="P2" t="s">
        <v>14</v>
      </c>
      <c r="Q2" s="2" t="s">
        <v>8</v>
      </c>
      <c r="R2" t="s">
        <v>5</v>
      </c>
      <c r="S2" t="s">
        <v>14</v>
      </c>
      <c r="T2" s="2" t="s">
        <v>9</v>
      </c>
      <c r="U2" t="s">
        <v>5</v>
      </c>
      <c r="V2" t="s">
        <v>14</v>
      </c>
      <c r="W2" s="2" t="s">
        <v>10</v>
      </c>
      <c r="X2" t="s">
        <v>5</v>
      </c>
      <c r="Y2" t="s">
        <v>14</v>
      </c>
      <c r="Z2" s="2" t="s">
        <v>11</v>
      </c>
      <c r="AA2" t="s">
        <v>5</v>
      </c>
      <c r="AB2" t="s">
        <v>14</v>
      </c>
    </row>
    <row r="3" spans="1:28" x14ac:dyDescent="0.25">
      <c r="A3" s="1">
        <v>44196</v>
      </c>
      <c r="B3">
        <v>374</v>
      </c>
      <c r="C3">
        <v>0</v>
      </c>
      <c r="E3">
        <v>163</v>
      </c>
      <c r="H3">
        <v>50</v>
      </c>
      <c r="K3">
        <v>36</v>
      </c>
      <c r="N3">
        <v>52</v>
      </c>
      <c r="Q3">
        <v>64</v>
      </c>
      <c r="T3">
        <v>67</v>
      </c>
      <c r="W3">
        <v>54</v>
      </c>
      <c r="Z3">
        <v>51</v>
      </c>
    </row>
    <row r="4" spans="1:28" x14ac:dyDescent="0.25">
      <c r="A4" s="1">
        <v>44561</v>
      </c>
      <c r="B4">
        <v>388</v>
      </c>
      <c r="C4">
        <f>(B4/B3)*100-100</f>
        <v>3.7433155080213822</v>
      </c>
      <c r="E4">
        <v>174</v>
      </c>
      <c r="F4">
        <f>(E4/E3)*100-100</f>
        <v>6.7484662576687242</v>
      </c>
      <c r="H4">
        <v>45</v>
      </c>
      <c r="I4">
        <f>(H4/H3)*100-100</f>
        <v>-10</v>
      </c>
      <c r="K4">
        <v>36</v>
      </c>
      <c r="L4">
        <f>(K4/K3)*100-100</f>
        <v>0</v>
      </c>
      <c r="N4">
        <v>60</v>
      </c>
      <c r="O4">
        <f>(N4/N3)*100-100</f>
        <v>15.384615384615373</v>
      </c>
      <c r="Q4">
        <v>64</v>
      </c>
      <c r="R4">
        <f>(Q4/Q3)*100-100</f>
        <v>0</v>
      </c>
      <c r="T4">
        <v>65</v>
      </c>
      <c r="U4">
        <f>(T4/T3)*100-100</f>
        <v>-2.9850746268656678</v>
      </c>
      <c r="W4">
        <v>53</v>
      </c>
      <c r="X4">
        <f>(W4/W3)*100-100</f>
        <v>-1.8518518518518476</v>
      </c>
      <c r="Z4">
        <v>65</v>
      </c>
      <c r="AA4">
        <f>(Z4/Z3)*100-100</f>
        <v>27.45098039215685</v>
      </c>
    </row>
    <row r="5" spans="1:28" x14ac:dyDescent="0.25">
      <c r="A5" s="1">
        <v>44926</v>
      </c>
      <c r="B5">
        <v>416</v>
      </c>
      <c r="C5">
        <f t="shared" ref="C5:C6" si="0">(B5/B4)*100-100</f>
        <v>7.2164948453608275</v>
      </c>
      <c r="E5">
        <v>189</v>
      </c>
      <c r="F5">
        <f t="shared" ref="F5:F6" si="1">(E5/E4)*100-100</f>
        <v>8.6206896551724128</v>
      </c>
      <c r="H5">
        <v>42</v>
      </c>
      <c r="I5">
        <f t="shared" ref="I5:I6" si="2">(H5/H4)*100-100</f>
        <v>-6.6666666666666714</v>
      </c>
      <c r="K5">
        <v>36</v>
      </c>
      <c r="L5">
        <f t="shared" ref="L5:L6" si="3">(K5/K4)*100-100</f>
        <v>0</v>
      </c>
      <c r="N5">
        <v>69</v>
      </c>
      <c r="O5">
        <f t="shared" ref="O5:O6" si="4">(N5/N4)*100-100</f>
        <v>14.999999999999986</v>
      </c>
      <c r="Q5">
        <v>72</v>
      </c>
      <c r="R5">
        <f t="shared" ref="R5:R6" si="5">(Q5/Q4)*100-100</f>
        <v>12.5</v>
      </c>
      <c r="T5">
        <v>70</v>
      </c>
      <c r="U5">
        <f t="shared" ref="U5:U6" si="6">(T5/T4)*100-100</f>
        <v>7.6923076923076934</v>
      </c>
      <c r="W5">
        <v>55</v>
      </c>
      <c r="X5">
        <f t="shared" ref="X5:X6" si="7">(W5/W4)*100-100</f>
        <v>3.7735849056603712</v>
      </c>
      <c r="Z5">
        <v>72</v>
      </c>
      <c r="AA5">
        <f t="shared" ref="AA5:AA6" si="8">(Z5/Z4)*100-100</f>
        <v>10.769230769230774</v>
      </c>
    </row>
    <row r="6" spans="1:28" x14ac:dyDescent="0.25">
      <c r="A6" s="1">
        <v>45093</v>
      </c>
      <c r="B6">
        <v>442</v>
      </c>
      <c r="C6">
        <f t="shared" si="0"/>
        <v>6.25</v>
      </c>
      <c r="D6">
        <f>(B6/B3)*100-100</f>
        <v>18.181818181818187</v>
      </c>
      <c r="E6">
        <v>202</v>
      </c>
      <c r="F6">
        <f t="shared" si="1"/>
        <v>6.878306878306887</v>
      </c>
      <c r="G6">
        <f>(E6/E3)*100-100</f>
        <v>23.926380368098151</v>
      </c>
      <c r="H6">
        <v>41</v>
      </c>
      <c r="I6">
        <f t="shared" si="2"/>
        <v>-2.3809523809523796</v>
      </c>
      <c r="J6">
        <f>(H6/H3)*100-100</f>
        <v>-18</v>
      </c>
      <c r="K6">
        <v>36</v>
      </c>
      <c r="L6">
        <f t="shared" si="3"/>
        <v>0</v>
      </c>
      <c r="M6">
        <f>(K6/K3)*100-100</f>
        <v>0</v>
      </c>
      <c r="N6">
        <v>75</v>
      </c>
      <c r="O6">
        <f t="shared" si="4"/>
        <v>8.6956521739130324</v>
      </c>
      <c r="P6">
        <f>(N6/N3)*100-100</f>
        <v>44.230769230769226</v>
      </c>
      <c r="Q6">
        <v>80</v>
      </c>
      <c r="R6">
        <f t="shared" si="5"/>
        <v>11.111111111111114</v>
      </c>
      <c r="S6">
        <f>(Q6/Q3)*100-100</f>
        <v>25</v>
      </c>
      <c r="T6">
        <v>74</v>
      </c>
      <c r="U6">
        <f t="shared" si="6"/>
        <v>5.7142857142857224</v>
      </c>
      <c r="V6">
        <f>(T6/T3)*100-100</f>
        <v>10.447761194029852</v>
      </c>
      <c r="W6">
        <v>54</v>
      </c>
      <c r="X6">
        <f t="shared" si="7"/>
        <v>-1.818181818181813</v>
      </c>
      <c r="Y6">
        <f>(W6/W3)*100-100</f>
        <v>0</v>
      </c>
      <c r="Z6">
        <v>82</v>
      </c>
      <c r="AA6">
        <f t="shared" si="8"/>
        <v>13.888888888888886</v>
      </c>
      <c r="AB6">
        <f>(Z6/Z3)*100-100</f>
        <v>60.784313725490193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B4" sqref="B4"/>
    </sheetView>
  </sheetViews>
  <sheetFormatPr defaultRowHeight="15" x14ac:dyDescent="0.25"/>
  <cols>
    <col min="1" max="1" width="43" customWidth="1"/>
    <col min="2" max="2" width="9.85546875" customWidth="1"/>
    <col min="3" max="3" width="10.5703125" customWidth="1"/>
    <col min="4" max="4" width="31" customWidth="1"/>
    <col min="5" max="5" width="8" customWidth="1"/>
    <col min="6" max="6" width="12.85546875" customWidth="1"/>
    <col min="7" max="7" width="38.7109375" customWidth="1"/>
    <col min="8" max="9" width="9.42578125" customWidth="1"/>
    <col min="10" max="10" width="27.42578125" customWidth="1"/>
    <col min="11" max="11" width="13.85546875" customWidth="1"/>
    <col min="12" max="12" width="10.42578125" customWidth="1"/>
    <col min="13" max="13" width="27" customWidth="1"/>
  </cols>
  <sheetData>
    <row r="1" spans="1:13" x14ac:dyDescent="0.25">
      <c r="B1" s="7">
        <v>2020</v>
      </c>
      <c r="C1" s="2" t="s">
        <v>19</v>
      </c>
      <c r="D1" s="6" t="s">
        <v>17</v>
      </c>
      <c r="E1" s="7">
        <v>2021</v>
      </c>
      <c r="F1" s="2" t="s">
        <v>19</v>
      </c>
      <c r="G1" s="6" t="s">
        <v>17</v>
      </c>
      <c r="H1" s="7">
        <v>2022</v>
      </c>
      <c r="I1" s="2" t="s">
        <v>19</v>
      </c>
      <c r="J1" s="6" t="s">
        <v>17</v>
      </c>
      <c r="K1" s="7" t="s">
        <v>18</v>
      </c>
      <c r="L1" s="2" t="s">
        <v>19</v>
      </c>
      <c r="M1" s="6" t="s">
        <v>17</v>
      </c>
    </row>
    <row r="2" spans="1:13" ht="165.75" x14ac:dyDescent="0.25">
      <c r="A2" s="5" t="s">
        <v>15</v>
      </c>
      <c r="B2" s="5">
        <v>6</v>
      </c>
      <c r="C2" s="5">
        <f>B2/Docenti!B3</f>
        <v>1.6042780748663103E-2</v>
      </c>
      <c r="D2" s="8" t="s">
        <v>20</v>
      </c>
      <c r="E2" s="5">
        <v>6</v>
      </c>
      <c r="F2" s="5">
        <f>E2/Docenti!B4</f>
        <v>1.5463917525773196E-2</v>
      </c>
      <c r="G2" s="8" t="s">
        <v>21</v>
      </c>
      <c r="H2" s="5">
        <v>6</v>
      </c>
      <c r="I2" s="5">
        <f>H2/Docenti!B5</f>
        <v>1.4423076923076924E-2</v>
      </c>
      <c r="J2" s="8" t="s">
        <v>22</v>
      </c>
      <c r="K2" s="5">
        <v>6</v>
      </c>
      <c r="L2" s="5">
        <f>K2/Docenti!B6</f>
        <v>1.3574660633484163E-2</v>
      </c>
      <c r="M2" s="8" t="s">
        <v>23</v>
      </c>
    </row>
    <row r="3" spans="1:13" ht="60" x14ac:dyDescent="0.25">
      <c r="A3" s="5" t="s">
        <v>16</v>
      </c>
      <c r="B3" s="5">
        <v>21</v>
      </c>
      <c r="C3" s="5">
        <f>B3/Docenti!B3</f>
        <v>5.6149732620320858E-2</v>
      </c>
      <c r="D3" s="8" t="s">
        <v>24</v>
      </c>
      <c r="E3" s="5">
        <v>21</v>
      </c>
      <c r="F3" s="5">
        <f>E3/Docenti!B4</f>
        <v>5.4123711340206188E-2</v>
      </c>
      <c r="G3" s="8" t="s">
        <v>25</v>
      </c>
      <c r="H3" s="5">
        <v>20</v>
      </c>
      <c r="I3" s="5">
        <f>H3/Docenti!B5</f>
        <v>4.807692307692308E-2</v>
      </c>
      <c r="J3" s="12" t="s">
        <v>46</v>
      </c>
      <c r="K3" s="5">
        <v>20</v>
      </c>
      <c r="L3" s="5">
        <f>K3/Docenti!B6</f>
        <v>4.5248868778280542E-2</v>
      </c>
      <c r="M3" t="s">
        <v>47</v>
      </c>
    </row>
    <row r="4" spans="1:13" ht="153" x14ac:dyDescent="0.25">
      <c r="A4" s="5" t="s">
        <v>26</v>
      </c>
      <c r="B4" s="5">
        <f>SUM(1+DECO!B4+DEMET!B4+DMEDCHIR!B4+DMEDCLIN!B4+DAFNE!B4+DIGIU!B4+DISTUM!B4)</f>
        <v>194</v>
      </c>
      <c r="C4" s="5">
        <f>B4/Docenti!B3</f>
        <v>0.51871657754010692</v>
      </c>
      <c r="D4" s="8" t="s">
        <v>24</v>
      </c>
      <c r="E4" s="5">
        <f>SUM(8+DECO!E4+DEMET!E4+DMEDCHIR!E4+DMEDCLIN!E4+DAFNE!E4+DIGIU!E4+DISTUM!E4)</f>
        <v>219</v>
      </c>
      <c r="F4" s="5">
        <f>E4/Docenti!B4</f>
        <v>0.56443298969072164</v>
      </c>
      <c r="G4" s="8" t="s">
        <v>25</v>
      </c>
      <c r="H4" s="5">
        <f>SUM(26+DECO!H4+DEMET!H4+DMEDCHIR!H4+DMEDCLIN!H4+DAFNE!H4+DIGIU!H4+DISTUM!H4)</f>
        <v>280</v>
      </c>
      <c r="I4" s="5">
        <f>H4/Docenti!B5</f>
        <v>0.67307692307692313</v>
      </c>
      <c r="J4" s="12" t="s">
        <v>46</v>
      </c>
      <c r="K4" s="5">
        <f>SUM(74+DECO!K4+DEMET!K4+DMEDCHIR!K4+DMEDCLIN!K4+DAFNE!K4+DIGIU!K4+DISTUM!K4)</f>
        <v>182</v>
      </c>
      <c r="L4" s="5">
        <f>K4/Docenti!B6</f>
        <v>0.41176470588235292</v>
      </c>
      <c r="M4" t="s">
        <v>47</v>
      </c>
    </row>
    <row r="5" spans="1:13" x14ac:dyDescent="0.25">
      <c r="D5" s="3"/>
      <c r="G5" s="3"/>
    </row>
    <row r="6" spans="1:13" x14ac:dyDescent="0.25">
      <c r="D6" s="3"/>
      <c r="E6" s="11"/>
      <c r="G6" s="3"/>
      <c r="H6" s="11"/>
    </row>
    <row r="7" spans="1:13" x14ac:dyDescent="0.25">
      <c r="B7" s="2"/>
      <c r="D7" s="3"/>
      <c r="G7" s="3"/>
    </row>
    <row r="8" spans="1:13" x14ac:dyDescent="0.25">
      <c r="D8" s="4"/>
    </row>
    <row r="12" spans="1:13" x14ac:dyDescent="0.25">
      <c r="A12" s="2"/>
    </row>
    <row r="13" spans="1:13" x14ac:dyDescent="0.25">
      <c r="A13" s="2"/>
    </row>
    <row r="14" spans="1:13" x14ac:dyDescent="0.25">
      <c r="A14" s="2"/>
    </row>
    <row r="15" spans="1:13" x14ac:dyDescent="0.25">
      <c r="A15" s="2"/>
    </row>
    <row r="16" spans="1:13" x14ac:dyDescent="0.25">
      <c r="A16" s="2"/>
    </row>
    <row r="17" spans="1:1" x14ac:dyDescent="0.25">
      <c r="A17" s="2"/>
    </row>
    <row r="18" spans="1:1" x14ac:dyDescent="0.25">
      <c r="A18" s="2"/>
    </row>
  </sheetData>
  <hyperlinks>
    <hyperlink ref="D2" r:id="rId1"/>
  </hyperlinks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activeCell="M5" sqref="M5"/>
    </sheetView>
  </sheetViews>
  <sheetFormatPr defaultRowHeight="15" x14ac:dyDescent="0.25"/>
  <cols>
    <col min="1" max="1" width="34.42578125" customWidth="1"/>
    <col min="3" max="3" width="10.42578125" customWidth="1"/>
    <col min="4" max="4" width="24.85546875" customWidth="1"/>
    <col min="6" max="6" width="12" customWidth="1"/>
    <col min="7" max="7" width="20.140625" customWidth="1"/>
    <col min="9" max="9" width="12" bestFit="1" customWidth="1"/>
    <col min="10" max="10" width="23.7109375" customWidth="1"/>
    <col min="12" max="12" width="12" bestFit="1" customWidth="1"/>
    <col min="13" max="13" width="22.7109375" customWidth="1"/>
  </cols>
  <sheetData>
    <row r="1" spans="1:13" x14ac:dyDescent="0.25">
      <c r="B1" s="7">
        <v>2020</v>
      </c>
      <c r="C1" s="2" t="s">
        <v>19</v>
      </c>
      <c r="D1" s="6" t="s">
        <v>17</v>
      </c>
      <c r="E1" s="7">
        <v>2021</v>
      </c>
      <c r="F1" s="2" t="s">
        <v>19</v>
      </c>
      <c r="G1" s="6" t="s">
        <v>17</v>
      </c>
      <c r="H1" s="7">
        <v>2022</v>
      </c>
      <c r="I1" s="2" t="s">
        <v>19</v>
      </c>
      <c r="J1" s="6" t="s">
        <v>17</v>
      </c>
      <c r="K1" s="7" t="s">
        <v>18</v>
      </c>
      <c r="L1" s="2" t="s">
        <v>19</v>
      </c>
      <c r="M1" s="6" t="s">
        <v>17</v>
      </c>
    </row>
    <row r="2" spans="1:13" ht="216.75" x14ac:dyDescent="0.25">
      <c r="A2" s="5" t="s">
        <v>15</v>
      </c>
      <c r="B2" s="5">
        <v>2</v>
      </c>
      <c r="C2" s="5">
        <f>B2/Docenti!H3</f>
        <v>0.04</v>
      </c>
      <c r="D2" s="8" t="s">
        <v>20</v>
      </c>
      <c r="E2" s="5">
        <v>2</v>
      </c>
      <c r="F2" s="5">
        <f>E2/Docenti!H4</f>
        <v>4.4444444444444446E-2</v>
      </c>
      <c r="G2" s="8" t="s">
        <v>21</v>
      </c>
      <c r="H2" s="5">
        <v>2</v>
      </c>
      <c r="I2" s="5">
        <f>H2/Docenti!H5</f>
        <v>4.7619047619047616E-2</v>
      </c>
      <c r="J2" s="8" t="s">
        <v>22</v>
      </c>
      <c r="K2" s="5">
        <v>2</v>
      </c>
      <c r="L2" s="5">
        <f>K2/Docenti!H6</f>
        <v>4.878048780487805E-2</v>
      </c>
      <c r="M2" s="8" t="s">
        <v>23</v>
      </c>
    </row>
    <row r="3" spans="1:13" ht="75" x14ac:dyDescent="0.25">
      <c r="A3" s="5" t="s">
        <v>16</v>
      </c>
      <c r="B3" s="5">
        <v>0</v>
      </c>
      <c r="C3" s="5">
        <f>B3/Docenti!H3</f>
        <v>0</v>
      </c>
      <c r="D3" s="8" t="s">
        <v>24</v>
      </c>
      <c r="E3" s="5">
        <v>0</v>
      </c>
      <c r="F3" s="5">
        <f>E3/Docenti!H4</f>
        <v>0</v>
      </c>
      <c r="G3" s="8" t="s">
        <v>25</v>
      </c>
      <c r="H3" s="5">
        <v>0</v>
      </c>
      <c r="I3" s="5">
        <f>H3/Docenti!H5</f>
        <v>0</v>
      </c>
      <c r="K3" s="5">
        <v>0</v>
      </c>
      <c r="L3" s="5">
        <f>K3/Docenti!H6</f>
        <v>0</v>
      </c>
    </row>
    <row r="4" spans="1:13" ht="204" x14ac:dyDescent="0.25">
      <c r="A4" s="5" t="s">
        <v>26</v>
      </c>
      <c r="B4" s="5">
        <v>10</v>
      </c>
      <c r="C4" s="5">
        <f>B4/Docenti!H3</f>
        <v>0.2</v>
      </c>
      <c r="D4" s="9" t="s">
        <v>32</v>
      </c>
      <c r="E4" s="5">
        <v>19</v>
      </c>
      <c r="F4" s="5">
        <f>E4/Docenti!H4</f>
        <v>0.42222222222222222</v>
      </c>
      <c r="G4" s="9" t="s">
        <v>32</v>
      </c>
      <c r="H4" s="5">
        <v>21</v>
      </c>
      <c r="I4" s="5">
        <f>H4/Docenti!H5</f>
        <v>0.5</v>
      </c>
      <c r="J4" s="9" t="s">
        <v>32</v>
      </c>
      <c r="K4" s="5">
        <v>5</v>
      </c>
      <c r="L4" s="5">
        <f>K4/Docenti!H6</f>
        <v>0.12195121951219512</v>
      </c>
      <c r="M4" s="13" t="s">
        <v>51</v>
      </c>
    </row>
  </sheetData>
  <hyperlinks>
    <hyperlink ref="D2" r:id="rId1"/>
  </hyperlinks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4" workbookViewId="0">
      <selection activeCell="J4" sqref="J4"/>
    </sheetView>
  </sheetViews>
  <sheetFormatPr defaultRowHeight="15" x14ac:dyDescent="0.25"/>
  <cols>
    <col min="1" max="1" width="25.5703125" customWidth="1"/>
    <col min="4" max="4" width="19.42578125" customWidth="1"/>
    <col min="7" max="7" width="19.5703125" customWidth="1"/>
    <col min="10" max="10" width="18.140625" customWidth="1"/>
    <col min="13" max="13" width="18.42578125" customWidth="1"/>
  </cols>
  <sheetData>
    <row r="1" spans="1:13" x14ac:dyDescent="0.25">
      <c r="B1" s="7">
        <v>2020</v>
      </c>
      <c r="C1" s="2" t="s">
        <v>19</v>
      </c>
      <c r="D1" s="6" t="s">
        <v>17</v>
      </c>
      <c r="E1" s="7">
        <v>2021</v>
      </c>
      <c r="F1" s="2" t="s">
        <v>19</v>
      </c>
      <c r="G1" s="6" t="s">
        <v>17</v>
      </c>
      <c r="H1" s="7">
        <v>2022</v>
      </c>
      <c r="I1" s="2" t="s">
        <v>19</v>
      </c>
      <c r="J1" s="6" t="s">
        <v>17</v>
      </c>
      <c r="K1" s="7" t="s">
        <v>18</v>
      </c>
      <c r="L1" s="2" t="s">
        <v>19</v>
      </c>
      <c r="M1" s="6" t="s">
        <v>17</v>
      </c>
    </row>
    <row r="2" spans="1:13" ht="280.5" x14ac:dyDescent="0.25">
      <c r="A2" s="5" t="s">
        <v>15</v>
      </c>
      <c r="B2" s="5">
        <v>0</v>
      </c>
      <c r="C2" s="5">
        <f>B2/Docenti!K3</f>
        <v>0</v>
      </c>
      <c r="D2" s="8" t="s">
        <v>20</v>
      </c>
      <c r="E2" s="5">
        <v>0</v>
      </c>
      <c r="F2" s="5">
        <f>E2/Docenti!K4</f>
        <v>0</v>
      </c>
      <c r="G2" s="8" t="s">
        <v>21</v>
      </c>
      <c r="H2" s="5">
        <v>0</v>
      </c>
      <c r="I2" s="5">
        <f>H2/Docenti!K5</f>
        <v>0</v>
      </c>
      <c r="J2" s="8" t="s">
        <v>22</v>
      </c>
      <c r="K2" s="5">
        <v>0</v>
      </c>
      <c r="L2" s="5">
        <f>K2/Docenti!K6</f>
        <v>0</v>
      </c>
      <c r="M2" s="8" t="s">
        <v>23</v>
      </c>
    </row>
    <row r="3" spans="1:13" ht="90" x14ac:dyDescent="0.25">
      <c r="A3" s="5" t="s">
        <v>16</v>
      </c>
      <c r="B3" s="5">
        <v>0</v>
      </c>
      <c r="C3" s="5">
        <f>B3/Docenti!K3</f>
        <v>0</v>
      </c>
      <c r="D3" s="8" t="s">
        <v>24</v>
      </c>
      <c r="E3" s="5">
        <v>0</v>
      </c>
      <c r="F3" s="5">
        <f>E3/Docenti!K4</f>
        <v>0</v>
      </c>
      <c r="G3" s="8" t="s">
        <v>25</v>
      </c>
      <c r="H3" s="5">
        <v>0</v>
      </c>
      <c r="I3" s="5">
        <f>H3/Docenti!K5</f>
        <v>0</v>
      </c>
      <c r="K3" s="5">
        <v>0</v>
      </c>
      <c r="L3" s="5">
        <f>K3/Docenti!K6</f>
        <v>0</v>
      </c>
    </row>
    <row r="4" spans="1:13" ht="267.75" x14ac:dyDescent="0.25">
      <c r="A4" s="5" t="s">
        <v>26</v>
      </c>
      <c r="B4" s="5">
        <v>0</v>
      </c>
      <c r="C4" s="5">
        <f>B4/Docenti!K3</f>
        <v>0</v>
      </c>
      <c r="D4" s="10" t="s">
        <v>43</v>
      </c>
      <c r="E4" s="5">
        <v>52</v>
      </c>
      <c r="F4" s="5">
        <f>E4/Docenti!K4</f>
        <v>1.4444444444444444</v>
      </c>
      <c r="G4" s="10" t="s">
        <v>44</v>
      </c>
      <c r="H4" s="5">
        <v>34</v>
      </c>
      <c r="I4" s="5">
        <f>H4/Docenti!K5</f>
        <v>0.94444444444444442</v>
      </c>
      <c r="J4" s="10" t="s">
        <v>45</v>
      </c>
      <c r="K4" s="5"/>
      <c r="L4" s="5">
        <f>K4/Docenti!K6</f>
        <v>0</v>
      </c>
      <c r="M4" s="8" t="s">
        <v>27</v>
      </c>
    </row>
  </sheetData>
  <hyperlinks>
    <hyperlink ref="D2" r:id="rId1"/>
    <hyperlink ref="M4" r:id="rId2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activeCell="D7" sqref="D7"/>
    </sheetView>
  </sheetViews>
  <sheetFormatPr defaultRowHeight="15" x14ac:dyDescent="0.25"/>
  <cols>
    <col min="1" max="1" width="34.85546875" customWidth="1"/>
    <col min="4" max="4" width="32.140625" customWidth="1"/>
    <col min="7" max="7" width="36.42578125" customWidth="1"/>
    <col min="10" max="10" width="32.28515625" customWidth="1"/>
    <col min="13" max="13" width="27.5703125" customWidth="1"/>
  </cols>
  <sheetData>
    <row r="1" spans="1:13" x14ac:dyDescent="0.25">
      <c r="B1" s="7">
        <v>2020</v>
      </c>
      <c r="C1" s="2" t="s">
        <v>19</v>
      </c>
      <c r="D1" s="6" t="s">
        <v>17</v>
      </c>
      <c r="E1" s="7">
        <v>2021</v>
      </c>
      <c r="F1" s="2" t="s">
        <v>19</v>
      </c>
      <c r="G1" s="6" t="s">
        <v>17</v>
      </c>
      <c r="H1" s="7">
        <v>2022</v>
      </c>
      <c r="I1" s="2" t="s">
        <v>19</v>
      </c>
      <c r="J1" s="6" t="s">
        <v>17</v>
      </c>
      <c r="K1" s="7" t="s">
        <v>18</v>
      </c>
      <c r="L1" s="2" t="s">
        <v>19</v>
      </c>
      <c r="M1" s="6" t="s">
        <v>17</v>
      </c>
    </row>
    <row r="2" spans="1:13" ht="216.75" x14ac:dyDescent="0.25">
      <c r="A2" s="5" t="s">
        <v>15</v>
      </c>
      <c r="B2" s="5">
        <v>0</v>
      </c>
      <c r="C2" s="5">
        <f>B2/Docenti!N3</f>
        <v>0</v>
      </c>
      <c r="D2" s="8" t="s">
        <v>20</v>
      </c>
      <c r="E2" s="5">
        <v>1</v>
      </c>
      <c r="F2" s="5">
        <f>E2/Docenti!N4</f>
        <v>1.6666666666666666E-2</v>
      </c>
      <c r="G2" s="8" t="s">
        <v>21</v>
      </c>
      <c r="H2" s="5">
        <v>1</v>
      </c>
      <c r="I2" s="5">
        <f>H2/Docenti!N5</f>
        <v>1.4492753623188406E-2</v>
      </c>
      <c r="J2" s="8" t="s">
        <v>22</v>
      </c>
      <c r="K2" s="5">
        <v>1</v>
      </c>
      <c r="L2" s="5">
        <f>K2/Docenti!N6</f>
        <v>1.3333333333333334E-2</v>
      </c>
      <c r="M2" s="8" t="s">
        <v>23</v>
      </c>
    </row>
    <row r="3" spans="1:13" ht="60" x14ac:dyDescent="0.25">
      <c r="A3" s="5" t="s">
        <v>16</v>
      </c>
      <c r="B3" s="5">
        <v>6</v>
      </c>
      <c r="C3" s="5">
        <f>B3/Docenti!N3</f>
        <v>0.11538461538461539</v>
      </c>
      <c r="D3" s="8" t="s">
        <v>24</v>
      </c>
      <c r="E3" s="5">
        <v>6</v>
      </c>
      <c r="F3" s="5">
        <f>E3/Docenti!N4</f>
        <v>0.1</v>
      </c>
      <c r="G3" s="8" t="s">
        <v>25</v>
      </c>
      <c r="H3" s="5">
        <v>6</v>
      </c>
      <c r="I3" s="5">
        <f>H3/Docenti!N5</f>
        <v>8.6956521739130432E-2</v>
      </c>
      <c r="K3" s="5">
        <v>6</v>
      </c>
      <c r="L3" s="5">
        <f>K3/Docenti!N6</f>
        <v>0.08</v>
      </c>
    </row>
    <row r="4" spans="1:13" ht="191.25" x14ac:dyDescent="0.25">
      <c r="A4" s="5" t="s">
        <v>26</v>
      </c>
      <c r="B4" s="5">
        <v>55</v>
      </c>
      <c r="C4" s="5">
        <f>B4/Docenti!N3</f>
        <v>1.0576923076923077</v>
      </c>
      <c r="D4" s="10" t="s">
        <v>40</v>
      </c>
      <c r="E4" s="5">
        <v>63</v>
      </c>
      <c r="F4" s="5">
        <f>E4/Docenti!N4</f>
        <v>1.05</v>
      </c>
      <c r="G4" s="10" t="s">
        <v>41</v>
      </c>
      <c r="H4" s="5">
        <v>106</v>
      </c>
      <c r="I4" s="5">
        <f>H4/Docenti!N5</f>
        <v>1.536231884057971</v>
      </c>
      <c r="J4" s="10" t="s">
        <v>42</v>
      </c>
      <c r="K4" s="5"/>
      <c r="L4" s="5">
        <f>K4/Docenti!N6</f>
        <v>0</v>
      </c>
      <c r="M4" s="10" t="s">
        <v>29</v>
      </c>
    </row>
  </sheetData>
  <hyperlinks>
    <hyperlink ref="D2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activeCell="D4" sqref="D4"/>
    </sheetView>
  </sheetViews>
  <sheetFormatPr defaultRowHeight="15" x14ac:dyDescent="0.25"/>
  <cols>
    <col min="1" max="1" width="38" customWidth="1"/>
    <col min="4" max="4" width="27.28515625" customWidth="1"/>
    <col min="7" max="7" width="26.28515625" customWidth="1"/>
    <col min="10" max="10" width="27.85546875" customWidth="1"/>
    <col min="13" max="13" width="32.7109375" customWidth="1"/>
  </cols>
  <sheetData>
    <row r="1" spans="1:13" x14ac:dyDescent="0.25">
      <c r="B1" s="7">
        <v>2020</v>
      </c>
      <c r="C1" s="2" t="s">
        <v>19</v>
      </c>
      <c r="D1" s="6" t="s">
        <v>17</v>
      </c>
      <c r="E1" s="7">
        <v>2021</v>
      </c>
      <c r="F1" s="2" t="s">
        <v>19</v>
      </c>
      <c r="G1" s="6" t="s">
        <v>17</v>
      </c>
      <c r="H1" s="7">
        <v>2022</v>
      </c>
      <c r="I1" s="2" t="s">
        <v>19</v>
      </c>
      <c r="J1" s="6" t="s">
        <v>17</v>
      </c>
      <c r="K1" s="7" t="s">
        <v>18</v>
      </c>
      <c r="L1" s="2" t="s">
        <v>19</v>
      </c>
      <c r="M1" s="6" t="s">
        <v>17</v>
      </c>
    </row>
    <row r="2" spans="1:13" ht="191.25" x14ac:dyDescent="0.25">
      <c r="A2" s="5" t="s">
        <v>15</v>
      </c>
      <c r="B2" s="5">
        <v>1</v>
      </c>
      <c r="C2" s="5">
        <f>B2/Docenti!Q3</f>
        <v>1.5625E-2</v>
      </c>
      <c r="D2" s="8" t="s">
        <v>20</v>
      </c>
      <c r="E2" s="5">
        <v>0</v>
      </c>
      <c r="F2" s="5">
        <f>E2/Docenti!Q4</f>
        <v>0</v>
      </c>
      <c r="G2" s="8" t="s">
        <v>21</v>
      </c>
      <c r="H2" s="5">
        <v>0</v>
      </c>
      <c r="I2" s="5">
        <v>0</v>
      </c>
      <c r="J2" s="8" t="s">
        <v>22</v>
      </c>
      <c r="K2" s="5">
        <v>0</v>
      </c>
      <c r="L2" s="5">
        <f>K2/Docenti!Q6</f>
        <v>0</v>
      </c>
      <c r="M2" s="8" t="s">
        <v>23</v>
      </c>
    </row>
    <row r="3" spans="1:13" ht="210" x14ac:dyDescent="0.25">
      <c r="A3" s="5" t="s">
        <v>16</v>
      </c>
      <c r="B3" s="5">
        <v>3</v>
      </c>
      <c r="C3" s="5">
        <f>B3/Docenti!Q3</f>
        <v>4.6875E-2</v>
      </c>
      <c r="D3" s="8" t="s">
        <v>24</v>
      </c>
      <c r="E3" s="5">
        <v>3</v>
      </c>
      <c r="F3" s="5">
        <f>E3/Docenti!Q4</f>
        <v>4.6875E-2</v>
      </c>
      <c r="G3" s="8" t="s">
        <v>25</v>
      </c>
      <c r="H3" s="5">
        <v>3</v>
      </c>
      <c r="I3" s="5">
        <f>H3/Docenti!Q5</f>
        <v>4.1666666666666664E-2</v>
      </c>
      <c r="K3" s="5">
        <v>2</v>
      </c>
      <c r="L3" s="5">
        <f>K3/Docenti!Q6</f>
        <v>2.5000000000000001E-2</v>
      </c>
    </row>
    <row r="4" spans="1:13" ht="178.5" x14ac:dyDescent="0.25">
      <c r="A4" s="5" t="s">
        <v>26</v>
      </c>
      <c r="B4" s="5">
        <v>18</v>
      </c>
      <c r="C4" s="5">
        <f>B4/Docenti!Q3</f>
        <v>0.28125</v>
      </c>
      <c r="D4" s="10" t="s">
        <v>37</v>
      </c>
      <c r="E4" s="5">
        <v>24</v>
      </c>
      <c r="F4" s="5">
        <f>E4/Docenti!Q4</f>
        <v>0.375</v>
      </c>
      <c r="G4" s="10" t="s">
        <v>38</v>
      </c>
      <c r="H4" s="5">
        <v>26</v>
      </c>
      <c r="I4" s="5">
        <f>H4/Docenti!Q5</f>
        <v>0.3611111111111111</v>
      </c>
      <c r="J4" s="10" t="s">
        <v>39</v>
      </c>
      <c r="K4" s="5"/>
      <c r="L4" s="5">
        <f>K4/Docenti!Q6</f>
        <v>0</v>
      </c>
      <c r="M4" s="10" t="s">
        <v>28</v>
      </c>
    </row>
  </sheetData>
  <hyperlinks>
    <hyperlink ref="D2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activeCell="H4" sqref="H4"/>
    </sheetView>
  </sheetViews>
  <sheetFormatPr defaultRowHeight="15" x14ac:dyDescent="0.25"/>
  <cols>
    <col min="1" max="1" width="34.28515625" customWidth="1"/>
    <col min="4" max="4" width="29.85546875" customWidth="1"/>
    <col min="7" max="7" width="35.5703125" customWidth="1"/>
    <col min="10" max="10" width="35.140625" customWidth="1"/>
    <col min="13" max="13" width="30" customWidth="1"/>
  </cols>
  <sheetData>
    <row r="1" spans="1:13" x14ac:dyDescent="0.25">
      <c r="B1" s="7">
        <v>2020</v>
      </c>
      <c r="C1" s="2" t="s">
        <v>19</v>
      </c>
      <c r="D1" s="6" t="s">
        <v>17</v>
      </c>
      <c r="E1" s="7">
        <v>2021</v>
      </c>
      <c r="F1" s="2" t="s">
        <v>19</v>
      </c>
      <c r="G1" s="6" t="s">
        <v>17</v>
      </c>
      <c r="H1" s="7">
        <v>2022</v>
      </c>
      <c r="I1" s="2" t="s">
        <v>19</v>
      </c>
      <c r="J1" s="6" t="s">
        <v>17</v>
      </c>
      <c r="K1" s="7" t="s">
        <v>18</v>
      </c>
      <c r="L1" s="2" t="s">
        <v>19</v>
      </c>
      <c r="M1" s="6" t="s">
        <v>17</v>
      </c>
    </row>
    <row r="2" spans="1:13" ht="216.75" x14ac:dyDescent="0.25">
      <c r="A2" s="5" t="s">
        <v>15</v>
      </c>
      <c r="B2" s="5">
        <v>3</v>
      </c>
      <c r="C2" s="5">
        <f>B2/Docenti!T3</f>
        <v>4.4776119402985072E-2</v>
      </c>
      <c r="D2" s="8" t="s">
        <v>20</v>
      </c>
      <c r="E2" s="5">
        <v>1</v>
      </c>
      <c r="F2" s="5">
        <f>E2/Docenti!T4</f>
        <v>1.5384615384615385E-2</v>
      </c>
      <c r="G2" s="8" t="s">
        <v>21</v>
      </c>
      <c r="H2" s="5">
        <v>1</v>
      </c>
      <c r="I2" s="5">
        <f>H2/Docenti!T5</f>
        <v>1.4285714285714285E-2</v>
      </c>
      <c r="J2" s="8" t="s">
        <v>22</v>
      </c>
      <c r="K2" s="5">
        <v>1</v>
      </c>
      <c r="L2" s="5">
        <f>K2/Docenti!T6</f>
        <v>1.3513513513513514E-2</v>
      </c>
      <c r="M2" s="8" t="s">
        <v>23</v>
      </c>
    </row>
    <row r="3" spans="1:13" ht="63.75" x14ac:dyDescent="0.25">
      <c r="A3" s="5" t="s">
        <v>16</v>
      </c>
      <c r="B3" s="5">
        <v>8</v>
      </c>
      <c r="C3" s="5">
        <f>B3/Docenti!T3</f>
        <v>0.11940298507462686</v>
      </c>
      <c r="D3" s="8" t="s">
        <v>24</v>
      </c>
      <c r="E3" s="5">
        <v>8</v>
      </c>
      <c r="F3" s="5">
        <f>E3/Docenti!T4</f>
        <v>0.12307692307692308</v>
      </c>
      <c r="G3" s="8" t="s">
        <v>25</v>
      </c>
      <c r="H3" s="5">
        <v>8</v>
      </c>
      <c r="I3" s="5">
        <f>H3/Docenti!T5</f>
        <v>0.11428571428571428</v>
      </c>
      <c r="K3" s="5">
        <v>8</v>
      </c>
      <c r="L3" s="5">
        <f>K3/Docenti!T6</f>
        <v>0.10810810810810811</v>
      </c>
    </row>
    <row r="4" spans="1:13" ht="204" x14ac:dyDescent="0.25">
      <c r="A4" s="5" t="s">
        <v>26</v>
      </c>
      <c r="B4" s="5">
        <v>62</v>
      </c>
      <c r="C4" s="5">
        <f>B4/Docenti!T3</f>
        <v>0.92537313432835822</v>
      </c>
      <c r="D4" s="10" t="s">
        <v>34</v>
      </c>
      <c r="E4" s="5">
        <v>29</v>
      </c>
      <c r="F4" s="5">
        <f>E4/Docenti!T4</f>
        <v>0.44615384615384618</v>
      </c>
      <c r="G4" s="10" t="s">
        <v>34</v>
      </c>
      <c r="H4" s="5">
        <v>13</v>
      </c>
      <c r="I4" s="5">
        <f>H4/Docenti!T5</f>
        <v>0.18571428571428572</v>
      </c>
      <c r="J4" s="10" t="s">
        <v>34</v>
      </c>
      <c r="K4" s="5">
        <v>13</v>
      </c>
      <c r="L4" s="5">
        <f>K4/Docenti!T6</f>
        <v>0.17567567567567569</v>
      </c>
      <c r="M4" s="10" t="s">
        <v>30</v>
      </c>
    </row>
  </sheetData>
  <hyperlinks>
    <hyperlink ref="D2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abSelected="1" topLeftCell="A3" workbookViewId="0">
      <selection activeCell="K5" sqref="K5"/>
    </sheetView>
  </sheetViews>
  <sheetFormatPr defaultRowHeight="15" x14ac:dyDescent="0.25"/>
  <cols>
    <col min="1" max="1" width="27.140625" customWidth="1"/>
    <col min="4" max="4" width="33.140625" customWidth="1"/>
    <col min="5" max="5" width="24.85546875" customWidth="1"/>
    <col min="7" max="7" width="29" customWidth="1"/>
    <col min="10" max="10" width="28.5703125" customWidth="1"/>
    <col min="13" max="13" width="32" customWidth="1"/>
  </cols>
  <sheetData>
    <row r="1" spans="1:13" x14ac:dyDescent="0.25">
      <c r="B1" s="7">
        <v>2020</v>
      </c>
      <c r="C1" s="2" t="s">
        <v>19</v>
      </c>
      <c r="D1" s="6" t="s">
        <v>17</v>
      </c>
      <c r="E1" s="7">
        <v>2021</v>
      </c>
      <c r="F1" s="2" t="s">
        <v>19</v>
      </c>
      <c r="G1" s="6" t="s">
        <v>17</v>
      </c>
      <c r="H1" s="7">
        <v>2022</v>
      </c>
      <c r="I1" s="2" t="s">
        <v>19</v>
      </c>
      <c r="J1" s="6" t="s">
        <v>17</v>
      </c>
      <c r="K1" s="7" t="s">
        <v>18</v>
      </c>
      <c r="L1" s="2" t="s">
        <v>19</v>
      </c>
      <c r="M1" s="6" t="s">
        <v>17</v>
      </c>
    </row>
    <row r="2" spans="1:13" ht="267.75" x14ac:dyDescent="0.25">
      <c r="A2" s="5" t="s">
        <v>15</v>
      </c>
      <c r="B2" s="5">
        <v>0</v>
      </c>
      <c r="C2" s="5">
        <f>B2/Docenti!W3</f>
        <v>0</v>
      </c>
      <c r="D2" s="8" t="s">
        <v>20</v>
      </c>
      <c r="E2" s="5">
        <v>0</v>
      </c>
      <c r="F2" s="5">
        <f>E2/Docenti!W4</f>
        <v>0</v>
      </c>
      <c r="G2" s="8" t="s">
        <v>21</v>
      </c>
      <c r="H2" s="5">
        <v>0</v>
      </c>
      <c r="I2" s="5">
        <f>H2/Docenti!W5</f>
        <v>0</v>
      </c>
      <c r="J2" s="8" t="s">
        <v>22</v>
      </c>
      <c r="K2" s="5">
        <v>0</v>
      </c>
      <c r="L2" s="5">
        <f>K2/Docenti!W6</f>
        <v>0</v>
      </c>
      <c r="M2" s="8" t="s">
        <v>23</v>
      </c>
    </row>
    <row r="3" spans="1:13" ht="63.75" x14ac:dyDescent="0.25">
      <c r="A3" s="5" t="s">
        <v>16</v>
      </c>
      <c r="B3" s="5">
        <v>0</v>
      </c>
      <c r="C3" s="5">
        <f>B3/Docenti!W3</f>
        <v>0</v>
      </c>
      <c r="D3" s="8" t="s">
        <v>24</v>
      </c>
      <c r="E3" s="5">
        <v>0</v>
      </c>
      <c r="F3" s="5">
        <f>E3/Docenti!W4</f>
        <v>0</v>
      </c>
      <c r="G3" s="8" t="s">
        <v>25</v>
      </c>
      <c r="H3" s="5">
        <v>0</v>
      </c>
      <c r="I3" s="5">
        <f>H3/Docenti!W5</f>
        <v>0</v>
      </c>
      <c r="K3" s="5">
        <v>0</v>
      </c>
      <c r="L3" s="5">
        <f>K3/Docenti!W6</f>
        <v>0</v>
      </c>
    </row>
    <row r="4" spans="1:13" ht="255" x14ac:dyDescent="0.25">
      <c r="A4" s="5" t="s">
        <v>26</v>
      </c>
      <c r="B4" s="5">
        <v>6</v>
      </c>
      <c r="C4" s="5">
        <f>B4/Docenti!W3</f>
        <v>0.1111111111111111</v>
      </c>
      <c r="D4" s="10" t="s">
        <v>48</v>
      </c>
      <c r="E4" s="5">
        <v>7</v>
      </c>
      <c r="F4" s="5">
        <f>E4/Docenti!W4</f>
        <v>0.13207547169811321</v>
      </c>
      <c r="G4" s="10" t="s">
        <v>49</v>
      </c>
      <c r="H4" s="5">
        <v>9</v>
      </c>
      <c r="I4" s="5">
        <f>H4/Docenti!W5</f>
        <v>0.16363636363636364</v>
      </c>
      <c r="J4" s="10" t="s">
        <v>33</v>
      </c>
      <c r="K4" s="5">
        <v>10</v>
      </c>
      <c r="L4" s="5">
        <f>K4/Docenti!W6</f>
        <v>0.18518518518518517</v>
      </c>
      <c r="M4" s="10" t="s">
        <v>31</v>
      </c>
    </row>
  </sheetData>
  <hyperlinks>
    <hyperlink ref="D2" r:id="rId1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activeCell="J4" sqref="J4"/>
    </sheetView>
  </sheetViews>
  <sheetFormatPr defaultRowHeight="15" x14ac:dyDescent="0.25"/>
  <cols>
    <col min="1" max="1" width="46" customWidth="1"/>
    <col min="4" max="4" width="30.42578125" customWidth="1"/>
    <col min="7" max="7" width="31.85546875" customWidth="1"/>
    <col min="10" max="10" width="36.42578125" customWidth="1"/>
    <col min="13" max="13" width="30" customWidth="1"/>
  </cols>
  <sheetData>
    <row r="1" spans="1:13" x14ac:dyDescent="0.25">
      <c r="B1" s="7">
        <v>2020</v>
      </c>
      <c r="C1" s="2" t="s">
        <v>19</v>
      </c>
      <c r="D1" s="6" t="s">
        <v>17</v>
      </c>
      <c r="E1" s="7">
        <v>2021</v>
      </c>
      <c r="F1" s="2" t="s">
        <v>19</v>
      </c>
      <c r="G1" s="6" t="s">
        <v>17</v>
      </c>
      <c r="H1" s="7">
        <v>2022</v>
      </c>
      <c r="I1" s="2" t="s">
        <v>19</v>
      </c>
      <c r="J1" s="6" t="s">
        <v>17</v>
      </c>
      <c r="K1" s="7" t="s">
        <v>18</v>
      </c>
      <c r="L1" s="2" t="s">
        <v>19</v>
      </c>
      <c r="M1" s="6" t="s">
        <v>17</v>
      </c>
    </row>
    <row r="2" spans="1:13" ht="153" x14ac:dyDescent="0.25">
      <c r="A2" s="5" t="s">
        <v>15</v>
      </c>
      <c r="B2" s="5">
        <v>0</v>
      </c>
      <c r="C2" s="5">
        <f>B2/Docenti!Z3</f>
        <v>0</v>
      </c>
      <c r="D2" s="8" t="s">
        <v>20</v>
      </c>
      <c r="E2" s="5">
        <v>2</v>
      </c>
      <c r="F2" s="5">
        <f>E2/Docenti!Z4</f>
        <v>3.0769230769230771E-2</v>
      </c>
      <c r="G2" s="8" t="s">
        <v>36</v>
      </c>
      <c r="H2" s="5">
        <v>2</v>
      </c>
      <c r="I2" s="5">
        <f>H2/Docenti!Z5</f>
        <v>2.7777777777777776E-2</v>
      </c>
      <c r="J2" s="8" t="s">
        <v>22</v>
      </c>
      <c r="K2" s="5">
        <v>2</v>
      </c>
      <c r="L2" s="5">
        <f>K2/Docenti!Z6</f>
        <v>2.4390243902439025E-2</v>
      </c>
      <c r="M2" s="8" t="s">
        <v>23</v>
      </c>
    </row>
    <row r="3" spans="1:13" ht="60" x14ac:dyDescent="0.25">
      <c r="A3" s="5" t="s">
        <v>16</v>
      </c>
      <c r="B3" s="5">
        <v>0</v>
      </c>
      <c r="C3" s="5">
        <f>B3/Docenti!Z3</f>
        <v>0</v>
      </c>
      <c r="D3" s="8" t="s">
        <v>24</v>
      </c>
      <c r="E3" s="5">
        <v>0</v>
      </c>
      <c r="F3" s="5">
        <f>E3/Docenti!Z4</f>
        <v>0</v>
      </c>
      <c r="G3" s="8" t="s">
        <v>25</v>
      </c>
      <c r="H3" s="5">
        <v>0</v>
      </c>
      <c r="I3" s="5">
        <f>H3/Docenti!Z5</f>
        <v>0</v>
      </c>
      <c r="K3" s="5">
        <v>0</v>
      </c>
      <c r="L3" s="5">
        <f>K3/Docenti!Z6</f>
        <v>0</v>
      </c>
    </row>
    <row r="4" spans="1:13" ht="140.25" x14ac:dyDescent="0.25">
      <c r="A4" s="5" t="s">
        <v>26</v>
      </c>
      <c r="B4" s="5">
        <v>42</v>
      </c>
      <c r="C4" s="5">
        <f>B4/Docenti!Z3</f>
        <v>0.82352941176470584</v>
      </c>
      <c r="D4" s="10" t="s">
        <v>35</v>
      </c>
      <c r="E4" s="5">
        <v>17</v>
      </c>
      <c r="F4" s="5">
        <f>E4/Docenti!Z4</f>
        <v>0.26153846153846155</v>
      </c>
      <c r="G4" s="10" t="s">
        <v>35</v>
      </c>
      <c r="H4" s="5">
        <v>45</v>
      </c>
      <c r="I4" s="5">
        <f>H4/Docenti!Z5</f>
        <v>0.625</v>
      </c>
      <c r="J4" s="10" t="s">
        <v>35</v>
      </c>
      <c r="K4" s="5">
        <v>80</v>
      </c>
      <c r="L4" s="5">
        <f>K4/Docenti!Z6</f>
        <v>0.97560975609756095</v>
      </c>
      <c r="M4" s="8" t="s">
        <v>50</v>
      </c>
    </row>
  </sheetData>
  <hyperlinks>
    <hyperlink ref="D2" r:id="rId1"/>
    <hyperlink ref="M4" r:id="rId2" display="https://www.studiumanistici.unifg.it/it/terza-missione/public-engagement/il-dipartimento-al-centro-del-territorio"/>
  </hyperlinks>
  <pageMargins left="0.7" right="0.7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Docenti</vt:lpstr>
      <vt:lpstr>Dati Ateneo</vt:lpstr>
      <vt:lpstr>DECO</vt:lpstr>
      <vt:lpstr>DEMET</vt:lpstr>
      <vt:lpstr>DMEDCHIR</vt:lpstr>
      <vt:lpstr>DMEDCLIN</vt:lpstr>
      <vt:lpstr>DAFNE</vt:lpstr>
      <vt:lpstr>DIGIU</vt:lpstr>
      <vt:lpstr>DISTUM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Tommaso Paolo Campagna</dc:creator>
  <cp:lastModifiedBy>Tommaso Paolo Campagna</cp:lastModifiedBy>
  <dcterms:created xsi:type="dcterms:W3CDTF">2023-06-16T10:16:53Z</dcterms:created>
  <dcterms:modified xsi:type="dcterms:W3CDTF">2023-06-22T11:11:14Z</dcterms:modified>
</cp:coreProperties>
</file>