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user\Desktop\variazione 2.2022\variazione 2.2022\"/>
    </mc:Choice>
  </mc:AlternateContent>
  <bookViews>
    <workbookView xWindow="0" yWindow="0" windowWidth="23040" windowHeight="8832"/>
  </bookViews>
  <sheets>
    <sheet name="AMMINISTRAZIONE " sheetId="36" r:id="rId1"/>
  </sheets>
  <definedNames>
    <definedName name="_xlnm._FilterDatabase" localSheetId="0" hidden="1">'AMMINISTRAZIONE '!$A$2:$I$20</definedName>
    <definedName name="_xlnm.Print_Area" localSheetId="0">'AMMINISTRAZIONE '!$A$1:$H$27</definedName>
  </definedNames>
  <calcPr calcId="162913"/>
</workbook>
</file>

<file path=xl/calcChain.xml><?xml version="1.0" encoding="utf-8"?>
<calcChain xmlns="http://schemas.openxmlformats.org/spreadsheetml/2006/main">
  <c r="F19" i="36" l="1"/>
  <c r="D7" i="36"/>
  <c r="F17" i="36" l="1"/>
  <c r="F13" i="36"/>
  <c r="F20" i="36" s="1"/>
  <c r="D6" i="36" l="1"/>
  <c r="D20" i="36" l="1"/>
  <c r="E20" i="36"/>
  <c r="G20" i="36" l="1"/>
  <c r="D26" i="36" l="1"/>
  <c r="D24" i="36"/>
  <c r="D23" i="36" l="1"/>
  <c r="D25" i="36"/>
  <c r="D27" i="36" l="1"/>
</calcChain>
</file>

<file path=xl/sharedStrings.xml><?xml version="1.0" encoding="utf-8"?>
<sst xmlns="http://schemas.openxmlformats.org/spreadsheetml/2006/main" count="84" uniqueCount="64">
  <si>
    <t>TOTALE</t>
  </si>
  <si>
    <t>R</t>
  </si>
  <si>
    <t>R/C</t>
  </si>
  <si>
    <t>C</t>
  </si>
  <si>
    <t>CA.06.60.03.01</t>
  </si>
  <si>
    <t>CA.08.80.02.22</t>
  </si>
  <si>
    <t>VOCE COAN</t>
  </si>
  <si>
    <t>DENOMINAZIONE VOCE COAN</t>
  </si>
  <si>
    <t>MAGGIORI RICAVI</t>
  </si>
  <si>
    <t>MINORI RICAVI</t>
  </si>
  <si>
    <t>MAGGIORI COSTI</t>
  </si>
  <si>
    <t>MINORI COSTI</t>
  </si>
  <si>
    <t>DESCRIZIONE</t>
  </si>
  <si>
    <t>RIEPILOGO</t>
  </si>
  <si>
    <t>CA.08.80.02.03</t>
  </si>
  <si>
    <t>Proventi recupero cofinanziamento assegni di ricerca</t>
  </si>
  <si>
    <t>CA.04.43.08.03</t>
  </si>
  <si>
    <t>ONERI PER ASSEGNI DI RICERCA</t>
  </si>
  <si>
    <t>CA.08.80.02.04</t>
  </si>
  <si>
    <t>Proventi interni per borse di studio post-lauream</t>
  </si>
  <si>
    <t>CA.04.46.05.05</t>
  </si>
  <si>
    <t>Borse di studio per attività di ricerca</t>
  </si>
  <si>
    <t>Proventi interni per trasferimento di contributi diversi</t>
  </si>
  <si>
    <t>MAGGIORI COSTI PER MAGGIORI RICAVI SULLA VOCE CA.08.80.02.04</t>
  </si>
  <si>
    <t>MAGGIORI RICAVI RELATIVI AL TRASFERIMENTO DEI DIPARTIMENTI PER COFINANZIARE GLI ASSEGNI DI RICERCA DA IMPUTARE SULLA VOCE CA.04.43.08.03</t>
  </si>
  <si>
    <t>MAGGIORI COSTI PER MAGGIORI RICAVI SULLA VOCE CA. 08.80.02.03 RELATIVI AL TRASFERIMENTO DEI DIPARTIMENTI PER ASSEGNI DI RICERCA</t>
  </si>
  <si>
    <t>CA.05.50.05.07</t>
  </si>
  <si>
    <t>Assegnazioni da enti pubblici per accordi di programma</t>
  </si>
  <si>
    <t>CA.07.70.02.14</t>
  </si>
  <si>
    <t>Oneri interni per trasferimento per progetti di ricerca finanziati da enti pubblici</t>
  </si>
  <si>
    <t>MAGGIORI RICAVI PER SOMME TRASFERITE DAI DIPARTIMENTI PER BORSE DI RICERCA DA IMPUTARE SULLA VOCE CA.04.46.05.05</t>
  </si>
  <si>
    <t>CA.08.80.02.06</t>
  </si>
  <si>
    <t>Proventi interni per supplenze e contratti</t>
  </si>
  <si>
    <t>CA.04.43.08.01</t>
  </si>
  <si>
    <t>ONERI PER SUPPLENZE DEL PERSONALE DOCENTE</t>
  </si>
  <si>
    <t>MAGGIORI RICAVI RELATIVI AL TRASFERIMENTO DEL DIPARTIMENTO DISUM PER IL PAGAMENTO DI DOCENTI INTERNI SUL PROGETTO RELATIVO AL MASTER FAMI  - DA IMPUTARE SULLA VOCE CA.04.43.08.01</t>
  </si>
  <si>
    <t>° € 15.750,00 MAGGIORI COSTI PER MAGGIORI RICAVI SULLA VOCE CA.08.80.02.06 RELATIVI AL TRASFERIMENTO DEL DIPARTIMENTO DISUM PER IL PAGAMENTO DI DOCENTI INTERNI SUL PROGETTO RELATIVO AL MASTER FAMI</t>
  </si>
  <si>
    <t>VARIAZIONE N. 2 BUDGET 2022</t>
  </si>
  <si>
    <t>CA.04.43.05.01</t>
  </si>
  <si>
    <t>Altre competenze ai dirigenti e al personale tecnico amministrativo</t>
  </si>
  <si>
    <t>MAGGIORI RICAVI RELATIVI AL TRASFERIMENTO DEL DIPARTIMENTO DISUM PER IL PAGAMENTO DI COMPENSI AL PERSONALE TECNICO AMMINISTRATIVO SUL PROGETTO RELATIVO AL MASTER FAMI  - DA IMPUTARE SULLA VOCE CA.04.43.05.01</t>
  </si>
  <si>
    <t>CA.05.50.06.01</t>
  </si>
  <si>
    <t>Contributi UE per ricerca istituzionale con bando competitivo</t>
  </si>
  <si>
    <t>CA.07.70.02.19</t>
  </si>
  <si>
    <t>Oneri interni per trasferimento per progetti di ricerca finanzaiti da U.E.</t>
  </si>
  <si>
    <t>CA.05.50.05.08</t>
  </si>
  <si>
    <t>Assegnazioni da enti privati per accordi di programma</t>
  </si>
  <si>
    <t>Costi per progetti</t>
  </si>
  <si>
    <t xml:space="preserve">° € 7.000,00 MAGGIORI COSTI PER MAGGIORI RICAVI SULLA VOCE CA.05.50.05.07 RELATIVI ALLA I TRANCHE COME DA ACCORDO CON PARCO NAZ. DEL GARGANO PER IL CORSO DI FORMAZIONE TUSAMP (OPERATORI TURISTICI ) - DEMET </t>
  </si>
  <si>
    <t>CA.04.43.02.01</t>
  </si>
  <si>
    <t>Oneri per altre competenze al personale docente e ricercatore</t>
  </si>
  <si>
    <t xml:space="preserve">° € 37.749,41MAGGIORI COSTI PER MAGGIORI RICAVI SULLA VOCE CA.05.50.06.01 RELATIVI AL PROGETTO EUROPEAN MOOC CONSORTIUM (EMC) PER PGAMENTO COMPENSI AL PERSONALE DOCENTE </t>
  </si>
  <si>
    <t>° € 14.981,91 MAGGIORI COSTI PER MAGGIORI RICAVI SULLA VOCE CA.08.80.02.22 RELATIVI AL TRASFERIMENTO DEL DIPARTIMENTO DISUM PER IL PAGAMENTO DI COMPENSI AL PERSONALE T.A. SUL PROGETTO RELATIVO AL MASTER FAMI;
° € 21.419,00 MAGGIORI COSTI PER MAGGIORI RICAVI SULLA VOCE CA.05.50.06.01 RELATIVI AL PROGETTO EUROPEAN MOOC CONSORTIUM (EMC) PER PGAMENTO COMPENSI AL PERSONALE T.A.</t>
  </si>
  <si>
    <t>CA.05.50.02.16</t>
  </si>
  <si>
    <t>Assegnazioni diverse a favore della ricerca</t>
  </si>
  <si>
    <t>CA.05.50.04.05</t>
  </si>
  <si>
    <t>Assegnazioni da Regioni - Province autonome - Accordi di programma</t>
  </si>
  <si>
    <t>° € 28.500,00 MAGGIORI COSTI PER MAGGIORI RICAVI SULLA VOCE CA.05.50.05.08 RELATIVI AL CONTRIBUTO VERSATO DALLA FONDAZIONE DON GNOCCHI QUALE FINANZIAMENTO DEL DOTT. FABIO ARENA PER ATTIVITA' DI PRINCIPAL INVESTIGATOR PER IL PROGETTO GIOVANI RICERCATORI "DIAGNOSTIC AND ANTIBIOTIC..." MEDCLIN;
° € 24.000,00 MAGGIORI COSTI PER MAGGIORI RICAVI SULLA VOCE CA.05.50.05.08 RELATIVI ALLA CONVENZIONE STIPULATA CON LA DITTA NEWTRA FOOD SRL PER IL FINANZIAMENTO DI UN ASSEGNO DI RICERCA SSD AGR/15 BENEFICIARIA RUTIGLIANO M.C. DAFNE;
° € 1.054.298,59 MAGGIORI COSTI PER MAGGIORI RICAVI SULLA VOCE CA.05.50.02.16 ASSEGNAZIONE MUR ANNO 2022 PER DM 737/2021 PIANO NAZIONALE RICERCHE;
° € 12.500,00 MAGGIORI COSTI PER MAGGIORI RICAVI SULLA VOCE CA.05.50.04.05 RELATIVI AL CONTRIBUTO PER LE ATTIVITA' DEL PROGETTO CLABS</t>
  </si>
  <si>
    <t>ASSEGNAZIONE MUR ANNO 2022 PER DM 737 del 25/06/2021 PIANO NAZIONALE RICERCHE - DA IMPUTARE SULLA VOCE CA.06.60.03.01</t>
  </si>
  <si>
    <t xml:space="preserve">MAGGIORI RICAVI RELATIVI AL CONTRIBUTO PER LE ATTIVITA' DEL PROGETTO CLABS  “Sperimentazione di percorsi di Open Innovation per la definizione di misure a favore dei giovani e delle giovani pugliesi” PROT. N. 1292/2021 - DA IMPUTARE SULLA VOCE CA.06.60.03.01 </t>
  </si>
  <si>
    <t>° € 28.500,00 CONTRIBUTO VERSATO DALLA FONDAZIONE DON GNOCCHI QUALE FINANZIAMENTO DEL DOTT. FABIO ARENA PER ATTIVITA' DI PRINCIPAL INVESTIGATOR PER IL PROGETTO GIOVANI RICERCATORI "DIAGNOSTIC AND ANTIBIOTIC..." MEDCLIN - Prot. n. 48171 - III/14 del 21/11/2019 - DA IMPUTARE SULLA VOCE CA.06.60.03.01;
° € 24.000,00 MAGGIORI RICAVI RELATIVI ALLA CONVENZIONE STIPULATA CON LA DITTA NEWTRA FOOD SRL PER IL FINANZIAMENTO DI UN ASSEGNO DI RICERCA SSD AGR/15 BENEFICIARIA RUTIGLIANO M.C. DAFNE- protocollo 0061501 del 17/12/2021 - DA IMPUTARE SULLA VOCE CA.06.60.03.01</t>
  </si>
  <si>
    <t>° € 7.000,00 MAGGIORI RICAVI  RELATIVI ALLA I TRANCHE COME DA ACCORDO CON PARCO NAZIONALE DEL GARGANO PER IL CORSO DI FORMAZIONE TUSAMP (OPERATORI TURISTICI ) - DEMET - PROT. N. 62700 -III/4 - 22/12/2021 - CONVENZIONE 1321/2021 -  DA IMPUTARE SULLA VOCE COAN CA.07.70.02.14</t>
  </si>
  <si>
    <t>° € 116.873,09 MAGGIORI RICAVI RELATIVI AI PROGETTI E-PARKS € 35.257,83 (PROT. 911 DEL 16/11/2017) E FISH&amp;CHIPS € 81.615,26 (CONVENZIONE N. 5003472 DEL 23/05/2019) - DA IMPUTARE SULLA VOCE CA.07.70.02.19;
° 59.168,41 MAGGIORI RICAVI RELATIVI AL PROGETTO EUROPEAN MOOC CONSORTIUM (EMC) - PROF. LIMONE -CONVENZIONE 28/02/2018  -  DA IMPUTARE PER € 21.419,00 SULLA VOCE CA.04.43.05.01 € 37.749,41;
° € 199.621,98 MAGGIORI RICAVI RELATIVI AL PROGETTO DAFNE MOL.MUS.SOS (ANTICPO CDA) - DA IMPUTARE SULLA VOCE CA.07.70.02.19.</t>
  </si>
  <si>
    <t>° € 116.873,09 MAGGIORI COSTI PER MAGGIORI RICAVI SULLA VOCE CA.05.50.06.01 RELATIVI AI PROGETTI E-PARKS € 35.257,83 E FISH&amp;CHIPS € 81.615,26;
° € 199.621,98 MAGGIORI COSTI PER MAGGIORI RICAVI SULLA VOCE CA.05.50.06.01 RELATIVI  AL PROGETTO DAFNE MOL.MUS.SOS (ANTICPO CDA).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</si>
</sst>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 #,##0.00_-;\-&quot;€&quot;\ * #,##0.00_-;_-&quot;€&quot;\ * &quot;-&quot;??_-;_-@_-"/>
    <numFmt numFmtId="165" formatCode="_-* #,##0.00_-;\-* #,##0.00_-;_-* &quot;-&quot;??_-;_-@_-"/>
    <numFmt numFmtId="166" formatCode="_-&quot;€ &quot;* #,##0.00_-;&quot;-€ &quot;* #,##0.00_-;_-&quot;€ &quot;* \-??_-;_-@_-"/>
    <numFmt numFmtId="167" formatCode="_(&quot;€&quot;* #,##0.00_);_(&quot;€&quot;* \(#,##0.00\);_(&quot;€&quot;* &quot;-&quot;??_);_(@_)"/>
  </numFmts>
  <fonts count="22"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1"/>
      <color theme="1"/>
      <name val="Calibri"/>
      <family val="2"/>
      <scheme val="minor"/>
    </font>
    <font>
      <b/>
      <sz val="8"/>
      <name val="Verdana"/>
      <family val="2"/>
    </font>
    <font>
      <sz val="10"/>
      <name val="Arial"/>
      <family val="2"/>
    </font>
    <font>
      <sz val="10"/>
      <name val="Arial"/>
      <family val="2"/>
    </font>
    <font>
      <b/>
      <sz val="9"/>
      <name val="Verdana"/>
      <family val="2"/>
    </font>
    <font>
      <sz val="9"/>
      <name val="Verdana"/>
      <family val="2"/>
    </font>
    <font>
      <b/>
      <u/>
      <sz val="9"/>
      <name val="Verdana"/>
      <family val="2"/>
    </font>
    <font>
      <sz val="10"/>
      <name val="Arial"/>
      <family val="2"/>
    </font>
  </fonts>
  <fills count="2">
    <fill>
      <patternFill patternType="none"/>
    </fill>
    <fill>
      <patternFill patternType="gray125"/>
    </fill>
  </fills>
  <borders count="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double">
        <color indexed="64"/>
      </bottom>
      <diagonal/>
    </border>
    <border>
      <left style="hair">
        <color auto="1"/>
      </left>
      <right style="hair">
        <color auto="1"/>
      </right>
      <top style="hair">
        <color auto="1"/>
      </top>
      <bottom/>
      <diagonal/>
    </border>
  </borders>
  <cellStyleXfs count="34">
    <xf numFmtId="0" fontId="0" fillId="0" borderId="0"/>
    <xf numFmtId="164" fontId="8" fillId="0" borderId="0" applyFont="0" applyFill="0" applyBorder="0" applyAlignment="0" applyProtection="0"/>
    <xf numFmtId="164" fontId="10" fillId="0" borderId="0" applyFont="0" applyFill="0" applyBorder="0" applyAlignment="0" applyProtection="0"/>
    <xf numFmtId="164" fontId="9" fillId="0" borderId="0" applyFont="0" applyFill="0" applyBorder="0" applyAlignment="0" applyProtection="0"/>
    <xf numFmtId="166" fontId="9" fillId="0" borderId="0" applyFill="0" applyBorder="0" applyAlignment="0" applyProtection="0"/>
    <xf numFmtId="166" fontId="9" fillId="0" borderId="0" applyFill="0" applyBorder="0" applyAlignment="0" applyProtection="0"/>
    <xf numFmtId="166" fontId="9" fillId="0" borderId="0" applyFill="0" applyBorder="0" applyAlignment="0" applyProtection="0"/>
    <xf numFmtId="166" fontId="9" fillId="0" borderId="0" applyFill="0" applyBorder="0" applyAlignment="0" applyProtection="0"/>
    <xf numFmtId="164" fontId="11" fillId="0" borderId="0" applyFont="0" applyFill="0" applyBorder="0" applyAlignment="0" applyProtection="0"/>
    <xf numFmtId="164" fontId="9" fillId="0" borderId="0" applyFont="0" applyFill="0" applyBorder="0" applyAlignment="0" applyProtection="0"/>
    <xf numFmtId="164" fontId="12" fillId="0" borderId="0" applyFont="0" applyFill="0" applyBorder="0" applyAlignment="0" applyProtection="0"/>
    <xf numFmtId="164" fontId="13" fillId="0" borderId="0" applyFont="0" applyFill="0" applyBorder="0" applyAlignment="0" applyProtection="0"/>
    <xf numFmtId="165" fontId="10" fillId="0" borderId="0" applyFont="0" applyFill="0" applyBorder="0" applyAlignment="0" applyProtection="0"/>
    <xf numFmtId="0" fontId="14" fillId="0" borderId="0"/>
    <xf numFmtId="0" fontId="9" fillId="0" borderId="0"/>
    <xf numFmtId="0" fontId="11" fillId="0" borderId="0"/>
    <xf numFmtId="0" fontId="7" fillId="0" borderId="0"/>
    <xf numFmtId="0" fontId="8" fillId="0" borderId="0"/>
    <xf numFmtId="166" fontId="8" fillId="0" borderId="0" applyFill="0" applyBorder="0" applyAlignment="0" applyProtection="0"/>
    <xf numFmtId="0" fontId="8" fillId="0" borderId="0"/>
    <xf numFmtId="166" fontId="8" fillId="0" borderId="0" applyFill="0" applyBorder="0" applyAlignment="0" applyProtection="0"/>
    <xf numFmtId="166" fontId="8" fillId="0" borderId="0" applyFill="0" applyBorder="0" applyAlignment="0" applyProtection="0"/>
    <xf numFmtId="164" fontId="16" fillId="0" borderId="0" applyFont="0" applyFill="0" applyBorder="0" applyAlignment="0" applyProtection="0"/>
    <xf numFmtId="0" fontId="6" fillId="0" borderId="0"/>
    <xf numFmtId="0" fontId="16" fillId="0" borderId="0"/>
    <xf numFmtId="164" fontId="17" fillId="0" borderId="0" applyFont="0" applyFill="0" applyBorder="0" applyAlignment="0" applyProtection="0"/>
    <xf numFmtId="0" fontId="5" fillId="0" borderId="0"/>
    <xf numFmtId="0" fontId="4" fillId="0" borderId="0"/>
    <xf numFmtId="0" fontId="3" fillId="0" borderId="0"/>
    <xf numFmtId="164" fontId="21"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2" fillId="0" borderId="0"/>
    <xf numFmtId="0" fontId="1" fillId="0" borderId="0"/>
  </cellStyleXfs>
  <cellXfs count="51">
    <xf numFmtId="0" fontId="0" fillId="0" borderId="0" xfId="0"/>
    <xf numFmtId="0" fontId="18" fillId="0" borderId="1" xfId="27" applyFont="1" applyFill="1" applyBorder="1"/>
    <xf numFmtId="0" fontId="18" fillId="0" borderId="1" xfId="27" applyFont="1" applyFill="1" applyBorder="1" applyAlignment="1">
      <alignment horizontal="left" vertical="center"/>
    </xf>
    <xf numFmtId="0" fontId="18" fillId="0" borderId="1" xfId="27" applyFont="1" applyFill="1" applyBorder="1" applyAlignment="1">
      <alignment horizontal="center" vertical="center" wrapText="1"/>
    </xf>
    <xf numFmtId="164" fontId="18" fillId="0" borderId="1" xfId="27" applyNumberFormat="1" applyFont="1" applyFill="1" applyBorder="1" applyAlignment="1">
      <alignment horizontal="center" vertical="center" wrapText="1"/>
    </xf>
    <xf numFmtId="0" fontId="18" fillId="0" borderId="1" xfId="27" applyFont="1" applyFill="1" applyBorder="1" applyAlignment="1">
      <alignment horizontal="justify" vertical="center" wrapText="1"/>
    </xf>
    <xf numFmtId="0" fontId="19" fillId="0" borderId="1" xfId="27" applyFont="1" applyFill="1" applyBorder="1" applyAlignment="1">
      <alignment horizontal="center" vertical="center"/>
    </xf>
    <xf numFmtId="0" fontId="19" fillId="0" borderId="1" xfId="27" applyFont="1" applyFill="1" applyBorder="1" applyAlignment="1">
      <alignment horizontal="left" vertical="center"/>
    </xf>
    <xf numFmtId="0" fontId="19" fillId="0" borderId="1" xfId="27" applyFont="1" applyFill="1" applyBorder="1" applyAlignment="1">
      <alignment vertical="center" wrapText="1"/>
    </xf>
    <xf numFmtId="0" fontId="19" fillId="0" borderId="1" xfId="27" applyFont="1" applyFill="1" applyBorder="1" applyAlignment="1">
      <alignment horizontal="justify" vertical="center" wrapText="1"/>
    </xf>
    <xf numFmtId="0" fontId="19" fillId="0" borderId="1" xfId="27" applyFont="1" applyFill="1" applyBorder="1"/>
    <xf numFmtId="164" fontId="19" fillId="0" borderId="1" xfId="27" applyNumberFormat="1" applyFont="1" applyFill="1" applyBorder="1" applyAlignment="1">
      <alignment vertical="center"/>
    </xf>
    <xf numFmtId="0" fontId="18" fillId="0" borderId="1" xfId="27" applyFont="1" applyFill="1" applyBorder="1" applyAlignment="1">
      <alignment vertical="center" wrapText="1"/>
    </xf>
    <xf numFmtId="164" fontId="18" fillId="0" borderId="3" xfId="27" applyNumberFormat="1" applyFont="1" applyFill="1" applyBorder="1" applyAlignment="1">
      <alignment vertical="center"/>
    </xf>
    <xf numFmtId="164" fontId="19" fillId="0" borderId="2" xfId="27" applyNumberFormat="1" applyFont="1" applyFill="1" applyBorder="1" applyAlignment="1">
      <alignment vertical="center"/>
    </xf>
    <xf numFmtId="0" fontId="20" fillId="0" borderId="1" xfId="27" applyFont="1" applyFill="1" applyBorder="1" applyAlignment="1">
      <alignment vertical="center" wrapText="1"/>
    </xf>
    <xf numFmtId="164" fontId="19" fillId="0" borderId="1" xfId="27" applyNumberFormat="1" applyFont="1" applyFill="1" applyBorder="1"/>
    <xf numFmtId="0" fontId="19" fillId="0" borderId="1" xfId="27" applyFont="1" applyFill="1" applyBorder="1" applyAlignment="1">
      <alignment horizontal="justify" vertical="center"/>
    </xf>
    <xf numFmtId="164" fontId="19" fillId="0" borderId="4" xfId="27" applyNumberFormat="1" applyFont="1" applyFill="1" applyBorder="1" applyAlignment="1">
      <alignment vertical="center"/>
    </xf>
    <xf numFmtId="0" fontId="18" fillId="0" borderId="1" xfId="27" applyFont="1" applyFill="1" applyBorder="1" applyAlignment="1">
      <alignment horizontal="justify" vertical="center"/>
    </xf>
    <xf numFmtId="0" fontId="19" fillId="0" borderId="0" xfId="27" applyFont="1" applyFill="1" applyBorder="1"/>
    <xf numFmtId="0" fontId="18" fillId="0" borderId="0" xfId="27" applyFont="1" applyFill="1" applyBorder="1"/>
    <xf numFmtId="0" fontId="19" fillId="0" borderId="0" xfId="27" applyFont="1" applyFill="1" applyBorder="1" applyAlignment="1">
      <alignment horizontal="left" vertical="center"/>
    </xf>
    <xf numFmtId="164" fontId="19" fillId="0" borderId="0" xfId="27" applyNumberFormat="1" applyFont="1" applyFill="1" applyBorder="1"/>
    <xf numFmtId="0" fontId="19" fillId="0" borderId="0" xfId="27" applyFont="1" applyFill="1" applyBorder="1" applyAlignment="1">
      <alignment horizontal="justify" vertical="center"/>
    </xf>
    <xf numFmtId="164" fontId="18" fillId="0" borderId="1" xfId="27" applyNumberFormat="1" applyFont="1" applyFill="1" applyBorder="1"/>
    <xf numFmtId="164" fontId="18" fillId="0" borderId="1" xfId="27" applyNumberFormat="1" applyFont="1" applyFill="1" applyBorder="1" applyAlignment="1">
      <alignment vertical="center"/>
    </xf>
    <xf numFmtId="0" fontId="15" fillId="0" borderId="1" xfId="27" applyFont="1" applyFill="1" applyBorder="1" applyAlignment="1">
      <alignment horizontal="center" vertical="center"/>
    </xf>
    <xf numFmtId="164" fontId="18" fillId="0" borderId="0" xfId="27" applyNumberFormat="1" applyFont="1" applyFill="1" applyBorder="1"/>
    <xf numFmtId="164" fontId="19" fillId="0" borderId="1" xfId="27" applyNumberFormat="1" applyFont="1" applyFill="1" applyBorder="1" applyAlignment="1">
      <alignment horizontal="center" vertical="center" wrapText="1"/>
    </xf>
    <xf numFmtId="164" fontId="19" fillId="0" borderId="1" xfId="27" applyNumberFormat="1" applyFont="1" applyFill="1" applyBorder="1" applyAlignment="1">
      <alignment vertical="center" wrapText="1"/>
    </xf>
    <xf numFmtId="0" fontId="19" fillId="0" borderId="0" xfId="27" applyFont="1" applyFill="1" applyBorder="1" applyAlignment="1">
      <alignment horizontal="left" vertical="center" wrapText="1"/>
    </xf>
    <xf numFmtId="0" fontId="19" fillId="0" borderId="1" xfId="13" applyFont="1" applyFill="1" applyBorder="1" applyAlignment="1">
      <alignment horizontal="center" vertical="center"/>
    </xf>
    <xf numFmtId="0" fontId="19" fillId="0" borderId="1" xfId="13" applyFont="1" applyFill="1" applyBorder="1" applyAlignment="1">
      <alignment horizontal="left" vertical="center"/>
    </xf>
    <xf numFmtId="164" fontId="19" fillId="0" borderId="1" xfId="13" applyNumberFormat="1" applyFont="1" applyFill="1" applyBorder="1" applyAlignment="1">
      <alignment vertical="center"/>
    </xf>
    <xf numFmtId="164" fontId="19" fillId="0" borderId="1" xfId="13" applyNumberFormat="1" applyFont="1" applyFill="1" applyBorder="1" applyAlignment="1">
      <alignment horizontal="center" vertical="center"/>
    </xf>
    <xf numFmtId="4" fontId="19" fillId="0" borderId="1" xfId="13" applyNumberFormat="1" applyFont="1" applyFill="1" applyBorder="1" applyAlignment="1">
      <alignment horizontal="left" vertical="center" wrapText="1"/>
    </xf>
    <xf numFmtId="164" fontId="19" fillId="0" borderId="0" xfId="13" applyNumberFormat="1" applyFont="1" applyFill="1" applyBorder="1" applyAlignment="1">
      <alignment vertical="center"/>
    </xf>
    <xf numFmtId="0" fontId="19" fillId="0" borderId="0" xfId="13" applyFont="1" applyFill="1" applyBorder="1"/>
    <xf numFmtId="0" fontId="18" fillId="0" borderId="1" xfId="27" applyFont="1" applyFill="1" applyBorder="1" applyAlignment="1">
      <alignment horizontal="center" vertical="center"/>
    </xf>
    <xf numFmtId="0" fontId="19" fillId="0" borderId="0" xfId="27" applyFont="1" applyFill="1" applyBorder="1" applyAlignment="1">
      <alignment horizontal="justify" vertical="center" wrapText="1"/>
    </xf>
    <xf numFmtId="167" fontId="19" fillId="0" borderId="1" xfId="13" applyNumberFormat="1" applyFont="1" applyFill="1" applyBorder="1" applyAlignment="1">
      <alignment vertical="center"/>
    </xf>
    <xf numFmtId="167" fontId="19" fillId="0" borderId="1" xfId="13" applyNumberFormat="1" applyFont="1" applyFill="1" applyBorder="1" applyAlignment="1">
      <alignment horizontal="center" vertical="center"/>
    </xf>
    <xf numFmtId="167" fontId="19" fillId="0" borderId="0" xfId="13" applyNumberFormat="1" applyFont="1" applyFill="1" applyBorder="1" applyAlignment="1">
      <alignment vertical="center"/>
    </xf>
    <xf numFmtId="0" fontId="19" fillId="0" borderId="0" xfId="0" applyFont="1" applyFill="1"/>
    <xf numFmtId="164" fontId="19" fillId="0" borderId="1" xfId="0" applyNumberFormat="1" applyFont="1" applyFill="1" applyBorder="1" applyAlignment="1">
      <alignment horizontal="left" vertical="center" wrapText="1"/>
    </xf>
    <xf numFmtId="0" fontId="19" fillId="0" borderId="1" xfId="0" applyFont="1" applyFill="1" applyBorder="1" applyAlignment="1">
      <alignment vertical="center" wrapText="1"/>
    </xf>
    <xf numFmtId="164" fontId="19" fillId="0" borderId="1" xfId="0" applyNumberFormat="1" applyFont="1" applyFill="1" applyBorder="1" applyAlignment="1">
      <alignment vertical="center"/>
    </xf>
    <xf numFmtId="164" fontId="19" fillId="0" borderId="1" xfId="0" applyNumberFormat="1" applyFont="1" applyFill="1" applyBorder="1" applyAlignment="1">
      <alignment vertical="center" wrapText="1"/>
    </xf>
    <xf numFmtId="0" fontId="18" fillId="0" borderId="1" xfId="27" applyFont="1" applyFill="1" applyBorder="1" applyAlignment="1">
      <alignment horizontal="center" vertical="center"/>
    </xf>
    <xf numFmtId="0" fontId="18" fillId="0" borderId="1" xfId="27" applyFont="1" applyFill="1" applyBorder="1" applyAlignment="1">
      <alignment vertical="center"/>
    </xf>
  </cellXfs>
  <cellStyles count="34">
    <cellStyle name="Euro" xfId="1"/>
    <cellStyle name="Euro 10" xfId="29"/>
    <cellStyle name="Euro 2" xfId="2"/>
    <cellStyle name="Euro 2 2" xfId="30"/>
    <cellStyle name="Euro 3" xfId="3"/>
    <cellStyle name="Euro 3 2" xfId="4"/>
    <cellStyle name="Euro 3 2 2 2 3" xfId="5"/>
    <cellStyle name="Euro 3 2 2 2 3 2" xfId="21"/>
    <cellStyle name="Euro 3 5" xfId="6"/>
    <cellStyle name="Euro 3 5 2" xfId="20"/>
    <cellStyle name="Euro 4" xfId="7"/>
    <cellStyle name="Euro 5" xfId="8"/>
    <cellStyle name="Euro 5 2" xfId="9"/>
    <cellStyle name="Euro 6" xfId="10"/>
    <cellStyle name="Euro 6 2" xfId="11"/>
    <cellStyle name="Euro 7" xfId="18"/>
    <cellStyle name="Euro 8" xfId="22"/>
    <cellStyle name="Euro 9" xfId="25"/>
    <cellStyle name="Migliaia 2" xfId="12"/>
    <cellStyle name="Migliaia 2 2" xfId="31"/>
    <cellStyle name="Normale" xfId="0" builtinId="0"/>
    <cellStyle name="Normale 2" xfId="13"/>
    <cellStyle name="Normale 2 2" xfId="14"/>
    <cellStyle name="Normale 2 3" xfId="19"/>
    <cellStyle name="Normale 2 4" xfId="23"/>
    <cellStyle name="Normale 2 5" xfId="24"/>
    <cellStyle name="Normale 2 6" xfId="26"/>
    <cellStyle name="Normale 2 6 2" xfId="27"/>
    <cellStyle name="Normale 3" xfId="16"/>
    <cellStyle name="Normale 4" xfId="17"/>
    <cellStyle name="Normale 5" xfId="15"/>
    <cellStyle name="Normale 6" xfId="28"/>
    <cellStyle name="Normale 7" xfId="32"/>
    <cellStyle name="Normale 8" xfId="33"/>
  </cellStyles>
  <dxfs count="0"/>
  <tableStyles count="0" defaultTableStyle="TableStyleMedium2" defaultPivotStyle="PivotStyleLight16"/>
  <colors>
    <mruColors>
      <color rgb="FF66FF33"/>
      <color rgb="FF9C2488"/>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abSelected="1" zoomScale="90" zoomScaleNormal="90" workbookViewId="0">
      <selection activeCell="D19" sqref="D19"/>
    </sheetView>
  </sheetViews>
  <sheetFormatPr defaultColWidth="9.109375" defaultRowHeight="11.4" x14ac:dyDescent="0.2"/>
  <cols>
    <col min="1" max="1" width="4.109375" style="20" customWidth="1"/>
    <col min="2" max="2" width="16" style="22" bestFit="1" customWidth="1"/>
    <col min="3" max="3" width="36.5546875" style="20" customWidth="1"/>
    <col min="4" max="4" width="18.6640625" style="23" customWidth="1"/>
    <col min="5" max="5" width="16.6640625" style="23" customWidth="1"/>
    <col min="6" max="6" width="18" style="23" customWidth="1"/>
    <col min="7" max="7" width="19.109375" style="23" customWidth="1"/>
    <col min="8" max="8" width="68" style="24" customWidth="1"/>
    <col min="9" max="9" width="89.5546875" style="20" customWidth="1"/>
    <col min="10" max="10" width="13.44140625" style="20" bestFit="1" customWidth="1"/>
    <col min="11" max="11" width="11.109375" style="20" bestFit="1" customWidth="1"/>
    <col min="12" max="16384" width="9.109375" style="20"/>
  </cols>
  <sheetData>
    <row r="1" spans="1:9" s="21" customFormat="1" ht="23.25" customHeight="1" x14ac:dyDescent="0.2">
      <c r="A1" s="49" t="s">
        <v>37</v>
      </c>
      <c r="B1" s="50"/>
      <c r="C1" s="50"/>
      <c r="D1" s="50"/>
      <c r="E1" s="50"/>
      <c r="F1" s="50"/>
      <c r="G1" s="50"/>
      <c r="H1" s="50"/>
    </row>
    <row r="2" spans="1:9" s="21" customFormat="1" ht="27.75" customHeight="1" x14ac:dyDescent="0.2">
      <c r="A2" s="27" t="s">
        <v>2</v>
      </c>
      <c r="B2" s="2" t="s">
        <v>6</v>
      </c>
      <c r="C2" s="3" t="s">
        <v>7</v>
      </c>
      <c r="D2" s="4" t="s">
        <v>8</v>
      </c>
      <c r="E2" s="4" t="s">
        <v>9</v>
      </c>
      <c r="F2" s="4" t="s">
        <v>10</v>
      </c>
      <c r="G2" s="4" t="s">
        <v>11</v>
      </c>
      <c r="H2" s="5" t="s">
        <v>12</v>
      </c>
      <c r="I2" s="3"/>
    </row>
    <row r="3" spans="1:9" ht="86.4" customHeight="1" x14ac:dyDescent="0.2">
      <c r="A3" s="6" t="s">
        <v>1</v>
      </c>
      <c r="B3" s="7" t="s">
        <v>53</v>
      </c>
      <c r="C3" s="8" t="s">
        <v>54</v>
      </c>
      <c r="D3" s="29">
        <v>1054298.5900000001</v>
      </c>
      <c r="E3" s="29"/>
      <c r="F3" s="29"/>
      <c r="G3" s="29"/>
      <c r="H3" s="9" t="s">
        <v>58</v>
      </c>
      <c r="I3" s="8"/>
    </row>
    <row r="4" spans="1:9" ht="86.4" customHeight="1" x14ac:dyDescent="0.2">
      <c r="A4" s="6" t="s">
        <v>1</v>
      </c>
      <c r="B4" s="7" t="s">
        <v>55</v>
      </c>
      <c r="C4" s="8" t="s">
        <v>56</v>
      </c>
      <c r="D4" s="29">
        <v>12500</v>
      </c>
      <c r="E4" s="29"/>
      <c r="F4" s="29"/>
      <c r="G4" s="29"/>
      <c r="H4" s="9" t="s">
        <v>59</v>
      </c>
      <c r="I4" s="8"/>
    </row>
    <row r="5" spans="1:9" ht="72.599999999999994" customHeight="1" x14ac:dyDescent="0.2">
      <c r="A5" s="6" t="s">
        <v>1</v>
      </c>
      <c r="B5" s="7" t="s">
        <v>26</v>
      </c>
      <c r="C5" s="8" t="s">
        <v>27</v>
      </c>
      <c r="D5" s="29">
        <v>7000</v>
      </c>
      <c r="E5" s="29"/>
      <c r="F5" s="29"/>
      <c r="G5" s="29"/>
      <c r="H5" s="9" t="s">
        <v>61</v>
      </c>
      <c r="I5" s="8"/>
    </row>
    <row r="6" spans="1:9" ht="120" customHeight="1" x14ac:dyDescent="0.2">
      <c r="A6" s="6" t="s">
        <v>1</v>
      </c>
      <c r="B6" s="7" t="s">
        <v>45</v>
      </c>
      <c r="C6" s="8" t="s">
        <v>46</v>
      </c>
      <c r="D6" s="29">
        <f>9500*3+24000</f>
        <v>52500</v>
      </c>
      <c r="E6" s="29"/>
      <c r="F6" s="29"/>
      <c r="G6" s="29"/>
      <c r="H6" s="9" t="s">
        <v>60</v>
      </c>
      <c r="I6" s="8"/>
    </row>
    <row r="7" spans="1:9" ht="142.19999999999999" customHeight="1" x14ac:dyDescent="0.2">
      <c r="A7" s="6" t="s">
        <v>1</v>
      </c>
      <c r="B7" s="7" t="s">
        <v>41</v>
      </c>
      <c r="C7" s="8" t="s">
        <v>42</v>
      </c>
      <c r="D7" s="29">
        <f>116873.09+59168.41+199621.98</f>
        <v>375663.48</v>
      </c>
      <c r="E7" s="29"/>
      <c r="F7" s="29"/>
      <c r="G7" s="29"/>
      <c r="H7" s="9" t="s">
        <v>62</v>
      </c>
      <c r="I7" s="8"/>
    </row>
    <row r="8" spans="1:9" ht="54" customHeight="1" x14ac:dyDescent="0.2">
      <c r="A8" s="6" t="s">
        <v>1</v>
      </c>
      <c r="B8" s="7" t="s">
        <v>14</v>
      </c>
      <c r="C8" s="8" t="s">
        <v>15</v>
      </c>
      <c r="D8" s="29">
        <v>48934.29</v>
      </c>
      <c r="E8" s="11"/>
      <c r="F8" s="20"/>
      <c r="G8" s="11"/>
      <c r="H8" s="9" t="s">
        <v>24</v>
      </c>
      <c r="I8" s="9"/>
    </row>
    <row r="9" spans="1:9" ht="58.2" customHeight="1" x14ac:dyDescent="0.2">
      <c r="A9" s="6" t="s">
        <v>1</v>
      </c>
      <c r="B9" s="7" t="s">
        <v>18</v>
      </c>
      <c r="C9" s="8" t="s">
        <v>19</v>
      </c>
      <c r="D9" s="29">
        <v>52033.4</v>
      </c>
      <c r="E9" s="11"/>
      <c r="F9" s="20"/>
      <c r="G9" s="11"/>
      <c r="H9" s="9" t="s">
        <v>30</v>
      </c>
      <c r="I9" s="9"/>
    </row>
    <row r="10" spans="1:9" ht="58.2" customHeight="1" x14ac:dyDescent="0.2">
      <c r="A10" s="6" t="s">
        <v>1</v>
      </c>
      <c r="B10" s="7" t="s">
        <v>31</v>
      </c>
      <c r="C10" s="8" t="s">
        <v>32</v>
      </c>
      <c r="D10" s="34">
        <v>15750</v>
      </c>
      <c r="E10" s="34"/>
      <c r="F10" s="34"/>
      <c r="G10" s="35"/>
      <c r="H10" s="9" t="s">
        <v>35</v>
      </c>
      <c r="I10" s="40"/>
    </row>
    <row r="11" spans="1:9" ht="72" customHeight="1" x14ac:dyDescent="0.2">
      <c r="A11" s="6" t="s">
        <v>1</v>
      </c>
      <c r="B11" s="7" t="s">
        <v>5</v>
      </c>
      <c r="C11" s="8" t="s">
        <v>22</v>
      </c>
      <c r="D11" s="34">
        <v>14981.91</v>
      </c>
      <c r="E11" s="34"/>
      <c r="F11" s="34"/>
      <c r="G11" s="35"/>
      <c r="H11" s="9" t="s">
        <v>40</v>
      </c>
    </row>
    <row r="12" spans="1:9" s="46" customFormat="1" ht="47.4" customHeight="1" x14ac:dyDescent="0.25">
      <c r="A12" s="45" t="s">
        <v>3</v>
      </c>
      <c r="B12" s="46" t="s">
        <v>49</v>
      </c>
      <c r="C12" s="46" t="s">
        <v>50</v>
      </c>
      <c r="D12" s="47"/>
      <c r="E12" s="48"/>
      <c r="F12" s="34">
        <v>37749.410000000003</v>
      </c>
      <c r="H12" s="46" t="s">
        <v>51</v>
      </c>
    </row>
    <row r="13" spans="1:9" s="38" customFormat="1" ht="67.2" customHeight="1" x14ac:dyDescent="0.2">
      <c r="A13" s="32" t="s">
        <v>3</v>
      </c>
      <c r="B13" s="33" t="s">
        <v>38</v>
      </c>
      <c r="C13" s="8" t="s">
        <v>39</v>
      </c>
      <c r="D13" s="34"/>
      <c r="E13" s="34"/>
      <c r="F13" s="34">
        <f>14981.91+21419</f>
        <v>36400.910000000003</v>
      </c>
      <c r="G13" s="35"/>
      <c r="H13" s="36" t="s">
        <v>52</v>
      </c>
      <c r="I13" s="44"/>
    </row>
    <row r="14" spans="1:9" s="38" customFormat="1" ht="84.6" customHeight="1" x14ac:dyDescent="0.2">
      <c r="A14" s="32" t="s">
        <v>3</v>
      </c>
      <c r="B14" s="33" t="s">
        <v>33</v>
      </c>
      <c r="C14" s="8" t="s">
        <v>34</v>
      </c>
      <c r="D14" s="41"/>
      <c r="E14" s="41"/>
      <c r="F14" s="41">
        <v>15750</v>
      </c>
      <c r="G14" s="42"/>
      <c r="H14" s="36" t="s">
        <v>36</v>
      </c>
      <c r="I14" s="43"/>
    </row>
    <row r="15" spans="1:9" s="38" customFormat="1" ht="34.950000000000003" customHeight="1" x14ac:dyDescent="0.2">
      <c r="A15" s="32" t="s">
        <v>3</v>
      </c>
      <c r="B15" s="33" t="s">
        <v>16</v>
      </c>
      <c r="C15" s="8" t="s">
        <v>17</v>
      </c>
      <c r="D15" s="34"/>
      <c r="E15" s="34"/>
      <c r="F15" s="29">
        <v>48934.29</v>
      </c>
      <c r="G15" s="35"/>
      <c r="H15" s="36" t="s">
        <v>25</v>
      </c>
      <c r="I15" s="37"/>
    </row>
    <row r="16" spans="1:9" s="38" customFormat="1" ht="56.25" customHeight="1" x14ac:dyDescent="0.2">
      <c r="A16" s="32" t="s">
        <v>3</v>
      </c>
      <c r="B16" s="33" t="s">
        <v>20</v>
      </c>
      <c r="C16" s="8" t="s">
        <v>21</v>
      </c>
      <c r="D16" s="34"/>
      <c r="E16" s="34"/>
      <c r="F16" s="29">
        <v>52033.4</v>
      </c>
      <c r="G16" s="35"/>
      <c r="H16" s="36" t="s">
        <v>23</v>
      </c>
      <c r="I16" s="37"/>
    </row>
    <row r="17" spans="1:9" ht="171.6" customHeight="1" x14ac:dyDescent="0.2">
      <c r="A17" s="6" t="s">
        <v>3</v>
      </c>
      <c r="B17" s="7" t="s">
        <v>4</v>
      </c>
      <c r="C17" s="8" t="s">
        <v>47</v>
      </c>
      <c r="D17" s="20"/>
      <c r="E17" s="29"/>
      <c r="F17" s="29">
        <f>28500+24000+1054298.59+12500</f>
        <v>1119298.5900000001</v>
      </c>
      <c r="G17" s="29"/>
      <c r="H17" s="9" t="s">
        <v>57</v>
      </c>
      <c r="I17" s="31"/>
    </row>
    <row r="18" spans="1:9" ht="109.2" customHeight="1" x14ac:dyDescent="0.2">
      <c r="A18" s="6" t="s">
        <v>3</v>
      </c>
      <c r="B18" s="7" t="s">
        <v>28</v>
      </c>
      <c r="C18" s="8" t="s">
        <v>29</v>
      </c>
      <c r="D18" s="30"/>
      <c r="E18" s="30"/>
      <c r="F18" s="11">
        <v>7000</v>
      </c>
      <c r="G18" s="29"/>
      <c r="H18" s="9" t="s">
        <v>48</v>
      </c>
      <c r="I18" s="31"/>
    </row>
    <row r="19" spans="1:9" ht="109.2" customHeight="1" x14ac:dyDescent="0.2">
      <c r="A19" s="6" t="s">
        <v>3</v>
      </c>
      <c r="B19" s="7" t="s">
        <v>43</v>
      </c>
      <c r="C19" s="8" t="s">
        <v>44</v>
      </c>
      <c r="D19" s="30"/>
      <c r="E19" s="30"/>
      <c r="F19" s="11">
        <f>116873.09+199621.98</f>
        <v>316495.07</v>
      </c>
      <c r="G19" s="29"/>
      <c r="H19" s="9" t="s">
        <v>63</v>
      </c>
      <c r="I19" s="31"/>
    </row>
    <row r="20" spans="1:9" s="21" customFormat="1" ht="14.4" customHeight="1" thickBot="1" x14ac:dyDescent="0.25">
      <c r="A20" s="39"/>
      <c r="B20" s="2"/>
      <c r="C20" s="12" t="s">
        <v>0</v>
      </c>
      <c r="D20" s="13">
        <f>SUM(D3:D19)</f>
        <v>1633661.67</v>
      </c>
      <c r="E20" s="13">
        <f>SUM(E3:E19)</f>
        <v>0</v>
      </c>
      <c r="F20" s="13">
        <f>SUM(F3:F19)</f>
        <v>1633661.6700000002</v>
      </c>
      <c r="G20" s="13">
        <f>SUM(G3:G19)</f>
        <v>0</v>
      </c>
      <c r="H20" s="5"/>
    </row>
    <row r="21" spans="1:9" ht="12" thickTop="1" x14ac:dyDescent="0.2">
      <c r="A21" s="6"/>
      <c r="B21" s="7"/>
      <c r="C21" s="10"/>
      <c r="D21" s="14"/>
      <c r="E21" s="14"/>
      <c r="F21" s="14"/>
      <c r="G21" s="14"/>
      <c r="H21" s="9"/>
    </row>
    <row r="22" spans="1:9" s="21" customFormat="1" ht="16.5" customHeight="1" x14ac:dyDescent="0.2">
      <c r="A22" s="39"/>
      <c r="B22" s="2"/>
      <c r="C22" s="15" t="s">
        <v>13</v>
      </c>
      <c r="D22" s="25"/>
      <c r="E22" s="26"/>
      <c r="F22" s="26"/>
      <c r="G22" s="26"/>
      <c r="H22" s="5"/>
    </row>
    <row r="23" spans="1:9" ht="16.5" customHeight="1" x14ac:dyDescent="0.2">
      <c r="A23" s="6"/>
      <c r="B23" s="7"/>
      <c r="C23" s="8" t="s">
        <v>8</v>
      </c>
      <c r="D23" s="11">
        <f>D20</f>
        <v>1633661.67</v>
      </c>
      <c r="E23" s="11"/>
      <c r="F23" s="11"/>
      <c r="G23" s="11"/>
      <c r="H23" s="17"/>
    </row>
    <row r="24" spans="1:9" ht="16.5" customHeight="1" x14ac:dyDescent="0.2">
      <c r="A24" s="6"/>
      <c r="B24" s="7"/>
      <c r="C24" s="8" t="s">
        <v>9</v>
      </c>
      <c r="D24" s="11">
        <f>E20</f>
        <v>0</v>
      </c>
      <c r="E24" s="10"/>
      <c r="F24" s="16"/>
      <c r="G24" s="11"/>
      <c r="H24" s="17"/>
    </row>
    <row r="25" spans="1:9" ht="16.5" customHeight="1" x14ac:dyDescent="0.2">
      <c r="A25" s="6"/>
      <c r="B25" s="7"/>
      <c r="C25" s="8" t="s">
        <v>10</v>
      </c>
      <c r="D25" s="11">
        <f>F20</f>
        <v>1633661.6700000002</v>
      </c>
      <c r="E25" s="10"/>
      <c r="F25" s="16"/>
      <c r="G25" s="11"/>
      <c r="H25" s="17"/>
    </row>
    <row r="26" spans="1:9" ht="16.5" customHeight="1" x14ac:dyDescent="0.2">
      <c r="A26" s="6"/>
      <c r="B26" s="7"/>
      <c r="C26" s="8" t="s">
        <v>11</v>
      </c>
      <c r="D26" s="18">
        <f>G20</f>
        <v>0</v>
      </c>
      <c r="E26" s="10"/>
      <c r="F26" s="16"/>
      <c r="G26" s="11"/>
      <c r="H26" s="17"/>
    </row>
    <row r="27" spans="1:9" s="21" customFormat="1" ht="14.4" customHeight="1" thickBot="1" x14ac:dyDescent="0.25">
      <c r="A27" s="39"/>
      <c r="B27" s="2"/>
      <c r="C27" s="12" t="s">
        <v>0</v>
      </c>
      <c r="D27" s="13">
        <f>(D23-D24-D25+D26)*(-1)</f>
        <v>2.3283064365386963E-10</v>
      </c>
      <c r="E27" s="1"/>
      <c r="F27" s="25"/>
      <c r="G27" s="1"/>
      <c r="H27" s="19"/>
    </row>
    <row r="28" spans="1:9" ht="12" thickTop="1" x14ac:dyDescent="0.2"/>
    <row r="29" spans="1:9" x14ac:dyDescent="0.2">
      <c r="D29" s="20"/>
      <c r="E29" s="20"/>
      <c r="F29" s="20"/>
    </row>
    <row r="30" spans="1:9" x14ac:dyDescent="0.2">
      <c r="D30" s="20"/>
      <c r="E30" s="20"/>
      <c r="F30" s="20"/>
    </row>
    <row r="31" spans="1:9" x14ac:dyDescent="0.2">
      <c r="D31" s="20"/>
      <c r="E31" s="20"/>
      <c r="F31" s="20"/>
    </row>
    <row r="32" spans="1:9" x14ac:dyDescent="0.2">
      <c r="D32" s="20"/>
      <c r="E32" s="20"/>
      <c r="F32" s="20"/>
    </row>
    <row r="33" spans="4:6" x14ac:dyDescent="0.2">
      <c r="D33" s="20"/>
      <c r="E33" s="20"/>
      <c r="F33" s="20"/>
    </row>
    <row r="34" spans="4:6" x14ac:dyDescent="0.2">
      <c r="D34" s="20"/>
      <c r="E34" s="20"/>
      <c r="F34" s="20"/>
    </row>
    <row r="35" spans="4:6" x14ac:dyDescent="0.2">
      <c r="D35" s="20"/>
      <c r="E35" s="20"/>
      <c r="F35" s="20"/>
    </row>
    <row r="36" spans="4:6" x14ac:dyDescent="0.2">
      <c r="D36" s="20"/>
      <c r="E36" s="20"/>
      <c r="F36" s="20"/>
    </row>
    <row r="38" spans="4:6" x14ac:dyDescent="0.2">
      <c r="D38" s="20"/>
      <c r="E38" s="20"/>
      <c r="F38" s="20"/>
    </row>
    <row r="43" spans="4:6" x14ac:dyDescent="0.2">
      <c r="E43" s="28"/>
    </row>
  </sheetData>
  <mergeCells count="1">
    <mergeCell ref="A1:H1"/>
  </mergeCells>
  <printOptions horizontalCentered="1"/>
  <pageMargins left="0" right="0" top="0" bottom="0" header="0.31496062992125984" footer="0.31496062992125984"/>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AMMINISTRAZIONE </vt:lpstr>
      <vt:lpstr>'AMMINISTRAZIONE '!Area_stampa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c.marseglia</dc:creator>
  <cp:lastModifiedBy>user</cp:lastModifiedBy>
  <cp:lastPrinted>2022-02-28T09:18:08Z</cp:lastPrinted>
  <dcterms:created xsi:type="dcterms:W3CDTF">1996-11-05T10:16:36Z</dcterms:created>
  <dcterms:modified xsi:type="dcterms:W3CDTF">2022-04-01T09:18:02Z</dcterms:modified>
</cp:coreProperties>
</file>