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Z:\DOC_RAGIONERIA\VARIAZIONI 2022\"/>
    </mc:Choice>
  </mc:AlternateContent>
  <bookViews>
    <workbookView xWindow="0" yWindow="0" windowWidth="23040" windowHeight="8832"/>
  </bookViews>
  <sheets>
    <sheet name="AMMINISTRAZIONE " sheetId="36" r:id="rId1"/>
    <sheet name="AGRARIA" sheetId="37" r:id="rId2"/>
  </sheets>
  <definedNames>
    <definedName name="_xlnm._FilterDatabase" localSheetId="0" hidden="1">'AMMINISTRAZIONE '!$A$2:$I$25</definedName>
    <definedName name="_xlnm.Print_Area" localSheetId="1">AGRARIA!$A$1:$H$15</definedName>
    <definedName name="_xlnm.Print_Area" localSheetId="0">'AMMINISTRAZIONE '!$A$1:$H$32</definedName>
  </definedNames>
  <calcPr calcId="152511"/>
</workbook>
</file>

<file path=xl/calcChain.xml><?xml version="1.0" encoding="utf-8"?>
<calcChain xmlns="http://schemas.openxmlformats.org/spreadsheetml/2006/main">
  <c r="D3" i="36" l="1"/>
  <c r="D9" i="37" l="1"/>
  <c r="D11" i="37" s="1"/>
  <c r="E9" i="37"/>
  <c r="D12" i="37" s="1"/>
  <c r="F9" i="37"/>
  <c r="D13" i="37"/>
  <c r="D14" i="37"/>
  <c r="F22" i="36" l="1"/>
  <c r="D4" i="36"/>
  <c r="F21" i="36" l="1"/>
  <c r="D10" i="36"/>
  <c r="E25" i="36" l="1"/>
  <c r="G25" i="36" l="1"/>
  <c r="F25" i="36" l="1"/>
  <c r="D25" i="36" l="1"/>
  <c r="D31" i="36" l="1"/>
  <c r="D29" i="36"/>
  <c r="D28" i="36" l="1"/>
  <c r="D30" i="36"/>
  <c r="D32" i="36" l="1"/>
</calcChain>
</file>

<file path=xl/sharedStrings.xml><?xml version="1.0" encoding="utf-8"?>
<sst xmlns="http://schemas.openxmlformats.org/spreadsheetml/2006/main" count="131" uniqueCount="101">
  <si>
    <t>TOTALE</t>
  </si>
  <si>
    <t>R</t>
  </si>
  <si>
    <t>R/C</t>
  </si>
  <si>
    <t>C</t>
  </si>
  <si>
    <t>CA.06.60.03.01</t>
  </si>
  <si>
    <t>CA.08.80.02.22</t>
  </si>
  <si>
    <t>VOCE COAN</t>
  </si>
  <si>
    <t>DENOMINAZIONE VOCE COAN</t>
  </si>
  <si>
    <t>MAGGIORI RICAVI</t>
  </si>
  <si>
    <t>MINORI RICAVI</t>
  </si>
  <si>
    <t>MAGGIORI COSTI</t>
  </si>
  <si>
    <t>MINORI COSTI</t>
  </si>
  <si>
    <t>DESCRIZIONE</t>
  </si>
  <si>
    <t>CA.05.50.01.08</t>
  </si>
  <si>
    <t>Tasse e contributi per scuole di specializzazione</t>
  </si>
  <si>
    <t>COSTI PER PROGETTI</t>
  </si>
  <si>
    <t>RIEPILOGO</t>
  </si>
  <si>
    <t>CA.04.43.05.02</t>
  </si>
  <si>
    <t>CA.08.80.02.03</t>
  </si>
  <si>
    <t>Proventi recupero cofinanziamento assegni di ricerca</t>
  </si>
  <si>
    <t>CA.04.43.08.03</t>
  </si>
  <si>
    <t>ONERI PER ASSEGNI DI RICERCA</t>
  </si>
  <si>
    <t>CA.08.80.02.04</t>
  </si>
  <si>
    <t>Proventi interni per borse di studio post-lauream</t>
  </si>
  <si>
    <t>CA.04.46.05.05</t>
  </si>
  <si>
    <t>Borse di studio per attività di ricerca</t>
  </si>
  <si>
    <t>CA.04.41.09.03</t>
  </si>
  <si>
    <t>Altre prestazioni e servizi da terzi</t>
  </si>
  <si>
    <t>Proventi interni per trasferimento di contributi diversi</t>
  </si>
  <si>
    <t>CA.04.43.09.01</t>
  </si>
  <si>
    <t>Amministrativi e tecnici a tempo determinato</t>
  </si>
  <si>
    <t>MAGGIORI RICAVI DA IMPUTARE A BILANCIO</t>
  </si>
  <si>
    <t>CA.08.80.01.02</t>
  </si>
  <si>
    <t>Proventi servizi amministrativi e generali - % su ricerche c/terzi</t>
  </si>
  <si>
    <t>CA.08.80.01.04</t>
  </si>
  <si>
    <t>Proventi interni per trasferimento quote diretti collaboratori su ricerche c/terzi</t>
  </si>
  <si>
    <t>MAGGIORI COSTI PER MAGGIORI RICAVI SULLA VOCE CA.08.80.02.04</t>
  </si>
  <si>
    <t>CA.01.11.03.01</t>
  </si>
  <si>
    <t>Mobili e arredi di ufficio</t>
  </si>
  <si>
    <t>CA.08.80.02.29</t>
  </si>
  <si>
    <t>Proventi interni per Contratti a tempo determinato</t>
  </si>
  <si>
    <t>VARIAZIONE N. 1 BUDGET 2022</t>
  </si>
  <si>
    <t>MAGGIORI RICAVI RELATIVI AL TRASFERIMENTO DEI DIPARTIMENTI PER COFINANZIARE GLI ASSEGNI DI RICERCA DA IMPUTARE SULLA VOCE CA.04.43.08.03</t>
  </si>
  <si>
    <t>MAGGIORI COSTI PER MAGGIORI RICAVI SULLA VOCE CA. 08.80.02.03 RELATIVI AL TRASFERIMENTO DEI DIPARTIMENTI PER ASSEGNI DI RICERCA</t>
  </si>
  <si>
    <t>MAGGIORI RICAVI PER SOMME TRASFERITE DAI DIPARTIMENTI DA IMPUTARE SULLA VOCE CA.04.43.09.01</t>
  </si>
  <si>
    <t>° € 16.104,60 MAGGIORI COSTI PER MAGGIORI RICAVI SULLA VOCE CA.08.80.02.29</t>
  </si>
  <si>
    <t xml:space="preserve">° € 150.000,00 MAGGIORI RICAVI RELATIVI AI TRASFERIMENTI DEI DIPARTIMENTI DA IMPUTARE PER EURO 120.000,00 SULLA VOCE CA 04.43.02.02 E PER EURO 30.000,00 SULLA VOCE CA.04.43.05.02 </t>
  </si>
  <si>
    <t>CA.04.43.02.02</t>
  </si>
  <si>
    <t>Oneri per competenze personale docente per prestazioni conto terzi</t>
  </si>
  <si>
    <t>° € 120.000,00 MAGGIORI COSTI PER MAGGIORI RICAVI SULLA VOCE CA.08.80.01.04 RELATIVI AI TRASFERIMENTI DEI DIPARTIMENTI  PER COMPENSI AL PERSONALE DOCENTE SU PRESTAZIONI C/TERZI</t>
  </si>
  <si>
    <t>Oneri per competenze personale tecnico amministrativo per prestazioni conto terzi</t>
  </si>
  <si>
    <t xml:space="preserve">
° € 30.000,00 MAGGIORI COSTI PER MAGGIORI RICAVI SULLA VOCE CA.08.80.01.04  RELATIVI AI TRASFERIMENTI DEI DIPARTIMENTI PER COMPENSI AL PERSONALE TA
</t>
  </si>
  <si>
    <t>CA.04.46.03.01</t>
  </si>
  <si>
    <t>Contributi e quote associative</t>
  </si>
  <si>
    <t>MAGGIORI COSTI PER PAGAMENTO QUOTA ASSOCIATIVA CRUI 2022</t>
  </si>
  <si>
    <t>CA.01.11.07.01</t>
  </si>
  <si>
    <t>Altri beni mobili</t>
  </si>
  <si>
    <t>MAGGIORI COSTI PER FORNITURA E POSA IN OPERA DI N. 1 MODULO PREFABBRICATO AL DIP.TO DI ECONOMIA</t>
  </si>
  <si>
    <t>CA.04.42.01.03</t>
  </si>
  <si>
    <t>Noleggi e spese accessorie</t>
  </si>
  <si>
    <t>MAGGIORI COSTI PER NOLEGGIO N. 2 FOTOCOPIATORI PER ESIGENZE DELLE SEGRETERIE STUDENTI (VINCOLO N.12)</t>
  </si>
  <si>
    <t xml:space="preserve">MAGGIORI COSTI PER ACQUISTO ARMADI IGNIFUGHI PER ARCHIVIO GIURISPRUDENZA </t>
  </si>
  <si>
    <t>CA.05.50.15.02</t>
  </si>
  <si>
    <t>Contributi per edilizia universitaria MIUR</t>
  </si>
  <si>
    <t>CA.06.60.02.01</t>
  </si>
  <si>
    <t>Costi d'investimento per progetti di EDILIZIA</t>
  </si>
  <si>
    <t>° € 726.448,00 MAGGIORI RICAVI RELATIVI ALL'ASSEGNAZIONE MUR DM 1275/2021 EDILIZIA UNIVERSITARIA - DA IMPUTARE SULLA VOCE CA.06.60.02.01.</t>
  </si>
  <si>
    <r>
      <t xml:space="preserve">
° € 726.448,00 MAGGIORI COSTI PER MAGGIORI RICAVI SULLA VOCE CA.05.50.15.02 RELATIVI ALL'ASSEGNAZIONE MUR DM 1275/2021 EDILIZIA UNIVERSITARIA
</t>
    </r>
    <r>
      <rPr>
        <sz val="9"/>
        <color rgb="FFFF0000"/>
        <rFont val="Verdana"/>
        <family val="2"/>
      </rPr>
      <t/>
    </r>
  </si>
  <si>
    <t>° € 28.717,12 MAGGIORI COSTI ALMALAUREA</t>
  </si>
  <si>
    <t xml:space="preserve">
MAGGIORI COSTI RELATIVI AL RECUPERO A BILANCIO DALLA VOCE CA.08.80.02.22  DEL 20% QUOTA SPESE SU FONDO INCENTIVANTE DDG 55/2022 € 931,99 DD 64/2022 
</t>
  </si>
  <si>
    <t>CA.05.50.05.07</t>
  </si>
  <si>
    <t>Assegnazioni da enti pubblici per accordi di programma</t>
  </si>
  <si>
    <t>CA.07.70.02.14</t>
  </si>
  <si>
    <t>Oneri interni per trasferimento per progetti di ricerca finanziati da enti pubblici</t>
  </si>
  <si>
    <t xml:space="preserve">° € 800,00 MAGGIORI COSTI PER MAGGIORI RICAVI SULLA VOCE CA.05.50.05.07 RELATIVI ALL'ACCORDO STIPULATO CON IL LICEO SCIENTIFICO STATALE V. VECCHI DI TRANI;
° € 201.000,00 MAGGIORI COSTI PER MAGGIORI RICAVI SULLA VOCE CA.05.50.05.07 RELATIVI AL COFINANZIAMENTO DEGLI OO.RR DI N.4 CONTRATTI DI RICERCA A VALERE SUL PON “RICERCA E INNOVAZIONE” 2014-2020 – AZIONE IV.4 - CONTRATTI DI RICERCA SU TEMATICHE DELL’INNOVAZIONE PER IL DIPARTIMENTO DI SCIENZE MEDICHE E CHIRURGICHE </t>
  </si>
  <si>
    <t>° € 800,00 MAGGIORI RICAVI RELATIVI ALL'ACCORDO STIPULATO CON IL LICEO SCIENTIFICO STATALE V. VECCHI DI TRANI - DA IMPUTARE SULLA VOCE COAN CA.07.70.02.14;
° € 201.000,00 MAGGIORI RICAVI RELATIVI AL COFINANZIAMENTO DEGLI OO.RR DI N.4 CONTRATTI DI RICERCA A VALERE SUL PON “RICERCA E INNOVAZIONE” 2014-2020 – AZIONE IV.4 - CONTRATTI DI RICERCA SU TEMATICHE DELL’INNOVAZIONE PER IL DIPARTIMENTO DI SCIENZE MEDICHE E CHIRURGICHE - DA IMPUTARE SULLA VOCE COAN CA.07.70.02.14.</t>
  </si>
  <si>
    <t>MAGGIORI RICAVI PER SOMME TRASFERITE DAI DIPARTIMENTI PER BORSE DI RICERCA DA IMPUTARE SULLA VOCE CA.04.46.05.05</t>
  </si>
  <si>
    <t>RECUPERO A BILANCIO DEL 20% QUOTA SPESE SU FONDO INCENTIVANTE DDG 55/2022 € 931,99 DD 64/2022 € 222,65 DA IMPUTARE SULLA VOCE CA.06.60.03.01</t>
  </si>
  <si>
    <t>MINORI SPESE</t>
  </si>
  <si>
    <t>MAGGIORI SPESE</t>
  </si>
  <si>
    <t>MINORI ENTRATE</t>
  </si>
  <si>
    <t>MAGGIORI ENTRATE</t>
  </si>
  <si>
    <t>RIEPILOGO VARIAZIONE N. 1/2022</t>
  </si>
  <si>
    <t>TOTALI</t>
  </si>
  <si>
    <t>MAGGIORI COSTI DA MAGGIORI RICAVI DA FATTURA N. 1 12VAC DEL 26.01.2022 EMESSA NEI CONFRONTI DELLA SOCIETÀ PRINCES INDUSTRIE ALIMENTARI PER CONTRATTO DI RICERCA COMMISSIONATA DAL TITOLO: "VALIDAZIONE SUL PIANO TEORICO E METODOLOGICO DI UN’ANALISI DEL POMODORO - RESPONSABILE PROF. PROSPERI</t>
  </si>
  <si>
    <t xml:space="preserve">Costi per progetti </t>
  </si>
  <si>
    <t>MAGGIORI RICAVI DA FATTURA N. 1 12VAC DEL 26.01.2022 EMESSA NEI CONFRONTI DELLA SOCIETÀ PRINCES INDUSTRIE ALIMENTARI PER CONTRATTO DI RICERCA COMMISSIONATA DAL TITOLO: "VALIDAZIONE SUL PIANO TEORICO E METODOLOGICO DI UN’ANALISI DEL POMODORO - RESPONSABILE PROF. PROSPERI</t>
  </si>
  <si>
    <t>Proventi da attività c/terzi con privati</t>
  </si>
  <si>
    <t>05.51.01.03</t>
  </si>
  <si>
    <t>Riferimenti</t>
  </si>
  <si>
    <t>Minori costi</t>
  </si>
  <si>
    <t>Maggiori costi</t>
  </si>
  <si>
    <t>Minori ricavi</t>
  </si>
  <si>
    <t>Maggiori ricavi</t>
  </si>
  <si>
    <t xml:space="preserve">Denominazione </t>
  </si>
  <si>
    <t xml:space="preserve">Voce CA </t>
  </si>
  <si>
    <t>VARIAZIONE N. 1 AL BUDGET DI PREVISIONE 2022</t>
  </si>
  <si>
    <t>GIUNTA DI DIPARTIMENTO DELL'8 FEBBRAIO 2022</t>
  </si>
  <si>
    <t xml:space="preserve">DIPARTIMENTO DI SCIENZE AGRARIE, ALIMENTI, RISORSE NATURALI E INGEGNERIA </t>
  </si>
  <si>
    <t>UNIVERSITA' DEGLI STUDI DI FOGGIA</t>
  </si>
  <si>
    <t>° € 48.161,12 MAGGIORI RICAVI DA IMPUTARE A BILANCIO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</si>
</sst>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&quot;€ &quot;* #,##0.00_-;&quot;-€ &quot;* #,##0.00_-;_-&quot;€ &quot;* \-??_-;_-@_-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b/>
      <sz val="9"/>
      <name val="Verdana"/>
      <family val="2"/>
    </font>
    <font>
      <sz val="9"/>
      <name val="Verdana"/>
      <family val="2"/>
    </font>
    <font>
      <b/>
      <u/>
      <sz val="9"/>
      <name val="Verdana"/>
      <family val="2"/>
    </font>
    <font>
      <sz val="10"/>
      <name val="Arial"/>
      <family val="2"/>
    </font>
    <font>
      <sz val="9"/>
      <color rgb="FFFF0000"/>
      <name val="Verdana"/>
      <family val="2"/>
    </font>
    <font>
      <sz val="9"/>
      <name val="Calibri"/>
      <family val="2"/>
      <scheme val="minor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10"/>
      <name val="Verdana"/>
      <family val="2"/>
    </font>
    <font>
      <b/>
      <sz val="10"/>
      <color theme="1"/>
      <name val="Verdana"/>
      <family val="2"/>
    </font>
    <font>
      <u/>
      <sz val="10"/>
      <name val="Verdan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34">
    <xf numFmtId="0" fontId="0" fillId="0" borderId="0"/>
    <xf numFmtId="44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9" fillId="0" borderId="0" applyFon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4" fontId="1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4" fillId="0" borderId="0"/>
    <xf numFmtId="0" fontId="9" fillId="0" borderId="0"/>
    <xf numFmtId="0" fontId="11" fillId="0" borderId="0"/>
    <xf numFmtId="0" fontId="7" fillId="0" borderId="0"/>
    <xf numFmtId="0" fontId="8" fillId="0" borderId="0"/>
    <xf numFmtId="164" fontId="8" fillId="0" borderId="0" applyFill="0" applyBorder="0" applyAlignment="0" applyProtection="0"/>
    <xf numFmtId="0" fontId="8" fillId="0" borderId="0"/>
    <xf numFmtId="164" fontId="8" fillId="0" borderId="0" applyFill="0" applyBorder="0" applyAlignment="0" applyProtection="0"/>
    <xf numFmtId="164" fontId="8" fillId="0" borderId="0" applyFill="0" applyBorder="0" applyAlignment="0" applyProtection="0"/>
    <xf numFmtId="44" fontId="16" fillId="0" borderId="0" applyFont="0" applyFill="0" applyBorder="0" applyAlignment="0" applyProtection="0"/>
    <xf numFmtId="0" fontId="6" fillId="0" borderId="0"/>
    <xf numFmtId="0" fontId="16" fillId="0" borderId="0"/>
    <xf numFmtId="44" fontId="17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44" fontId="2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96">
    <xf numFmtId="0" fontId="0" fillId="0" borderId="0" xfId="0"/>
    <xf numFmtId="0" fontId="18" fillId="0" borderId="1" xfId="27" applyFont="1" applyFill="1" applyBorder="1"/>
    <xf numFmtId="0" fontId="18" fillId="0" borderId="1" xfId="27" applyFont="1" applyFill="1" applyBorder="1" applyAlignment="1">
      <alignment horizontal="left" vertical="center"/>
    </xf>
    <xf numFmtId="0" fontId="18" fillId="0" borderId="1" xfId="27" applyFont="1" applyFill="1" applyBorder="1" applyAlignment="1">
      <alignment horizontal="center" vertical="center" wrapText="1"/>
    </xf>
    <xf numFmtId="44" fontId="18" fillId="0" borderId="1" xfId="27" applyNumberFormat="1" applyFont="1" applyFill="1" applyBorder="1" applyAlignment="1">
      <alignment horizontal="center" vertical="center" wrapText="1"/>
    </xf>
    <xf numFmtId="0" fontId="18" fillId="0" borderId="1" xfId="27" applyFont="1" applyFill="1" applyBorder="1" applyAlignment="1">
      <alignment horizontal="justify" vertical="center" wrapText="1"/>
    </xf>
    <xf numFmtId="0" fontId="19" fillId="0" borderId="1" xfId="27" applyFont="1" applyFill="1" applyBorder="1" applyAlignment="1">
      <alignment horizontal="center" vertical="center"/>
    </xf>
    <xf numFmtId="0" fontId="19" fillId="0" borderId="1" xfId="27" applyFont="1" applyFill="1" applyBorder="1" applyAlignment="1">
      <alignment horizontal="left" vertical="center"/>
    </xf>
    <xf numFmtId="0" fontId="19" fillId="0" borderId="1" xfId="27" applyFont="1" applyFill="1" applyBorder="1" applyAlignment="1">
      <alignment vertical="center" wrapText="1"/>
    </xf>
    <xf numFmtId="0" fontId="19" fillId="0" borderId="1" xfId="27" applyFont="1" applyFill="1" applyBorder="1" applyAlignment="1">
      <alignment horizontal="justify" vertical="center" wrapText="1"/>
    </xf>
    <xf numFmtId="0" fontId="19" fillId="0" borderId="1" xfId="27" applyFont="1" applyFill="1" applyBorder="1"/>
    <xf numFmtId="44" fontId="19" fillId="0" borderId="1" xfId="27" applyNumberFormat="1" applyFont="1" applyFill="1" applyBorder="1" applyAlignment="1">
      <alignment vertical="center"/>
    </xf>
    <xf numFmtId="0" fontId="18" fillId="0" borderId="1" xfId="27" applyFont="1" applyFill="1" applyBorder="1" applyAlignment="1">
      <alignment vertical="center" wrapText="1"/>
    </xf>
    <xf numFmtId="44" fontId="18" fillId="0" borderId="3" xfId="27" applyNumberFormat="1" applyFont="1" applyFill="1" applyBorder="1" applyAlignment="1">
      <alignment vertical="center"/>
    </xf>
    <xf numFmtId="44" fontId="19" fillId="0" borderId="2" xfId="27" applyNumberFormat="1" applyFont="1" applyFill="1" applyBorder="1" applyAlignment="1">
      <alignment vertical="center"/>
    </xf>
    <xf numFmtId="0" fontId="20" fillId="0" borderId="1" xfId="27" applyFont="1" applyFill="1" applyBorder="1" applyAlignment="1">
      <alignment vertical="center" wrapText="1"/>
    </xf>
    <xf numFmtId="44" fontId="19" fillId="0" borderId="1" xfId="27" applyNumberFormat="1" applyFont="1" applyFill="1" applyBorder="1"/>
    <xf numFmtId="0" fontId="19" fillId="0" borderId="1" xfId="27" applyFont="1" applyFill="1" applyBorder="1" applyAlignment="1">
      <alignment horizontal="justify" vertical="center"/>
    </xf>
    <xf numFmtId="44" fontId="19" fillId="0" borderId="4" xfId="27" applyNumberFormat="1" applyFont="1" applyFill="1" applyBorder="1" applyAlignment="1">
      <alignment vertical="center"/>
    </xf>
    <xf numFmtId="0" fontId="18" fillId="0" borderId="1" xfId="27" applyFont="1" applyFill="1" applyBorder="1" applyAlignment="1">
      <alignment horizontal="justify" vertical="center"/>
    </xf>
    <xf numFmtId="0" fontId="19" fillId="0" borderId="0" xfId="27" applyFont="1" applyFill="1" applyBorder="1"/>
    <xf numFmtId="0" fontId="18" fillId="0" borderId="0" xfId="27" applyFont="1" applyFill="1" applyBorder="1"/>
    <xf numFmtId="0" fontId="19" fillId="0" borderId="0" xfId="27" applyFont="1" applyFill="1" applyBorder="1" applyAlignment="1">
      <alignment horizontal="left" vertical="center"/>
    </xf>
    <xf numFmtId="44" fontId="19" fillId="0" borderId="0" xfId="27" applyNumberFormat="1" applyFont="1" applyFill="1" applyBorder="1"/>
    <xf numFmtId="0" fontId="19" fillId="0" borderId="0" xfId="27" applyFont="1" applyFill="1" applyBorder="1" applyAlignment="1">
      <alignment horizontal="justify" vertical="center"/>
    </xf>
    <xf numFmtId="44" fontId="18" fillId="0" borderId="1" xfId="27" applyNumberFormat="1" applyFont="1" applyFill="1" applyBorder="1"/>
    <xf numFmtId="44" fontId="18" fillId="0" borderId="1" xfId="27" applyNumberFormat="1" applyFont="1" applyFill="1" applyBorder="1" applyAlignment="1">
      <alignment vertical="center"/>
    </xf>
    <xf numFmtId="0" fontId="15" fillId="0" borderId="1" xfId="27" applyFont="1" applyFill="1" applyBorder="1" applyAlignment="1">
      <alignment horizontal="center" vertical="center"/>
    </xf>
    <xf numFmtId="44" fontId="18" fillId="0" borderId="0" xfId="27" applyNumberFormat="1" applyFont="1" applyFill="1" applyBorder="1"/>
    <xf numFmtId="0" fontId="18" fillId="0" borderId="1" xfId="27" applyFont="1" applyFill="1" applyBorder="1" applyAlignment="1">
      <alignment horizontal="center" vertical="center"/>
    </xf>
    <xf numFmtId="44" fontId="19" fillId="0" borderId="1" xfId="27" applyNumberFormat="1" applyFont="1" applyFill="1" applyBorder="1" applyAlignment="1">
      <alignment horizontal="center" vertical="center" wrapText="1"/>
    </xf>
    <xf numFmtId="44" fontId="19" fillId="0" borderId="1" xfId="27" applyNumberFormat="1" applyFont="1" applyFill="1" applyBorder="1" applyAlignment="1">
      <alignment vertical="center" wrapText="1"/>
    </xf>
    <xf numFmtId="0" fontId="19" fillId="0" borderId="0" xfId="27" applyFont="1" applyFill="1" applyBorder="1" applyAlignment="1">
      <alignment horizontal="left" vertical="center" wrapText="1"/>
    </xf>
    <xf numFmtId="0" fontId="19" fillId="0" borderId="0" xfId="27" applyFont="1" applyFill="1" applyBorder="1" applyAlignment="1">
      <alignment horizontal="justify" vertical="center" wrapText="1"/>
    </xf>
    <xf numFmtId="0" fontId="19" fillId="0" borderId="1" xfId="13" applyFont="1" applyFill="1" applyBorder="1" applyAlignment="1">
      <alignment horizontal="center" vertical="center"/>
    </xf>
    <xf numFmtId="0" fontId="19" fillId="0" borderId="1" xfId="13" applyFont="1" applyFill="1" applyBorder="1" applyAlignment="1">
      <alignment horizontal="left" vertical="center"/>
    </xf>
    <xf numFmtId="44" fontId="19" fillId="0" borderId="1" xfId="13" applyNumberFormat="1" applyFont="1" applyFill="1" applyBorder="1" applyAlignment="1">
      <alignment vertical="center"/>
    </xf>
    <xf numFmtId="44" fontId="19" fillId="0" borderId="1" xfId="13" applyNumberFormat="1" applyFont="1" applyFill="1" applyBorder="1" applyAlignment="1">
      <alignment horizontal="center" vertical="center"/>
    </xf>
    <xf numFmtId="4" fontId="19" fillId="0" borderId="1" xfId="13" applyNumberFormat="1" applyFont="1" applyFill="1" applyBorder="1" applyAlignment="1">
      <alignment horizontal="left" vertical="center" wrapText="1"/>
    </xf>
    <xf numFmtId="44" fontId="19" fillId="0" borderId="0" xfId="13" applyNumberFormat="1" applyFont="1" applyFill="1" applyBorder="1" applyAlignment="1">
      <alignment vertical="center"/>
    </xf>
    <xf numFmtId="0" fontId="19" fillId="0" borderId="0" xfId="13" applyFont="1" applyFill="1" applyBorder="1"/>
    <xf numFmtId="0" fontId="19" fillId="0" borderId="1" xfId="13" applyFont="1" applyFill="1" applyBorder="1" applyAlignment="1">
      <alignment vertical="center" wrapText="1"/>
    </xf>
    <xf numFmtId="44" fontId="19" fillId="0" borderId="1" xfId="13" applyNumberFormat="1" applyFont="1" applyFill="1" applyBorder="1" applyAlignment="1">
      <alignment vertical="center" wrapText="1"/>
    </xf>
    <xf numFmtId="0" fontId="19" fillId="0" borderId="1" xfId="13" applyFont="1" applyFill="1" applyBorder="1" applyAlignment="1">
      <alignment horizontal="justify" vertical="center" wrapText="1"/>
    </xf>
    <xf numFmtId="44" fontId="19" fillId="0" borderId="1" xfId="13" applyNumberFormat="1" applyFont="1" applyFill="1" applyBorder="1"/>
    <xf numFmtId="0" fontId="19" fillId="0" borderId="1" xfId="13" applyFont="1" applyFill="1" applyBorder="1"/>
    <xf numFmtId="0" fontId="23" fillId="0" borderId="0" xfId="27" applyFont="1" applyFill="1" applyBorder="1" applyAlignment="1">
      <alignment vertical="center" wrapText="1"/>
    </xf>
    <xf numFmtId="0" fontId="24" fillId="0" borderId="1" xfId="33" applyFont="1" applyFill="1" applyBorder="1" applyAlignment="1" applyProtection="1">
      <alignment horizontal="justify" vertical="top"/>
    </xf>
    <xf numFmtId="0" fontId="25" fillId="0" borderId="0" xfId="33" applyFont="1" applyFill="1" applyBorder="1" applyAlignment="1" applyProtection="1">
      <alignment horizontal="center" vertical="center" wrapText="1"/>
    </xf>
    <xf numFmtId="0" fontId="24" fillId="0" borderId="0" xfId="33" applyFont="1" applyFill="1" applyBorder="1" applyAlignment="1" applyProtection="1">
      <alignment horizontal="justify" vertical="top"/>
    </xf>
    <xf numFmtId="0" fontId="15" fillId="0" borderId="0" xfId="33" applyFont="1" applyFill="1" applyBorder="1" applyAlignment="1" applyProtection="1">
      <alignment horizontal="justify" vertical="center"/>
    </xf>
    <xf numFmtId="0" fontId="29" fillId="0" borderId="0" xfId="33" applyFont="1" applyFill="1" applyBorder="1" applyAlignment="1" applyProtection="1">
      <alignment horizontal="center" vertical="center" wrapText="1"/>
    </xf>
    <xf numFmtId="0" fontId="25" fillId="0" borderId="0" xfId="33" applyFont="1" applyFill="1" applyBorder="1" applyAlignment="1" applyProtection="1">
      <alignment horizontal="center" vertical="center"/>
    </xf>
    <xf numFmtId="44" fontId="25" fillId="0" borderId="0" xfId="1" applyFont="1" applyFill="1" applyBorder="1" applyAlignment="1" applyProtection="1">
      <alignment horizontal="center" vertical="center"/>
    </xf>
    <xf numFmtId="0" fontId="25" fillId="0" borderId="0" xfId="33" applyNumberFormat="1" applyFont="1" applyFill="1" applyBorder="1" applyAlignment="1" applyProtection="1">
      <alignment horizontal="justify" vertical="center" wrapText="1"/>
    </xf>
    <xf numFmtId="0" fontId="24" fillId="0" borderId="0" xfId="33" applyFont="1" applyFill="1" applyBorder="1" applyAlignment="1" applyProtection="1">
      <alignment horizontal="justify" vertical="center"/>
    </xf>
    <xf numFmtId="0" fontId="24" fillId="0" borderId="0" xfId="33" applyFont="1" applyFill="1" applyBorder="1" applyAlignment="1" applyProtection="1">
      <alignment horizontal="justify" vertical="center" wrapText="1"/>
    </xf>
    <xf numFmtId="44" fontId="24" fillId="0" borderId="0" xfId="1" applyFont="1" applyFill="1" applyBorder="1" applyAlignment="1" applyProtection="1">
      <alignment horizontal="justify" vertical="top"/>
    </xf>
    <xf numFmtId="44" fontId="24" fillId="0" borderId="0" xfId="1" applyFont="1" applyFill="1" applyBorder="1" applyAlignment="1" applyProtection="1">
      <alignment horizontal="justify" vertical="center"/>
    </xf>
    <xf numFmtId="44" fontId="24" fillId="0" borderId="0" xfId="1" applyFont="1" applyFill="1" applyBorder="1" applyAlignment="1" applyProtection="1">
      <alignment horizontal="center" vertical="center"/>
    </xf>
    <xf numFmtId="0" fontId="25" fillId="0" borderId="1" xfId="33" applyFont="1" applyFill="1" applyBorder="1" applyAlignment="1" applyProtection="1">
      <alignment horizontal="center" vertical="center" wrapText="1"/>
    </xf>
    <xf numFmtId="0" fontId="25" fillId="0" borderId="1" xfId="33" applyFont="1" applyFill="1" applyBorder="1" applyAlignment="1" applyProtection="1">
      <alignment horizontal="justify" vertical="center" wrapText="1"/>
    </xf>
    <xf numFmtId="44" fontId="25" fillId="0" borderId="1" xfId="1" applyFont="1" applyFill="1" applyBorder="1" applyAlignment="1" applyProtection="1">
      <alignment horizontal="center" vertical="center" wrapText="1"/>
    </xf>
    <xf numFmtId="0" fontId="25" fillId="0" borderId="1" xfId="33" applyNumberFormat="1" applyFont="1" applyFill="1" applyBorder="1" applyAlignment="1" applyProtection="1">
      <alignment horizontal="justify" vertical="center" wrapText="1"/>
    </xf>
    <xf numFmtId="0" fontId="28" fillId="0" borderId="1" xfId="33" applyNumberFormat="1" applyFont="1" applyFill="1" applyBorder="1" applyAlignment="1" applyProtection="1">
      <alignment horizontal="center" vertical="center" wrapText="1"/>
    </xf>
    <xf numFmtId="0" fontId="26" fillId="0" borderId="1" xfId="33" applyNumberFormat="1" applyFont="1" applyFill="1" applyBorder="1" applyAlignment="1" applyProtection="1">
      <alignment horizontal="center" vertical="center" wrapText="1"/>
    </xf>
    <xf numFmtId="0" fontId="26" fillId="0" borderId="1" xfId="33" applyNumberFormat="1" applyFont="1" applyFill="1" applyBorder="1" applyAlignment="1" applyProtection="1">
      <alignment horizontal="justify" vertical="center" wrapText="1"/>
    </xf>
    <xf numFmtId="44" fontId="26" fillId="0" borderId="1" xfId="1" applyFont="1" applyFill="1" applyBorder="1" applyAlignment="1" applyProtection="1">
      <alignment horizontal="center" vertical="center" wrapText="1"/>
    </xf>
    <xf numFmtId="0" fontId="24" fillId="0" borderId="1" xfId="33" applyNumberFormat="1" applyFont="1" applyFill="1" applyBorder="1" applyAlignment="1" applyProtection="1">
      <alignment horizontal="justify" vertical="center" wrapText="1"/>
    </xf>
    <xf numFmtId="0" fontId="26" fillId="0" borderId="1" xfId="33" applyFont="1" applyFill="1" applyBorder="1" applyAlignment="1" applyProtection="1">
      <alignment horizontal="center" vertical="center" wrapText="1"/>
    </xf>
    <xf numFmtId="44" fontId="25" fillId="0" borderId="1" xfId="1" applyFont="1" applyFill="1" applyBorder="1" applyAlignment="1" applyProtection="1">
      <alignment horizontal="center"/>
    </xf>
    <xf numFmtId="44" fontId="26" fillId="0" borderId="1" xfId="1" applyFont="1" applyFill="1" applyBorder="1" applyAlignment="1" applyProtection="1">
      <alignment horizontal="justify" vertical="center" wrapText="1"/>
    </xf>
    <xf numFmtId="0" fontId="25" fillId="0" borderId="1" xfId="33" applyFont="1" applyFill="1" applyBorder="1" applyAlignment="1" applyProtection="1">
      <alignment horizontal="center"/>
    </xf>
    <xf numFmtId="0" fontId="27" fillId="0" borderId="1" xfId="33" applyFont="1" applyFill="1" applyBorder="1" applyAlignment="1" applyProtection="1">
      <alignment horizontal="left" vertical="center" wrapText="1"/>
    </xf>
    <xf numFmtId="44" fontId="26" fillId="0" borderId="1" xfId="1" applyFont="1" applyFill="1" applyBorder="1" applyAlignment="1" applyProtection="1"/>
    <xf numFmtId="44" fontId="25" fillId="0" borderId="1" xfId="1" applyFont="1" applyFill="1" applyBorder="1" applyAlignment="1" applyProtection="1"/>
    <xf numFmtId="44" fontId="25" fillId="0" borderId="1" xfId="1" applyFont="1" applyFill="1" applyBorder="1" applyAlignment="1" applyProtection="1">
      <alignment horizontal="center" vertical="center"/>
    </xf>
    <xf numFmtId="44" fontId="25" fillId="0" borderId="1" xfId="1" applyFont="1" applyFill="1" applyBorder="1" applyProtection="1"/>
    <xf numFmtId="0" fontId="26" fillId="0" borderId="1" xfId="33" applyFont="1" applyFill="1" applyBorder="1" applyAlignment="1" applyProtection="1">
      <alignment horizontal="justify" vertical="center" wrapText="1"/>
    </xf>
    <xf numFmtId="44" fontId="26" fillId="0" borderId="1" xfId="1" applyFont="1" applyFill="1" applyBorder="1" applyAlignment="1" applyProtection="1">
      <alignment horizontal="right"/>
    </xf>
    <xf numFmtId="44" fontId="26" fillId="0" borderId="4" xfId="1" applyFont="1" applyFill="1" applyBorder="1" applyAlignment="1" applyProtection="1">
      <alignment vertical="center" wrapText="1"/>
    </xf>
    <xf numFmtId="44" fontId="25" fillId="0" borderId="4" xfId="1" applyFont="1" applyFill="1" applyBorder="1" applyAlignment="1" applyProtection="1">
      <alignment horizontal="center" vertical="center" wrapText="1"/>
    </xf>
    <xf numFmtId="44" fontId="26" fillId="0" borderId="4" xfId="1" applyFont="1" applyFill="1" applyBorder="1" applyAlignment="1" applyProtection="1">
      <alignment horizontal="center" vertical="center" wrapText="1"/>
    </xf>
    <xf numFmtId="44" fontId="26" fillId="0" borderId="2" xfId="1" applyFont="1" applyFill="1" applyBorder="1" applyAlignment="1" applyProtection="1"/>
    <xf numFmtId="44" fontId="25" fillId="0" borderId="2" xfId="1" applyFont="1" applyFill="1" applyBorder="1" applyAlignment="1" applyProtection="1"/>
    <xf numFmtId="44" fontId="25" fillId="0" borderId="2" xfId="1" applyFont="1" applyFill="1" applyBorder="1" applyAlignment="1" applyProtection="1">
      <alignment horizontal="center" vertical="center"/>
    </xf>
    <xf numFmtId="44" fontId="25" fillId="0" borderId="2" xfId="1" applyFont="1" applyFill="1" applyBorder="1" applyProtection="1"/>
    <xf numFmtId="44" fontId="26" fillId="0" borderId="3" xfId="1" applyFont="1" applyFill="1" applyBorder="1" applyAlignment="1" applyProtection="1">
      <alignment vertical="center"/>
    </xf>
    <xf numFmtId="44" fontId="26" fillId="0" borderId="3" xfId="1" applyFont="1" applyFill="1" applyBorder="1" applyAlignment="1" applyProtection="1">
      <alignment horizontal="center" vertical="center"/>
    </xf>
    <xf numFmtId="44" fontId="26" fillId="0" borderId="4" xfId="1" applyFont="1" applyFill="1" applyBorder="1" applyAlignment="1" applyProtection="1">
      <alignment horizontal="right"/>
    </xf>
    <xf numFmtId="44" fontId="26" fillId="0" borderId="3" xfId="1" applyFont="1" applyFill="1" applyBorder="1" applyAlignment="1" applyProtection="1"/>
    <xf numFmtId="0" fontId="18" fillId="0" borderId="1" xfId="27" applyFont="1" applyFill="1" applyBorder="1" applyAlignment="1">
      <alignment horizontal="center" vertical="center"/>
    </xf>
    <xf numFmtId="0" fontId="18" fillId="0" borderId="1" xfId="27" applyFont="1" applyFill="1" applyBorder="1" applyAlignment="1">
      <alignment vertical="center"/>
    </xf>
    <xf numFmtId="0" fontId="26" fillId="0" borderId="0" xfId="33" applyFont="1" applyFill="1" applyBorder="1" applyAlignment="1" applyProtection="1">
      <alignment horizontal="center" vertical="center" wrapText="1"/>
    </xf>
    <xf numFmtId="0" fontId="26" fillId="0" borderId="0" xfId="33" applyFont="1" applyFill="1" applyBorder="1" applyAlignment="1">
      <alignment horizontal="center" vertical="center"/>
    </xf>
    <xf numFmtId="0" fontId="27" fillId="0" borderId="0" xfId="33" applyFont="1" applyFill="1" applyBorder="1" applyAlignment="1" applyProtection="1">
      <alignment horizontal="center" vertical="center" wrapText="1"/>
    </xf>
  </cellXfs>
  <cellStyles count="34">
    <cellStyle name="Euro" xfId="1"/>
    <cellStyle name="Euro 10" xfId="29"/>
    <cellStyle name="Euro 2" xfId="2"/>
    <cellStyle name="Euro 2 2" xfId="30"/>
    <cellStyle name="Euro 3" xfId="3"/>
    <cellStyle name="Euro 3 2" xfId="4"/>
    <cellStyle name="Euro 3 2 2 2 3" xfId="5"/>
    <cellStyle name="Euro 3 2 2 2 3 2" xfId="21"/>
    <cellStyle name="Euro 3 5" xfId="6"/>
    <cellStyle name="Euro 3 5 2" xfId="20"/>
    <cellStyle name="Euro 4" xfId="7"/>
    <cellStyle name="Euro 5" xfId="8"/>
    <cellStyle name="Euro 5 2" xfId="9"/>
    <cellStyle name="Euro 6" xfId="10"/>
    <cellStyle name="Euro 6 2" xfId="11"/>
    <cellStyle name="Euro 7" xfId="18"/>
    <cellStyle name="Euro 8" xfId="22"/>
    <cellStyle name="Euro 9" xfId="25"/>
    <cellStyle name="Migliaia 2" xfId="12"/>
    <cellStyle name="Migliaia 2 2" xfId="31"/>
    <cellStyle name="Normale" xfId="0" builtinId="0"/>
    <cellStyle name="Normale 2" xfId="13"/>
    <cellStyle name="Normale 2 2" xfId="14"/>
    <cellStyle name="Normale 2 3" xfId="19"/>
    <cellStyle name="Normale 2 4" xfId="23"/>
    <cellStyle name="Normale 2 5" xfId="24"/>
    <cellStyle name="Normale 2 6" xfId="26"/>
    <cellStyle name="Normale 2 6 2" xfId="27"/>
    <cellStyle name="Normale 3" xfId="16"/>
    <cellStyle name="Normale 4" xfId="17"/>
    <cellStyle name="Normale 5" xfId="15"/>
    <cellStyle name="Normale 6" xfId="28"/>
    <cellStyle name="Normale 7" xfId="32"/>
    <cellStyle name="Normale 8" xfId="33"/>
  </cellStyles>
  <dxfs count="0"/>
  <tableStyles count="0" defaultTableStyle="TableStyleMedium2" defaultPivotStyle="PivotStyleLight16"/>
  <colors>
    <mruColors>
      <color rgb="FF66FF33"/>
      <color rgb="FF9C2488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topLeftCell="A10" zoomScale="90" zoomScaleNormal="90" workbookViewId="0">
      <selection activeCell="C13" sqref="C13"/>
    </sheetView>
  </sheetViews>
  <sheetFormatPr defaultColWidth="9.109375" defaultRowHeight="11.4" x14ac:dyDescent="0.2"/>
  <cols>
    <col min="1" max="1" width="4.109375" style="20" customWidth="1"/>
    <col min="2" max="2" width="16" style="22" bestFit="1" customWidth="1"/>
    <col min="3" max="3" width="36.5546875" style="20" customWidth="1"/>
    <col min="4" max="4" width="18.6640625" style="23" customWidth="1"/>
    <col min="5" max="5" width="16.6640625" style="23" customWidth="1"/>
    <col min="6" max="6" width="18" style="23" customWidth="1"/>
    <col min="7" max="7" width="19.109375" style="23" customWidth="1"/>
    <col min="8" max="8" width="68" style="24" customWidth="1"/>
    <col min="9" max="9" width="37.6640625" style="20" bestFit="1" customWidth="1"/>
    <col min="10" max="10" width="13.44140625" style="20" bestFit="1" customWidth="1"/>
    <col min="11" max="11" width="11.109375" style="20" bestFit="1" customWidth="1"/>
    <col min="12" max="16384" width="9.109375" style="20"/>
  </cols>
  <sheetData>
    <row r="1" spans="1:9" s="21" customFormat="1" ht="23.25" customHeight="1" x14ac:dyDescent="0.2">
      <c r="A1" s="91" t="s">
        <v>41</v>
      </c>
      <c r="B1" s="92"/>
      <c r="C1" s="92"/>
      <c r="D1" s="92"/>
      <c r="E1" s="92"/>
      <c r="F1" s="92"/>
      <c r="G1" s="92"/>
      <c r="H1" s="92"/>
    </row>
    <row r="2" spans="1:9" s="21" customFormat="1" ht="27.75" customHeight="1" x14ac:dyDescent="0.2">
      <c r="A2" s="27" t="s">
        <v>2</v>
      </c>
      <c r="B2" s="2" t="s">
        <v>6</v>
      </c>
      <c r="C2" s="3" t="s">
        <v>7</v>
      </c>
      <c r="D2" s="4" t="s">
        <v>8</v>
      </c>
      <c r="E2" s="4" t="s">
        <v>9</v>
      </c>
      <c r="F2" s="4" t="s">
        <v>10</v>
      </c>
      <c r="G2" s="4" t="s">
        <v>11</v>
      </c>
      <c r="H2" s="5" t="s">
        <v>12</v>
      </c>
    </row>
    <row r="3" spans="1:9" ht="86.4" customHeight="1" x14ac:dyDescent="0.2">
      <c r="A3" s="6" t="s">
        <v>1</v>
      </c>
      <c r="B3" s="7" t="s">
        <v>13</v>
      </c>
      <c r="C3" s="8" t="s">
        <v>14</v>
      </c>
      <c r="D3" s="30">
        <f>57153.42-8992.3</f>
        <v>48161.119999999995</v>
      </c>
      <c r="E3" s="30"/>
      <c r="F3" s="30"/>
      <c r="G3" s="30"/>
      <c r="H3" s="9" t="s">
        <v>100</v>
      </c>
    </row>
    <row r="4" spans="1:9" ht="107.4" customHeight="1" x14ac:dyDescent="0.2">
      <c r="A4" s="6" t="s">
        <v>1</v>
      </c>
      <c r="B4" s="7" t="s">
        <v>70</v>
      </c>
      <c r="C4" s="8" t="s">
        <v>71</v>
      </c>
      <c r="D4" s="30">
        <f>800+201000</f>
        <v>201800</v>
      </c>
      <c r="E4" s="30"/>
      <c r="F4" s="30"/>
      <c r="G4" s="30"/>
      <c r="H4" s="9" t="s">
        <v>75</v>
      </c>
    </row>
    <row r="5" spans="1:9" ht="48" customHeight="1" x14ac:dyDescent="0.2">
      <c r="A5" s="6" t="s">
        <v>1</v>
      </c>
      <c r="B5" s="7" t="s">
        <v>62</v>
      </c>
      <c r="C5" s="8" t="s">
        <v>63</v>
      </c>
      <c r="D5" s="11">
        <v>726448</v>
      </c>
      <c r="E5" s="10"/>
      <c r="F5" s="30"/>
      <c r="G5" s="30"/>
      <c r="H5" s="9" t="s">
        <v>66</v>
      </c>
      <c r="I5" s="33"/>
    </row>
    <row r="6" spans="1:9" ht="48" customHeight="1" x14ac:dyDescent="0.2">
      <c r="A6" s="6" t="s">
        <v>1</v>
      </c>
      <c r="B6" s="7" t="s">
        <v>32</v>
      </c>
      <c r="C6" s="8" t="s">
        <v>33</v>
      </c>
      <c r="D6" s="11">
        <v>10000</v>
      </c>
      <c r="E6" s="10"/>
      <c r="F6" s="30"/>
      <c r="G6" s="30"/>
      <c r="H6" s="9" t="s">
        <v>31</v>
      </c>
      <c r="I6" s="33"/>
    </row>
    <row r="7" spans="1:9" ht="60.6" customHeight="1" x14ac:dyDescent="0.2">
      <c r="A7" s="6" t="s">
        <v>1</v>
      </c>
      <c r="B7" s="7" t="s">
        <v>34</v>
      </c>
      <c r="C7" s="8" t="s">
        <v>35</v>
      </c>
      <c r="D7" s="11">
        <v>150000</v>
      </c>
      <c r="E7" s="11"/>
      <c r="F7" s="16"/>
      <c r="G7" s="11"/>
      <c r="H7" s="9" t="s">
        <v>46</v>
      </c>
    </row>
    <row r="8" spans="1:9" ht="54" customHeight="1" x14ac:dyDescent="0.2">
      <c r="A8" s="6" t="s">
        <v>1</v>
      </c>
      <c r="B8" s="7" t="s">
        <v>18</v>
      </c>
      <c r="C8" s="8" t="s">
        <v>19</v>
      </c>
      <c r="D8" s="30">
        <v>16992.95</v>
      </c>
      <c r="E8" s="11"/>
      <c r="F8" s="20"/>
      <c r="G8" s="11"/>
      <c r="H8" s="9" t="s">
        <v>42</v>
      </c>
    </row>
    <row r="9" spans="1:9" ht="58.2" customHeight="1" x14ac:dyDescent="0.2">
      <c r="A9" s="6" t="s">
        <v>1</v>
      </c>
      <c r="B9" s="7" t="s">
        <v>22</v>
      </c>
      <c r="C9" s="8" t="s">
        <v>23</v>
      </c>
      <c r="D9" s="30">
        <v>47750</v>
      </c>
      <c r="E9" s="11"/>
      <c r="F9" s="20"/>
      <c r="G9" s="11"/>
      <c r="H9" s="9" t="s">
        <v>76</v>
      </c>
    </row>
    <row r="10" spans="1:9" ht="72" customHeight="1" x14ac:dyDescent="0.2">
      <c r="A10" s="6" t="s">
        <v>1</v>
      </c>
      <c r="B10" s="7" t="s">
        <v>5</v>
      </c>
      <c r="C10" s="8" t="s">
        <v>28</v>
      </c>
      <c r="D10" s="11">
        <f>931.99+222.65</f>
        <v>1154.6400000000001</v>
      </c>
      <c r="E10" s="11"/>
      <c r="F10" s="20"/>
      <c r="G10" s="11"/>
      <c r="H10" s="9" t="s">
        <v>77</v>
      </c>
    </row>
    <row r="11" spans="1:9" ht="47.4" customHeight="1" x14ac:dyDescent="0.2">
      <c r="A11" s="6" t="s">
        <v>1</v>
      </c>
      <c r="B11" s="7" t="s">
        <v>39</v>
      </c>
      <c r="C11" s="8" t="s">
        <v>40</v>
      </c>
      <c r="D11" s="11">
        <v>16104.6</v>
      </c>
      <c r="E11" s="11"/>
      <c r="F11" s="16"/>
      <c r="H11" s="9" t="s">
        <v>44</v>
      </c>
    </row>
    <row r="12" spans="1:9" s="40" customFormat="1" ht="81" customHeight="1" x14ac:dyDescent="0.2">
      <c r="A12" s="34" t="s">
        <v>3</v>
      </c>
      <c r="B12" s="35" t="s">
        <v>26</v>
      </c>
      <c r="C12" s="8" t="s">
        <v>27</v>
      </c>
      <c r="D12" s="36"/>
      <c r="E12" s="36"/>
      <c r="F12" s="36">
        <v>28717.119999999999</v>
      </c>
      <c r="G12" s="37"/>
      <c r="H12" s="38" t="s">
        <v>68</v>
      </c>
      <c r="I12" s="39"/>
    </row>
    <row r="13" spans="1:9" s="40" customFormat="1" ht="81" customHeight="1" x14ac:dyDescent="0.2">
      <c r="A13" s="34" t="s">
        <v>3</v>
      </c>
      <c r="B13" s="35" t="s">
        <v>58</v>
      </c>
      <c r="C13" s="8" t="s">
        <v>59</v>
      </c>
      <c r="D13" s="35"/>
      <c r="E13" s="8"/>
      <c r="F13" s="36">
        <v>500</v>
      </c>
      <c r="G13" s="37"/>
      <c r="H13" s="38" t="s">
        <v>60</v>
      </c>
      <c r="I13" s="39"/>
    </row>
    <row r="14" spans="1:9" s="45" customFormat="1" ht="81" customHeight="1" x14ac:dyDescent="0.2">
      <c r="A14" s="34" t="s">
        <v>3</v>
      </c>
      <c r="B14" s="35" t="s">
        <v>47</v>
      </c>
      <c r="C14" s="41" t="s">
        <v>48</v>
      </c>
      <c r="D14" s="36"/>
      <c r="E14" s="37"/>
      <c r="F14" s="42">
        <v>120000</v>
      </c>
      <c r="G14" s="42"/>
      <c r="H14" s="43" t="s">
        <v>49</v>
      </c>
      <c r="I14" s="44"/>
    </row>
    <row r="15" spans="1:9" s="45" customFormat="1" ht="91.2" x14ac:dyDescent="0.2">
      <c r="A15" s="34" t="s">
        <v>3</v>
      </c>
      <c r="B15" s="35" t="s">
        <v>17</v>
      </c>
      <c r="C15" s="41" t="s">
        <v>50</v>
      </c>
      <c r="D15" s="36"/>
      <c r="E15" s="37"/>
      <c r="F15" s="36">
        <v>30000</v>
      </c>
      <c r="G15" s="42"/>
      <c r="H15" s="43" t="s">
        <v>51</v>
      </c>
      <c r="I15" s="44"/>
    </row>
    <row r="16" spans="1:9" s="40" customFormat="1" ht="34.950000000000003" customHeight="1" x14ac:dyDescent="0.2">
      <c r="A16" s="34" t="s">
        <v>3</v>
      </c>
      <c r="B16" s="35" t="s">
        <v>20</v>
      </c>
      <c r="C16" s="8" t="s">
        <v>21</v>
      </c>
      <c r="D16" s="36"/>
      <c r="E16" s="36"/>
      <c r="F16" s="30">
        <v>16992.95</v>
      </c>
      <c r="G16" s="37"/>
      <c r="H16" s="38" t="s">
        <v>43</v>
      </c>
      <c r="I16" s="39"/>
    </row>
    <row r="17" spans="1:9" s="40" customFormat="1" ht="68.400000000000006" customHeight="1" x14ac:dyDescent="0.2">
      <c r="A17" s="34" t="s">
        <v>3</v>
      </c>
      <c r="B17" s="35" t="s">
        <v>29</v>
      </c>
      <c r="C17" s="8" t="s">
        <v>30</v>
      </c>
      <c r="D17" s="36"/>
      <c r="E17" s="36"/>
      <c r="F17" s="36">
        <v>16104.6</v>
      </c>
      <c r="G17" s="37"/>
      <c r="H17" s="38" t="s">
        <v>45</v>
      </c>
      <c r="I17" s="39"/>
    </row>
    <row r="18" spans="1:9" s="46" customFormat="1" ht="34.5" customHeight="1" x14ac:dyDescent="0.25">
      <c r="A18" s="34" t="s">
        <v>3</v>
      </c>
      <c r="B18" s="35" t="s">
        <v>52</v>
      </c>
      <c r="C18" s="8" t="s">
        <v>53</v>
      </c>
      <c r="D18" s="34"/>
      <c r="E18" s="35"/>
      <c r="F18" s="11">
        <v>25000</v>
      </c>
      <c r="G18" s="11"/>
      <c r="H18" s="9" t="s">
        <v>54</v>
      </c>
    </row>
    <row r="19" spans="1:9" s="40" customFormat="1" ht="56.25" customHeight="1" x14ac:dyDescent="0.2">
      <c r="A19" s="34" t="s">
        <v>3</v>
      </c>
      <c r="B19" s="35" t="s">
        <v>24</v>
      </c>
      <c r="C19" s="8" t="s">
        <v>25</v>
      </c>
      <c r="D19" s="36"/>
      <c r="E19" s="36"/>
      <c r="F19" s="36">
        <v>47750</v>
      </c>
      <c r="G19" s="37"/>
      <c r="H19" s="38" t="s">
        <v>36</v>
      </c>
      <c r="I19" s="39"/>
    </row>
    <row r="20" spans="1:9" ht="55.2" customHeight="1" x14ac:dyDescent="0.2">
      <c r="A20" s="6" t="s">
        <v>3</v>
      </c>
      <c r="B20" s="7" t="s">
        <v>64</v>
      </c>
      <c r="C20" s="8" t="s">
        <v>65</v>
      </c>
      <c r="D20" s="31"/>
      <c r="E20" s="31"/>
      <c r="F20" s="11">
        <v>726448</v>
      </c>
      <c r="G20" s="30"/>
      <c r="H20" s="38" t="s">
        <v>67</v>
      </c>
      <c r="I20" s="32"/>
    </row>
    <row r="21" spans="1:9" ht="49.2" customHeight="1" x14ac:dyDescent="0.2">
      <c r="A21" s="6" t="s">
        <v>3</v>
      </c>
      <c r="B21" s="7" t="s">
        <v>4</v>
      </c>
      <c r="C21" s="8" t="s">
        <v>15</v>
      </c>
      <c r="D21" s="31"/>
      <c r="E21" s="31"/>
      <c r="F21" s="11">
        <f>931.99+222.65</f>
        <v>1154.6400000000001</v>
      </c>
      <c r="G21" s="30"/>
      <c r="H21" s="9" t="s">
        <v>69</v>
      </c>
      <c r="I21" s="32"/>
    </row>
    <row r="22" spans="1:9" ht="109.2" customHeight="1" x14ac:dyDescent="0.2">
      <c r="A22" s="6" t="s">
        <v>3</v>
      </c>
      <c r="B22" s="7" t="s">
        <v>72</v>
      </c>
      <c r="C22" s="8" t="s">
        <v>73</v>
      </c>
      <c r="D22" s="31"/>
      <c r="E22" s="31"/>
      <c r="F22" s="11">
        <f>800+201000</f>
        <v>201800</v>
      </c>
      <c r="G22" s="30"/>
      <c r="H22" s="9" t="s">
        <v>74</v>
      </c>
      <c r="I22" s="32"/>
    </row>
    <row r="23" spans="1:9" ht="52.2" customHeight="1" x14ac:dyDescent="0.2">
      <c r="A23" s="6" t="s">
        <v>3</v>
      </c>
      <c r="B23" s="7" t="s">
        <v>37</v>
      </c>
      <c r="C23" s="8" t="s">
        <v>38</v>
      </c>
      <c r="D23" s="6"/>
      <c r="E23" s="7"/>
      <c r="F23" s="11">
        <v>550</v>
      </c>
      <c r="G23" s="30"/>
      <c r="H23" s="9" t="s">
        <v>61</v>
      </c>
      <c r="I23" s="32"/>
    </row>
    <row r="24" spans="1:9" ht="39.75" customHeight="1" x14ac:dyDescent="0.2">
      <c r="A24" s="6" t="s">
        <v>3</v>
      </c>
      <c r="B24" s="7" t="s">
        <v>55</v>
      </c>
      <c r="C24" s="8" t="s">
        <v>56</v>
      </c>
      <c r="D24" s="31"/>
      <c r="E24" s="31"/>
      <c r="F24" s="11">
        <v>3394</v>
      </c>
      <c r="G24" s="30"/>
      <c r="H24" s="9" t="s">
        <v>57</v>
      </c>
      <c r="I24" s="32"/>
    </row>
    <row r="25" spans="1:9" s="21" customFormat="1" ht="14.4" customHeight="1" thickBot="1" x14ac:dyDescent="0.25">
      <c r="A25" s="29"/>
      <c r="B25" s="2"/>
      <c r="C25" s="12" t="s">
        <v>0</v>
      </c>
      <c r="D25" s="13">
        <f>SUM(D3:D24)</f>
        <v>1218411.31</v>
      </c>
      <c r="E25" s="13">
        <f>SUM(E3:E24)</f>
        <v>0</v>
      </c>
      <c r="F25" s="13">
        <f>SUM(F3:F24)</f>
        <v>1218411.31</v>
      </c>
      <c r="G25" s="13">
        <f>SUM(G3:G24)</f>
        <v>0</v>
      </c>
      <c r="H25" s="5"/>
    </row>
    <row r="26" spans="1:9" ht="12" thickTop="1" x14ac:dyDescent="0.2">
      <c r="A26" s="6"/>
      <c r="B26" s="7"/>
      <c r="C26" s="10"/>
      <c r="D26" s="14"/>
      <c r="E26" s="14"/>
      <c r="F26" s="14"/>
      <c r="G26" s="14"/>
      <c r="H26" s="9"/>
    </row>
    <row r="27" spans="1:9" s="21" customFormat="1" ht="16.5" customHeight="1" x14ac:dyDescent="0.2">
      <c r="A27" s="29"/>
      <c r="B27" s="2"/>
      <c r="C27" s="15" t="s">
        <v>16</v>
      </c>
      <c r="D27" s="25"/>
      <c r="E27" s="26"/>
      <c r="F27" s="26"/>
      <c r="G27" s="26"/>
      <c r="H27" s="5"/>
    </row>
    <row r="28" spans="1:9" ht="16.5" customHeight="1" x14ac:dyDescent="0.2">
      <c r="A28" s="6"/>
      <c r="B28" s="7"/>
      <c r="C28" s="8" t="s">
        <v>8</v>
      </c>
      <c r="D28" s="11">
        <f>D25</f>
        <v>1218411.31</v>
      </c>
      <c r="E28" s="11"/>
      <c r="F28" s="11"/>
      <c r="G28" s="11"/>
      <c r="H28" s="17"/>
    </row>
    <row r="29" spans="1:9" ht="16.5" customHeight="1" x14ac:dyDescent="0.2">
      <c r="A29" s="6"/>
      <c r="B29" s="7"/>
      <c r="C29" s="8" t="s">
        <v>9</v>
      </c>
      <c r="D29" s="11">
        <f>E25</f>
        <v>0</v>
      </c>
      <c r="E29" s="10"/>
      <c r="F29" s="16"/>
      <c r="G29" s="11"/>
      <c r="H29" s="17"/>
    </row>
    <row r="30" spans="1:9" ht="16.5" customHeight="1" x14ac:dyDescent="0.2">
      <c r="A30" s="6"/>
      <c r="B30" s="7"/>
      <c r="C30" s="8" t="s">
        <v>10</v>
      </c>
      <c r="D30" s="11">
        <f>F25</f>
        <v>1218411.31</v>
      </c>
      <c r="E30" s="10"/>
      <c r="F30" s="16"/>
      <c r="G30" s="11"/>
      <c r="H30" s="17"/>
    </row>
    <row r="31" spans="1:9" ht="16.5" customHeight="1" x14ac:dyDescent="0.2">
      <c r="A31" s="6"/>
      <c r="B31" s="7"/>
      <c r="C31" s="8" t="s">
        <v>11</v>
      </c>
      <c r="D31" s="18">
        <f>G25</f>
        <v>0</v>
      </c>
      <c r="E31" s="10"/>
      <c r="F31" s="16"/>
      <c r="G31" s="11"/>
      <c r="H31" s="17"/>
    </row>
    <row r="32" spans="1:9" s="21" customFormat="1" ht="14.4" customHeight="1" thickBot="1" x14ac:dyDescent="0.25">
      <c r="A32" s="29"/>
      <c r="B32" s="2"/>
      <c r="C32" s="12" t="s">
        <v>0</v>
      </c>
      <c r="D32" s="13">
        <f>(D28-D29-D30+D31)*(-1)</f>
        <v>0</v>
      </c>
      <c r="E32" s="1"/>
      <c r="F32" s="25"/>
      <c r="G32" s="1"/>
      <c r="H32" s="19"/>
    </row>
    <row r="33" spans="4:6" ht="12" thickTop="1" x14ac:dyDescent="0.2"/>
    <row r="34" spans="4:6" x14ac:dyDescent="0.2">
      <c r="D34" s="20"/>
      <c r="E34" s="20"/>
      <c r="F34" s="20"/>
    </row>
    <row r="35" spans="4:6" x14ac:dyDescent="0.2">
      <c r="D35" s="20"/>
      <c r="E35" s="20"/>
      <c r="F35" s="20"/>
    </row>
    <row r="36" spans="4:6" x14ac:dyDescent="0.2">
      <c r="D36" s="20"/>
      <c r="E36" s="20"/>
      <c r="F36" s="20"/>
    </row>
    <row r="37" spans="4:6" x14ac:dyDescent="0.2">
      <c r="D37" s="20"/>
      <c r="E37" s="20"/>
      <c r="F37" s="20"/>
    </row>
    <row r="38" spans="4:6" x14ac:dyDescent="0.2">
      <c r="D38" s="20"/>
      <c r="E38" s="20"/>
      <c r="F38" s="20"/>
    </row>
    <row r="39" spans="4:6" x14ac:dyDescent="0.2">
      <c r="D39" s="20"/>
      <c r="E39" s="20"/>
      <c r="F39" s="20"/>
    </row>
    <row r="40" spans="4:6" x14ac:dyDescent="0.2">
      <c r="D40" s="20"/>
      <c r="E40" s="20"/>
      <c r="F40" s="20"/>
    </row>
    <row r="41" spans="4:6" x14ac:dyDescent="0.2">
      <c r="D41" s="20"/>
      <c r="E41" s="20"/>
      <c r="F41" s="20"/>
    </row>
    <row r="43" spans="4:6" x14ac:dyDescent="0.2">
      <c r="D43" s="20"/>
      <c r="E43" s="20"/>
      <c r="F43" s="20"/>
    </row>
    <row r="48" spans="4:6" x14ac:dyDescent="0.2">
      <c r="E48" s="28"/>
    </row>
  </sheetData>
  <autoFilter ref="A2:I25"/>
  <mergeCells count="1">
    <mergeCell ref="A1:H1"/>
  </mergeCells>
  <printOptions horizontalCentered="1"/>
  <pageMargins left="0" right="0" top="0" bottom="0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Normal="100" zoomScaleSheetLayoutView="80" workbookViewId="0">
      <selection activeCell="G23" sqref="G23"/>
    </sheetView>
  </sheetViews>
  <sheetFormatPr defaultColWidth="20.6640625" defaultRowHeight="12.6" x14ac:dyDescent="0.25"/>
  <cols>
    <col min="1" max="1" width="7.88671875" style="55" customWidth="1"/>
    <col min="2" max="2" width="19.109375" style="52" customWidth="1"/>
    <col min="3" max="3" width="46" style="56" customWidth="1"/>
    <col min="4" max="4" width="20.88671875" style="57" customWidth="1"/>
    <col min="5" max="5" width="17.6640625" style="57" customWidth="1"/>
    <col min="6" max="6" width="19.33203125" style="59" customWidth="1"/>
    <col min="7" max="7" width="19.33203125" style="58" customWidth="1"/>
    <col min="8" max="8" width="84" style="54" customWidth="1"/>
    <col min="9" max="16384" width="20.6640625" style="49"/>
  </cols>
  <sheetData>
    <row r="1" spans="1:8" s="50" customFormat="1" x14ac:dyDescent="0.25">
      <c r="A1" s="93" t="s">
        <v>99</v>
      </c>
      <c r="B1" s="94"/>
      <c r="C1" s="94"/>
      <c r="D1" s="94"/>
      <c r="E1" s="94"/>
      <c r="F1" s="94"/>
      <c r="G1" s="94"/>
      <c r="H1" s="94"/>
    </row>
    <row r="2" spans="1:8" s="50" customFormat="1" x14ac:dyDescent="0.25">
      <c r="A2" s="93" t="s">
        <v>98</v>
      </c>
      <c r="B2" s="94"/>
      <c r="C2" s="94"/>
      <c r="D2" s="94"/>
      <c r="E2" s="94"/>
      <c r="F2" s="94"/>
      <c r="G2" s="94"/>
      <c r="H2" s="94"/>
    </row>
    <row r="3" spans="1:8" s="50" customFormat="1" x14ac:dyDescent="0.25">
      <c r="A3" s="93" t="s">
        <v>97</v>
      </c>
      <c r="B3" s="94"/>
      <c r="C3" s="94"/>
      <c r="D3" s="94"/>
      <c r="E3" s="94"/>
      <c r="F3" s="94"/>
      <c r="G3" s="94"/>
      <c r="H3" s="94"/>
    </row>
    <row r="4" spans="1:8" s="50" customFormat="1" x14ac:dyDescent="0.25">
      <c r="A4" s="95" t="s">
        <v>96</v>
      </c>
      <c r="B4" s="94"/>
      <c r="C4" s="94"/>
      <c r="D4" s="94"/>
      <c r="E4" s="94"/>
      <c r="F4" s="94"/>
      <c r="G4" s="94"/>
      <c r="H4" s="94"/>
    </row>
    <row r="5" spans="1:8" x14ac:dyDescent="0.25">
      <c r="A5" s="51"/>
      <c r="C5" s="52"/>
      <c r="D5" s="53"/>
      <c r="E5" s="53"/>
      <c r="F5" s="53"/>
      <c r="G5" s="53"/>
      <c r="H5" s="48"/>
    </row>
    <row r="6" spans="1:8" x14ac:dyDescent="0.25">
      <c r="A6" s="60" t="s">
        <v>2</v>
      </c>
      <c r="B6" s="60" t="s">
        <v>95</v>
      </c>
      <c r="C6" s="61" t="s">
        <v>94</v>
      </c>
      <c r="D6" s="62" t="s">
        <v>93</v>
      </c>
      <c r="E6" s="62" t="s">
        <v>92</v>
      </c>
      <c r="F6" s="62" t="s">
        <v>91</v>
      </c>
      <c r="G6" s="62" t="s">
        <v>90</v>
      </c>
      <c r="H6" s="63" t="s">
        <v>89</v>
      </c>
    </row>
    <row r="7" spans="1:8" ht="69.900000000000006" customHeight="1" x14ac:dyDescent="0.25">
      <c r="A7" s="64" t="s">
        <v>1</v>
      </c>
      <c r="B7" s="65" t="s">
        <v>88</v>
      </c>
      <c r="C7" s="66" t="s">
        <v>87</v>
      </c>
      <c r="D7" s="67">
        <v>5000</v>
      </c>
      <c r="E7" s="62"/>
      <c r="F7" s="62"/>
      <c r="G7" s="62"/>
      <c r="H7" s="68" t="s">
        <v>86</v>
      </c>
    </row>
    <row r="8" spans="1:8" ht="69.900000000000006" customHeight="1" x14ac:dyDescent="0.25">
      <c r="A8" s="69" t="s">
        <v>3</v>
      </c>
      <c r="B8" s="69" t="s">
        <v>4</v>
      </c>
      <c r="C8" s="66" t="s">
        <v>85</v>
      </c>
      <c r="D8" s="80"/>
      <c r="E8" s="81"/>
      <c r="F8" s="80">
        <v>5000</v>
      </c>
      <c r="G8" s="82"/>
      <c r="H8" s="68" t="s">
        <v>84</v>
      </c>
    </row>
    <row r="9" spans="1:8" ht="30" customHeight="1" thickBot="1" x14ac:dyDescent="0.25">
      <c r="A9" s="70"/>
      <c r="B9" s="70"/>
      <c r="C9" s="71" t="s">
        <v>83</v>
      </c>
      <c r="D9" s="87">
        <f>SUM(D7:D8)</f>
        <v>5000</v>
      </c>
      <c r="E9" s="87">
        <f>SUM(E7:E8)</f>
        <v>0</v>
      </c>
      <c r="F9" s="88">
        <f>SUM(F8:F8)</f>
        <v>5000</v>
      </c>
      <c r="G9" s="87"/>
      <c r="H9" s="68"/>
    </row>
    <row r="10" spans="1:8" ht="25.2" customHeight="1" thickTop="1" x14ac:dyDescent="0.2">
      <c r="A10" s="72"/>
      <c r="B10" s="72"/>
      <c r="C10" s="73" t="s">
        <v>82</v>
      </c>
      <c r="D10" s="83"/>
      <c r="E10" s="84"/>
      <c r="F10" s="85"/>
      <c r="G10" s="86"/>
      <c r="H10" s="47"/>
    </row>
    <row r="11" spans="1:8" ht="25.2" customHeight="1" x14ac:dyDescent="0.2">
      <c r="A11" s="72"/>
      <c r="B11" s="72"/>
      <c r="C11" s="78" t="s">
        <v>81</v>
      </c>
      <c r="D11" s="74">
        <f>D9</f>
        <v>5000</v>
      </c>
      <c r="E11" s="75"/>
      <c r="F11" s="76"/>
      <c r="G11" s="77"/>
      <c r="H11" s="68"/>
    </row>
    <row r="12" spans="1:8" ht="25.2" customHeight="1" x14ac:dyDescent="0.2">
      <c r="A12" s="72"/>
      <c r="B12" s="72"/>
      <c r="C12" s="78" t="s">
        <v>80</v>
      </c>
      <c r="D12" s="74">
        <f>-E9</f>
        <v>0</v>
      </c>
      <c r="E12" s="75"/>
      <c r="F12" s="76"/>
      <c r="G12" s="77"/>
      <c r="H12" s="63"/>
    </row>
    <row r="13" spans="1:8" ht="25.2" customHeight="1" x14ac:dyDescent="0.2">
      <c r="A13" s="72"/>
      <c r="B13" s="72"/>
      <c r="C13" s="78" t="s">
        <v>79</v>
      </c>
      <c r="D13" s="79">
        <f>SUM(F8:F8)</f>
        <v>5000</v>
      </c>
      <c r="E13" s="75"/>
      <c r="F13" s="76"/>
      <c r="G13" s="77"/>
      <c r="H13" s="63"/>
    </row>
    <row r="14" spans="1:8" ht="25.2" customHeight="1" x14ac:dyDescent="0.2">
      <c r="A14" s="72"/>
      <c r="B14" s="72"/>
      <c r="C14" s="78" t="s">
        <v>78</v>
      </c>
      <c r="D14" s="89">
        <f>G9</f>
        <v>0</v>
      </c>
      <c r="E14" s="75"/>
      <c r="F14" s="76"/>
      <c r="G14" s="77"/>
      <c r="H14" s="63"/>
    </row>
    <row r="15" spans="1:8" ht="25.2" customHeight="1" thickBot="1" x14ac:dyDescent="0.25">
      <c r="A15" s="72"/>
      <c r="B15" s="72"/>
      <c r="C15" s="78" t="s">
        <v>0</v>
      </c>
      <c r="D15" s="90">
        <v>0</v>
      </c>
      <c r="E15" s="75"/>
      <c r="F15" s="76"/>
      <c r="G15" s="77"/>
      <c r="H15" s="47"/>
    </row>
    <row r="16" spans="1:8" ht="13.2" thickTop="1" x14ac:dyDescent="0.25">
      <c r="F16" s="53"/>
    </row>
  </sheetData>
  <mergeCells count="4">
    <mergeCell ref="A1:H1"/>
    <mergeCell ref="A2:H2"/>
    <mergeCell ref="A3:H3"/>
    <mergeCell ref="A4:H4"/>
  </mergeCells>
  <pageMargins left="0.51181102362204722" right="0.51181102362204722" top="0.35433070866141736" bottom="0.35433070866141736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AMMINISTRAZIONE </vt:lpstr>
      <vt:lpstr>AGRARIA</vt:lpstr>
      <vt:lpstr>AGRARIA!Area_stampa</vt:lpstr>
      <vt:lpstr>'AMMINISTRAZIONE 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c.marseglia</dc:creator>
  <cp:lastModifiedBy>c.marseglia</cp:lastModifiedBy>
  <cp:lastPrinted>2022-02-09T07:03:23Z</cp:lastPrinted>
  <dcterms:created xsi:type="dcterms:W3CDTF">1996-11-05T10:16:36Z</dcterms:created>
  <dcterms:modified xsi:type="dcterms:W3CDTF">2022-02-21T11:11:40Z</dcterms:modified>
</cp:coreProperties>
</file>