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DOC_RAGIONERIA\BUDGET 2018\BUDGET 2018 DA SPEDIRE\"/>
    </mc:Choice>
  </mc:AlternateContent>
  <bookViews>
    <workbookView xWindow="0" yWindow="0" windowWidth="23040" windowHeight="7680" activeTab="8"/>
  </bookViews>
  <sheets>
    <sheet name="Rtotale" sheetId="15" r:id="rId1"/>
    <sheet name="Ctotale" sheetId="16" r:id="rId2"/>
    <sheet name="Ragra" sheetId="13" r:id="rId3"/>
    <sheet name="Cagra" sheetId="14" r:id="rId4"/>
    <sheet name="Ruman" sheetId="4" r:id="rId5"/>
    <sheet name="Cuman" sheetId="2" r:id="rId6"/>
    <sheet name="Reco" sheetId="5" r:id="rId7"/>
    <sheet name="Ceco" sheetId="6" r:id="rId8"/>
    <sheet name="Rsper" sheetId="7" r:id="rId9"/>
    <sheet name="Csper" sheetId="8" r:id="rId10"/>
    <sheet name="Rpod" sheetId="17" r:id="rId11"/>
    <sheet name="Cpod" sheetId="18" r:id="rId12"/>
    <sheet name="Rchi" sheetId="9" r:id="rId13"/>
    <sheet name="Cchi" sheetId="10" r:id="rId14"/>
    <sheet name="Rgiur" sheetId="11" r:id="rId15"/>
    <sheet name="Cgiur" sheetId="12" r:id="rId16"/>
  </sheets>
  <definedNames>
    <definedName name="_xlnm._FilterDatabase" localSheetId="3" hidden="1">Cagra!$A$1:$WWE$590</definedName>
    <definedName name="_xlnm._FilterDatabase" localSheetId="13" hidden="1">Cchi!$A$1:$W$592</definedName>
    <definedName name="_xlnm._FilterDatabase" localSheetId="15" hidden="1">Cgiur!$A$1:$W$583</definedName>
    <definedName name="_xlnm._FilterDatabase" localSheetId="11" hidden="1">Cpod!$A$1:$W$592</definedName>
    <definedName name="_xlnm._FilterDatabase" localSheetId="9" hidden="1">Csper!$A$1:$W$592</definedName>
    <definedName name="_xlnm._FilterDatabase" localSheetId="1" hidden="1">Ctotale!$M$1:$M$590</definedName>
    <definedName name="_xlnm._FilterDatabase" localSheetId="5" hidden="1">Cuman!$A$1:$W$590</definedName>
    <definedName name="_xlnm._FilterDatabase" localSheetId="2" hidden="1">Ragra!$L$1:$L$218</definedName>
    <definedName name="_xlnm._FilterDatabase" localSheetId="12" hidden="1">Rchi!$A$1:$X$218</definedName>
    <definedName name="_xlnm._FilterDatabase" localSheetId="14" hidden="1">Rgiur!$A$1:$X$218</definedName>
    <definedName name="_xlnm._FilterDatabase" localSheetId="10" hidden="1">Rpod!$A$1:$WWD$218</definedName>
    <definedName name="_xlnm._FilterDatabase" localSheetId="8" hidden="1">Rsper!$A$1:$X$219</definedName>
    <definedName name="_xlnm._FilterDatabase" localSheetId="0" hidden="1">Rtotale!$L$1:$L$218</definedName>
    <definedName name="_xlnm._FilterDatabase" localSheetId="4" hidden="1">Ruman!$A$1:$X$218</definedName>
    <definedName name="_xlnm.Print_Area" localSheetId="3">Cagra!$C$1:$W$579</definedName>
    <definedName name="_xlnm.Print_Area" localSheetId="13">Cchi!$C$1:$W$579</definedName>
    <definedName name="_xlnm.Print_Area" localSheetId="7">Ceco!$C$1:$W$579</definedName>
    <definedName name="_xlnm.Print_Area" localSheetId="15">Cgiur!$C$1:$W$579</definedName>
    <definedName name="_xlnm.Print_Area" localSheetId="11">Cpod!$C$1:$W$579</definedName>
    <definedName name="_xlnm.Print_Area" localSheetId="9">Csper!$C$1:$W$579</definedName>
    <definedName name="_xlnm.Print_Area" localSheetId="1">Ctotale!$C$1:$W$579</definedName>
    <definedName name="_xlnm.Print_Area" localSheetId="5">Cuman!$C$1:$W$579</definedName>
    <definedName name="_xlnm.Print_Area" localSheetId="2">Ragra!$B$1:$V$218</definedName>
    <definedName name="_xlnm.Print_Area" localSheetId="12">Rchi!$B$1:$V$218</definedName>
    <definedName name="_xlnm.Print_Area" localSheetId="6">Reco!$B$1:$V$218</definedName>
    <definedName name="_xlnm.Print_Area" localSheetId="14">Rgiur!$B$1:$V$218</definedName>
    <definedName name="_xlnm.Print_Area" localSheetId="10">Rpod!$B$1:$V$218</definedName>
    <definedName name="_xlnm.Print_Area" localSheetId="8">Rsper!$B$1:$V$218</definedName>
    <definedName name="_xlnm.Print_Area" localSheetId="0">Rtotale!$B$1:$V$218</definedName>
    <definedName name="_xlnm.Print_Area" localSheetId="4">Ruman!$B$1:$V$218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578" i="16" l="1"/>
  <c r="R577" i="16" s="1"/>
  <c r="Q132" i="15"/>
  <c r="R576" i="16" l="1"/>
  <c r="Q132" i="7"/>
  <c r="R578" i="8"/>
  <c r="W578" i="18"/>
  <c r="T577" i="18"/>
  <c r="T576" i="18" s="1"/>
  <c r="T575" i="18" s="1"/>
  <c r="S577" i="18"/>
  <c r="S576" i="18" s="1"/>
  <c r="S575" i="18" s="1"/>
  <c r="R577" i="18"/>
  <c r="R576" i="18" s="1"/>
  <c r="R575" i="18" s="1"/>
  <c r="R579" i="18" s="1"/>
  <c r="W574" i="18"/>
  <c r="W573" i="18"/>
  <c r="W572" i="18"/>
  <c r="W571" i="18"/>
  <c r="W570" i="18"/>
  <c r="W569" i="18"/>
  <c r="W568" i="18"/>
  <c r="W567" i="18"/>
  <c r="W566" i="18"/>
  <c r="W565" i="18"/>
  <c r="W564" i="18"/>
  <c r="W563" i="18"/>
  <c r="W562" i="18"/>
  <c r="W561" i="18"/>
  <c r="W560" i="18"/>
  <c r="W559" i="18"/>
  <c r="W558" i="18"/>
  <c r="W557" i="18"/>
  <c r="W556" i="18"/>
  <c r="W555" i="18"/>
  <c r="W554" i="18"/>
  <c r="W553" i="18"/>
  <c r="W552" i="18"/>
  <c r="W551" i="18"/>
  <c r="W550" i="18"/>
  <c r="W549" i="18"/>
  <c r="W548" i="18"/>
  <c r="W547" i="18"/>
  <c r="W546" i="18"/>
  <c r="W545" i="18"/>
  <c r="W544" i="18"/>
  <c r="W543" i="18"/>
  <c r="W542" i="18"/>
  <c r="U541" i="18"/>
  <c r="U536" i="18" s="1"/>
  <c r="W540" i="18"/>
  <c r="W539" i="18"/>
  <c r="W538" i="18"/>
  <c r="W537" i="18"/>
  <c r="W534" i="18"/>
  <c r="W533" i="18"/>
  <c r="W532" i="18"/>
  <c r="W531" i="18"/>
  <c r="W530" i="18"/>
  <c r="W529" i="18"/>
  <c r="W528" i="18"/>
  <c r="W527" i="18"/>
  <c r="W526" i="18"/>
  <c r="W525" i="18"/>
  <c r="W524" i="18"/>
  <c r="W523" i="18"/>
  <c r="W522" i="18"/>
  <c r="W521" i="18"/>
  <c r="W520" i="18"/>
  <c r="W519" i="18"/>
  <c r="W518" i="18"/>
  <c r="W517" i="18"/>
  <c r="W516" i="18"/>
  <c r="W515" i="18"/>
  <c r="W514" i="18"/>
  <c r="W513" i="18"/>
  <c r="W512" i="18"/>
  <c r="W511" i="18"/>
  <c r="W510" i="18"/>
  <c r="W509" i="18"/>
  <c r="W508" i="18"/>
  <c r="W507" i="18"/>
  <c r="W506" i="18"/>
  <c r="W505" i="18"/>
  <c r="W504" i="18"/>
  <c r="W503" i="18"/>
  <c r="W502" i="18"/>
  <c r="W501" i="18"/>
  <c r="W500" i="18"/>
  <c r="W499" i="18"/>
  <c r="U498" i="18"/>
  <c r="W498" i="18" s="1"/>
  <c r="W496" i="18"/>
  <c r="W495" i="18"/>
  <c r="W494" i="18"/>
  <c r="W493" i="18"/>
  <c r="W492" i="18"/>
  <c r="W491" i="18"/>
  <c r="W490" i="18"/>
  <c r="U489" i="18"/>
  <c r="W489" i="18" s="1"/>
  <c r="W488" i="18"/>
  <c r="W487" i="18"/>
  <c r="W486" i="18"/>
  <c r="W485" i="18"/>
  <c r="W484" i="18"/>
  <c r="W483" i="18"/>
  <c r="W482" i="18"/>
  <c r="W481" i="18"/>
  <c r="W480" i="18"/>
  <c r="W479" i="18"/>
  <c r="W478" i="18"/>
  <c r="W477" i="18"/>
  <c r="W476" i="18"/>
  <c r="W475" i="18"/>
  <c r="W474" i="18"/>
  <c r="W473" i="18"/>
  <c r="W472" i="18"/>
  <c r="W471" i="18"/>
  <c r="W470" i="18"/>
  <c r="W469" i="18"/>
  <c r="W468" i="18"/>
  <c r="W467" i="18"/>
  <c r="W466" i="18"/>
  <c r="W465" i="18"/>
  <c r="W464" i="18"/>
  <c r="W463" i="18"/>
  <c r="W462" i="18"/>
  <c r="W461" i="18"/>
  <c r="W460" i="18"/>
  <c r="W459" i="18"/>
  <c r="W458" i="18"/>
  <c r="W457" i="18"/>
  <c r="W456" i="18"/>
  <c r="W455" i="18"/>
  <c r="W454" i="18"/>
  <c r="W453" i="18"/>
  <c r="W452" i="18"/>
  <c r="W451" i="18"/>
  <c r="W450" i="18"/>
  <c r="W449" i="18"/>
  <c r="W448" i="18"/>
  <c r="W447" i="18"/>
  <c r="W446" i="18"/>
  <c r="W445" i="18"/>
  <c r="W444" i="18"/>
  <c r="W443" i="18"/>
  <c r="W442" i="18"/>
  <c r="W441" i="18"/>
  <c r="W440" i="18"/>
  <c r="W439" i="18"/>
  <c r="W438" i="18"/>
  <c r="W437" i="18"/>
  <c r="W436" i="18"/>
  <c r="W435" i="18"/>
  <c r="W434" i="18"/>
  <c r="W433" i="18"/>
  <c r="W432" i="18"/>
  <c r="W431" i="18"/>
  <c r="W430" i="18"/>
  <c r="W429" i="18"/>
  <c r="W428" i="18"/>
  <c r="W427" i="18"/>
  <c r="W426" i="18"/>
  <c r="W425" i="18"/>
  <c r="W424" i="18"/>
  <c r="W423" i="18"/>
  <c r="W422" i="18"/>
  <c r="W421" i="18"/>
  <c r="W420" i="18"/>
  <c r="W419" i="18"/>
  <c r="W418" i="18"/>
  <c r="W417" i="18"/>
  <c r="W416" i="18"/>
  <c r="W415" i="18"/>
  <c r="W414" i="18"/>
  <c r="W413" i="18"/>
  <c r="W412" i="18"/>
  <c r="W411" i="18"/>
  <c r="W410" i="18"/>
  <c r="W409" i="18"/>
  <c r="W408" i="18"/>
  <c r="W407" i="18"/>
  <c r="W406" i="18"/>
  <c r="W405" i="18"/>
  <c r="W404" i="18"/>
  <c r="W403" i="18"/>
  <c r="W402" i="18"/>
  <c r="W401" i="18"/>
  <c r="W400" i="18"/>
  <c r="W399" i="18"/>
  <c r="W398" i="18"/>
  <c r="W397" i="18"/>
  <c r="W396" i="18"/>
  <c r="W395" i="18"/>
  <c r="W394" i="18"/>
  <c r="W393" i="18"/>
  <c r="W392" i="18"/>
  <c r="W391" i="18"/>
  <c r="W390" i="18"/>
  <c r="W389" i="18"/>
  <c r="W388" i="18"/>
  <c r="W387" i="18"/>
  <c r="W386" i="18"/>
  <c r="W385" i="18"/>
  <c r="W384" i="18"/>
  <c r="W382" i="18"/>
  <c r="W381" i="18"/>
  <c r="W380" i="18"/>
  <c r="W379" i="18"/>
  <c r="W378" i="18"/>
  <c r="W377" i="18"/>
  <c r="W376" i="18"/>
  <c r="W375" i="18"/>
  <c r="W374" i="18"/>
  <c r="W373" i="18"/>
  <c r="W372" i="18"/>
  <c r="W371" i="18"/>
  <c r="W370" i="18"/>
  <c r="W369" i="18"/>
  <c r="W368" i="18"/>
  <c r="W367" i="18"/>
  <c r="S366" i="18"/>
  <c r="W366" i="18" s="1"/>
  <c r="W365" i="18"/>
  <c r="W364" i="18"/>
  <c r="W363" i="18"/>
  <c r="W362" i="18"/>
  <c r="W361" i="18"/>
  <c r="W360" i="18"/>
  <c r="W359" i="18"/>
  <c r="W358" i="18"/>
  <c r="W357" i="18"/>
  <c r="W356" i="18"/>
  <c r="W355" i="18"/>
  <c r="W354" i="18"/>
  <c r="V353" i="18"/>
  <c r="T353" i="18"/>
  <c r="S353" i="18"/>
  <c r="W352" i="18"/>
  <c r="W351" i="18"/>
  <c r="W350" i="18"/>
  <c r="W349" i="18"/>
  <c r="W348" i="18"/>
  <c r="W347" i="18"/>
  <c r="W346" i="18"/>
  <c r="W345" i="18"/>
  <c r="W344" i="18"/>
  <c r="W343" i="18"/>
  <c r="W342" i="18"/>
  <c r="V341" i="18"/>
  <c r="S341" i="18"/>
  <c r="W340" i="18"/>
  <c r="W339" i="18"/>
  <c r="W338" i="18"/>
  <c r="W337" i="18"/>
  <c r="W336" i="18"/>
  <c r="W335" i="18"/>
  <c r="W334" i="18"/>
  <c r="W333" i="18"/>
  <c r="W332" i="18"/>
  <c r="W331" i="18"/>
  <c r="W330" i="18"/>
  <c r="W329" i="18"/>
  <c r="W328" i="18"/>
  <c r="S327" i="18"/>
  <c r="W326" i="18"/>
  <c r="W325" i="18"/>
  <c r="W324" i="18"/>
  <c r="V323" i="18"/>
  <c r="T323" i="18"/>
  <c r="W322" i="18"/>
  <c r="W321" i="18"/>
  <c r="W320" i="18"/>
  <c r="W319" i="18"/>
  <c r="W318" i="18"/>
  <c r="W317" i="18"/>
  <c r="W316" i="18"/>
  <c r="W314" i="18"/>
  <c r="W313" i="18"/>
  <c r="W312" i="18"/>
  <c r="W311" i="18"/>
  <c r="W310" i="18"/>
  <c r="W309" i="18"/>
  <c r="W308" i="18"/>
  <c r="W307" i="18"/>
  <c r="W306" i="18"/>
  <c r="W305" i="18"/>
  <c r="W304" i="18"/>
  <c r="W303" i="18"/>
  <c r="W302" i="18"/>
  <c r="W301" i="18"/>
  <c r="W300" i="18"/>
  <c r="W299" i="18"/>
  <c r="W298" i="18"/>
  <c r="W297" i="18"/>
  <c r="W296" i="18"/>
  <c r="W295" i="18"/>
  <c r="W294" i="18"/>
  <c r="W293" i="18"/>
  <c r="W292" i="18"/>
  <c r="W291" i="18"/>
  <c r="U290" i="18"/>
  <c r="W290" i="18" s="1"/>
  <c r="W289" i="18"/>
  <c r="W288" i="18"/>
  <c r="W287" i="18"/>
  <c r="W286" i="18"/>
  <c r="W285" i="18"/>
  <c r="W284" i="18"/>
  <c r="W283" i="18"/>
  <c r="W282" i="18"/>
  <c r="W281" i="18"/>
  <c r="W280" i="18"/>
  <c r="W279" i="18"/>
  <c r="W278" i="18"/>
  <c r="W277" i="18"/>
  <c r="W276" i="18"/>
  <c r="W275" i="18"/>
  <c r="W274" i="18"/>
  <c r="W273" i="18"/>
  <c r="W272" i="18"/>
  <c r="W271" i="18"/>
  <c r="W270" i="18"/>
  <c r="W269" i="18"/>
  <c r="W268" i="18"/>
  <c r="W267" i="18"/>
  <c r="W266" i="18"/>
  <c r="W265" i="18"/>
  <c r="W264" i="18"/>
  <c r="W263" i="18"/>
  <c r="W262" i="18"/>
  <c r="W261" i="18"/>
  <c r="W260" i="18"/>
  <c r="W259" i="18"/>
  <c r="W258" i="18"/>
  <c r="W257" i="18"/>
  <c r="W256" i="18"/>
  <c r="W255" i="18"/>
  <c r="W254" i="18"/>
  <c r="W253" i="18"/>
  <c r="W252" i="18"/>
  <c r="W251" i="18"/>
  <c r="W250" i="18"/>
  <c r="W249" i="18"/>
  <c r="W248" i="18"/>
  <c r="W247" i="18"/>
  <c r="W246" i="18"/>
  <c r="W245" i="18"/>
  <c r="W244" i="18"/>
  <c r="W243" i="18"/>
  <c r="W242" i="18"/>
  <c r="W241" i="18"/>
  <c r="W240" i="18"/>
  <c r="W239" i="18"/>
  <c r="W238" i="18"/>
  <c r="W237" i="18"/>
  <c r="W236" i="18"/>
  <c r="W235" i="18"/>
  <c r="W234" i="18"/>
  <c r="W233" i="18"/>
  <c r="W232" i="18"/>
  <c r="W231" i="18"/>
  <c r="W230" i="18"/>
  <c r="W229" i="18"/>
  <c r="W228" i="18"/>
  <c r="W227" i="18"/>
  <c r="W226" i="18"/>
  <c r="W225" i="18"/>
  <c r="W224" i="18"/>
  <c r="W223" i="18"/>
  <c r="W222" i="18"/>
  <c r="W221" i="18"/>
  <c r="W220" i="18"/>
  <c r="W219" i="18"/>
  <c r="W218" i="18"/>
  <c r="W217" i="18"/>
  <c r="W216" i="18"/>
  <c r="W215" i="18"/>
  <c r="W214" i="18"/>
  <c r="W213" i="18"/>
  <c r="W212" i="18"/>
  <c r="W211" i="18"/>
  <c r="W210" i="18"/>
  <c r="W209" i="18"/>
  <c r="W208" i="18"/>
  <c r="W207" i="18"/>
  <c r="W206" i="18"/>
  <c r="W205" i="18"/>
  <c r="W204" i="18"/>
  <c r="W203" i="18"/>
  <c r="W202" i="18"/>
  <c r="W201" i="18"/>
  <c r="W200" i="18"/>
  <c r="W199" i="18"/>
  <c r="W198" i="18"/>
  <c r="W197" i="18"/>
  <c r="W196" i="18"/>
  <c r="W195" i="18"/>
  <c r="W194" i="18"/>
  <c r="W193" i="18"/>
  <c r="W192" i="18"/>
  <c r="W191" i="18"/>
  <c r="W190" i="18"/>
  <c r="W189" i="18"/>
  <c r="W188" i="18"/>
  <c r="W187" i="18"/>
  <c r="W186" i="18"/>
  <c r="W185" i="18"/>
  <c r="W184" i="18"/>
  <c r="W183" i="18"/>
  <c r="W182" i="18"/>
  <c r="W181" i="18"/>
  <c r="W180" i="18"/>
  <c r="W179" i="18"/>
  <c r="W178" i="18"/>
  <c r="W177" i="18"/>
  <c r="W176" i="18"/>
  <c r="W175" i="18"/>
  <c r="W174" i="18"/>
  <c r="W173" i="18"/>
  <c r="W172" i="18"/>
  <c r="W171" i="18"/>
  <c r="W170" i="18"/>
  <c r="W169" i="18"/>
  <c r="W168" i="18"/>
  <c r="W167" i="18"/>
  <c r="W166" i="18"/>
  <c r="W165" i="18"/>
  <c r="W164" i="18"/>
  <c r="W163" i="18"/>
  <c r="W162" i="18"/>
  <c r="W161" i="18"/>
  <c r="W160" i="18"/>
  <c r="W159" i="18"/>
  <c r="W158" i="18"/>
  <c r="W157" i="18"/>
  <c r="W156" i="18"/>
  <c r="W155" i="18"/>
  <c r="W154" i="18"/>
  <c r="W153" i="18"/>
  <c r="W152" i="18"/>
  <c r="W151" i="18"/>
  <c r="W150" i="18"/>
  <c r="W149" i="18"/>
  <c r="W148" i="18"/>
  <c r="W147" i="18"/>
  <c r="W146" i="18"/>
  <c r="W145" i="18"/>
  <c r="W144" i="18"/>
  <c r="W143" i="18"/>
  <c r="W142" i="18"/>
  <c r="W141" i="18"/>
  <c r="W140" i="18"/>
  <c r="W139" i="18"/>
  <c r="W137" i="18"/>
  <c r="W136" i="18"/>
  <c r="W135" i="18"/>
  <c r="W134" i="18"/>
  <c r="W133" i="18"/>
  <c r="W132" i="18"/>
  <c r="U131" i="18"/>
  <c r="U130" i="18" s="1"/>
  <c r="W130" i="18" s="1"/>
  <c r="W129" i="18"/>
  <c r="W128" i="18"/>
  <c r="W127" i="18"/>
  <c r="W126" i="18"/>
  <c r="W125" i="18"/>
  <c r="W124" i="18"/>
  <c r="W123" i="18"/>
  <c r="W122" i="18"/>
  <c r="W121" i="18"/>
  <c r="W120" i="18"/>
  <c r="W119" i="18"/>
  <c r="W118" i="18"/>
  <c r="W117" i="18"/>
  <c r="W116" i="18"/>
  <c r="W115" i="18"/>
  <c r="W114" i="18"/>
  <c r="W113" i="18"/>
  <c r="W112" i="18"/>
  <c r="W111" i="18"/>
  <c r="W110" i="18"/>
  <c r="W109" i="18"/>
  <c r="W108" i="18"/>
  <c r="W107" i="18"/>
  <c r="W106" i="18"/>
  <c r="W105" i="18"/>
  <c r="W104" i="18"/>
  <c r="W103" i="18"/>
  <c r="W102" i="18"/>
  <c r="W101" i="18"/>
  <c r="W100" i="18"/>
  <c r="W99" i="18"/>
  <c r="W98" i="18"/>
  <c r="W97" i="18"/>
  <c r="W96" i="18"/>
  <c r="W95" i="18"/>
  <c r="W94" i="18"/>
  <c r="W93" i="18"/>
  <c r="W92" i="18"/>
  <c r="W91" i="18"/>
  <c r="W90" i="18"/>
  <c r="W89" i="18"/>
  <c r="W88" i="18"/>
  <c r="W87" i="18"/>
  <c r="W86" i="18"/>
  <c r="W85" i="18"/>
  <c r="W84" i="18"/>
  <c r="W83" i="18"/>
  <c r="W82" i="18"/>
  <c r="W81" i="18"/>
  <c r="W80" i="18"/>
  <c r="W79" i="18"/>
  <c r="W78" i="18"/>
  <c r="W77" i="18"/>
  <c r="W76" i="18"/>
  <c r="W75" i="18"/>
  <c r="W74" i="18"/>
  <c r="W73" i="18"/>
  <c r="W72" i="18"/>
  <c r="W71" i="18"/>
  <c r="W70" i="18"/>
  <c r="W69" i="18"/>
  <c r="W68" i="18"/>
  <c r="W67" i="18"/>
  <c r="U66" i="18"/>
  <c r="U25" i="18" s="1"/>
  <c r="W25" i="18" s="1"/>
  <c r="W65" i="18"/>
  <c r="W64" i="18"/>
  <c r="W63" i="18"/>
  <c r="W62" i="18"/>
  <c r="W61" i="18"/>
  <c r="W60" i="18"/>
  <c r="W59" i="18"/>
  <c r="W58" i="18"/>
  <c r="W57" i="18"/>
  <c r="W56" i="18"/>
  <c r="W55" i="18"/>
  <c r="W54" i="18"/>
  <c r="W53" i="18"/>
  <c r="W52" i="18"/>
  <c r="W51" i="18"/>
  <c r="W50" i="18"/>
  <c r="W49" i="18"/>
  <c r="W48" i="18"/>
  <c r="W47" i="18"/>
  <c r="W46" i="18"/>
  <c r="W45" i="18"/>
  <c r="W44" i="18"/>
  <c r="W43" i="18"/>
  <c r="W42" i="18"/>
  <c r="W41" i="18"/>
  <c r="W40" i="18"/>
  <c r="W39" i="18"/>
  <c r="W38" i="18"/>
  <c r="W37" i="18"/>
  <c r="W36" i="18"/>
  <c r="W35" i="18"/>
  <c r="W34" i="18"/>
  <c r="W33" i="18"/>
  <c r="W32" i="18"/>
  <c r="W31" i="18"/>
  <c r="W30" i="18"/>
  <c r="W29" i="18"/>
  <c r="W28" i="18"/>
  <c r="W27" i="18"/>
  <c r="W26" i="18"/>
  <c r="W24" i="18"/>
  <c r="W23" i="18"/>
  <c r="W22" i="18"/>
  <c r="W21" i="18"/>
  <c r="W20" i="18"/>
  <c r="W19" i="18"/>
  <c r="W18" i="18"/>
  <c r="U17" i="18"/>
  <c r="W17" i="18" s="1"/>
  <c r="W16" i="18"/>
  <c r="W15" i="18"/>
  <c r="W14" i="18"/>
  <c r="W13" i="18"/>
  <c r="W12" i="18"/>
  <c r="W11" i="18"/>
  <c r="W10" i="18"/>
  <c r="W9" i="18"/>
  <c r="W8" i="18"/>
  <c r="W7" i="18"/>
  <c r="W6" i="18"/>
  <c r="U5" i="18"/>
  <c r="U4" i="18" s="1"/>
  <c r="V217" i="17"/>
  <c r="V216" i="17"/>
  <c r="V215" i="17"/>
  <c r="V214" i="17"/>
  <c r="V213" i="17"/>
  <c r="V212" i="17"/>
  <c r="V211" i="17"/>
  <c r="V210" i="17"/>
  <c r="V209" i="17"/>
  <c r="V208" i="17"/>
  <c r="V207" i="17"/>
  <c r="V206" i="17"/>
  <c r="V205" i="17"/>
  <c r="V204" i="17"/>
  <c r="V203" i="17"/>
  <c r="V202" i="17"/>
  <c r="V201" i="17"/>
  <c r="V200" i="17"/>
  <c r="V199" i="17"/>
  <c r="V198" i="17"/>
  <c r="V197" i="17"/>
  <c r="V196" i="17"/>
  <c r="V195" i="17"/>
  <c r="V194" i="17"/>
  <c r="V193" i="17"/>
  <c r="V192" i="17"/>
  <c r="V191" i="17"/>
  <c r="V190" i="17"/>
  <c r="V189" i="17"/>
  <c r="V188" i="17"/>
  <c r="V187" i="17"/>
  <c r="V186" i="17"/>
  <c r="V185" i="17"/>
  <c r="Q184" i="17"/>
  <c r="Q179" i="17" s="1"/>
  <c r="V183" i="17"/>
  <c r="V182" i="17"/>
  <c r="V181" i="17"/>
  <c r="V180" i="17"/>
  <c r="V177" i="17"/>
  <c r="V176" i="17"/>
  <c r="V175" i="17"/>
  <c r="V174" i="17"/>
  <c r="V173" i="17"/>
  <c r="V172" i="17"/>
  <c r="V171" i="17"/>
  <c r="Q170" i="17"/>
  <c r="V170" i="17" s="1"/>
  <c r="V169" i="17"/>
  <c r="V168" i="17"/>
  <c r="V167" i="17"/>
  <c r="V166" i="17"/>
  <c r="V165" i="17"/>
  <c r="V164" i="17"/>
  <c r="V163" i="17"/>
  <c r="V162" i="17"/>
  <c r="V161" i="17"/>
  <c r="V160" i="17"/>
  <c r="V159" i="17"/>
  <c r="V158" i="17"/>
  <c r="V157" i="17"/>
  <c r="V156" i="17"/>
  <c r="V155" i="17"/>
  <c r="V154" i="17"/>
  <c r="V153" i="17"/>
  <c r="V152" i="17"/>
  <c r="V151" i="17"/>
  <c r="V150" i="17"/>
  <c r="V149" i="17"/>
  <c r="V148" i="17"/>
  <c r="V147" i="17"/>
  <c r="V146" i="17"/>
  <c r="V145" i="17"/>
  <c r="V144" i="17"/>
  <c r="V143" i="17"/>
  <c r="V142" i="17"/>
  <c r="V141" i="17"/>
  <c r="V140" i="17"/>
  <c r="V139" i="17"/>
  <c r="V138" i="17"/>
  <c r="V137" i="17"/>
  <c r="V136" i="17"/>
  <c r="V135" i="17"/>
  <c r="V134" i="17"/>
  <c r="V133" i="17"/>
  <c r="V132" i="17"/>
  <c r="V132" i="15" s="1"/>
  <c r="Q131" i="17"/>
  <c r="R127" i="17"/>
  <c r="R126" i="17" s="1"/>
  <c r="Q127" i="17"/>
  <c r="V125" i="17"/>
  <c r="V124" i="17"/>
  <c r="V123" i="17"/>
  <c r="V122" i="17"/>
  <c r="V121" i="17"/>
  <c r="U101" i="17"/>
  <c r="T101" i="17"/>
  <c r="S101" i="17"/>
  <c r="V100" i="17"/>
  <c r="V99" i="17"/>
  <c r="V98" i="17"/>
  <c r="V97" i="17"/>
  <c r="V96" i="17"/>
  <c r="V95" i="17"/>
  <c r="V94" i="17"/>
  <c r="V93" i="17"/>
  <c r="V92" i="17"/>
  <c r="V91" i="17"/>
  <c r="V90" i="17"/>
  <c r="V89" i="17"/>
  <c r="V88" i="17"/>
  <c r="U87" i="17"/>
  <c r="T87" i="17"/>
  <c r="T4" i="17" s="1"/>
  <c r="T3" i="17" s="1"/>
  <c r="T218" i="17" s="1"/>
  <c r="S87" i="17"/>
  <c r="V86" i="17"/>
  <c r="V85" i="17"/>
  <c r="V84" i="17"/>
  <c r="V83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R63" i="17"/>
  <c r="V63" i="17" s="1"/>
  <c r="V62" i="17"/>
  <c r="V61" i="17"/>
  <c r="V60" i="17"/>
  <c r="V59" i="17"/>
  <c r="V58" i="17"/>
  <c r="V57" i="17"/>
  <c r="V56" i="17"/>
  <c r="V55" i="17"/>
  <c r="V54" i="17"/>
  <c r="R53" i="17"/>
  <c r="V53" i="17" s="1"/>
  <c r="V52" i="17"/>
  <c r="V48" i="17"/>
  <c r="V47" i="17"/>
  <c r="V46" i="17"/>
  <c r="V45" i="17"/>
  <c r="V44" i="17"/>
  <c r="V43" i="17"/>
  <c r="V42" i="17"/>
  <c r="V41" i="17"/>
  <c r="V40" i="17"/>
  <c r="V39" i="17"/>
  <c r="R38" i="17"/>
  <c r="Q38" i="17"/>
  <c r="Q4" i="17" s="1"/>
  <c r="V37" i="17"/>
  <c r="V36" i="17"/>
  <c r="R34" i="17"/>
  <c r="V34" i="17" s="1"/>
  <c r="R16" i="17"/>
  <c r="V16" i="17" s="1"/>
  <c r="R5" i="17"/>
  <c r="U4" i="17"/>
  <c r="U3" i="17" s="1"/>
  <c r="U218" i="17" s="1"/>
  <c r="R575" i="16" l="1"/>
  <c r="W353" i="18"/>
  <c r="U383" i="18"/>
  <c r="W383" i="18" s="1"/>
  <c r="V101" i="17"/>
  <c r="V131" i="17"/>
  <c r="V131" i="15" s="1"/>
  <c r="Q131" i="15"/>
  <c r="V87" i="17"/>
  <c r="V127" i="17"/>
  <c r="V315" i="18"/>
  <c r="V3" i="18" s="1"/>
  <c r="V579" i="18" s="1"/>
  <c r="S315" i="18"/>
  <c r="S3" i="18" s="1"/>
  <c r="S579" i="18" s="1"/>
  <c r="W131" i="18"/>
  <c r="W323" i="18"/>
  <c r="U497" i="18"/>
  <c r="W497" i="18" s="1"/>
  <c r="W327" i="18"/>
  <c r="W576" i="18"/>
  <c r="W577" i="18"/>
  <c r="W4" i="18"/>
  <c r="U535" i="18"/>
  <c r="W536" i="18"/>
  <c r="U138" i="18"/>
  <c r="W138" i="18" s="1"/>
  <c r="T341" i="18"/>
  <c r="T315" i="18" s="1"/>
  <c r="W5" i="18"/>
  <c r="W66" i="18"/>
  <c r="W541" i="18"/>
  <c r="W575" i="18"/>
  <c r="V38" i="17"/>
  <c r="R4" i="17"/>
  <c r="R3" i="17" s="1"/>
  <c r="R218" i="17" s="1"/>
  <c r="Q178" i="17"/>
  <c r="V179" i="17"/>
  <c r="S4" i="17"/>
  <c r="S3" i="17" s="1"/>
  <c r="S218" i="17" s="1"/>
  <c r="Q126" i="17"/>
  <c r="V184" i="17"/>
  <c r="V5" i="17"/>
  <c r="S578" i="8"/>
  <c r="R13" i="7"/>
  <c r="S578" i="10"/>
  <c r="R13" i="9"/>
  <c r="V126" i="17" l="1"/>
  <c r="V126" i="15" s="1"/>
  <c r="Q126" i="15"/>
  <c r="T3" i="18"/>
  <c r="W315" i="18"/>
  <c r="W341" i="18"/>
  <c r="W535" i="18"/>
  <c r="U3" i="18"/>
  <c r="U579" i="18" s="1"/>
  <c r="Q3" i="17"/>
  <c r="V178" i="17"/>
  <c r="V4" i="17"/>
  <c r="V101" i="9"/>
  <c r="V3" i="17" l="1"/>
  <c r="V3" i="15" s="1"/>
  <c r="Q3" i="15"/>
  <c r="W3" i="18"/>
  <c r="W579" i="18" s="1"/>
  <c r="T579" i="18"/>
  <c r="Q218" i="17"/>
  <c r="Q218" i="15" s="1"/>
  <c r="V218" i="17"/>
  <c r="V218" i="15" s="1"/>
  <c r="R578" i="10"/>
  <c r="V120" i="9" l="1"/>
  <c r="W477" i="6"/>
  <c r="W325" i="6"/>
  <c r="V120" i="7" l="1"/>
  <c r="V120" i="4" l="1"/>
  <c r="W570" i="2" l="1"/>
  <c r="V578" i="16" l="1"/>
  <c r="U578" i="16"/>
  <c r="T578" i="16"/>
  <c r="S578" i="16"/>
  <c r="V577" i="16"/>
  <c r="U577" i="16"/>
  <c r="V576" i="16"/>
  <c r="U576" i="16"/>
  <c r="V575" i="16"/>
  <c r="U575" i="16"/>
  <c r="V574" i="16"/>
  <c r="U574" i="16"/>
  <c r="T574" i="16"/>
  <c r="S574" i="16"/>
  <c r="R574" i="16"/>
  <c r="V573" i="16"/>
  <c r="U573" i="16"/>
  <c r="T573" i="16"/>
  <c r="S573" i="16"/>
  <c r="R573" i="16"/>
  <c r="V572" i="16"/>
  <c r="U572" i="16"/>
  <c r="T572" i="16"/>
  <c r="S572" i="16"/>
  <c r="R572" i="16"/>
  <c r="V571" i="16"/>
  <c r="U571" i="16"/>
  <c r="T571" i="16"/>
  <c r="S571" i="16"/>
  <c r="R571" i="16"/>
  <c r="V570" i="16"/>
  <c r="U570" i="16"/>
  <c r="T570" i="16"/>
  <c r="S570" i="16"/>
  <c r="R570" i="16"/>
  <c r="V569" i="16"/>
  <c r="U569" i="16"/>
  <c r="T569" i="16"/>
  <c r="S569" i="16"/>
  <c r="R569" i="16"/>
  <c r="V568" i="16"/>
  <c r="U568" i="16"/>
  <c r="T568" i="16"/>
  <c r="S568" i="16"/>
  <c r="R568" i="16"/>
  <c r="V567" i="16"/>
  <c r="U567" i="16"/>
  <c r="T567" i="16"/>
  <c r="S567" i="16"/>
  <c r="R567" i="16"/>
  <c r="V566" i="16"/>
  <c r="U566" i="16"/>
  <c r="T566" i="16"/>
  <c r="S566" i="16"/>
  <c r="R566" i="16"/>
  <c r="V565" i="16"/>
  <c r="U565" i="16"/>
  <c r="T565" i="16"/>
  <c r="S565" i="16"/>
  <c r="R565" i="16"/>
  <c r="V564" i="16"/>
  <c r="U564" i="16"/>
  <c r="T564" i="16"/>
  <c r="S564" i="16"/>
  <c r="R564" i="16"/>
  <c r="V563" i="16"/>
  <c r="U563" i="16"/>
  <c r="T563" i="16"/>
  <c r="S563" i="16"/>
  <c r="R563" i="16"/>
  <c r="V562" i="16"/>
  <c r="U562" i="16"/>
  <c r="T562" i="16"/>
  <c r="S562" i="16"/>
  <c r="R562" i="16"/>
  <c r="V561" i="16"/>
  <c r="U561" i="16"/>
  <c r="T561" i="16"/>
  <c r="S561" i="16"/>
  <c r="R561" i="16"/>
  <c r="V560" i="16"/>
  <c r="U560" i="16"/>
  <c r="T560" i="16"/>
  <c r="S560" i="16"/>
  <c r="R560" i="16"/>
  <c r="V559" i="16"/>
  <c r="U559" i="16"/>
  <c r="T559" i="16"/>
  <c r="S559" i="16"/>
  <c r="R559" i="16"/>
  <c r="V558" i="16"/>
  <c r="U558" i="16"/>
  <c r="T558" i="16"/>
  <c r="S558" i="16"/>
  <c r="R558" i="16"/>
  <c r="V557" i="16"/>
  <c r="U557" i="16"/>
  <c r="T557" i="16"/>
  <c r="S557" i="16"/>
  <c r="R557" i="16"/>
  <c r="V556" i="16"/>
  <c r="U556" i="16"/>
  <c r="T556" i="16"/>
  <c r="S556" i="16"/>
  <c r="R556" i="16"/>
  <c r="V555" i="16"/>
  <c r="U555" i="16"/>
  <c r="T555" i="16"/>
  <c r="S555" i="16"/>
  <c r="R555" i="16"/>
  <c r="V554" i="16"/>
  <c r="U554" i="16"/>
  <c r="T554" i="16"/>
  <c r="S554" i="16"/>
  <c r="R554" i="16"/>
  <c r="V553" i="16"/>
  <c r="U553" i="16"/>
  <c r="T553" i="16"/>
  <c r="S553" i="16"/>
  <c r="R553" i="16"/>
  <c r="V552" i="16"/>
  <c r="U552" i="16"/>
  <c r="T552" i="16"/>
  <c r="S552" i="16"/>
  <c r="R552" i="16"/>
  <c r="V551" i="16"/>
  <c r="U551" i="16"/>
  <c r="T551" i="16"/>
  <c r="S551" i="16"/>
  <c r="R551" i="16"/>
  <c r="V550" i="16"/>
  <c r="U550" i="16"/>
  <c r="T550" i="16"/>
  <c r="S550" i="16"/>
  <c r="R550" i="16"/>
  <c r="V549" i="16"/>
  <c r="U549" i="16"/>
  <c r="T549" i="16"/>
  <c r="S549" i="16"/>
  <c r="R549" i="16"/>
  <c r="V548" i="16"/>
  <c r="U548" i="16"/>
  <c r="T548" i="16"/>
  <c r="S548" i="16"/>
  <c r="R548" i="16"/>
  <c r="V547" i="16"/>
  <c r="U547" i="16"/>
  <c r="T547" i="16"/>
  <c r="S547" i="16"/>
  <c r="R547" i="16"/>
  <c r="V546" i="16"/>
  <c r="U546" i="16"/>
  <c r="T546" i="16"/>
  <c r="S546" i="16"/>
  <c r="R546" i="16"/>
  <c r="V545" i="16"/>
  <c r="U545" i="16"/>
  <c r="T545" i="16"/>
  <c r="S545" i="16"/>
  <c r="R545" i="16"/>
  <c r="V544" i="16"/>
  <c r="U544" i="16"/>
  <c r="T544" i="16"/>
  <c r="S544" i="16"/>
  <c r="R544" i="16"/>
  <c r="V543" i="16"/>
  <c r="U543" i="16"/>
  <c r="T543" i="16"/>
  <c r="S543" i="16"/>
  <c r="R543" i="16"/>
  <c r="V542" i="16"/>
  <c r="U542" i="16"/>
  <c r="T542" i="16"/>
  <c r="S542" i="16"/>
  <c r="R542" i="16"/>
  <c r="V541" i="16"/>
  <c r="T541" i="16"/>
  <c r="S541" i="16"/>
  <c r="R541" i="16"/>
  <c r="V540" i="16"/>
  <c r="U540" i="16"/>
  <c r="T540" i="16"/>
  <c r="S540" i="16"/>
  <c r="R540" i="16"/>
  <c r="V539" i="16"/>
  <c r="U539" i="16"/>
  <c r="T539" i="16"/>
  <c r="S539" i="16"/>
  <c r="R539" i="16"/>
  <c r="V538" i="16"/>
  <c r="U538" i="16"/>
  <c r="T538" i="16"/>
  <c r="S538" i="16"/>
  <c r="R538" i="16"/>
  <c r="V537" i="16"/>
  <c r="U537" i="16"/>
  <c r="T537" i="16"/>
  <c r="S537" i="16"/>
  <c r="R537" i="16"/>
  <c r="V536" i="16"/>
  <c r="T536" i="16"/>
  <c r="S536" i="16"/>
  <c r="R536" i="16"/>
  <c r="V535" i="16"/>
  <c r="T535" i="16"/>
  <c r="S535" i="16"/>
  <c r="R535" i="16"/>
  <c r="V534" i="16"/>
  <c r="U534" i="16"/>
  <c r="T534" i="16"/>
  <c r="S534" i="16"/>
  <c r="R534" i="16"/>
  <c r="V533" i="16"/>
  <c r="U533" i="16"/>
  <c r="T533" i="16"/>
  <c r="S533" i="16"/>
  <c r="R533" i="16"/>
  <c r="V532" i="16"/>
  <c r="U532" i="16"/>
  <c r="T532" i="16"/>
  <c r="S532" i="16"/>
  <c r="R532" i="16"/>
  <c r="V531" i="16"/>
  <c r="U531" i="16"/>
  <c r="T531" i="16"/>
  <c r="S531" i="16"/>
  <c r="R531" i="16"/>
  <c r="V530" i="16"/>
  <c r="U530" i="16"/>
  <c r="T530" i="16"/>
  <c r="S530" i="16"/>
  <c r="R530" i="16"/>
  <c r="V529" i="16"/>
  <c r="U529" i="16"/>
  <c r="T529" i="16"/>
  <c r="S529" i="16"/>
  <c r="R529" i="16"/>
  <c r="V528" i="16"/>
  <c r="U528" i="16"/>
  <c r="T528" i="16"/>
  <c r="S528" i="16"/>
  <c r="R528" i="16"/>
  <c r="V527" i="16"/>
  <c r="U527" i="16"/>
  <c r="T527" i="16"/>
  <c r="S527" i="16"/>
  <c r="R527" i="16"/>
  <c r="V526" i="16"/>
  <c r="U526" i="16"/>
  <c r="T526" i="16"/>
  <c r="S526" i="16"/>
  <c r="R526" i="16"/>
  <c r="V525" i="16"/>
  <c r="U525" i="16"/>
  <c r="T525" i="16"/>
  <c r="S525" i="16"/>
  <c r="R525" i="16"/>
  <c r="V524" i="16"/>
  <c r="U524" i="16"/>
  <c r="T524" i="16"/>
  <c r="S524" i="16"/>
  <c r="R524" i="16"/>
  <c r="V523" i="16"/>
  <c r="U523" i="16"/>
  <c r="T523" i="16"/>
  <c r="S523" i="16"/>
  <c r="R523" i="16"/>
  <c r="V522" i="16"/>
  <c r="U522" i="16"/>
  <c r="T522" i="16"/>
  <c r="S522" i="16"/>
  <c r="R522" i="16"/>
  <c r="V521" i="16"/>
  <c r="U521" i="16"/>
  <c r="T521" i="16"/>
  <c r="S521" i="16"/>
  <c r="R521" i="16"/>
  <c r="V520" i="16"/>
  <c r="U520" i="16"/>
  <c r="T520" i="16"/>
  <c r="S520" i="16"/>
  <c r="R520" i="16"/>
  <c r="V519" i="16"/>
  <c r="U519" i="16"/>
  <c r="T519" i="16"/>
  <c r="S519" i="16"/>
  <c r="R519" i="16"/>
  <c r="V518" i="16"/>
  <c r="U518" i="16"/>
  <c r="T518" i="16"/>
  <c r="S518" i="16"/>
  <c r="R518" i="16"/>
  <c r="V517" i="16"/>
  <c r="U517" i="16"/>
  <c r="T517" i="16"/>
  <c r="S517" i="16"/>
  <c r="R517" i="16"/>
  <c r="V516" i="16"/>
  <c r="U516" i="16"/>
  <c r="T516" i="16"/>
  <c r="S516" i="16"/>
  <c r="R516" i="16"/>
  <c r="V515" i="16"/>
  <c r="U515" i="16"/>
  <c r="T515" i="16"/>
  <c r="S515" i="16"/>
  <c r="R515" i="16"/>
  <c r="V514" i="16"/>
  <c r="U514" i="16"/>
  <c r="T514" i="16"/>
  <c r="S514" i="16"/>
  <c r="R514" i="16"/>
  <c r="V513" i="16"/>
  <c r="U513" i="16"/>
  <c r="T513" i="16"/>
  <c r="S513" i="16"/>
  <c r="R513" i="16"/>
  <c r="V512" i="16"/>
  <c r="U512" i="16"/>
  <c r="T512" i="16"/>
  <c r="S512" i="16"/>
  <c r="R512" i="16"/>
  <c r="V511" i="16"/>
  <c r="U511" i="16"/>
  <c r="T511" i="16"/>
  <c r="S511" i="16"/>
  <c r="R511" i="16"/>
  <c r="V510" i="16"/>
  <c r="U510" i="16"/>
  <c r="T510" i="16"/>
  <c r="S510" i="16"/>
  <c r="R510" i="16"/>
  <c r="V509" i="16"/>
  <c r="U509" i="16"/>
  <c r="T509" i="16"/>
  <c r="S509" i="16"/>
  <c r="R509" i="16"/>
  <c r="V508" i="16"/>
  <c r="U508" i="16"/>
  <c r="T508" i="16"/>
  <c r="S508" i="16"/>
  <c r="R508" i="16"/>
  <c r="V507" i="16"/>
  <c r="U507" i="16"/>
  <c r="T507" i="16"/>
  <c r="S507" i="16"/>
  <c r="R507" i="16"/>
  <c r="V506" i="16"/>
  <c r="U506" i="16"/>
  <c r="T506" i="16"/>
  <c r="S506" i="16"/>
  <c r="R506" i="16"/>
  <c r="V505" i="16"/>
  <c r="U505" i="16"/>
  <c r="T505" i="16"/>
  <c r="S505" i="16"/>
  <c r="R505" i="16"/>
  <c r="V504" i="16"/>
  <c r="U504" i="16"/>
  <c r="T504" i="16"/>
  <c r="S504" i="16"/>
  <c r="R504" i="16"/>
  <c r="V503" i="16"/>
  <c r="U503" i="16"/>
  <c r="T503" i="16"/>
  <c r="S503" i="16"/>
  <c r="R503" i="16"/>
  <c r="V502" i="16"/>
  <c r="U502" i="16"/>
  <c r="T502" i="16"/>
  <c r="S502" i="16"/>
  <c r="R502" i="16"/>
  <c r="V501" i="16"/>
  <c r="U501" i="16"/>
  <c r="T501" i="16"/>
  <c r="S501" i="16"/>
  <c r="R501" i="16"/>
  <c r="V500" i="16"/>
  <c r="U500" i="16"/>
  <c r="T500" i="16"/>
  <c r="S500" i="16"/>
  <c r="R500" i="16"/>
  <c r="V499" i="16"/>
  <c r="U499" i="16"/>
  <c r="T499" i="16"/>
  <c r="S499" i="16"/>
  <c r="R499" i="16"/>
  <c r="V498" i="16"/>
  <c r="T498" i="16"/>
  <c r="S498" i="16"/>
  <c r="R498" i="16"/>
  <c r="V497" i="16"/>
  <c r="T497" i="16"/>
  <c r="S497" i="16"/>
  <c r="R497" i="16"/>
  <c r="V496" i="16"/>
  <c r="U496" i="16"/>
  <c r="T496" i="16"/>
  <c r="S496" i="16"/>
  <c r="R496" i="16"/>
  <c r="V495" i="16"/>
  <c r="U495" i="16"/>
  <c r="T495" i="16"/>
  <c r="S495" i="16"/>
  <c r="R495" i="16"/>
  <c r="V494" i="16"/>
  <c r="U494" i="16"/>
  <c r="T494" i="16"/>
  <c r="S494" i="16"/>
  <c r="R494" i="16"/>
  <c r="V493" i="16"/>
  <c r="U493" i="16"/>
  <c r="T493" i="16"/>
  <c r="S493" i="16"/>
  <c r="R493" i="16"/>
  <c r="V492" i="16"/>
  <c r="U492" i="16"/>
  <c r="T492" i="16"/>
  <c r="S492" i="16"/>
  <c r="R492" i="16"/>
  <c r="V491" i="16"/>
  <c r="U491" i="16"/>
  <c r="T491" i="16"/>
  <c r="S491" i="16"/>
  <c r="R491" i="16"/>
  <c r="V490" i="16"/>
  <c r="U490" i="16"/>
  <c r="T490" i="16"/>
  <c r="S490" i="16"/>
  <c r="R490" i="16"/>
  <c r="V489" i="16"/>
  <c r="T489" i="16"/>
  <c r="S489" i="16"/>
  <c r="R489" i="16"/>
  <c r="V488" i="16"/>
  <c r="U488" i="16"/>
  <c r="T488" i="16"/>
  <c r="S488" i="16"/>
  <c r="R488" i="16"/>
  <c r="V487" i="16"/>
  <c r="U487" i="16"/>
  <c r="T487" i="16"/>
  <c r="S487" i="16"/>
  <c r="R487" i="16"/>
  <c r="V486" i="16"/>
  <c r="U486" i="16"/>
  <c r="T486" i="16"/>
  <c r="S486" i="16"/>
  <c r="R486" i="16"/>
  <c r="V485" i="16"/>
  <c r="U485" i="16"/>
  <c r="T485" i="16"/>
  <c r="S485" i="16"/>
  <c r="R485" i="16"/>
  <c r="V484" i="16"/>
  <c r="U484" i="16"/>
  <c r="T484" i="16"/>
  <c r="S484" i="16"/>
  <c r="R484" i="16"/>
  <c r="V483" i="16"/>
  <c r="U483" i="16"/>
  <c r="T483" i="16"/>
  <c r="S483" i="16"/>
  <c r="R483" i="16"/>
  <c r="V482" i="16"/>
  <c r="U482" i="16"/>
  <c r="T482" i="16"/>
  <c r="S482" i="16"/>
  <c r="R482" i="16"/>
  <c r="V481" i="16"/>
  <c r="U481" i="16"/>
  <c r="T481" i="16"/>
  <c r="S481" i="16"/>
  <c r="R481" i="16"/>
  <c r="V480" i="16"/>
  <c r="U480" i="16"/>
  <c r="T480" i="16"/>
  <c r="S480" i="16"/>
  <c r="R480" i="16"/>
  <c r="V479" i="16"/>
  <c r="U479" i="16"/>
  <c r="T479" i="16"/>
  <c r="S479" i="16"/>
  <c r="R479" i="16"/>
  <c r="V478" i="16"/>
  <c r="U478" i="16"/>
  <c r="T478" i="16"/>
  <c r="S478" i="16"/>
  <c r="R478" i="16"/>
  <c r="V477" i="16"/>
  <c r="U477" i="16"/>
  <c r="T477" i="16"/>
  <c r="S477" i="16"/>
  <c r="R477" i="16"/>
  <c r="V476" i="16"/>
  <c r="U476" i="16"/>
  <c r="R476" i="16"/>
  <c r="V475" i="16"/>
  <c r="U475" i="16"/>
  <c r="T475" i="16"/>
  <c r="S475" i="16"/>
  <c r="R475" i="16"/>
  <c r="V474" i="16"/>
  <c r="U474" i="16"/>
  <c r="T474" i="16"/>
  <c r="S474" i="16"/>
  <c r="R474" i="16"/>
  <c r="V473" i="16"/>
  <c r="U473" i="16"/>
  <c r="T473" i="16"/>
  <c r="S473" i="16"/>
  <c r="R473" i="16"/>
  <c r="V472" i="16"/>
  <c r="U472" i="16"/>
  <c r="T472" i="16"/>
  <c r="S472" i="16"/>
  <c r="R472" i="16"/>
  <c r="V471" i="16"/>
  <c r="U471" i="16"/>
  <c r="T471" i="16"/>
  <c r="S471" i="16"/>
  <c r="R471" i="16"/>
  <c r="V470" i="16"/>
  <c r="U470" i="16"/>
  <c r="T470" i="16"/>
  <c r="S470" i="16"/>
  <c r="R470" i="16"/>
  <c r="V469" i="16"/>
  <c r="U469" i="16"/>
  <c r="T469" i="16"/>
  <c r="S469" i="16"/>
  <c r="R469" i="16"/>
  <c r="V468" i="16"/>
  <c r="U468" i="16"/>
  <c r="T468" i="16"/>
  <c r="S468" i="16"/>
  <c r="R468" i="16"/>
  <c r="V467" i="16"/>
  <c r="U467" i="16"/>
  <c r="T467" i="16"/>
  <c r="S467" i="16"/>
  <c r="R467" i="16"/>
  <c r="V466" i="16"/>
  <c r="U466" i="16"/>
  <c r="T466" i="16"/>
  <c r="S466" i="16"/>
  <c r="R466" i="16"/>
  <c r="V465" i="16"/>
  <c r="U465" i="16"/>
  <c r="T465" i="16"/>
  <c r="S465" i="16"/>
  <c r="R465" i="16"/>
  <c r="V464" i="16"/>
  <c r="U464" i="16"/>
  <c r="T464" i="16"/>
  <c r="S464" i="16"/>
  <c r="R464" i="16"/>
  <c r="V463" i="16"/>
  <c r="U463" i="16"/>
  <c r="T463" i="16"/>
  <c r="S463" i="16"/>
  <c r="R463" i="16"/>
  <c r="V462" i="16"/>
  <c r="U462" i="16"/>
  <c r="T462" i="16"/>
  <c r="S462" i="16"/>
  <c r="R462" i="16"/>
  <c r="V461" i="16"/>
  <c r="U461" i="16"/>
  <c r="T461" i="16"/>
  <c r="S461" i="16"/>
  <c r="R461" i="16"/>
  <c r="V460" i="16"/>
  <c r="U460" i="16"/>
  <c r="T460" i="16"/>
  <c r="S460" i="16"/>
  <c r="R460" i="16"/>
  <c r="V459" i="16"/>
  <c r="U459" i="16"/>
  <c r="T459" i="16"/>
  <c r="S459" i="16"/>
  <c r="R459" i="16"/>
  <c r="V458" i="16"/>
  <c r="U458" i="16"/>
  <c r="T458" i="16"/>
  <c r="S458" i="16"/>
  <c r="R458" i="16"/>
  <c r="V457" i="16"/>
  <c r="U457" i="16"/>
  <c r="T457" i="16"/>
  <c r="S457" i="16"/>
  <c r="R457" i="16"/>
  <c r="V456" i="16"/>
  <c r="U456" i="16"/>
  <c r="T456" i="16"/>
  <c r="S456" i="16"/>
  <c r="R456" i="16"/>
  <c r="V455" i="16"/>
  <c r="U455" i="16"/>
  <c r="T455" i="16"/>
  <c r="S455" i="16"/>
  <c r="R455" i="16"/>
  <c r="V454" i="16"/>
  <c r="U454" i="16"/>
  <c r="T454" i="16"/>
  <c r="S454" i="16"/>
  <c r="R454" i="16"/>
  <c r="V453" i="16"/>
  <c r="U453" i="16"/>
  <c r="T453" i="16"/>
  <c r="S453" i="16"/>
  <c r="R453" i="16"/>
  <c r="V452" i="16"/>
  <c r="U452" i="16"/>
  <c r="T452" i="16"/>
  <c r="S452" i="16"/>
  <c r="R452" i="16"/>
  <c r="V451" i="16"/>
  <c r="U451" i="16"/>
  <c r="T451" i="16"/>
  <c r="S451" i="16"/>
  <c r="R451" i="16"/>
  <c r="V450" i="16"/>
  <c r="U450" i="16"/>
  <c r="T450" i="16"/>
  <c r="S450" i="16"/>
  <c r="R450" i="16"/>
  <c r="V449" i="16"/>
  <c r="U449" i="16"/>
  <c r="T449" i="16"/>
  <c r="S449" i="16"/>
  <c r="R449" i="16"/>
  <c r="V448" i="16"/>
  <c r="U448" i="16"/>
  <c r="T448" i="16"/>
  <c r="S448" i="16"/>
  <c r="R448" i="16"/>
  <c r="V447" i="16"/>
  <c r="U447" i="16"/>
  <c r="T447" i="16"/>
  <c r="S447" i="16"/>
  <c r="R447" i="16"/>
  <c r="V446" i="16"/>
  <c r="U446" i="16"/>
  <c r="T446" i="16"/>
  <c r="S446" i="16"/>
  <c r="R446" i="16"/>
  <c r="V445" i="16"/>
  <c r="U445" i="16"/>
  <c r="T445" i="16"/>
  <c r="S445" i="16"/>
  <c r="R445" i="16"/>
  <c r="V444" i="16"/>
  <c r="U444" i="16"/>
  <c r="T444" i="16"/>
  <c r="S444" i="16"/>
  <c r="R444" i="16"/>
  <c r="V443" i="16"/>
  <c r="U443" i="16"/>
  <c r="T443" i="16"/>
  <c r="S443" i="16"/>
  <c r="R443" i="16"/>
  <c r="V442" i="16"/>
  <c r="U442" i="16"/>
  <c r="T442" i="16"/>
  <c r="S442" i="16"/>
  <c r="R442" i="16"/>
  <c r="V441" i="16"/>
  <c r="U441" i="16"/>
  <c r="T441" i="16"/>
  <c r="S441" i="16"/>
  <c r="R441" i="16"/>
  <c r="V440" i="16"/>
  <c r="U440" i="16"/>
  <c r="T440" i="16"/>
  <c r="S440" i="16"/>
  <c r="R440" i="16"/>
  <c r="V439" i="16"/>
  <c r="U439" i="16"/>
  <c r="T439" i="16"/>
  <c r="S439" i="16"/>
  <c r="R439" i="16"/>
  <c r="V438" i="16"/>
  <c r="U438" i="16"/>
  <c r="T438" i="16"/>
  <c r="S438" i="16"/>
  <c r="R438" i="16"/>
  <c r="V437" i="16"/>
  <c r="U437" i="16"/>
  <c r="T437" i="16"/>
  <c r="S437" i="16"/>
  <c r="R437" i="16"/>
  <c r="V436" i="16"/>
  <c r="U436" i="16"/>
  <c r="T436" i="16"/>
  <c r="S436" i="16"/>
  <c r="R436" i="16"/>
  <c r="V435" i="16"/>
  <c r="U435" i="16"/>
  <c r="T435" i="16"/>
  <c r="S435" i="16"/>
  <c r="R435" i="16"/>
  <c r="V434" i="16"/>
  <c r="U434" i="16"/>
  <c r="T434" i="16"/>
  <c r="S434" i="16"/>
  <c r="R434" i="16"/>
  <c r="V433" i="16"/>
  <c r="U433" i="16"/>
  <c r="T433" i="16"/>
  <c r="S433" i="16"/>
  <c r="R433" i="16"/>
  <c r="V432" i="16"/>
  <c r="U432" i="16"/>
  <c r="T432" i="16"/>
  <c r="S432" i="16"/>
  <c r="R432" i="16"/>
  <c r="V431" i="16"/>
  <c r="U431" i="16"/>
  <c r="T431" i="16"/>
  <c r="S431" i="16"/>
  <c r="R431" i="16"/>
  <c r="V430" i="16"/>
  <c r="U430" i="16"/>
  <c r="T430" i="16"/>
  <c r="S430" i="16"/>
  <c r="R430" i="16"/>
  <c r="V429" i="16"/>
  <c r="U429" i="16"/>
  <c r="T429" i="16"/>
  <c r="S429" i="16"/>
  <c r="R429" i="16"/>
  <c r="V428" i="16"/>
  <c r="U428" i="16"/>
  <c r="T428" i="16"/>
  <c r="S428" i="16"/>
  <c r="R428" i="16"/>
  <c r="V427" i="16"/>
  <c r="U427" i="16"/>
  <c r="T427" i="16"/>
  <c r="S427" i="16"/>
  <c r="R427" i="16"/>
  <c r="V426" i="16"/>
  <c r="U426" i="16"/>
  <c r="T426" i="16"/>
  <c r="S426" i="16"/>
  <c r="R426" i="16"/>
  <c r="V425" i="16"/>
  <c r="U425" i="16"/>
  <c r="T425" i="16"/>
  <c r="S425" i="16"/>
  <c r="R425" i="16"/>
  <c r="V424" i="16"/>
  <c r="U424" i="16"/>
  <c r="T424" i="16"/>
  <c r="S424" i="16"/>
  <c r="R424" i="16"/>
  <c r="V423" i="16"/>
  <c r="U423" i="16"/>
  <c r="T423" i="16"/>
  <c r="S423" i="16"/>
  <c r="R423" i="16"/>
  <c r="V422" i="16"/>
  <c r="U422" i="16"/>
  <c r="T422" i="16"/>
  <c r="S422" i="16"/>
  <c r="R422" i="16"/>
  <c r="V421" i="16"/>
  <c r="U421" i="16"/>
  <c r="T421" i="16"/>
  <c r="S421" i="16"/>
  <c r="R421" i="16"/>
  <c r="V420" i="16"/>
  <c r="U420" i="16"/>
  <c r="T420" i="16"/>
  <c r="S420" i="16"/>
  <c r="R420" i="16"/>
  <c r="V419" i="16"/>
  <c r="U419" i="16"/>
  <c r="T419" i="16"/>
  <c r="S419" i="16"/>
  <c r="R419" i="16"/>
  <c r="V418" i="16"/>
  <c r="U418" i="16"/>
  <c r="T418" i="16"/>
  <c r="S418" i="16"/>
  <c r="R418" i="16"/>
  <c r="V417" i="16"/>
  <c r="U417" i="16"/>
  <c r="T417" i="16"/>
  <c r="S417" i="16"/>
  <c r="R417" i="16"/>
  <c r="V416" i="16"/>
  <c r="U416" i="16"/>
  <c r="T416" i="16"/>
  <c r="S416" i="16"/>
  <c r="R416" i="16"/>
  <c r="V415" i="16"/>
  <c r="U415" i="16"/>
  <c r="T415" i="16"/>
  <c r="S415" i="16"/>
  <c r="R415" i="16"/>
  <c r="V414" i="16"/>
  <c r="U414" i="16"/>
  <c r="T414" i="16"/>
  <c r="S414" i="16"/>
  <c r="R414" i="16"/>
  <c r="V413" i="16"/>
  <c r="U413" i="16"/>
  <c r="T413" i="16"/>
  <c r="S413" i="16"/>
  <c r="R413" i="16"/>
  <c r="V412" i="16"/>
  <c r="U412" i="16"/>
  <c r="T412" i="16"/>
  <c r="S412" i="16"/>
  <c r="R412" i="16"/>
  <c r="V411" i="16"/>
  <c r="U411" i="16"/>
  <c r="T411" i="16"/>
  <c r="S411" i="16"/>
  <c r="R411" i="16"/>
  <c r="V410" i="16"/>
  <c r="U410" i="16"/>
  <c r="T410" i="16"/>
  <c r="S410" i="16"/>
  <c r="R410" i="16"/>
  <c r="V409" i="16"/>
  <c r="U409" i="16"/>
  <c r="T409" i="16"/>
  <c r="S409" i="16"/>
  <c r="R409" i="16"/>
  <c r="V408" i="16"/>
  <c r="U408" i="16"/>
  <c r="T408" i="16"/>
  <c r="S408" i="16"/>
  <c r="R408" i="16"/>
  <c r="V407" i="16"/>
  <c r="U407" i="16"/>
  <c r="T407" i="16"/>
  <c r="S407" i="16"/>
  <c r="R407" i="16"/>
  <c r="V406" i="16"/>
  <c r="U406" i="16"/>
  <c r="T406" i="16"/>
  <c r="S406" i="16"/>
  <c r="R406" i="16"/>
  <c r="V405" i="16"/>
  <c r="U405" i="16"/>
  <c r="T405" i="16"/>
  <c r="S405" i="16"/>
  <c r="R405" i="16"/>
  <c r="V404" i="16"/>
  <c r="U404" i="16"/>
  <c r="T404" i="16"/>
  <c r="S404" i="16"/>
  <c r="R404" i="16"/>
  <c r="V403" i="16"/>
  <c r="U403" i="16"/>
  <c r="T403" i="16"/>
  <c r="S403" i="16"/>
  <c r="R403" i="16"/>
  <c r="V402" i="16"/>
  <c r="U402" i="16"/>
  <c r="T402" i="16"/>
  <c r="S402" i="16"/>
  <c r="R402" i="16"/>
  <c r="V401" i="16"/>
  <c r="U401" i="16"/>
  <c r="T401" i="16"/>
  <c r="S401" i="16"/>
  <c r="R401" i="16"/>
  <c r="V400" i="16"/>
  <c r="U400" i="16"/>
  <c r="T400" i="16"/>
  <c r="S400" i="16"/>
  <c r="R400" i="16"/>
  <c r="V399" i="16"/>
  <c r="U399" i="16"/>
  <c r="T399" i="16"/>
  <c r="S399" i="16"/>
  <c r="R399" i="16"/>
  <c r="V398" i="16"/>
  <c r="U398" i="16"/>
  <c r="T398" i="16"/>
  <c r="S398" i="16"/>
  <c r="R398" i="16"/>
  <c r="V397" i="16"/>
  <c r="U397" i="16"/>
  <c r="T397" i="16"/>
  <c r="S397" i="16"/>
  <c r="R397" i="16"/>
  <c r="V396" i="16"/>
  <c r="U396" i="16"/>
  <c r="T396" i="16"/>
  <c r="S396" i="16"/>
  <c r="R396" i="16"/>
  <c r="V395" i="16"/>
  <c r="U395" i="16"/>
  <c r="T395" i="16"/>
  <c r="S395" i="16"/>
  <c r="R395" i="16"/>
  <c r="V394" i="16"/>
  <c r="U394" i="16"/>
  <c r="T394" i="16"/>
  <c r="S394" i="16"/>
  <c r="R394" i="16"/>
  <c r="V393" i="16"/>
  <c r="U393" i="16"/>
  <c r="T393" i="16"/>
  <c r="S393" i="16"/>
  <c r="R393" i="16"/>
  <c r="V392" i="16"/>
  <c r="U392" i="16"/>
  <c r="T392" i="16"/>
  <c r="S392" i="16"/>
  <c r="R392" i="16"/>
  <c r="V391" i="16"/>
  <c r="U391" i="16"/>
  <c r="T391" i="16"/>
  <c r="S391" i="16"/>
  <c r="R391" i="16"/>
  <c r="V390" i="16"/>
  <c r="U390" i="16"/>
  <c r="T390" i="16"/>
  <c r="S390" i="16"/>
  <c r="R390" i="16"/>
  <c r="V389" i="16"/>
  <c r="U389" i="16"/>
  <c r="T389" i="16"/>
  <c r="S389" i="16"/>
  <c r="R389" i="16"/>
  <c r="V388" i="16"/>
  <c r="U388" i="16"/>
  <c r="T388" i="16"/>
  <c r="S388" i="16"/>
  <c r="R388" i="16"/>
  <c r="V387" i="16"/>
  <c r="U387" i="16"/>
  <c r="T387" i="16"/>
  <c r="S387" i="16"/>
  <c r="R387" i="16"/>
  <c r="V386" i="16"/>
  <c r="U386" i="16"/>
  <c r="T386" i="16"/>
  <c r="S386" i="16"/>
  <c r="R386" i="16"/>
  <c r="V385" i="16"/>
  <c r="U385" i="16"/>
  <c r="T385" i="16"/>
  <c r="S385" i="16"/>
  <c r="R385" i="16"/>
  <c r="V384" i="16"/>
  <c r="U384" i="16"/>
  <c r="T384" i="16"/>
  <c r="S384" i="16"/>
  <c r="R384" i="16"/>
  <c r="V383" i="16"/>
  <c r="R383" i="16"/>
  <c r="V382" i="16"/>
  <c r="U382" i="16"/>
  <c r="T382" i="16"/>
  <c r="S382" i="16"/>
  <c r="R382" i="16"/>
  <c r="V381" i="16"/>
  <c r="U381" i="16"/>
  <c r="T381" i="16"/>
  <c r="S381" i="16"/>
  <c r="R381" i="16"/>
  <c r="V380" i="16"/>
  <c r="U380" i="16"/>
  <c r="T380" i="16"/>
  <c r="S380" i="16"/>
  <c r="R380" i="16"/>
  <c r="V379" i="16"/>
  <c r="U379" i="16"/>
  <c r="T379" i="16"/>
  <c r="S379" i="16"/>
  <c r="R379" i="16"/>
  <c r="V378" i="16"/>
  <c r="U378" i="16"/>
  <c r="T378" i="16"/>
  <c r="S378" i="16"/>
  <c r="R378" i="16"/>
  <c r="V377" i="16"/>
  <c r="U377" i="16"/>
  <c r="T377" i="16"/>
  <c r="S377" i="16"/>
  <c r="R377" i="16"/>
  <c r="V376" i="16"/>
  <c r="U376" i="16"/>
  <c r="T376" i="16"/>
  <c r="S376" i="16"/>
  <c r="R376" i="16"/>
  <c r="V375" i="16"/>
  <c r="U375" i="16"/>
  <c r="T375" i="16"/>
  <c r="S375" i="16"/>
  <c r="R375" i="16"/>
  <c r="V374" i="16"/>
  <c r="U374" i="16"/>
  <c r="T374" i="16"/>
  <c r="S374" i="16"/>
  <c r="R374" i="16"/>
  <c r="V373" i="16"/>
  <c r="U373" i="16"/>
  <c r="T373" i="16"/>
  <c r="S373" i="16"/>
  <c r="R373" i="16"/>
  <c r="V372" i="16"/>
  <c r="U372" i="16"/>
  <c r="T372" i="16"/>
  <c r="S372" i="16"/>
  <c r="R372" i="16"/>
  <c r="V371" i="16"/>
  <c r="U371" i="16"/>
  <c r="T371" i="16"/>
  <c r="S371" i="16"/>
  <c r="R371" i="16"/>
  <c r="V370" i="16"/>
  <c r="U370" i="16"/>
  <c r="T370" i="16"/>
  <c r="S370" i="16"/>
  <c r="R370" i="16"/>
  <c r="V369" i="16"/>
  <c r="U369" i="16"/>
  <c r="T369" i="16"/>
  <c r="S369" i="16"/>
  <c r="R369" i="16"/>
  <c r="V368" i="16"/>
  <c r="U368" i="16"/>
  <c r="T368" i="16"/>
  <c r="S368" i="16"/>
  <c r="R368" i="16"/>
  <c r="V367" i="16"/>
  <c r="U367" i="16"/>
  <c r="T367" i="16"/>
  <c r="S367" i="16"/>
  <c r="R367" i="16"/>
  <c r="V366" i="16"/>
  <c r="U366" i="16"/>
  <c r="R366" i="16"/>
  <c r="V365" i="16"/>
  <c r="U365" i="16"/>
  <c r="T365" i="16"/>
  <c r="S365" i="16"/>
  <c r="R365" i="16"/>
  <c r="V364" i="16"/>
  <c r="U364" i="16"/>
  <c r="T364" i="16"/>
  <c r="S364" i="16"/>
  <c r="R364" i="16"/>
  <c r="V363" i="16"/>
  <c r="U363" i="16"/>
  <c r="T363" i="16"/>
  <c r="S363" i="16"/>
  <c r="R363" i="16"/>
  <c r="V362" i="16"/>
  <c r="U362" i="16"/>
  <c r="T362" i="16"/>
  <c r="S362" i="16"/>
  <c r="R362" i="16"/>
  <c r="V361" i="16"/>
  <c r="U361" i="16"/>
  <c r="T361" i="16"/>
  <c r="S361" i="16"/>
  <c r="R361" i="16"/>
  <c r="V360" i="16"/>
  <c r="U360" i="16"/>
  <c r="T360" i="16"/>
  <c r="S360" i="16"/>
  <c r="R360" i="16"/>
  <c r="V359" i="16"/>
  <c r="U359" i="16"/>
  <c r="T359" i="16"/>
  <c r="S359" i="16"/>
  <c r="R359" i="16"/>
  <c r="V358" i="16"/>
  <c r="U358" i="16"/>
  <c r="T358" i="16"/>
  <c r="S358" i="16"/>
  <c r="R358" i="16"/>
  <c r="V357" i="16"/>
  <c r="U357" i="16"/>
  <c r="T357" i="16"/>
  <c r="S357" i="16"/>
  <c r="R357" i="16"/>
  <c r="V356" i="16"/>
  <c r="U356" i="16"/>
  <c r="T356" i="16"/>
  <c r="S356" i="16"/>
  <c r="R356" i="16"/>
  <c r="V355" i="16"/>
  <c r="U355" i="16"/>
  <c r="T355" i="16"/>
  <c r="S355" i="16"/>
  <c r="R355" i="16"/>
  <c r="V354" i="16"/>
  <c r="U354" i="16"/>
  <c r="T354" i="16"/>
  <c r="S354" i="16"/>
  <c r="R354" i="16"/>
  <c r="U353" i="16"/>
  <c r="R353" i="16"/>
  <c r="V352" i="16"/>
  <c r="U352" i="16"/>
  <c r="T352" i="16"/>
  <c r="S352" i="16"/>
  <c r="R352" i="16"/>
  <c r="V351" i="16"/>
  <c r="U351" i="16"/>
  <c r="T351" i="16"/>
  <c r="S351" i="16"/>
  <c r="R351" i="16"/>
  <c r="V350" i="16"/>
  <c r="U350" i="16"/>
  <c r="T350" i="16"/>
  <c r="S350" i="16"/>
  <c r="R350" i="16"/>
  <c r="V349" i="16"/>
  <c r="U349" i="16"/>
  <c r="T349" i="16"/>
  <c r="S349" i="16"/>
  <c r="R349" i="16"/>
  <c r="V348" i="16"/>
  <c r="U348" i="16"/>
  <c r="T348" i="16"/>
  <c r="S348" i="16"/>
  <c r="R348" i="16"/>
  <c r="V347" i="16"/>
  <c r="U347" i="16"/>
  <c r="T347" i="16"/>
  <c r="S347" i="16"/>
  <c r="R347" i="16"/>
  <c r="V346" i="16"/>
  <c r="U346" i="16"/>
  <c r="T346" i="16"/>
  <c r="S346" i="16"/>
  <c r="R346" i="16"/>
  <c r="V345" i="16"/>
  <c r="U345" i="16"/>
  <c r="T345" i="16"/>
  <c r="S345" i="16"/>
  <c r="R345" i="16"/>
  <c r="V344" i="16"/>
  <c r="U344" i="16"/>
  <c r="T344" i="16"/>
  <c r="S344" i="16"/>
  <c r="R344" i="16"/>
  <c r="V343" i="16"/>
  <c r="U343" i="16"/>
  <c r="T343" i="16"/>
  <c r="S343" i="16"/>
  <c r="R343" i="16"/>
  <c r="V342" i="16"/>
  <c r="U342" i="16"/>
  <c r="T342" i="16"/>
  <c r="S342" i="16"/>
  <c r="R342" i="16"/>
  <c r="U341" i="16"/>
  <c r="R341" i="16"/>
  <c r="V340" i="16"/>
  <c r="U340" i="16"/>
  <c r="T340" i="16"/>
  <c r="S340" i="16"/>
  <c r="R340" i="16"/>
  <c r="V339" i="16"/>
  <c r="U339" i="16"/>
  <c r="T339" i="16"/>
  <c r="S339" i="16"/>
  <c r="R339" i="16"/>
  <c r="V338" i="16"/>
  <c r="U338" i="16"/>
  <c r="T338" i="16"/>
  <c r="S338" i="16"/>
  <c r="R338" i="16"/>
  <c r="V337" i="16"/>
  <c r="U337" i="16"/>
  <c r="T337" i="16"/>
  <c r="S337" i="16"/>
  <c r="R337" i="16"/>
  <c r="V336" i="16"/>
  <c r="U336" i="16"/>
  <c r="T336" i="16"/>
  <c r="S336" i="16"/>
  <c r="R336" i="16"/>
  <c r="V335" i="16"/>
  <c r="U335" i="16"/>
  <c r="T335" i="16"/>
  <c r="S335" i="16"/>
  <c r="R335" i="16"/>
  <c r="V334" i="16"/>
  <c r="U334" i="16"/>
  <c r="T334" i="16"/>
  <c r="S334" i="16"/>
  <c r="R334" i="16"/>
  <c r="V333" i="16"/>
  <c r="U333" i="16"/>
  <c r="T333" i="16"/>
  <c r="S333" i="16"/>
  <c r="R333" i="16"/>
  <c r="V332" i="16"/>
  <c r="U332" i="16"/>
  <c r="T332" i="16"/>
  <c r="S332" i="16"/>
  <c r="R332" i="16"/>
  <c r="V331" i="16"/>
  <c r="U331" i="16"/>
  <c r="T331" i="16"/>
  <c r="S331" i="16"/>
  <c r="R331" i="16"/>
  <c r="V330" i="16"/>
  <c r="U330" i="16"/>
  <c r="T330" i="16"/>
  <c r="S330" i="16"/>
  <c r="R330" i="16"/>
  <c r="V329" i="16"/>
  <c r="U329" i="16"/>
  <c r="T329" i="16"/>
  <c r="S329" i="16"/>
  <c r="R329" i="16"/>
  <c r="V328" i="16"/>
  <c r="U328" i="16"/>
  <c r="T328" i="16"/>
  <c r="S328" i="16"/>
  <c r="R328" i="16"/>
  <c r="V327" i="16"/>
  <c r="U327" i="16"/>
  <c r="T327" i="16"/>
  <c r="R327" i="16"/>
  <c r="V326" i="16"/>
  <c r="U326" i="16"/>
  <c r="T326" i="16"/>
  <c r="S326" i="16"/>
  <c r="R326" i="16"/>
  <c r="V325" i="16"/>
  <c r="U325" i="16"/>
  <c r="T325" i="16"/>
  <c r="S325" i="16"/>
  <c r="R325" i="16"/>
  <c r="V324" i="16"/>
  <c r="U324" i="16"/>
  <c r="T324" i="16"/>
  <c r="S324" i="16"/>
  <c r="R324" i="16"/>
  <c r="U323" i="16"/>
  <c r="R323" i="16"/>
  <c r="V322" i="16"/>
  <c r="U322" i="16"/>
  <c r="T322" i="16"/>
  <c r="S322" i="16"/>
  <c r="R322" i="16"/>
  <c r="V321" i="16"/>
  <c r="U321" i="16"/>
  <c r="T321" i="16"/>
  <c r="S321" i="16"/>
  <c r="R321" i="16"/>
  <c r="V320" i="16"/>
  <c r="U320" i="16"/>
  <c r="T320" i="16"/>
  <c r="R320" i="16"/>
  <c r="V319" i="16"/>
  <c r="U319" i="16"/>
  <c r="T319" i="16"/>
  <c r="S319" i="16"/>
  <c r="R319" i="16"/>
  <c r="V318" i="16"/>
  <c r="U318" i="16"/>
  <c r="T318" i="16"/>
  <c r="S318" i="16"/>
  <c r="R318" i="16"/>
  <c r="V317" i="16"/>
  <c r="U317" i="16"/>
  <c r="T317" i="16"/>
  <c r="S317" i="16"/>
  <c r="R317" i="16"/>
  <c r="V316" i="16"/>
  <c r="U316" i="16"/>
  <c r="T316" i="16"/>
  <c r="S316" i="16"/>
  <c r="R316" i="16"/>
  <c r="U315" i="16"/>
  <c r="R315" i="16"/>
  <c r="V314" i="16"/>
  <c r="U314" i="16"/>
  <c r="T314" i="16"/>
  <c r="S314" i="16"/>
  <c r="R314" i="16"/>
  <c r="V313" i="16"/>
  <c r="U313" i="16"/>
  <c r="T313" i="16"/>
  <c r="S313" i="16"/>
  <c r="R313" i="16"/>
  <c r="V312" i="16"/>
  <c r="U312" i="16"/>
  <c r="T312" i="16"/>
  <c r="S312" i="16"/>
  <c r="R312" i="16"/>
  <c r="V311" i="16"/>
  <c r="U311" i="16"/>
  <c r="T311" i="16"/>
  <c r="S311" i="16"/>
  <c r="R311" i="16"/>
  <c r="V310" i="16"/>
  <c r="U310" i="16"/>
  <c r="T310" i="16"/>
  <c r="S310" i="16"/>
  <c r="R310" i="16"/>
  <c r="V309" i="16"/>
  <c r="U309" i="16"/>
  <c r="T309" i="16"/>
  <c r="S309" i="16"/>
  <c r="R309" i="16"/>
  <c r="V308" i="16"/>
  <c r="U308" i="16"/>
  <c r="T308" i="16"/>
  <c r="S308" i="16"/>
  <c r="R308" i="16"/>
  <c r="V307" i="16"/>
  <c r="U307" i="16"/>
  <c r="T307" i="16"/>
  <c r="S307" i="16"/>
  <c r="R307" i="16"/>
  <c r="V306" i="16"/>
  <c r="U306" i="16"/>
  <c r="T306" i="16"/>
  <c r="S306" i="16"/>
  <c r="R306" i="16"/>
  <c r="V305" i="16"/>
  <c r="U305" i="16"/>
  <c r="T305" i="16"/>
  <c r="S305" i="16"/>
  <c r="R305" i="16"/>
  <c r="V304" i="16"/>
  <c r="U304" i="16"/>
  <c r="T304" i="16"/>
  <c r="S304" i="16"/>
  <c r="R304" i="16"/>
  <c r="V303" i="16"/>
  <c r="U303" i="16"/>
  <c r="T303" i="16"/>
  <c r="S303" i="16"/>
  <c r="R303" i="16"/>
  <c r="V302" i="16"/>
  <c r="U302" i="16"/>
  <c r="T302" i="16"/>
  <c r="S302" i="16"/>
  <c r="R302" i="16"/>
  <c r="V301" i="16"/>
  <c r="U301" i="16"/>
  <c r="T301" i="16"/>
  <c r="S301" i="16"/>
  <c r="R301" i="16"/>
  <c r="V300" i="16"/>
  <c r="U300" i="16"/>
  <c r="T300" i="16"/>
  <c r="S300" i="16"/>
  <c r="R300" i="16"/>
  <c r="V299" i="16"/>
  <c r="U299" i="16"/>
  <c r="T299" i="16"/>
  <c r="S299" i="16"/>
  <c r="R299" i="16"/>
  <c r="V298" i="16"/>
  <c r="U298" i="16"/>
  <c r="T298" i="16"/>
  <c r="S298" i="16"/>
  <c r="R298" i="16"/>
  <c r="V297" i="16"/>
  <c r="U297" i="16"/>
  <c r="T297" i="16"/>
  <c r="S297" i="16"/>
  <c r="R297" i="16"/>
  <c r="V296" i="16"/>
  <c r="U296" i="16"/>
  <c r="T296" i="16"/>
  <c r="S296" i="16"/>
  <c r="R296" i="16"/>
  <c r="V295" i="16"/>
  <c r="U295" i="16"/>
  <c r="T295" i="16"/>
  <c r="S295" i="16"/>
  <c r="R295" i="16"/>
  <c r="V294" i="16"/>
  <c r="U294" i="16"/>
  <c r="T294" i="16"/>
  <c r="S294" i="16"/>
  <c r="R294" i="16"/>
  <c r="V293" i="16"/>
  <c r="U293" i="16"/>
  <c r="T293" i="16"/>
  <c r="S293" i="16"/>
  <c r="R293" i="16"/>
  <c r="V292" i="16"/>
  <c r="U292" i="16"/>
  <c r="T292" i="16"/>
  <c r="S292" i="16"/>
  <c r="R292" i="16"/>
  <c r="V291" i="16"/>
  <c r="U291" i="16"/>
  <c r="T291" i="16"/>
  <c r="S291" i="16"/>
  <c r="R291" i="16"/>
  <c r="V290" i="16"/>
  <c r="T290" i="16"/>
  <c r="S290" i="16"/>
  <c r="R290" i="16"/>
  <c r="V289" i="16"/>
  <c r="U289" i="16"/>
  <c r="T289" i="16"/>
  <c r="S289" i="16"/>
  <c r="R289" i="16"/>
  <c r="V288" i="16"/>
  <c r="U288" i="16"/>
  <c r="T288" i="16"/>
  <c r="S288" i="16"/>
  <c r="R288" i="16"/>
  <c r="V287" i="16"/>
  <c r="U287" i="16"/>
  <c r="T287" i="16"/>
  <c r="S287" i="16"/>
  <c r="R287" i="16"/>
  <c r="V286" i="16"/>
  <c r="U286" i="16"/>
  <c r="T286" i="16"/>
  <c r="S286" i="16"/>
  <c r="R286" i="16"/>
  <c r="V285" i="16"/>
  <c r="U285" i="16"/>
  <c r="T285" i="16"/>
  <c r="S285" i="16"/>
  <c r="R285" i="16"/>
  <c r="V284" i="16"/>
  <c r="U284" i="16"/>
  <c r="T284" i="16"/>
  <c r="S284" i="16"/>
  <c r="R284" i="16"/>
  <c r="V283" i="16"/>
  <c r="U283" i="16"/>
  <c r="T283" i="16"/>
  <c r="S283" i="16"/>
  <c r="R283" i="16"/>
  <c r="V282" i="16"/>
  <c r="U282" i="16"/>
  <c r="T282" i="16"/>
  <c r="S282" i="16"/>
  <c r="R282" i="16"/>
  <c r="V281" i="16"/>
  <c r="U281" i="16"/>
  <c r="T281" i="16"/>
  <c r="S281" i="16"/>
  <c r="R281" i="16"/>
  <c r="V280" i="16"/>
  <c r="U280" i="16"/>
  <c r="T280" i="16"/>
  <c r="S280" i="16"/>
  <c r="R280" i="16"/>
  <c r="V279" i="16"/>
  <c r="U279" i="16"/>
  <c r="T279" i="16"/>
  <c r="S279" i="16"/>
  <c r="R279" i="16"/>
  <c r="V278" i="16"/>
  <c r="U278" i="16"/>
  <c r="T278" i="16"/>
  <c r="S278" i="16"/>
  <c r="R278" i="16"/>
  <c r="V277" i="16"/>
  <c r="U277" i="16"/>
  <c r="T277" i="16"/>
  <c r="S277" i="16"/>
  <c r="R277" i="16"/>
  <c r="V276" i="16"/>
  <c r="U276" i="16"/>
  <c r="T276" i="16"/>
  <c r="S276" i="16"/>
  <c r="R276" i="16"/>
  <c r="V275" i="16"/>
  <c r="U275" i="16"/>
  <c r="T275" i="16"/>
  <c r="S275" i="16"/>
  <c r="R275" i="16"/>
  <c r="V274" i="16"/>
  <c r="U274" i="16"/>
  <c r="T274" i="16"/>
  <c r="S274" i="16"/>
  <c r="R274" i="16"/>
  <c r="V273" i="16"/>
  <c r="U273" i="16"/>
  <c r="T273" i="16"/>
  <c r="S273" i="16"/>
  <c r="R273" i="16"/>
  <c r="V272" i="16"/>
  <c r="U272" i="16"/>
  <c r="T272" i="16"/>
  <c r="S272" i="16"/>
  <c r="R272" i="16"/>
  <c r="V271" i="16"/>
  <c r="U271" i="16"/>
  <c r="T271" i="16"/>
  <c r="S271" i="16"/>
  <c r="R271" i="16"/>
  <c r="V270" i="16"/>
  <c r="U270" i="16"/>
  <c r="T270" i="16"/>
  <c r="S270" i="16"/>
  <c r="R270" i="16"/>
  <c r="V269" i="16"/>
  <c r="U269" i="16"/>
  <c r="T269" i="16"/>
  <c r="S269" i="16"/>
  <c r="R269" i="16"/>
  <c r="V268" i="16"/>
  <c r="U268" i="16"/>
  <c r="T268" i="16"/>
  <c r="S268" i="16"/>
  <c r="R268" i="16"/>
  <c r="V267" i="16"/>
  <c r="U267" i="16"/>
  <c r="T267" i="16"/>
  <c r="S267" i="16"/>
  <c r="R267" i="16"/>
  <c r="V266" i="16"/>
  <c r="U266" i="16"/>
  <c r="T266" i="16"/>
  <c r="S266" i="16"/>
  <c r="R266" i="16"/>
  <c r="V265" i="16"/>
  <c r="U265" i="16"/>
  <c r="T265" i="16"/>
  <c r="S265" i="16"/>
  <c r="R265" i="16"/>
  <c r="V264" i="16"/>
  <c r="U264" i="16"/>
  <c r="T264" i="16"/>
  <c r="S264" i="16"/>
  <c r="R264" i="16"/>
  <c r="V263" i="16"/>
  <c r="U263" i="16"/>
  <c r="T263" i="16"/>
  <c r="S263" i="16"/>
  <c r="R263" i="16"/>
  <c r="V262" i="16"/>
  <c r="U262" i="16"/>
  <c r="T262" i="16"/>
  <c r="S262" i="16"/>
  <c r="R262" i="16"/>
  <c r="V261" i="16"/>
  <c r="U261" i="16"/>
  <c r="T261" i="16"/>
  <c r="S261" i="16"/>
  <c r="R261" i="16"/>
  <c r="V260" i="16"/>
  <c r="U260" i="16"/>
  <c r="T260" i="16"/>
  <c r="S260" i="16"/>
  <c r="R260" i="16"/>
  <c r="V259" i="16"/>
  <c r="U259" i="16"/>
  <c r="T259" i="16"/>
  <c r="S259" i="16"/>
  <c r="R259" i="16"/>
  <c r="V258" i="16"/>
  <c r="U258" i="16"/>
  <c r="T258" i="16"/>
  <c r="S258" i="16"/>
  <c r="R258" i="16"/>
  <c r="V257" i="16"/>
  <c r="U257" i="16"/>
  <c r="T257" i="16"/>
  <c r="S257" i="16"/>
  <c r="R257" i="16"/>
  <c r="V256" i="16"/>
  <c r="U256" i="16"/>
  <c r="T256" i="16"/>
  <c r="S256" i="16"/>
  <c r="R256" i="16"/>
  <c r="V255" i="16"/>
  <c r="U255" i="16"/>
  <c r="T255" i="16"/>
  <c r="S255" i="16"/>
  <c r="R255" i="16"/>
  <c r="V254" i="16"/>
  <c r="U254" i="16"/>
  <c r="T254" i="16"/>
  <c r="S254" i="16"/>
  <c r="R254" i="16"/>
  <c r="V253" i="16"/>
  <c r="U253" i="16"/>
  <c r="T253" i="16"/>
  <c r="S253" i="16"/>
  <c r="R253" i="16"/>
  <c r="V252" i="16"/>
  <c r="U252" i="16"/>
  <c r="T252" i="16"/>
  <c r="S252" i="16"/>
  <c r="R252" i="16"/>
  <c r="V251" i="16"/>
  <c r="U251" i="16"/>
  <c r="T251" i="16"/>
  <c r="S251" i="16"/>
  <c r="R251" i="16"/>
  <c r="V250" i="16"/>
  <c r="U250" i="16"/>
  <c r="T250" i="16"/>
  <c r="S250" i="16"/>
  <c r="R250" i="16"/>
  <c r="V249" i="16"/>
  <c r="U249" i="16"/>
  <c r="T249" i="16"/>
  <c r="S249" i="16"/>
  <c r="R249" i="16"/>
  <c r="V248" i="16"/>
  <c r="U248" i="16"/>
  <c r="T248" i="16"/>
  <c r="S248" i="16"/>
  <c r="R248" i="16"/>
  <c r="V247" i="16"/>
  <c r="U247" i="16"/>
  <c r="T247" i="16"/>
  <c r="S247" i="16"/>
  <c r="R247" i="16"/>
  <c r="V246" i="16"/>
  <c r="U246" i="16"/>
  <c r="T246" i="16"/>
  <c r="S246" i="16"/>
  <c r="R246" i="16"/>
  <c r="V245" i="16"/>
  <c r="U245" i="16"/>
  <c r="T245" i="16"/>
  <c r="S245" i="16"/>
  <c r="R245" i="16"/>
  <c r="V244" i="16"/>
  <c r="U244" i="16"/>
  <c r="T244" i="16"/>
  <c r="S244" i="16"/>
  <c r="R244" i="16"/>
  <c r="V243" i="16"/>
  <c r="U243" i="16"/>
  <c r="T243" i="16"/>
  <c r="S243" i="16"/>
  <c r="R243" i="16"/>
  <c r="V242" i="16"/>
  <c r="U242" i="16"/>
  <c r="T242" i="16"/>
  <c r="S242" i="16"/>
  <c r="R242" i="16"/>
  <c r="V241" i="16"/>
  <c r="U241" i="16"/>
  <c r="T241" i="16"/>
  <c r="S241" i="16"/>
  <c r="R241" i="16"/>
  <c r="V240" i="16"/>
  <c r="U240" i="16"/>
  <c r="T240" i="16"/>
  <c r="S240" i="16"/>
  <c r="R240" i="16"/>
  <c r="V239" i="16"/>
  <c r="U239" i="16"/>
  <c r="T239" i="16"/>
  <c r="S239" i="16"/>
  <c r="R239" i="16"/>
  <c r="V238" i="16"/>
  <c r="U238" i="16"/>
  <c r="T238" i="16"/>
  <c r="S238" i="16"/>
  <c r="R238" i="16"/>
  <c r="V237" i="16"/>
  <c r="U237" i="16"/>
  <c r="T237" i="16"/>
  <c r="S237" i="16"/>
  <c r="R237" i="16"/>
  <c r="V236" i="16"/>
  <c r="U236" i="16"/>
  <c r="T236" i="16"/>
  <c r="S236" i="16"/>
  <c r="R236" i="16"/>
  <c r="V235" i="16"/>
  <c r="U235" i="16"/>
  <c r="T235" i="16"/>
  <c r="S235" i="16"/>
  <c r="R235" i="16"/>
  <c r="V234" i="16"/>
  <c r="U234" i="16"/>
  <c r="T234" i="16"/>
  <c r="S234" i="16"/>
  <c r="R234" i="16"/>
  <c r="V233" i="16"/>
  <c r="U233" i="16"/>
  <c r="T233" i="16"/>
  <c r="S233" i="16"/>
  <c r="R233" i="16"/>
  <c r="V232" i="16"/>
  <c r="U232" i="16"/>
  <c r="T232" i="16"/>
  <c r="S232" i="16"/>
  <c r="R232" i="16"/>
  <c r="V231" i="16"/>
  <c r="U231" i="16"/>
  <c r="T231" i="16"/>
  <c r="S231" i="16"/>
  <c r="R231" i="16"/>
  <c r="V230" i="16"/>
  <c r="U230" i="16"/>
  <c r="T230" i="16"/>
  <c r="S230" i="16"/>
  <c r="R230" i="16"/>
  <c r="V229" i="16"/>
  <c r="U229" i="16"/>
  <c r="T229" i="16"/>
  <c r="S229" i="16"/>
  <c r="R229" i="16"/>
  <c r="V228" i="16"/>
  <c r="U228" i="16"/>
  <c r="T228" i="16"/>
  <c r="S228" i="16"/>
  <c r="R228" i="16"/>
  <c r="V227" i="16"/>
  <c r="U227" i="16"/>
  <c r="T227" i="16"/>
  <c r="S227" i="16"/>
  <c r="R227" i="16"/>
  <c r="V226" i="16"/>
  <c r="U226" i="16"/>
  <c r="T226" i="16"/>
  <c r="S226" i="16"/>
  <c r="R226" i="16"/>
  <c r="V225" i="16"/>
  <c r="U225" i="16"/>
  <c r="T225" i="16"/>
  <c r="S225" i="16"/>
  <c r="R225" i="16"/>
  <c r="V224" i="16"/>
  <c r="U224" i="16"/>
  <c r="T224" i="16"/>
  <c r="S224" i="16"/>
  <c r="R224" i="16"/>
  <c r="V223" i="16"/>
  <c r="U223" i="16"/>
  <c r="T223" i="16"/>
  <c r="S223" i="16"/>
  <c r="R223" i="16"/>
  <c r="V222" i="16"/>
  <c r="U222" i="16"/>
  <c r="T222" i="16"/>
  <c r="S222" i="16"/>
  <c r="R222" i="16"/>
  <c r="V221" i="16"/>
  <c r="U221" i="16"/>
  <c r="T221" i="16"/>
  <c r="S221" i="16"/>
  <c r="R221" i="16"/>
  <c r="V220" i="16"/>
  <c r="U220" i="16"/>
  <c r="T220" i="16"/>
  <c r="S220" i="16"/>
  <c r="R220" i="16"/>
  <c r="V219" i="16"/>
  <c r="U219" i="16"/>
  <c r="T219" i="16"/>
  <c r="S219" i="16"/>
  <c r="R219" i="16"/>
  <c r="V218" i="16"/>
  <c r="U218" i="16"/>
  <c r="T218" i="16"/>
  <c r="S218" i="16"/>
  <c r="R218" i="16"/>
  <c r="V217" i="16"/>
  <c r="U217" i="16"/>
  <c r="T217" i="16"/>
  <c r="S217" i="16"/>
  <c r="R217" i="16"/>
  <c r="V216" i="16"/>
  <c r="U216" i="16"/>
  <c r="T216" i="16"/>
  <c r="S216" i="16"/>
  <c r="R216" i="16"/>
  <c r="V215" i="16"/>
  <c r="U215" i="16"/>
  <c r="T215" i="16"/>
  <c r="S215" i="16"/>
  <c r="R215" i="16"/>
  <c r="V214" i="16"/>
  <c r="U214" i="16"/>
  <c r="T214" i="16"/>
  <c r="S214" i="16"/>
  <c r="R214" i="16"/>
  <c r="V213" i="16"/>
  <c r="U213" i="16"/>
  <c r="T213" i="16"/>
  <c r="S213" i="16"/>
  <c r="R213" i="16"/>
  <c r="V212" i="16"/>
  <c r="U212" i="16"/>
  <c r="T212" i="16"/>
  <c r="S212" i="16"/>
  <c r="R212" i="16"/>
  <c r="V211" i="16"/>
  <c r="U211" i="16"/>
  <c r="T211" i="16"/>
  <c r="S211" i="16"/>
  <c r="R211" i="16"/>
  <c r="V210" i="16"/>
  <c r="U210" i="16"/>
  <c r="T210" i="16"/>
  <c r="S210" i="16"/>
  <c r="R210" i="16"/>
  <c r="V209" i="16"/>
  <c r="U209" i="16"/>
  <c r="T209" i="16"/>
  <c r="S209" i="16"/>
  <c r="R209" i="16"/>
  <c r="V208" i="16"/>
  <c r="U208" i="16"/>
  <c r="T208" i="16"/>
  <c r="S208" i="16"/>
  <c r="R208" i="16"/>
  <c r="V207" i="16"/>
  <c r="U207" i="16"/>
  <c r="T207" i="16"/>
  <c r="S207" i="16"/>
  <c r="R207" i="16"/>
  <c r="V206" i="16"/>
  <c r="U206" i="16"/>
  <c r="T206" i="16"/>
  <c r="S206" i="16"/>
  <c r="R206" i="16"/>
  <c r="V205" i="16"/>
  <c r="U205" i="16"/>
  <c r="T205" i="16"/>
  <c r="S205" i="16"/>
  <c r="R205" i="16"/>
  <c r="V204" i="16"/>
  <c r="U204" i="16"/>
  <c r="T204" i="16"/>
  <c r="S204" i="16"/>
  <c r="R204" i="16"/>
  <c r="V203" i="16"/>
  <c r="U203" i="16"/>
  <c r="T203" i="16"/>
  <c r="S203" i="16"/>
  <c r="R203" i="16"/>
  <c r="V202" i="16"/>
  <c r="U202" i="16"/>
  <c r="T202" i="16"/>
  <c r="S202" i="16"/>
  <c r="R202" i="16"/>
  <c r="V201" i="16"/>
  <c r="U201" i="16"/>
  <c r="T201" i="16"/>
  <c r="S201" i="16"/>
  <c r="R201" i="16"/>
  <c r="V200" i="16"/>
  <c r="U200" i="16"/>
  <c r="T200" i="16"/>
  <c r="S200" i="16"/>
  <c r="R200" i="16"/>
  <c r="V199" i="16"/>
  <c r="U199" i="16"/>
  <c r="T199" i="16"/>
  <c r="S199" i="16"/>
  <c r="R199" i="16"/>
  <c r="V198" i="16"/>
  <c r="U198" i="16"/>
  <c r="T198" i="16"/>
  <c r="S198" i="16"/>
  <c r="R198" i="16"/>
  <c r="V197" i="16"/>
  <c r="U197" i="16"/>
  <c r="T197" i="16"/>
  <c r="S197" i="16"/>
  <c r="R197" i="16"/>
  <c r="V196" i="16"/>
  <c r="U196" i="16"/>
  <c r="T196" i="16"/>
  <c r="S196" i="16"/>
  <c r="R196" i="16"/>
  <c r="V195" i="16"/>
  <c r="U195" i="16"/>
  <c r="T195" i="16"/>
  <c r="S195" i="16"/>
  <c r="R195" i="16"/>
  <c r="V194" i="16"/>
  <c r="U194" i="16"/>
  <c r="T194" i="16"/>
  <c r="S194" i="16"/>
  <c r="R194" i="16"/>
  <c r="V193" i="16"/>
  <c r="U193" i="16"/>
  <c r="T193" i="16"/>
  <c r="S193" i="16"/>
  <c r="R193" i="16"/>
  <c r="V192" i="16"/>
  <c r="U192" i="16"/>
  <c r="T192" i="16"/>
  <c r="S192" i="16"/>
  <c r="R192" i="16"/>
  <c r="V191" i="16"/>
  <c r="U191" i="16"/>
  <c r="T191" i="16"/>
  <c r="S191" i="16"/>
  <c r="R191" i="16"/>
  <c r="V190" i="16"/>
  <c r="U190" i="16"/>
  <c r="T190" i="16"/>
  <c r="S190" i="16"/>
  <c r="R190" i="16"/>
  <c r="V189" i="16"/>
  <c r="U189" i="16"/>
  <c r="T189" i="16"/>
  <c r="S189" i="16"/>
  <c r="R189" i="16"/>
  <c r="V188" i="16"/>
  <c r="U188" i="16"/>
  <c r="T188" i="16"/>
  <c r="S188" i="16"/>
  <c r="R188" i="16"/>
  <c r="V187" i="16"/>
  <c r="U187" i="16"/>
  <c r="T187" i="16"/>
  <c r="S187" i="16"/>
  <c r="R187" i="16"/>
  <c r="V186" i="16"/>
  <c r="U186" i="16"/>
  <c r="T186" i="16"/>
  <c r="S186" i="16"/>
  <c r="R186" i="16"/>
  <c r="V185" i="16"/>
  <c r="U185" i="16"/>
  <c r="T185" i="16"/>
  <c r="S185" i="16"/>
  <c r="R185" i="16"/>
  <c r="V184" i="16"/>
  <c r="U184" i="16"/>
  <c r="T184" i="16"/>
  <c r="S184" i="16"/>
  <c r="R184" i="16"/>
  <c r="V183" i="16"/>
  <c r="U183" i="16"/>
  <c r="T183" i="16"/>
  <c r="S183" i="16"/>
  <c r="R183" i="16"/>
  <c r="V182" i="16"/>
  <c r="U182" i="16"/>
  <c r="T182" i="16"/>
  <c r="S182" i="16"/>
  <c r="R182" i="16"/>
  <c r="V181" i="16"/>
  <c r="U181" i="16"/>
  <c r="T181" i="16"/>
  <c r="S181" i="16"/>
  <c r="R181" i="16"/>
  <c r="V180" i="16"/>
  <c r="U180" i="16"/>
  <c r="T180" i="16"/>
  <c r="S180" i="16"/>
  <c r="R180" i="16"/>
  <c r="V179" i="16"/>
  <c r="U179" i="16"/>
  <c r="T179" i="16"/>
  <c r="S179" i="16"/>
  <c r="R179" i="16"/>
  <c r="V178" i="16"/>
  <c r="U178" i="16"/>
  <c r="T178" i="16"/>
  <c r="S178" i="16"/>
  <c r="R178" i="16"/>
  <c r="V177" i="16"/>
  <c r="U177" i="16"/>
  <c r="T177" i="16"/>
  <c r="S177" i="16"/>
  <c r="R177" i="16"/>
  <c r="V176" i="16"/>
  <c r="U176" i="16"/>
  <c r="T176" i="16"/>
  <c r="S176" i="16"/>
  <c r="R176" i="16"/>
  <c r="V175" i="16"/>
  <c r="U175" i="16"/>
  <c r="T175" i="16"/>
  <c r="S175" i="16"/>
  <c r="R175" i="16"/>
  <c r="V174" i="16"/>
  <c r="U174" i="16"/>
  <c r="T174" i="16"/>
  <c r="S174" i="16"/>
  <c r="R174" i="16"/>
  <c r="V173" i="16"/>
  <c r="U173" i="16"/>
  <c r="T173" i="16"/>
  <c r="S173" i="16"/>
  <c r="R173" i="16"/>
  <c r="V172" i="16"/>
  <c r="U172" i="16"/>
  <c r="T172" i="16"/>
  <c r="S172" i="16"/>
  <c r="R172" i="16"/>
  <c r="V171" i="16"/>
  <c r="U171" i="16"/>
  <c r="T171" i="16"/>
  <c r="S171" i="16"/>
  <c r="R171" i="16"/>
  <c r="V170" i="16"/>
  <c r="U170" i="16"/>
  <c r="T170" i="16"/>
  <c r="S170" i="16"/>
  <c r="R170" i="16"/>
  <c r="V169" i="16"/>
  <c r="U169" i="16"/>
  <c r="T169" i="16"/>
  <c r="S169" i="16"/>
  <c r="R169" i="16"/>
  <c r="V168" i="16"/>
  <c r="U168" i="16"/>
  <c r="T168" i="16"/>
  <c r="S168" i="16"/>
  <c r="R168" i="16"/>
  <c r="V167" i="16"/>
  <c r="U167" i="16"/>
  <c r="T167" i="16"/>
  <c r="S167" i="16"/>
  <c r="R167" i="16"/>
  <c r="V166" i="16"/>
  <c r="U166" i="16"/>
  <c r="T166" i="16"/>
  <c r="S166" i="16"/>
  <c r="R166" i="16"/>
  <c r="V165" i="16"/>
  <c r="U165" i="16"/>
  <c r="T165" i="16"/>
  <c r="S165" i="16"/>
  <c r="R165" i="16"/>
  <c r="V164" i="16"/>
  <c r="U164" i="16"/>
  <c r="T164" i="16"/>
  <c r="S164" i="16"/>
  <c r="R164" i="16"/>
  <c r="V163" i="16"/>
  <c r="U163" i="16"/>
  <c r="T163" i="16"/>
  <c r="S163" i="16"/>
  <c r="R163" i="16"/>
  <c r="V162" i="16"/>
  <c r="U162" i="16"/>
  <c r="T162" i="16"/>
  <c r="S162" i="16"/>
  <c r="R162" i="16"/>
  <c r="V161" i="16"/>
  <c r="U161" i="16"/>
  <c r="T161" i="16"/>
  <c r="S161" i="16"/>
  <c r="R161" i="16"/>
  <c r="V160" i="16"/>
  <c r="U160" i="16"/>
  <c r="T160" i="16"/>
  <c r="S160" i="16"/>
  <c r="R160" i="16"/>
  <c r="V159" i="16"/>
  <c r="U159" i="16"/>
  <c r="T159" i="16"/>
  <c r="S159" i="16"/>
  <c r="R159" i="16"/>
  <c r="V158" i="16"/>
  <c r="U158" i="16"/>
  <c r="T158" i="16"/>
  <c r="S158" i="16"/>
  <c r="R158" i="16"/>
  <c r="V157" i="16"/>
  <c r="U157" i="16"/>
  <c r="T157" i="16"/>
  <c r="S157" i="16"/>
  <c r="R157" i="16"/>
  <c r="V156" i="16"/>
  <c r="U156" i="16"/>
  <c r="T156" i="16"/>
  <c r="S156" i="16"/>
  <c r="R156" i="16"/>
  <c r="V155" i="16"/>
  <c r="U155" i="16"/>
  <c r="T155" i="16"/>
  <c r="S155" i="16"/>
  <c r="R155" i="16"/>
  <c r="V154" i="16"/>
  <c r="U154" i="16"/>
  <c r="T154" i="16"/>
  <c r="S154" i="16"/>
  <c r="R154" i="16"/>
  <c r="V153" i="16"/>
  <c r="U153" i="16"/>
  <c r="T153" i="16"/>
  <c r="S153" i="16"/>
  <c r="R153" i="16"/>
  <c r="V152" i="16"/>
  <c r="U152" i="16"/>
  <c r="T152" i="16"/>
  <c r="S152" i="16"/>
  <c r="R152" i="16"/>
  <c r="V151" i="16"/>
  <c r="U151" i="16"/>
  <c r="T151" i="16"/>
  <c r="S151" i="16"/>
  <c r="R151" i="16"/>
  <c r="V150" i="16"/>
  <c r="U150" i="16"/>
  <c r="T150" i="16"/>
  <c r="S150" i="16"/>
  <c r="R150" i="16"/>
  <c r="V149" i="16"/>
  <c r="U149" i="16"/>
  <c r="T149" i="16"/>
  <c r="S149" i="16"/>
  <c r="R149" i="16"/>
  <c r="V148" i="16"/>
  <c r="U148" i="16"/>
  <c r="T148" i="16"/>
  <c r="S148" i="16"/>
  <c r="R148" i="16"/>
  <c r="V147" i="16"/>
  <c r="U147" i="16"/>
  <c r="T147" i="16"/>
  <c r="S147" i="16"/>
  <c r="R147" i="16"/>
  <c r="V146" i="16"/>
  <c r="U146" i="16"/>
  <c r="T146" i="16"/>
  <c r="S146" i="16"/>
  <c r="R146" i="16"/>
  <c r="V145" i="16"/>
  <c r="U145" i="16"/>
  <c r="T145" i="16"/>
  <c r="S145" i="16"/>
  <c r="R145" i="16"/>
  <c r="V144" i="16"/>
  <c r="U144" i="16"/>
  <c r="T144" i="16"/>
  <c r="S144" i="16"/>
  <c r="R144" i="16"/>
  <c r="V143" i="16"/>
  <c r="U143" i="16"/>
  <c r="T143" i="16"/>
  <c r="S143" i="16"/>
  <c r="R143" i="16"/>
  <c r="V142" i="16"/>
  <c r="U142" i="16"/>
  <c r="T142" i="16"/>
  <c r="S142" i="16"/>
  <c r="R142" i="16"/>
  <c r="V141" i="16"/>
  <c r="U141" i="16"/>
  <c r="T141" i="16"/>
  <c r="S141" i="16"/>
  <c r="R141" i="16"/>
  <c r="V140" i="16"/>
  <c r="U140" i="16"/>
  <c r="T140" i="16"/>
  <c r="S140" i="16"/>
  <c r="R140" i="16"/>
  <c r="V139" i="16"/>
  <c r="U139" i="16"/>
  <c r="T139" i="16"/>
  <c r="S139" i="16"/>
  <c r="R139" i="16"/>
  <c r="V138" i="16"/>
  <c r="T138" i="16"/>
  <c r="S138" i="16"/>
  <c r="R138" i="16"/>
  <c r="V137" i="16"/>
  <c r="U137" i="16"/>
  <c r="T137" i="16"/>
  <c r="S137" i="16"/>
  <c r="R137" i="16"/>
  <c r="V136" i="16"/>
  <c r="U136" i="16"/>
  <c r="T136" i="16"/>
  <c r="S136" i="16"/>
  <c r="R136" i="16"/>
  <c r="V135" i="16"/>
  <c r="U135" i="16"/>
  <c r="T135" i="16"/>
  <c r="S135" i="16"/>
  <c r="R135" i="16"/>
  <c r="V134" i="16"/>
  <c r="U134" i="16"/>
  <c r="T134" i="16"/>
  <c r="S134" i="16"/>
  <c r="R134" i="16"/>
  <c r="V133" i="16"/>
  <c r="U133" i="16"/>
  <c r="T133" i="16"/>
  <c r="S133" i="16"/>
  <c r="R133" i="16"/>
  <c r="V132" i="16"/>
  <c r="U132" i="16"/>
  <c r="T132" i="16"/>
  <c r="S132" i="16"/>
  <c r="R132" i="16"/>
  <c r="V131" i="16"/>
  <c r="T131" i="16"/>
  <c r="S131" i="16"/>
  <c r="R131" i="16"/>
  <c r="V130" i="16"/>
  <c r="T130" i="16"/>
  <c r="S130" i="16"/>
  <c r="R130" i="16"/>
  <c r="V129" i="16"/>
  <c r="U129" i="16"/>
  <c r="T129" i="16"/>
  <c r="S129" i="16"/>
  <c r="R129" i="16"/>
  <c r="V128" i="16"/>
  <c r="U128" i="16"/>
  <c r="T128" i="16"/>
  <c r="S128" i="16"/>
  <c r="R128" i="16"/>
  <c r="V127" i="16"/>
  <c r="U127" i="16"/>
  <c r="T127" i="16"/>
  <c r="S127" i="16"/>
  <c r="R127" i="16"/>
  <c r="V126" i="16"/>
  <c r="U126" i="16"/>
  <c r="T126" i="16"/>
  <c r="S126" i="16"/>
  <c r="R126" i="16"/>
  <c r="V125" i="16"/>
  <c r="U125" i="16"/>
  <c r="T125" i="16"/>
  <c r="S125" i="16"/>
  <c r="R125" i="16"/>
  <c r="V124" i="16"/>
  <c r="U124" i="16"/>
  <c r="T124" i="16"/>
  <c r="S124" i="16"/>
  <c r="R124" i="16"/>
  <c r="V123" i="16"/>
  <c r="U123" i="16"/>
  <c r="T123" i="16"/>
  <c r="S123" i="16"/>
  <c r="R123" i="16"/>
  <c r="V122" i="16"/>
  <c r="U122" i="16"/>
  <c r="T122" i="16"/>
  <c r="S122" i="16"/>
  <c r="R122" i="16"/>
  <c r="V121" i="16"/>
  <c r="U121" i="16"/>
  <c r="T121" i="16"/>
  <c r="S121" i="16"/>
  <c r="R121" i="16"/>
  <c r="V120" i="16"/>
  <c r="U120" i="16"/>
  <c r="T120" i="16"/>
  <c r="S120" i="16"/>
  <c r="R120" i="16"/>
  <c r="V119" i="16"/>
  <c r="U119" i="16"/>
  <c r="T119" i="16"/>
  <c r="S119" i="16"/>
  <c r="R119" i="16"/>
  <c r="V118" i="16"/>
  <c r="U118" i="16"/>
  <c r="T118" i="16"/>
  <c r="S118" i="16"/>
  <c r="R118" i="16"/>
  <c r="V117" i="16"/>
  <c r="U117" i="16"/>
  <c r="T117" i="16"/>
  <c r="S117" i="16"/>
  <c r="R117" i="16"/>
  <c r="V116" i="16"/>
  <c r="U116" i="16"/>
  <c r="T116" i="16"/>
  <c r="S116" i="16"/>
  <c r="R116" i="16"/>
  <c r="V115" i="16"/>
  <c r="U115" i="16"/>
  <c r="T115" i="16"/>
  <c r="S115" i="16"/>
  <c r="R115" i="16"/>
  <c r="V114" i="16"/>
  <c r="U114" i="16"/>
  <c r="T114" i="16"/>
  <c r="S114" i="16"/>
  <c r="R114" i="16"/>
  <c r="V113" i="16"/>
  <c r="U113" i="16"/>
  <c r="T113" i="16"/>
  <c r="S113" i="16"/>
  <c r="R113" i="16"/>
  <c r="V112" i="16"/>
  <c r="U112" i="16"/>
  <c r="T112" i="16"/>
  <c r="S112" i="16"/>
  <c r="R112" i="16"/>
  <c r="V111" i="16"/>
  <c r="U111" i="16"/>
  <c r="T111" i="16"/>
  <c r="S111" i="16"/>
  <c r="R111" i="16"/>
  <c r="V110" i="16"/>
  <c r="U110" i="16"/>
  <c r="T110" i="16"/>
  <c r="S110" i="16"/>
  <c r="R110" i="16"/>
  <c r="V109" i="16"/>
  <c r="U109" i="16"/>
  <c r="T109" i="16"/>
  <c r="S109" i="16"/>
  <c r="R109" i="16"/>
  <c r="V108" i="16"/>
  <c r="U108" i="16"/>
  <c r="T108" i="16"/>
  <c r="S108" i="16"/>
  <c r="R108" i="16"/>
  <c r="V107" i="16"/>
  <c r="U107" i="16"/>
  <c r="T107" i="16"/>
  <c r="S107" i="16"/>
  <c r="R107" i="16"/>
  <c r="V106" i="16"/>
  <c r="U106" i="16"/>
  <c r="T106" i="16"/>
  <c r="S106" i="16"/>
  <c r="R106" i="16"/>
  <c r="V105" i="16"/>
  <c r="U105" i="16"/>
  <c r="T105" i="16"/>
  <c r="S105" i="16"/>
  <c r="R105" i="16"/>
  <c r="V104" i="16"/>
  <c r="U104" i="16"/>
  <c r="T104" i="16"/>
  <c r="S104" i="16"/>
  <c r="R104" i="16"/>
  <c r="V103" i="16"/>
  <c r="U103" i="16"/>
  <c r="T103" i="16"/>
  <c r="S103" i="16"/>
  <c r="R103" i="16"/>
  <c r="V102" i="16"/>
  <c r="U102" i="16"/>
  <c r="T102" i="16"/>
  <c r="S102" i="16"/>
  <c r="R102" i="16"/>
  <c r="V101" i="16"/>
  <c r="U101" i="16"/>
  <c r="T101" i="16"/>
  <c r="S101" i="16"/>
  <c r="R101" i="16"/>
  <c r="V100" i="16"/>
  <c r="U100" i="16"/>
  <c r="T100" i="16"/>
  <c r="S100" i="16"/>
  <c r="R100" i="16"/>
  <c r="V99" i="16"/>
  <c r="U99" i="16"/>
  <c r="T99" i="16"/>
  <c r="S99" i="16"/>
  <c r="R99" i="16"/>
  <c r="V98" i="16"/>
  <c r="U98" i="16"/>
  <c r="T98" i="16"/>
  <c r="S98" i="16"/>
  <c r="R98" i="16"/>
  <c r="V97" i="16"/>
  <c r="U97" i="16"/>
  <c r="T97" i="16"/>
  <c r="S97" i="16"/>
  <c r="R97" i="16"/>
  <c r="V96" i="16"/>
  <c r="U96" i="16"/>
  <c r="T96" i="16"/>
  <c r="S96" i="16"/>
  <c r="R96" i="16"/>
  <c r="V95" i="16"/>
  <c r="U95" i="16"/>
  <c r="T95" i="16"/>
  <c r="S95" i="16"/>
  <c r="R95" i="16"/>
  <c r="V94" i="16"/>
  <c r="U94" i="16"/>
  <c r="T94" i="16"/>
  <c r="S94" i="16"/>
  <c r="R94" i="16"/>
  <c r="V93" i="16"/>
  <c r="U93" i="16"/>
  <c r="T93" i="16"/>
  <c r="S93" i="16"/>
  <c r="R93" i="16"/>
  <c r="V92" i="16"/>
  <c r="U92" i="16"/>
  <c r="T92" i="16"/>
  <c r="S92" i="16"/>
  <c r="R92" i="16"/>
  <c r="V91" i="16"/>
  <c r="U91" i="16"/>
  <c r="T91" i="16"/>
  <c r="S91" i="16"/>
  <c r="R91" i="16"/>
  <c r="V90" i="16"/>
  <c r="U90" i="16"/>
  <c r="T90" i="16"/>
  <c r="S90" i="16"/>
  <c r="R90" i="16"/>
  <c r="V89" i="16"/>
  <c r="U89" i="16"/>
  <c r="T89" i="16"/>
  <c r="S89" i="16"/>
  <c r="R89" i="16"/>
  <c r="V88" i="16"/>
  <c r="U88" i="16"/>
  <c r="T88" i="16"/>
  <c r="S88" i="16"/>
  <c r="R88" i="16"/>
  <c r="V87" i="16"/>
  <c r="U87" i="16"/>
  <c r="T87" i="16"/>
  <c r="S87" i="16"/>
  <c r="R87" i="16"/>
  <c r="V86" i="16"/>
  <c r="U86" i="16"/>
  <c r="T86" i="16"/>
  <c r="S86" i="16"/>
  <c r="R86" i="16"/>
  <c r="V85" i="16"/>
  <c r="U85" i="16"/>
  <c r="T85" i="16"/>
  <c r="S85" i="16"/>
  <c r="R85" i="16"/>
  <c r="V84" i="16"/>
  <c r="U84" i="16"/>
  <c r="T84" i="16"/>
  <c r="S84" i="16"/>
  <c r="R84" i="16"/>
  <c r="V83" i="16"/>
  <c r="U83" i="16"/>
  <c r="T83" i="16"/>
  <c r="S83" i="16"/>
  <c r="R83" i="16"/>
  <c r="V82" i="16"/>
  <c r="U82" i="16"/>
  <c r="T82" i="16"/>
  <c r="S82" i="16"/>
  <c r="R82" i="16"/>
  <c r="V81" i="16"/>
  <c r="U81" i="16"/>
  <c r="T81" i="16"/>
  <c r="S81" i="16"/>
  <c r="R81" i="16"/>
  <c r="V80" i="16"/>
  <c r="U80" i="16"/>
  <c r="T80" i="16"/>
  <c r="S80" i="16"/>
  <c r="R80" i="16"/>
  <c r="V79" i="16"/>
  <c r="U79" i="16"/>
  <c r="T79" i="16"/>
  <c r="S79" i="16"/>
  <c r="R79" i="16"/>
  <c r="V78" i="16"/>
  <c r="U78" i="16"/>
  <c r="T78" i="16"/>
  <c r="S78" i="16"/>
  <c r="R78" i="16"/>
  <c r="V77" i="16"/>
  <c r="U77" i="16"/>
  <c r="T77" i="16"/>
  <c r="S77" i="16"/>
  <c r="R77" i="16"/>
  <c r="V76" i="16"/>
  <c r="U76" i="16"/>
  <c r="T76" i="16"/>
  <c r="S76" i="16"/>
  <c r="R76" i="16"/>
  <c r="V75" i="16"/>
  <c r="U75" i="16"/>
  <c r="T75" i="16"/>
  <c r="S75" i="16"/>
  <c r="R75" i="16"/>
  <c r="V74" i="16"/>
  <c r="U74" i="16"/>
  <c r="T74" i="16"/>
  <c r="S74" i="16"/>
  <c r="R74" i="16"/>
  <c r="V73" i="16"/>
  <c r="U73" i="16"/>
  <c r="T73" i="16"/>
  <c r="S73" i="16"/>
  <c r="R73" i="16"/>
  <c r="V72" i="16"/>
  <c r="U72" i="16"/>
  <c r="T72" i="16"/>
  <c r="S72" i="16"/>
  <c r="R72" i="16"/>
  <c r="V71" i="16"/>
  <c r="U71" i="16"/>
  <c r="T71" i="16"/>
  <c r="S71" i="16"/>
  <c r="R71" i="16"/>
  <c r="V70" i="16"/>
  <c r="U70" i="16"/>
  <c r="T70" i="16"/>
  <c r="S70" i="16"/>
  <c r="R70" i="16"/>
  <c r="V69" i="16"/>
  <c r="U69" i="16"/>
  <c r="T69" i="16"/>
  <c r="S69" i="16"/>
  <c r="R69" i="16"/>
  <c r="V68" i="16"/>
  <c r="U68" i="16"/>
  <c r="T68" i="16"/>
  <c r="S68" i="16"/>
  <c r="R68" i="16"/>
  <c r="V67" i="16"/>
  <c r="U67" i="16"/>
  <c r="T67" i="16"/>
  <c r="S67" i="16"/>
  <c r="R67" i="16"/>
  <c r="V66" i="16"/>
  <c r="T66" i="16"/>
  <c r="S66" i="16"/>
  <c r="R66" i="16"/>
  <c r="V65" i="16"/>
  <c r="U65" i="16"/>
  <c r="T65" i="16"/>
  <c r="S65" i="16"/>
  <c r="R65" i="16"/>
  <c r="V64" i="16"/>
  <c r="U64" i="16"/>
  <c r="T64" i="16"/>
  <c r="S64" i="16"/>
  <c r="R64" i="16"/>
  <c r="V63" i="16"/>
  <c r="U63" i="16"/>
  <c r="T63" i="16"/>
  <c r="S63" i="16"/>
  <c r="R63" i="16"/>
  <c r="V62" i="16"/>
  <c r="U62" i="16"/>
  <c r="T62" i="16"/>
  <c r="S62" i="16"/>
  <c r="R62" i="16"/>
  <c r="V61" i="16"/>
  <c r="U61" i="16"/>
  <c r="T61" i="16"/>
  <c r="S61" i="16"/>
  <c r="R61" i="16"/>
  <c r="V60" i="16"/>
  <c r="U60" i="16"/>
  <c r="T60" i="16"/>
  <c r="S60" i="16"/>
  <c r="R60" i="16"/>
  <c r="V59" i="16"/>
  <c r="U59" i="16"/>
  <c r="T59" i="16"/>
  <c r="S59" i="16"/>
  <c r="R59" i="16"/>
  <c r="V58" i="16"/>
  <c r="U58" i="16"/>
  <c r="T58" i="16"/>
  <c r="S58" i="16"/>
  <c r="R58" i="16"/>
  <c r="V57" i="16"/>
  <c r="U57" i="16"/>
  <c r="T57" i="16"/>
  <c r="S57" i="16"/>
  <c r="R57" i="16"/>
  <c r="V56" i="16"/>
  <c r="U56" i="16"/>
  <c r="T56" i="16"/>
  <c r="S56" i="16"/>
  <c r="R56" i="16"/>
  <c r="V55" i="16"/>
  <c r="U55" i="16"/>
  <c r="T55" i="16"/>
  <c r="S55" i="16"/>
  <c r="R55" i="16"/>
  <c r="V54" i="16"/>
  <c r="U54" i="16"/>
  <c r="T54" i="16"/>
  <c r="S54" i="16"/>
  <c r="R54" i="16"/>
  <c r="V53" i="16"/>
  <c r="U53" i="16"/>
  <c r="T53" i="16"/>
  <c r="S53" i="16"/>
  <c r="R53" i="16"/>
  <c r="V52" i="16"/>
  <c r="U52" i="16"/>
  <c r="T52" i="16"/>
  <c r="S52" i="16"/>
  <c r="R52" i="16"/>
  <c r="V51" i="16"/>
  <c r="S51" i="16"/>
  <c r="R51" i="16"/>
  <c r="V50" i="16"/>
  <c r="U50" i="16"/>
  <c r="T50" i="16"/>
  <c r="S50" i="16"/>
  <c r="R50" i="16"/>
  <c r="V49" i="16"/>
  <c r="U49" i="16"/>
  <c r="T49" i="16"/>
  <c r="S49" i="16"/>
  <c r="R49" i="16"/>
  <c r="V48" i="16"/>
  <c r="U48" i="16"/>
  <c r="T48" i="16"/>
  <c r="S48" i="16"/>
  <c r="R48" i="16"/>
  <c r="V47" i="16"/>
  <c r="U47" i="16"/>
  <c r="T47" i="16"/>
  <c r="S47" i="16"/>
  <c r="R47" i="16"/>
  <c r="V46" i="16"/>
  <c r="U46" i="16"/>
  <c r="T46" i="16"/>
  <c r="S46" i="16"/>
  <c r="R46" i="16"/>
  <c r="V45" i="16"/>
  <c r="U45" i="16"/>
  <c r="T45" i="16"/>
  <c r="S45" i="16"/>
  <c r="R45" i="16"/>
  <c r="V44" i="16"/>
  <c r="U44" i="16"/>
  <c r="T44" i="16"/>
  <c r="S44" i="16"/>
  <c r="R44" i="16"/>
  <c r="V43" i="16"/>
  <c r="U43" i="16"/>
  <c r="T43" i="16"/>
  <c r="S43" i="16"/>
  <c r="R43" i="16"/>
  <c r="V42" i="16"/>
  <c r="U42" i="16"/>
  <c r="T42" i="16"/>
  <c r="S42" i="16"/>
  <c r="R42" i="16"/>
  <c r="V41" i="16"/>
  <c r="T41" i="16"/>
  <c r="R41" i="16"/>
  <c r="V40" i="16"/>
  <c r="U40" i="16"/>
  <c r="T40" i="16"/>
  <c r="S40" i="16"/>
  <c r="R40" i="16"/>
  <c r="V39" i="16"/>
  <c r="U39" i="16"/>
  <c r="T39" i="16"/>
  <c r="S39" i="16"/>
  <c r="R39" i="16"/>
  <c r="V38" i="16"/>
  <c r="U38" i="16"/>
  <c r="T38" i="16"/>
  <c r="S38" i="16"/>
  <c r="R38" i="16"/>
  <c r="V37" i="16"/>
  <c r="U37" i="16"/>
  <c r="T37" i="16"/>
  <c r="S37" i="16"/>
  <c r="R37" i="16"/>
  <c r="V36" i="16"/>
  <c r="U36" i="16"/>
  <c r="T36" i="16"/>
  <c r="S36" i="16"/>
  <c r="R36" i="16"/>
  <c r="V35" i="16"/>
  <c r="U35" i="16"/>
  <c r="T35" i="16"/>
  <c r="S35" i="16"/>
  <c r="R35" i="16"/>
  <c r="V34" i="16"/>
  <c r="U34" i="16"/>
  <c r="T34" i="16"/>
  <c r="S34" i="16"/>
  <c r="R34" i="16"/>
  <c r="V33" i="16"/>
  <c r="U33" i="16"/>
  <c r="T33" i="16"/>
  <c r="S33" i="16"/>
  <c r="R33" i="16"/>
  <c r="V32" i="16"/>
  <c r="U32" i="16"/>
  <c r="T32" i="16"/>
  <c r="S32" i="16"/>
  <c r="R32" i="16"/>
  <c r="V31" i="16"/>
  <c r="U31" i="16"/>
  <c r="T31" i="16"/>
  <c r="S31" i="16"/>
  <c r="R31" i="16"/>
  <c r="V30" i="16"/>
  <c r="U30" i="16"/>
  <c r="T30" i="16"/>
  <c r="S30" i="16"/>
  <c r="R30" i="16"/>
  <c r="V29" i="16"/>
  <c r="U29" i="16"/>
  <c r="T29" i="16"/>
  <c r="S29" i="16"/>
  <c r="R29" i="16"/>
  <c r="V28" i="16"/>
  <c r="U28" i="16"/>
  <c r="T28" i="16"/>
  <c r="S28" i="16"/>
  <c r="R28" i="16"/>
  <c r="V27" i="16"/>
  <c r="U27" i="16"/>
  <c r="T27" i="16"/>
  <c r="S27" i="16"/>
  <c r="R27" i="16"/>
  <c r="V26" i="16"/>
  <c r="T26" i="16"/>
  <c r="S26" i="16"/>
  <c r="R26" i="16"/>
  <c r="V25" i="16"/>
  <c r="R25" i="16"/>
  <c r="V24" i="16"/>
  <c r="U24" i="16"/>
  <c r="T24" i="16"/>
  <c r="S24" i="16"/>
  <c r="R24" i="16"/>
  <c r="V23" i="16"/>
  <c r="U23" i="16"/>
  <c r="T23" i="16"/>
  <c r="S23" i="16"/>
  <c r="R23" i="16"/>
  <c r="V22" i="16"/>
  <c r="U22" i="16"/>
  <c r="T22" i="16"/>
  <c r="S22" i="16"/>
  <c r="R22" i="16"/>
  <c r="V21" i="16"/>
  <c r="U21" i="16"/>
  <c r="T21" i="16"/>
  <c r="S21" i="16"/>
  <c r="R21" i="16"/>
  <c r="V20" i="16"/>
  <c r="U20" i="16"/>
  <c r="T20" i="16"/>
  <c r="S20" i="16"/>
  <c r="R20" i="16"/>
  <c r="V19" i="16"/>
  <c r="U19" i="16"/>
  <c r="T19" i="16"/>
  <c r="S19" i="16"/>
  <c r="R19" i="16"/>
  <c r="V18" i="16"/>
  <c r="U18" i="16"/>
  <c r="T18" i="16"/>
  <c r="S18" i="16"/>
  <c r="R18" i="16"/>
  <c r="V17" i="16"/>
  <c r="T17" i="16"/>
  <c r="S17" i="16"/>
  <c r="R17" i="16"/>
  <c r="V16" i="16"/>
  <c r="U16" i="16"/>
  <c r="T16" i="16"/>
  <c r="S16" i="16"/>
  <c r="R16" i="16"/>
  <c r="V15" i="16"/>
  <c r="U15" i="16"/>
  <c r="T15" i="16"/>
  <c r="S15" i="16"/>
  <c r="R15" i="16"/>
  <c r="V14" i="16"/>
  <c r="U14" i="16"/>
  <c r="T14" i="16"/>
  <c r="S14" i="16"/>
  <c r="R14" i="16"/>
  <c r="V13" i="16"/>
  <c r="U13" i="16"/>
  <c r="T13" i="16"/>
  <c r="S13" i="16"/>
  <c r="R13" i="16"/>
  <c r="V12" i="16"/>
  <c r="U12" i="16"/>
  <c r="T12" i="16"/>
  <c r="S12" i="16"/>
  <c r="R12" i="16"/>
  <c r="V11" i="16"/>
  <c r="U11" i="16"/>
  <c r="T11" i="16"/>
  <c r="S11" i="16"/>
  <c r="R11" i="16"/>
  <c r="V10" i="16"/>
  <c r="U10" i="16"/>
  <c r="T10" i="16"/>
  <c r="S10" i="16"/>
  <c r="R10" i="16"/>
  <c r="V9" i="16"/>
  <c r="U9" i="16"/>
  <c r="T9" i="16"/>
  <c r="S9" i="16"/>
  <c r="R9" i="16"/>
  <c r="V8" i="16"/>
  <c r="U8" i="16"/>
  <c r="T8" i="16"/>
  <c r="S8" i="16"/>
  <c r="R8" i="16"/>
  <c r="V7" i="16"/>
  <c r="U7" i="16"/>
  <c r="T7" i="16"/>
  <c r="S7" i="16"/>
  <c r="R7" i="16"/>
  <c r="V6" i="16"/>
  <c r="U6" i="16"/>
  <c r="T6" i="16"/>
  <c r="S6" i="16"/>
  <c r="R6" i="16"/>
  <c r="V5" i="16"/>
  <c r="T5" i="16"/>
  <c r="S5" i="16"/>
  <c r="R5" i="16"/>
  <c r="V4" i="16"/>
  <c r="T4" i="16"/>
  <c r="S4" i="16"/>
  <c r="R4" i="16"/>
  <c r="R3" i="16"/>
  <c r="U217" i="15"/>
  <c r="T217" i="15"/>
  <c r="S217" i="15"/>
  <c r="R217" i="15"/>
  <c r="Q217" i="15"/>
  <c r="U216" i="15"/>
  <c r="T216" i="15"/>
  <c r="S216" i="15"/>
  <c r="R216" i="15"/>
  <c r="Q216" i="15"/>
  <c r="U215" i="15"/>
  <c r="T215" i="15"/>
  <c r="S215" i="15"/>
  <c r="R215" i="15"/>
  <c r="Q215" i="15"/>
  <c r="U214" i="15"/>
  <c r="T214" i="15"/>
  <c r="S214" i="15"/>
  <c r="R214" i="15"/>
  <c r="Q214" i="15"/>
  <c r="U213" i="15"/>
  <c r="T213" i="15"/>
  <c r="S213" i="15"/>
  <c r="R213" i="15"/>
  <c r="Q213" i="15"/>
  <c r="U212" i="15"/>
  <c r="T212" i="15"/>
  <c r="S212" i="15"/>
  <c r="R212" i="15"/>
  <c r="Q212" i="15"/>
  <c r="U211" i="15"/>
  <c r="T211" i="15"/>
  <c r="S211" i="15"/>
  <c r="R211" i="15"/>
  <c r="Q211" i="15"/>
  <c r="U210" i="15"/>
  <c r="T210" i="15"/>
  <c r="S210" i="15"/>
  <c r="R210" i="15"/>
  <c r="Q210" i="15"/>
  <c r="U209" i="15"/>
  <c r="T209" i="15"/>
  <c r="S209" i="15"/>
  <c r="R209" i="15"/>
  <c r="Q209" i="15"/>
  <c r="U208" i="15"/>
  <c r="T208" i="15"/>
  <c r="S208" i="15"/>
  <c r="R208" i="15"/>
  <c r="Q208" i="15"/>
  <c r="U207" i="15"/>
  <c r="T207" i="15"/>
  <c r="S207" i="15"/>
  <c r="R207" i="15"/>
  <c r="Q207" i="15"/>
  <c r="U206" i="15"/>
  <c r="T206" i="15"/>
  <c r="S206" i="15"/>
  <c r="R206" i="15"/>
  <c r="Q206" i="15"/>
  <c r="U205" i="15"/>
  <c r="T205" i="15"/>
  <c r="S205" i="15"/>
  <c r="R205" i="15"/>
  <c r="Q205" i="15"/>
  <c r="U204" i="15"/>
  <c r="T204" i="15"/>
  <c r="S204" i="15"/>
  <c r="R204" i="15"/>
  <c r="Q204" i="15"/>
  <c r="U203" i="15"/>
  <c r="T203" i="15"/>
  <c r="S203" i="15"/>
  <c r="R203" i="15"/>
  <c r="Q203" i="15"/>
  <c r="U202" i="15"/>
  <c r="T202" i="15"/>
  <c r="S202" i="15"/>
  <c r="R202" i="15"/>
  <c r="Q202" i="15"/>
  <c r="U201" i="15"/>
  <c r="T201" i="15"/>
  <c r="S201" i="15"/>
  <c r="R201" i="15"/>
  <c r="Q201" i="15"/>
  <c r="U200" i="15"/>
  <c r="T200" i="15"/>
  <c r="S200" i="15"/>
  <c r="R200" i="15"/>
  <c r="Q200" i="15"/>
  <c r="U199" i="15"/>
  <c r="T199" i="15"/>
  <c r="S199" i="15"/>
  <c r="R199" i="15"/>
  <c r="Q199" i="15"/>
  <c r="U198" i="15"/>
  <c r="T198" i="15"/>
  <c r="S198" i="15"/>
  <c r="R198" i="15"/>
  <c r="Q198" i="15"/>
  <c r="U197" i="15"/>
  <c r="T197" i="15"/>
  <c r="S197" i="15"/>
  <c r="R197" i="15"/>
  <c r="Q197" i="15"/>
  <c r="U196" i="15"/>
  <c r="T196" i="15"/>
  <c r="S196" i="15"/>
  <c r="R196" i="15"/>
  <c r="Q196" i="15"/>
  <c r="U195" i="15"/>
  <c r="T195" i="15"/>
  <c r="S195" i="15"/>
  <c r="R195" i="15"/>
  <c r="Q195" i="15"/>
  <c r="U194" i="15"/>
  <c r="T194" i="15"/>
  <c r="S194" i="15"/>
  <c r="R194" i="15"/>
  <c r="Q194" i="15"/>
  <c r="U193" i="15"/>
  <c r="T193" i="15"/>
  <c r="S193" i="15"/>
  <c r="R193" i="15"/>
  <c r="Q193" i="15"/>
  <c r="U192" i="15"/>
  <c r="T192" i="15"/>
  <c r="S192" i="15"/>
  <c r="R192" i="15"/>
  <c r="Q192" i="15"/>
  <c r="U191" i="15"/>
  <c r="T191" i="15"/>
  <c r="S191" i="15"/>
  <c r="R191" i="15"/>
  <c r="Q191" i="15"/>
  <c r="U190" i="15"/>
  <c r="T190" i="15"/>
  <c r="S190" i="15"/>
  <c r="R190" i="15"/>
  <c r="Q190" i="15"/>
  <c r="U189" i="15"/>
  <c r="T189" i="15"/>
  <c r="S189" i="15"/>
  <c r="R189" i="15"/>
  <c r="Q189" i="15"/>
  <c r="U188" i="15"/>
  <c r="T188" i="15"/>
  <c r="S188" i="15"/>
  <c r="R188" i="15"/>
  <c r="Q188" i="15"/>
  <c r="U187" i="15"/>
  <c r="T187" i="15"/>
  <c r="S187" i="15"/>
  <c r="R187" i="15"/>
  <c r="Q187" i="15"/>
  <c r="U186" i="15"/>
  <c r="T186" i="15"/>
  <c r="S186" i="15"/>
  <c r="R186" i="15"/>
  <c r="Q186" i="15"/>
  <c r="U185" i="15"/>
  <c r="T185" i="15"/>
  <c r="S185" i="15"/>
  <c r="R185" i="15"/>
  <c r="Q185" i="15"/>
  <c r="U184" i="15"/>
  <c r="T184" i="15"/>
  <c r="S184" i="15"/>
  <c r="R184" i="15"/>
  <c r="U183" i="15"/>
  <c r="T183" i="15"/>
  <c r="S183" i="15"/>
  <c r="R183" i="15"/>
  <c r="Q183" i="15"/>
  <c r="U182" i="15"/>
  <c r="T182" i="15"/>
  <c r="S182" i="15"/>
  <c r="R182" i="15"/>
  <c r="Q182" i="15"/>
  <c r="U181" i="15"/>
  <c r="T181" i="15"/>
  <c r="S181" i="15"/>
  <c r="R181" i="15"/>
  <c r="Q181" i="15"/>
  <c r="U180" i="15"/>
  <c r="T180" i="15"/>
  <c r="S180" i="15"/>
  <c r="R180" i="15"/>
  <c r="Q180" i="15"/>
  <c r="U179" i="15"/>
  <c r="T179" i="15"/>
  <c r="S179" i="15"/>
  <c r="R179" i="15"/>
  <c r="U178" i="15"/>
  <c r="T178" i="15"/>
  <c r="S178" i="15"/>
  <c r="R178" i="15"/>
  <c r="U177" i="15"/>
  <c r="T177" i="15"/>
  <c r="S177" i="15"/>
  <c r="R177" i="15"/>
  <c r="Q177" i="15"/>
  <c r="U176" i="15"/>
  <c r="T176" i="15"/>
  <c r="S176" i="15"/>
  <c r="R176" i="15"/>
  <c r="Q176" i="15"/>
  <c r="U175" i="15"/>
  <c r="T175" i="15"/>
  <c r="S175" i="15"/>
  <c r="R175" i="15"/>
  <c r="Q175" i="15"/>
  <c r="U174" i="15"/>
  <c r="T174" i="15"/>
  <c r="S174" i="15"/>
  <c r="R174" i="15"/>
  <c r="Q174" i="15"/>
  <c r="U173" i="15"/>
  <c r="T173" i="15"/>
  <c r="S173" i="15"/>
  <c r="R173" i="15"/>
  <c r="Q173" i="15"/>
  <c r="U172" i="15"/>
  <c r="T172" i="15"/>
  <c r="S172" i="15"/>
  <c r="R172" i="15"/>
  <c r="Q172" i="15"/>
  <c r="U171" i="15"/>
  <c r="T171" i="15"/>
  <c r="S171" i="15"/>
  <c r="R171" i="15"/>
  <c r="Q171" i="15"/>
  <c r="U170" i="15"/>
  <c r="T170" i="15"/>
  <c r="S170" i="15"/>
  <c r="R170" i="15"/>
  <c r="U169" i="15"/>
  <c r="T169" i="15"/>
  <c r="S169" i="15"/>
  <c r="R169" i="15"/>
  <c r="Q169" i="15"/>
  <c r="U168" i="15"/>
  <c r="T168" i="15"/>
  <c r="S168" i="15"/>
  <c r="R168" i="15"/>
  <c r="Q168" i="15"/>
  <c r="U167" i="15"/>
  <c r="T167" i="15"/>
  <c r="S167" i="15"/>
  <c r="R167" i="15"/>
  <c r="Q167" i="15"/>
  <c r="U166" i="15"/>
  <c r="T166" i="15"/>
  <c r="S166" i="15"/>
  <c r="R166" i="15"/>
  <c r="Q166" i="15"/>
  <c r="U165" i="15"/>
  <c r="T165" i="15"/>
  <c r="S165" i="15"/>
  <c r="R165" i="15"/>
  <c r="Q165" i="15"/>
  <c r="U164" i="15"/>
  <c r="T164" i="15"/>
  <c r="S164" i="15"/>
  <c r="R164" i="15"/>
  <c r="Q164" i="15"/>
  <c r="U163" i="15"/>
  <c r="T163" i="15"/>
  <c r="S163" i="15"/>
  <c r="R163" i="15"/>
  <c r="Q163" i="15"/>
  <c r="U162" i="15"/>
  <c r="T162" i="15"/>
  <c r="S162" i="15"/>
  <c r="R162" i="15"/>
  <c r="Q162" i="15"/>
  <c r="U161" i="15"/>
  <c r="T161" i="15"/>
  <c r="S161" i="15"/>
  <c r="R161" i="15"/>
  <c r="Q161" i="15"/>
  <c r="U160" i="15"/>
  <c r="T160" i="15"/>
  <c r="S160" i="15"/>
  <c r="R160" i="15"/>
  <c r="Q160" i="15"/>
  <c r="U159" i="15"/>
  <c r="T159" i="15"/>
  <c r="S159" i="15"/>
  <c r="R159" i="15"/>
  <c r="Q159" i="15"/>
  <c r="U158" i="15"/>
  <c r="T158" i="15"/>
  <c r="S158" i="15"/>
  <c r="R158" i="15"/>
  <c r="Q158" i="15"/>
  <c r="U157" i="15"/>
  <c r="T157" i="15"/>
  <c r="S157" i="15"/>
  <c r="R157" i="15"/>
  <c r="Q157" i="15"/>
  <c r="U156" i="15"/>
  <c r="T156" i="15"/>
  <c r="S156" i="15"/>
  <c r="R156" i="15"/>
  <c r="Q156" i="15"/>
  <c r="U155" i="15"/>
  <c r="T155" i="15"/>
  <c r="S155" i="15"/>
  <c r="R155" i="15"/>
  <c r="Q155" i="15"/>
  <c r="U154" i="15"/>
  <c r="T154" i="15"/>
  <c r="S154" i="15"/>
  <c r="R154" i="15"/>
  <c r="Q154" i="15"/>
  <c r="U153" i="15"/>
  <c r="T153" i="15"/>
  <c r="S153" i="15"/>
  <c r="R153" i="15"/>
  <c r="Q153" i="15"/>
  <c r="U152" i="15"/>
  <c r="T152" i="15"/>
  <c r="S152" i="15"/>
  <c r="R152" i="15"/>
  <c r="Q152" i="15"/>
  <c r="U151" i="15"/>
  <c r="T151" i="15"/>
  <c r="S151" i="15"/>
  <c r="R151" i="15"/>
  <c r="Q151" i="15"/>
  <c r="U150" i="15"/>
  <c r="T150" i="15"/>
  <c r="S150" i="15"/>
  <c r="R150" i="15"/>
  <c r="Q150" i="15"/>
  <c r="U149" i="15"/>
  <c r="T149" i="15"/>
  <c r="S149" i="15"/>
  <c r="R149" i="15"/>
  <c r="Q149" i="15"/>
  <c r="U148" i="15"/>
  <c r="T148" i="15"/>
  <c r="S148" i="15"/>
  <c r="R148" i="15"/>
  <c r="Q148" i="15"/>
  <c r="U147" i="15"/>
  <c r="T147" i="15"/>
  <c r="S147" i="15"/>
  <c r="R147" i="15"/>
  <c r="Q147" i="15"/>
  <c r="U146" i="15"/>
  <c r="T146" i="15"/>
  <c r="S146" i="15"/>
  <c r="R146" i="15"/>
  <c r="Q146" i="15"/>
  <c r="U145" i="15"/>
  <c r="T145" i="15"/>
  <c r="S145" i="15"/>
  <c r="R145" i="15"/>
  <c r="Q145" i="15"/>
  <c r="U144" i="15"/>
  <c r="T144" i="15"/>
  <c r="S144" i="15"/>
  <c r="R144" i="15"/>
  <c r="Q144" i="15"/>
  <c r="U143" i="15"/>
  <c r="T143" i="15"/>
  <c r="S143" i="15"/>
  <c r="R143" i="15"/>
  <c r="Q143" i="15"/>
  <c r="U142" i="15"/>
  <c r="T142" i="15"/>
  <c r="S142" i="15"/>
  <c r="R142" i="15"/>
  <c r="Q142" i="15"/>
  <c r="U141" i="15"/>
  <c r="T141" i="15"/>
  <c r="S141" i="15"/>
  <c r="R141" i="15"/>
  <c r="Q141" i="15"/>
  <c r="U140" i="15"/>
  <c r="T140" i="15"/>
  <c r="S140" i="15"/>
  <c r="R140" i="15"/>
  <c r="Q140" i="15"/>
  <c r="U139" i="15"/>
  <c r="T139" i="15"/>
  <c r="S139" i="15"/>
  <c r="R139" i="15"/>
  <c r="Q139" i="15"/>
  <c r="U138" i="15"/>
  <c r="T138" i="15"/>
  <c r="S138" i="15"/>
  <c r="R138" i="15"/>
  <c r="Q138" i="15"/>
  <c r="U137" i="15"/>
  <c r="T137" i="15"/>
  <c r="S137" i="15"/>
  <c r="R137" i="15"/>
  <c r="Q137" i="15"/>
  <c r="U136" i="15"/>
  <c r="T136" i="15"/>
  <c r="S136" i="15"/>
  <c r="R136" i="15"/>
  <c r="Q136" i="15"/>
  <c r="U135" i="15"/>
  <c r="T135" i="15"/>
  <c r="S135" i="15"/>
  <c r="R135" i="15"/>
  <c r="Q135" i="15"/>
  <c r="U134" i="15"/>
  <c r="T134" i="15"/>
  <c r="S134" i="15"/>
  <c r="R134" i="15"/>
  <c r="Q134" i="15"/>
  <c r="U133" i="15"/>
  <c r="T133" i="15"/>
  <c r="S133" i="15"/>
  <c r="U132" i="15"/>
  <c r="T132" i="15"/>
  <c r="S132" i="15"/>
  <c r="R132" i="15"/>
  <c r="U131" i="15"/>
  <c r="T131" i="15"/>
  <c r="S131" i="15"/>
  <c r="R131" i="15"/>
  <c r="U130" i="15"/>
  <c r="T130" i="15"/>
  <c r="S130" i="15"/>
  <c r="R130" i="15"/>
  <c r="Q130" i="15"/>
  <c r="U129" i="15"/>
  <c r="T129" i="15"/>
  <c r="S129" i="15"/>
  <c r="R129" i="15"/>
  <c r="Q129" i="15"/>
  <c r="U128" i="15"/>
  <c r="T128" i="15"/>
  <c r="S128" i="15"/>
  <c r="R128" i="15"/>
  <c r="Q128" i="15"/>
  <c r="U127" i="15"/>
  <c r="T127" i="15"/>
  <c r="S127" i="15"/>
  <c r="U126" i="15"/>
  <c r="T126" i="15"/>
  <c r="S126" i="15"/>
  <c r="U125" i="15"/>
  <c r="T125" i="15"/>
  <c r="S125" i="15"/>
  <c r="R125" i="15"/>
  <c r="Q125" i="15"/>
  <c r="U124" i="15"/>
  <c r="T124" i="15"/>
  <c r="S124" i="15"/>
  <c r="R124" i="15"/>
  <c r="Q124" i="15"/>
  <c r="U123" i="15"/>
  <c r="T123" i="15"/>
  <c r="S123" i="15"/>
  <c r="R123" i="15"/>
  <c r="Q123" i="15"/>
  <c r="U122" i="15"/>
  <c r="T122" i="15"/>
  <c r="S122" i="15"/>
  <c r="R122" i="15"/>
  <c r="Q122" i="15"/>
  <c r="U121" i="15"/>
  <c r="T121" i="15"/>
  <c r="S121" i="15"/>
  <c r="R121" i="15"/>
  <c r="Q121" i="15"/>
  <c r="V120" i="15"/>
  <c r="U120" i="15"/>
  <c r="T120" i="15"/>
  <c r="S120" i="15"/>
  <c r="R120" i="15"/>
  <c r="Q120" i="15"/>
  <c r="U119" i="15"/>
  <c r="T119" i="15"/>
  <c r="S119" i="15"/>
  <c r="R119" i="15"/>
  <c r="Q119" i="15"/>
  <c r="U118" i="15"/>
  <c r="T118" i="15"/>
  <c r="S118" i="15"/>
  <c r="R118" i="15"/>
  <c r="Q118" i="15"/>
  <c r="U117" i="15"/>
  <c r="T117" i="15"/>
  <c r="S117" i="15"/>
  <c r="R117" i="15"/>
  <c r="Q117" i="15"/>
  <c r="U116" i="15"/>
  <c r="T116" i="15"/>
  <c r="S116" i="15"/>
  <c r="R116" i="15"/>
  <c r="Q116" i="15"/>
  <c r="U115" i="15"/>
  <c r="T115" i="15"/>
  <c r="S115" i="15"/>
  <c r="R115" i="15"/>
  <c r="Q115" i="15"/>
  <c r="U114" i="15"/>
  <c r="T114" i="15"/>
  <c r="S114" i="15"/>
  <c r="R114" i="15"/>
  <c r="Q114" i="15"/>
  <c r="U113" i="15"/>
  <c r="T113" i="15"/>
  <c r="S113" i="15"/>
  <c r="R113" i="15"/>
  <c r="Q113" i="15"/>
  <c r="U112" i="15"/>
  <c r="T112" i="15"/>
  <c r="S112" i="15"/>
  <c r="R112" i="15"/>
  <c r="Q112" i="15"/>
  <c r="U111" i="15"/>
  <c r="T111" i="15"/>
  <c r="S111" i="15"/>
  <c r="R111" i="15"/>
  <c r="Q111" i="15"/>
  <c r="U110" i="15"/>
  <c r="T110" i="15"/>
  <c r="S110" i="15"/>
  <c r="R110" i="15"/>
  <c r="Q110" i="15"/>
  <c r="U109" i="15"/>
  <c r="T109" i="15"/>
  <c r="S109" i="15"/>
  <c r="R109" i="15"/>
  <c r="Q109" i="15"/>
  <c r="U108" i="15"/>
  <c r="T108" i="15"/>
  <c r="S108" i="15"/>
  <c r="R108" i="15"/>
  <c r="Q108" i="15"/>
  <c r="U107" i="15"/>
  <c r="T107" i="15"/>
  <c r="S107" i="15"/>
  <c r="R107" i="15"/>
  <c r="Q107" i="15"/>
  <c r="U106" i="15"/>
  <c r="T106" i="15"/>
  <c r="S106" i="15"/>
  <c r="R106" i="15"/>
  <c r="Q106" i="15"/>
  <c r="U105" i="15"/>
  <c r="T105" i="15"/>
  <c r="S105" i="15"/>
  <c r="R105" i="15"/>
  <c r="Q105" i="15"/>
  <c r="U104" i="15"/>
  <c r="T104" i="15"/>
  <c r="S104" i="15"/>
  <c r="R104" i="15"/>
  <c r="Q104" i="15"/>
  <c r="U103" i="15"/>
  <c r="T103" i="15"/>
  <c r="S103" i="15"/>
  <c r="R103" i="15"/>
  <c r="Q103" i="15"/>
  <c r="U102" i="15"/>
  <c r="T102" i="15"/>
  <c r="S102" i="15"/>
  <c r="R102" i="15"/>
  <c r="Q102" i="15"/>
  <c r="R101" i="15"/>
  <c r="Q101" i="15"/>
  <c r="U100" i="15"/>
  <c r="T100" i="15"/>
  <c r="S100" i="15"/>
  <c r="R100" i="15"/>
  <c r="Q100" i="15"/>
  <c r="U99" i="15"/>
  <c r="T99" i="15"/>
  <c r="S99" i="15"/>
  <c r="R99" i="15"/>
  <c r="Q99" i="15"/>
  <c r="U98" i="15"/>
  <c r="T98" i="15"/>
  <c r="S98" i="15"/>
  <c r="R98" i="15"/>
  <c r="Q98" i="15"/>
  <c r="U97" i="15"/>
  <c r="T97" i="15"/>
  <c r="S97" i="15"/>
  <c r="R97" i="15"/>
  <c r="Q97" i="15"/>
  <c r="U96" i="15"/>
  <c r="T96" i="15"/>
  <c r="S96" i="15"/>
  <c r="R96" i="15"/>
  <c r="Q96" i="15"/>
  <c r="U95" i="15"/>
  <c r="T95" i="15"/>
  <c r="S95" i="15"/>
  <c r="R95" i="15"/>
  <c r="Q95" i="15"/>
  <c r="U94" i="15"/>
  <c r="T94" i="15"/>
  <c r="S94" i="15"/>
  <c r="R94" i="15"/>
  <c r="Q94" i="15"/>
  <c r="U93" i="15"/>
  <c r="T93" i="15"/>
  <c r="S93" i="15"/>
  <c r="R93" i="15"/>
  <c r="Q93" i="15"/>
  <c r="U92" i="15"/>
  <c r="T92" i="15"/>
  <c r="S92" i="15"/>
  <c r="R92" i="15"/>
  <c r="Q92" i="15"/>
  <c r="U91" i="15"/>
  <c r="T91" i="15"/>
  <c r="S91" i="15"/>
  <c r="R91" i="15"/>
  <c r="Q91" i="15"/>
  <c r="U90" i="15"/>
  <c r="T90" i="15"/>
  <c r="S90" i="15"/>
  <c r="R90" i="15"/>
  <c r="Q90" i="15"/>
  <c r="U89" i="15"/>
  <c r="T89" i="15"/>
  <c r="S89" i="15"/>
  <c r="R89" i="15"/>
  <c r="Q89" i="15"/>
  <c r="U88" i="15"/>
  <c r="T88" i="15"/>
  <c r="S88" i="15"/>
  <c r="R88" i="15"/>
  <c r="Q88" i="15"/>
  <c r="R87" i="15"/>
  <c r="Q87" i="15"/>
  <c r="U86" i="15"/>
  <c r="T86" i="15"/>
  <c r="S86" i="15"/>
  <c r="R86" i="15"/>
  <c r="Q86" i="15"/>
  <c r="U85" i="15"/>
  <c r="T85" i="15"/>
  <c r="S85" i="15"/>
  <c r="R85" i="15"/>
  <c r="Q85" i="15"/>
  <c r="U84" i="15"/>
  <c r="T84" i="15"/>
  <c r="S84" i="15"/>
  <c r="R84" i="15"/>
  <c r="Q84" i="15"/>
  <c r="U83" i="15"/>
  <c r="T83" i="15"/>
  <c r="S83" i="15"/>
  <c r="R83" i="15"/>
  <c r="Q83" i="15"/>
  <c r="U82" i="15"/>
  <c r="T82" i="15"/>
  <c r="S82" i="15"/>
  <c r="R82" i="15"/>
  <c r="Q82" i="15"/>
  <c r="U81" i="15"/>
  <c r="T81" i="15"/>
  <c r="S81" i="15"/>
  <c r="R81" i="15"/>
  <c r="Q81" i="15"/>
  <c r="U80" i="15"/>
  <c r="T80" i="15"/>
  <c r="S80" i="15"/>
  <c r="R80" i="15"/>
  <c r="Q80" i="15"/>
  <c r="U79" i="15"/>
  <c r="T79" i="15"/>
  <c r="S79" i="15"/>
  <c r="R79" i="15"/>
  <c r="Q79" i="15"/>
  <c r="U78" i="15"/>
  <c r="T78" i="15"/>
  <c r="S78" i="15"/>
  <c r="R78" i="15"/>
  <c r="Q78" i="15"/>
  <c r="U77" i="15"/>
  <c r="T77" i="15"/>
  <c r="S77" i="15"/>
  <c r="R77" i="15"/>
  <c r="Q77" i="15"/>
  <c r="U76" i="15"/>
  <c r="T76" i="15"/>
  <c r="S76" i="15"/>
  <c r="R76" i="15"/>
  <c r="Q76" i="15"/>
  <c r="U75" i="15"/>
  <c r="T75" i="15"/>
  <c r="S75" i="15"/>
  <c r="R75" i="15"/>
  <c r="Q75" i="15"/>
  <c r="U74" i="15"/>
  <c r="T74" i="15"/>
  <c r="S74" i="15"/>
  <c r="R74" i="15"/>
  <c r="Q74" i="15"/>
  <c r="U73" i="15"/>
  <c r="T73" i="15"/>
  <c r="S73" i="15"/>
  <c r="R73" i="15"/>
  <c r="Q73" i="15"/>
  <c r="U72" i="15"/>
  <c r="T72" i="15"/>
  <c r="S72" i="15"/>
  <c r="R72" i="15"/>
  <c r="Q72" i="15"/>
  <c r="U71" i="15"/>
  <c r="T71" i="15"/>
  <c r="S71" i="15"/>
  <c r="R71" i="15"/>
  <c r="Q71" i="15"/>
  <c r="U70" i="15"/>
  <c r="T70" i="15"/>
  <c r="S70" i="15"/>
  <c r="R70" i="15"/>
  <c r="Q70" i="15"/>
  <c r="U69" i="15"/>
  <c r="T69" i="15"/>
  <c r="S69" i="15"/>
  <c r="R69" i="15"/>
  <c r="Q69" i="15"/>
  <c r="U68" i="15"/>
  <c r="T68" i="15"/>
  <c r="S68" i="15"/>
  <c r="R68" i="15"/>
  <c r="Q68" i="15"/>
  <c r="U67" i="15"/>
  <c r="T67" i="15"/>
  <c r="S67" i="15"/>
  <c r="R67" i="15"/>
  <c r="Q67" i="15"/>
  <c r="U66" i="15"/>
  <c r="T66" i="15"/>
  <c r="S66" i="15"/>
  <c r="R66" i="15"/>
  <c r="Q66" i="15"/>
  <c r="U65" i="15"/>
  <c r="T65" i="15"/>
  <c r="S65" i="15"/>
  <c r="R65" i="15"/>
  <c r="Q65" i="15"/>
  <c r="U64" i="15"/>
  <c r="T64" i="15"/>
  <c r="S64" i="15"/>
  <c r="R64" i="15"/>
  <c r="Q64" i="15"/>
  <c r="U63" i="15"/>
  <c r="T63" i="15"/>
  <c r="S63" i="15"/>
  <c r="Q63" i="15"/>
  <c r="U62" i="15"/>
  <c r="T62" i="15"/>
  <c r="S62" i="15"/>
  <c r="R62" i="15"/>
  <c r="Q62" i="15"/>
  <c r="U61" i="15"/>
  <c r="T61" i="15"/>
  <c r="S61" i="15"/>
  <c r="R61" i="15"/>
  <c r="Q61" i="15"/>
  <c r="U60" i="15"/>
  <c r="T60" i="15"/>
  <c r="S60" i="15"/>
  <c r="R60" i="15"/>
  <c r="Q60" i="15"/>
  <c r="U59" i="15"/>
  <c r="T59" i="15"/>
  <c r="S59" i="15"/>
  <c r="R59" i="15"/>
  <c r="Q59" i="15"/>
  <c r="U58" i="15"/>
  <c r="T58" i="15"/>
  <c r="S58" i="15"/>
  <c r="R58" i="15"/>
  <c r="Q58" i="15"/>
  <c r="U57" i="15"/>
  <c r="T57" i="15"/>
  <c r="S57" i="15"/>
  <c r="R57" i="15"/>
  <c r="Q57" i="15"/>
  <c r="U56" i="15"/>
  <c r="T56" i="15"/>
  <c r="S56" i="15"/>
  <c r="R56" i="15"/>
  <c r="Q56" i="15"/>
  <c r="U55" i="15"/>
  <c r="T55" i="15"/>
  <c r="S55" i="15"/>
  <c r="R55" i="15"/>
  <c r="Q55" i="15"/>
  <c r="U54" i="15"/>
  <c r="T54" i="15"/>
  <c r="S54" i="15"/>
  <c r="R54" i="15"/>
  <c r="Q54" i="15"/>
  <c r="U53" i="15"/>
  <c r="T53" i="15"/>
  <c r="S53" i="15"/>
  <c r="U52" i="15"/>
  <c r="T52" i="15"/>
  <c r="S52" i="15"/>
  <c r="R52" i="15"/>
  <c r="Q52" i="15"/>
  <c r="U51" i="15"/>
  <c r="T51" i="15"/>
  <c r="S51" i="15"/>
  <c r="R51" i="15"/>
  <c r="Q51" i="15"/>
  <c r="U50" i="15"/>
  <c r="T50" i="15"/>
  <c r="S50" i="15"/>
  <c r="R50" i="15"/>
  <c r="Q50" i="15"/>
  <c r="U49" i="15"/>
  <c r="T49" i="15"/>
  <c r="S49" i="15"/>
  <c r="R49" i="15"/>
  <c r="Q49" i="15"/>
  <c r="U48" i="15"/>
  <c r="T48" i="15"/>
  <c r="S48" i="15"/>
  <c r="R48" i="15"/>
  <c r="Q48" i="15"/>
  <c r="U47" i="15"/>
  <c r="T47" i="15"/>
  <c r="S47" i="15"/>
  <c r="R47" i="15"/>
  <c r="Q47" i="15"/>
  <c r="U46" i="15"/>
  <c r="T46" i="15"/>
  <c r="S46" i="15"/>
  <c r="R46" i="15"/>
  <c r="Q46" i="15"/>
  <c r="U45" i="15"/>
  <c r="T45" i="15"/>
  <c r="S45" i="15"/>
  <c r="R45" i="15"/>
  <c r="Q45" i="15"/>
  <c r="U44" i="15"/>
  <c r="T44" i="15"/>
  <c r="S44" i="15"/>
  <c r="R44" i="15"/>
  <c r="Q44" i="15"/>
  <c r="U43" i="15"/>
  <c r="T43" i="15"/>
  <c r="S43" i="15"/>
  <c r="R43" i="15"/>
  <c r="Q43" i="15"/>
  <c r="U42" i="15"/>
  <c r="T42" i="15"/>
  <c r="S42" i="15"/>
  <c r="R42" i="15"/>
  <c r="Q42" i="15"/>
  <c r="U41" i="15"/>
  <c r="T41" i="15"/>
  <c r="S41" i="15"/>
  <c r="R41" i="15"/>
  <c r="Q41" i="15"/>
  <c r="U40" i="15"/>
  <c r="T40" i="15"/>
  <c r="S40" i="15"/>
  <c r="R40" i="15"/>
  <c r="Q40" i="15"/>
  <c r="U39" i="15"/>
  <c r="T39" i="15"/>
  <c r="S39" i="15"/>
  <c r="R39" i="15"/>
  <c r="Q39" i="15"/>
  <c r="U38" i="15"/>
  <c r="T38" i="15"/>
  <c r="S38" i="15"/>
  <c r="U37" i="15"/>
  <c r="T37" i="15"/>
  <c r="S37" i="15"/>
  <c r="R37" i="15"/>
  <c r="Q37" i="15"/>
  <c r="U36" i="15"/>
  <c r="T36" i="15"/>
  <c r="S36" i="15"/>
  <c r="R36" i="15"/>
  <c r="Q36" i="15"/>
  <c r="U35" i="15"/>
  <c r="T35" i="15"/>
  <c r="S35" i="15"/>
  <c r="R35" i="15"/>
  <c r="Q35" i="15"/>
  <c r="U34" i="15"/>
  <c r="T34" i="15"/>
  <c r="S34" i="15"/>
  <c r="Q34" i="15"/>
  <c r="U33" i="15"/>
  <c r="T33" i="15"/>
  <c r="S33" i="15"/>
  <c r="R33" i="15"/>
  <c r="Q33" i="15"/>
  <c r="U32" i="15"/>
  <c r="T32" i="15"/>
  <c r="S32" i="15"/>
  <c r="R32" i="15"/>
  <c r="Q32" i="15"/>
  <c r="U31" i="15"/>
  <c r="T31" i="15"/>
  <c r="S31" i="15"/>
  <c r="R31" i="15"/>
  <c r="Q31" i="15"/>
  <c r="U30" i="15"/>
  <c r="T30" i="15"/>
  <c r="S30" i="15"/>
  <c r="R30" i="15"/>
  <c r="Q30" i="15"/>
  <c r="U29" i="15"/>
  <c r="T29" i="15"/>
  <c r="S29" i="15"/>
  <c r="R29" i="15"/>
  <c r="Q29" i="15"/>
  <c r="U28" i="15"/>
  <c r="T28" i="15"/>
  <c r="S28" i="15"/>
  <c r="R28" i="15"/>
  <c r="Q28" i="15"/>
  <c r="U27" i="15"/>
  <c r="T27" i="15"/>
  <c r="S27" i="15"/>
  <c r="R27" i="15"/>
  <c r="Q27" i="15"/>
  <c r="U26" i="15"/>
  <c r="T26" i="15"/>
  <c r="S26" i="15"/>
  <c r="R26" i="15"/>
  <c r="Q26" i="15"/>
  <c r="U25" i="15"/>
  <c r="T25" i="15"/>
  <c r="S25" i="15"/>
  <c r="R25" i="15"/>
  <c r="Q25" i="15"/>
  <c r="U24" i="15"/>
  <c r="T24" i="15"/>
  <c r="S24" i="15"/>
  <c r="R24" i="15"/>
  <c r="Q24" i="15"/>
  <c r="U23" i="15"/>
  <c r="T23" i="15"/>
  <c r="S23" i="15"/>
  <c r="R23" i="15"/>
  <c r="Q23" i="15"/>
  <c r="U22" i="15"/>
  <c r="T22" i="15"/>
  <c r="S22" i="15"/>
  <c r="R22" i="15"/>
  <c r="Q22" i="15"/>
  <c r="U21" i="15"/>
  <c r="T21" i="15"/>
  <c r="S21" i="15"/>
  <c r="R21" i="15"/>
  <c r="Q21" i="15"/>
  <c r="U20" i="15"/>
  <c r="T20" i="15"/>
  <c r="S20" i="15"/>
  <c r="R20" i="15"/>
  <c r="Q20" i="15"/>
  <c r="U19" i="15"/>
  <c r="T19" i="15"/>
  <c r="S19" i="15"/>
  <c r="R19" i="15"/>
  <c r="Q19" i="15"/>
  <c r="U18" i="15"/>
  <c r="T18" i="15"/>
  <c r="S18" i="15"/>
  <c r="R18" i="15"/>
  <c r="Q18" i="15"/>
  <c r="U17" i="15"/>
  <c r="T17" i="15"/>
  <c r="S17" i="15"/>
  <c r="R17" i="15"/>
  <c r="Q17" i="15"/>
  <c r="U16" i="15"/>
  <c r="T16" i="15"/>
  <c r="S16" i="15"/>
  <c r="Q16" i="15"/>
  <c r="U15" i="15"/>
  <c r="T15" i="15"/>
  <c r="S15" i="15"/>
  <c r="R15" i="15"/>
  <c r="Q15" i="15"/>
  <c r="U14" i="15"/>
  <c r="T14" i="15"/>
  <c r="S14" i="15"/>
  <c r="R14" i="15"/>
  <c r="Q14" i="15"/>
  <c r="U13" i="15"/>
  <c r="T13" i="15"/>
  <c r="S13" i="15"/>
  <c r="R13" i="15"/>
  <c r="Q13" i="15"/>
  <c r="U12" i="15"/>
  <c r="T12" i="15"/>
  <c r="S12" i="15"/>
  <c r="R12" i="15"/>
  <c r="Q12" i="15"/>
  <c r="U11" i="15"/>
  <c r="T11" i="15"/>
  <c r="S11" i="15"/>
  <c r="R11" i="15"/>
  <c r="Q11" i="15"/>
  <c r="U10" i="15"/>
  <c r="T10" i="15"/>
  <c r="S10" i="15"/>
  <c r="R10" i="15"/>
  <c r="Q10" i="15"/>
  <c r="U9" i="15"/>
  <c r="T9" i="15"/>
  <c r="S9" i="15"/>
  <c r="R9" i="15"/>
  <c r="Q9" i="15"/>
  <c r="U8" i="15"/>
  <c r="T8" i="15"/>
  <c r="S8" i="15"/>
  <c r="R8" i="15"/>
  <c r="Q8" i="15"/>
  <c r="U7" i="15"/>
  <c r="T7" i="15"/>
  <c r="S7" i="15"/>
  <c r="R7" i="15"/>
  <c r="Q7" i="15"/>
  <c r="U6" i="15"/>
  <c r="T6" i="15"/>
  <c r="S6" i="15"/>
  <c r="R6" i="15"/>
  <c r="Q6" i="15"/>
  <c r="U5" i="15"/>
  <c r="T5" i="15"/>
  <c r="S5" i="15"/>
  <c r="Q5" i="15"/>
  <c r="W578" i="14"/>
  <c r="T578" i="14"/>
  <c r="T577" i="14" s="1"/>
  <c r="S577" i="14"/>
  <c r="R577" i="14"/>
  <c r="R576" i="14" s="1"/>
  <c r="R575" i="14" s="1"/>
  <c r="R579" i="14" s="1"/>
  <c r="R579" i="16" s="1"/>
  <c r="W574" i="14"/>
  <c r="W573" i="14"/>
  <c r="W572" i="14"/>
  <c r="W571" i="14"/>
  <c r="W570" i="14"/>
  <c r="W569" i="14"/>
  <c r="W568" i="14"/>
  <c r="W567" i="14"/>
  <c r="W566" i="14"/>
  <c r="W565" i="14"/>
  <c r="W564" i="14"/>
  <c r="W563" i="14"/>
  <c r="W562" i="14"/>
  <c r="W561" i="14"/>
  <c r="W560" i="14"/>
  <c r="W559" i="14"/>
  <c r="W558" i="14"/>
  <c r="W557" i="14"/>
  <c r="W556" i="14"/>
  <c r="W555" i="14"/>
  <c r="W554" i="14"/>
  <c r="W553" i="14"/>
  <c r="W552" i="14"/>
  <c r="W551" i="14"/>
  <c r="W550" i="14"/>
  <c r="W549" i="14"/>
  <c r="W548" i="14"/>
  <c r="W547" i="14"/>
  <c r="W546" i="14"/>
  <c r="W545" i="14"/>
  <c r="W544" i="14"/>
  <c r="W543" i="14"/>
  <c r="W542" i="14"/>
  <c r="U541" i="14"/>
  <c r="W540" i="14"/>
  <c r="W539" i="14"/>
  <c r="W538" i="14"/>
  <c r="W537" i="14"/>
  <c r="W534" i="14"/>
  <c r="W533" i="14"/>
  <c r="W532" i="14"/>
  <c r="W531" i="14"/>
  <c r="W530" i="14"/>
  <c r="W529" i="14"/>
  <c r="W528" i="14"/>
  <c r="W527" i="14"/>
  <c r="W526" i="14"/>
  <c r="W525" i="14"/>
  <c r="W524" i="14"/>
  <c r="W523" i="14"/>
  <c r="W522" i="14"/>
  <c r="W521" i="14"/>
  <c r="W520" i="14"/>
  <c r="W519" i="14"/>
  <c r="W518" i="14"/>
  <c r="W517" i="14"/>
  <c r="W516" i="14"/>
  <c r="W515" i="14"/>
  <c r="W514" i="14"/>
  <c r="W513" i="14"/>
  <c r="W512" i="14"/>
  <c r="W511" i="14"/>
  <c r="W510" i="14"/>
  <c r="W509" i="14"/>
  <c r="W508" i="14"/>
  <c r="W507" i="14"/>
  <c r="W506" i="14"/>
  <c r="W505" i="14"/>
  <c r="W504" i="14"/>
  <c r="W503" i="14"/>
  <c r="W502" i="14"/>
  <c r="W501" i="14"/>
  <c r="W500" i="14"/>
  <c r="W499" i="14"/>
  <c r="U498" i="14"/>
  <c r="U497" i="14" s="1"/>
  <c r="W496" i="14"/>
  <c r="W495" i="14"/>
  <c r="W494" i="14"/>
  <c r="W493" i="14"/>
  <c r="W492" i="14"/>
  <c r="W491" i="14"/>
  <c r="W490" i="14"/>
  <c r="U489" i="14"/>
  <c r="W488" i="14"/>
  <c r="W487" i="14"/>
  <c r="W486" i="14"/>
  <c r="W485" i="14"/>
  <c r="W484" i="14"/>
  <c r="W483" i="14"/>
  <c r="W482" i="14"/>
  <c r="W481" i="14"/>
  <c r="W480" i="14"/>
  <c r="W479" i="14"/>
  <c r="W478" i="14"/>
  <c r="W477" i="14"/>
  <c r="T476" i="14"/>
  <c r="T476" i="16" s="1"/>
  <c r="S476" i="14"/>
  <c r="S383" i="14" s="1"/>
  <c r="W475" i="14"/>
  <c r="W474" i="14"/>
  <c r="W473" i="14"/>
  <c r="W472" i="14"/>
  <c r="W471" i="14"/>
  <c r="W470" i="14"/>
  <c r="W469" i="14"/>
  <c r="W468" i="14"/>
  <c r="W467" i="14"/>
  <c r="W466" i="14"/>
  <c r="W465" i="14"/>
  <c r="W464" i="14"/>
  <c r="W463" i="14"/>
  <c r="W462" i="14"/>
  <c r="W461" i="14"/>
  <c r="W460" i="14"/>
  <c r="W459" i="14"/>
  <c r="W458" i="14"/>
  <c r="W457" i="14"/>
  <c r="W456" i="14"/>
  <c r="W455" i="14"/>
  <c r="W454" i="14"/>
  <c r="W453" i="14"/>
  <c r="W452" i="14"/>
  <c r="W451" i="14"/>
  <c r="W450" i="14"/>
  <c r="W449" i="14"/>
  <c r="W448" i="14"/>
  <c r="W447" i="14"/>
  <c r="W446" i="14"/>
  <c r="W445" i="14"/>
  <c r="W444" i="14"/>
  <c r="W443" i="14"/>
  <c r="W442" i="14"/>
  <c r="W441" i="14"/>
  <c r="W440" i="14"/>
  <c r="W439" i="14"/>
  <c r="W438" i="14"/>
  <c r="W437" i="14"/>
  <c r="W436" i="14"/>
  <c r="W435" i="14"/>
  <c r="W434" i="14"/>
  <c r="W433" i="14"/>
  <c r="W432" i="14"/>
  <c r="W431" i="14"/>
  <c r="W430" i="14"/>
  <c r="W429" i="14"/>
  <c r="W428" i="14"/>
  <c r="W427" i="14"/>
  <c r="W426" i="14"/>
  <c r="W425" i="14"/>
  <c r="W424" i="14"/>
  <c r="W423" i="14"/>
  <c r="W422" i="14"/>
  <c r="W421" i="14"/>
  <c r="W420" i="14"/>
  <c r="W419" i="14"/>
  <c r="W418" i="14"/>
  <c r="W417" i="14"/>
  <c r="W416" i="14"/>
  <c r="W415" i="14"/>
  <c r="W414" i="14"/>
  <c r="W413" i="14"/>
  <c r="W412" i="14"/>
  <c r="W411" i="14"/>
  <c r="W410" i="14"/>
  <c r="W409" i="14"/>
  <c r="W408" i="14"/>
  <c r="W407" i="14"/>
  <c r="W406" i="14"/>
  <c r="W405" i="14"/>
  <c r="W404" i="14"/>
  <c r="W403" i="14"/>
  <c r="W402" i="14"/>
  <c r="W401" i="14"/>
  <c r="W400" i="14"/>
  <c r="W399" i="14"/>
  <c r="W398" i="14"/>
  <c r="W397" i="14"/>
  <c r="W396" i="14"/>
  <c r="W395" i="14"/>
  <c r="W394" i="14"/>
  <c r="W393" i="14"/>
  <c r="W392" i="14"/>
  <c r="W391" i="14"/>
  <c r="W390" i="14"/>
  <c r="W389" i="14"/>
  <c r="W388" i="14"/>
  <c r="W387" i="14"/>
  <c r="W386" i="14"/>
  <c r="W385" i="14"/>
  <c r="W384" i="14"/>
  <c r="W382" i="14"/>
  <c r="W381" i="14"/>
  <c r="W380" i="14"/>
  <c r="W379" i="14"/>
  <c r="W378" i="14"/>
  <c r="W377" i="14"/>
  <c r="W376" i="14"/>
  <c r="W375" i="14"/>
  <c r="W374" i="14"/>
  <c r="W373" i="14"/>
  <c r="W372" i="14"/>
  <c r="W371" i="14"/>
  <c r="W370" i="14"/>
  <c r="W369" i="14"/>
  <c r="W368" i="14"/>
  <c r="W367" i="14"/>
  <c r="T366" i="14"/>
  <c r="T366" i="16" s="1"/>
  <c r="S366" i="14"/>
  <c r="W365" i="14"/>
  <c r="W364" i="14"/>
  <c r="W363" i="14"/>
  <c r="W362" i="14"/>
  <c r="W361" i="14"/>
  <c r="W360" i="14"/>
  <c r="W359" i="14"/>
  <c r="W358" i="14"/>
  <c r="W357" i="14"/>
  <c r="W356" i="14"/>
  <c r="W355" i="14"/>
  <c r="T354" i="14"/>
  <c r="W354" i="14" s="1"/>
  <c r="V353" i="14"/>
  <c r="S353" i="14"/>
  <c r="W352" i="14"/>
  <c r="W351" i="14"/>
  <c r="W350" i="14"/>
  <c r="W349" i="14"/>
  <c r="T348" i="14"/>
  <c r="W348" i="14" s="1"/>
  <c r="W347" i="14"/>
  <c r="W346" i="14"/>
  <c r="T346" i="14"/>
  <c r="W345" i="14"/>
  <c r="W344" i="14"/>
  <c r="W343" i="14"/>
  <c r="W342" i="14"/>
  <c r="V341" i="14"/>
  <c r="T341" i="14"/>
  <c r="S341" i="14"/>
  <c r="W340" i="14"/>
  <c r="W339" i="14"/>
  <c r="W338" i="14"/>
  <c r="W337" i="14"/>
  <c r="W336" i="14"/>
  <c r="W335" i="14"/>
  <c r="W334" i="14"/>
  <c r="W333" i="14"/>
  <c r="W332" i="14"/>
  <c r="W331" i="14"/>
  <c r="W330" i="14"/>
  <c r="W329" i="14"/>
  <c r="W328" i="14"/>
  <c r="S327" i="14"/>
  <c r="W326" i="14"/>
  <c r="W325" i="14"/>
  <c r="W324" i="14"/>
  <c r="V323" i="14"/>
  <c r="S323" i="14"/>
  <c r="S323" i="16" s="1"/>
  <c r="W322" i="14"/>
  <c r="W321" i="14"/>
  <c r="S320" i="14"/>
  <c r="W319" i="14"/>
  <c r="W318" i="14"/>
  <c r="W317" i="14"/>
  <c r="W316" i="14"/>
  <c r="W314" i="14"/>
  <c r="W313" i="14"/>
  <c r="W312" i="14"/>
  <c r="W311" i="14"/>
  <c r="W310" i="14"/>
  <c r="W309" i="14"/>
  <c r="W308" i="14"/>
  <c r="W307" i="14"/>
  <c r="W306" i="14"/>
  <c r="W305" i="14"/>
  <c r="W304" i="14"/>
  <c r="W303" i="14"/>
  <c r="W302" i="14"/>
  <c r="W301" i="14"/>
  <c r="W300" i="14"/>
  <c r="W299" i="14"/>
  <c r="W298" i="14"/>
  <c r="W297" i="14"/>
  <c r="W296" i="14"/>
  <c r="W295" i="14"/>
  <c r="W294" i="14"/>
  <c r="W293" i="14"/>
  <c r="W292" i="14"/>
  <c r="W291" i="14"/>
  <c r="U290" i="14"/>
  <c r="W290" i="14" s="1"/>
  <c r="W289" i="14"/>
  <c r="W288" i="14"/>
  <c r="W287" i="14"/>
  <c r="W286" i="14"/>
  <c r="W285" i="14"/>
  <c r="W284" i="14"/>
  <c r="W283" i="14"/>
  <c r="W282" i="14"/>
  <c r="W281" i="14"/>
  <c r="W280" i="14"/>
  <c r="W279" i="14"/>
  <c r="W278" i="14"/>
  <c r="W277" i="14"/>
  <c r="W276" i="14"/>
  <c r="W275" i="14"/>
  <c r="W274" i="14"/>
  <c r="W273" i="14"/>
  <c r="W272" i="14"/>
  <c r="W271" i="14"/>
  <c r="W270" i="14"/>
  <c r="W269" i="14"/>
  <c r="W268" i="14"/>
  <c r="W267" i="14"/>
  <c r="W266" i="14"/>
  <c r="W265" i="14"/>
  <c r="W264" i="14"/>
  <c r="W263" i="14"/>
  <c r="W262" i="14"/>
  <c r="W261" i="14"/>
  <c r="W260" i="14"/>
  <c r="W259" i="14"/>
  <c r="W258" i="14"/>
  <c r="W257" i="14"/>
  <c r="W256" i="14"/>
  <c r="W255" i="14"/>
  <c r="W254" i="14"/>
  <c r="W253" i="14"/>
  <c r="W252" i="14"/>
  <c r="W251" i="14"/>
  <c r="W250" i="14"/>
  <c r="W249" i="14"/>
  <c r="W248" i="14"/>
  <c r="W247" i="14"/>
  <c r="W246" i="14"/>
  <c r="W245" i="14"/>
  <c r="W244" i="14"/>
  <c r="W243" i="14"/>
  <c r="W242" i="14"/>
  <c r="W241" i="14"/>
  <c r="W240" i="14"/>
  <c r="W239" i="14"/>
  <c r="W238" i="14"/>
  <c r="W237" i="14"/>
  <c r="W236" i="14"/>
  <c r="W235" i="14"/>
  <c r="W234" i="14"/>
  <c r="W233" i="14"/>
  <c r="W232" i="14"/>
  <c r="W231" i="14"/>
  <c r="W230" i="14"/>
  <c r="W229" i="14"/>
  <c r="W228" i="14"/>
  <c r="W227" i="14"/>
  <c r="W226" i="14"/>
  <c r="W225" i="14"/>
  <c r="W224" i="14"/>
  <c r="W223" i="14"/>
  <c r="W222" i="14"/>
  <c r="W221" i="14"/>
  <c r="W220" i="14"/>
  <c r="W219" i="14"/>
  <c r="W218" i="14"/>
  <c r="W217" i="14"/>
  <c r="W216" i="14"/>
  <c r="W215" i="14"/>
  <c r="W214" i="14"/>
  <c r="W213" i="14"/>
  <c r="W212" i="14"/>
  <c r="W211" i="14"/>
  <c r="W210" i="14"/>
  <c r="W209" i="14"/>
  <c r="W208" i="14"/>
  <c r="W207" i="14"/>
  <c r="W206" i="14"/>
  <c r="W205" i="14"/>
  <c r="W204" i="14"/>
  <c r="W203" i="14"/>
  <c r="W202" i="14"/>
  <c r="W201" i="14"/>
  <c r="W200" i="14"/>
  <c r="W199" i="14"/>
  <c r="W198" i="14"/>
  <c r="W197" i="14"/>
  <c r="W196" i="14"/>
  <c r="W195" i="14"/>
  <c r="W194" i="14"/>
  <c r="W193" i="14"/>
  <c r="W192" i="14"/>
  <c r="W191" i="14"/>
  <c r="W190" i="14"/>
  <c r="W189" i="14"/>
  <c r="W188" i="14"/>
  <c r="W187" i="14"/>
  <c r="W186" i="14"/>
  <c r="W185" i="14"/>
  <c r="W184" i="14"/>
  <c r="W183" i="14"/>
  <c r="W182" i="14"/>
  <c r="W181" i="14"/>
  <c r="W180" i="14"/>
  <c r="W179" i="14"/>
  <c r="W178" i="14"/>
  <c r="W177" i="14"/>
  <c r="W176" i="14"/>
  <c r="W175" i="14"/>
  <c r="W174" i="14"/>
  <c r="W173" i="14"/>
  <c r="W172" i="14"/>
  <c r="W171" i="14"/>
  <c r="W170" i="14"/>
  <c r="W169" i="14"/>
  <c r="W168" i="14"/>
  <c r="W167" i="14"/>
  <c r="W166" i="14"/>
  <c r="W165" i="14"/>
  <c r="W164" i="14"/>
  <c r="W163" i="14"/>
  <c r="W162" i="14"/>
  <c r="W161" i="14"/>
  <c r="W160" i="14"/>
  <c r="W159" i="14"/>
  <c r="W158" i="14"/>
  <c r="W157" i="14"/>
  <c r="W156" i="14"/>
  <c r="W155" i="14"/>
  <c r="W154" i="14"/>
  <c r="W153" i="14"/>
  <c r="W152" i="14"/>
  <c r="W151" i="14"/>
  <c r="W150" i="14"/>
  <c r="W149" i="14"/>
  <c r="W148" i="14"/>
  <c r="W147" i="14"/>
  <c r="W146" i="14"/>
  <c r="W145" i="14"/>
  <c r="W144" i="14"/>
  <c r="W143" i="14"/>
  <c r="W142" i="14"/>
  <c r="W141" i="14"/>
  <c r="W140" i="14"/>
  <c r="W139" i="14"/>
  <c r="W137" i="14"/>
  <c r="W136" i="14"/>
  <c r="W135" i="14"/>
  <c r="W134" i="14"/>
  <c r="W133" i="14"/>
  <c r="W132" i="14"/>
  <c r="U131" i="14"/>
  <c r="W131" i="14" s="1"/>
  <c r="U130" i="14"/>
  <c r="W130" i="14" s="1"/>
  <c r="W129" i="14"/>
  <c r="W128" i="14"/>
  <c r="W127" i="14"/>
  <c r="W126" i="14"/>
  <c r="W125" i="14"/>
  <c r="W124" i="14"/>
  <c r="W123" i="14"/>
  <c r="W122" i="14"/>
  <c r="W121" i="14"/>
  <c r="W120" i="14"/>
  <c r="W119" i="14"/>
  <c r="W118" i="14"/>
  <c r="W117" i="14"/>
  <c r="W116" i="14"/>
  <c r="W115" i="14"/>
  <c r="W114" i="14"/>
  <c r="W113" i="14"/>
  <c r="W112" i="14"/>
  <c r="W111" i="14"/>
  <c r="W110" i="14"/>
  <c r="W109" i="14"/>
  <c r="W108" i="14"/>
  <c r="W107" i="14"/>
  <c r="W106" i="14"/>
  <c r="W105" i="14"/>
  <c r="W104" i="14"/>
  <c r="W103" i="14"/>
  <c r="W102" i="14"/>
  <c r="W101" i="14"/>
  <c r="W100" i="14"/>
  <c r="W99" i="14"/>
  <c r="W98" i="14"/>
  <c r="W97" i="14"/>
  <c r="W96" i="14"/>
  <c r="W95" i="14"/>
  <c r="W94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8" i="14"/>
  <c r="W77" i="14"/>
  <c r="W76" i="14"/>
  <c r="W75" i="14"/>
  <c r="W74" i="14"/>
  <c r="W73" i="14"/>
  <c r="W72" i="14"/>
  <c r="W71" i="14"/>
  <c r="W70" i="14"/>
  <c r="W69" i="14"/>
  <c r="W68" i="14"/>
  <c r="W67" i="14"/>
  <c r="U66" i="14"/>
  <c r="W66" i="14" s="1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U51" i="14"/>
  <c r="U51" i="16" s="1"/>
  <c r="T51" i="14"/>
  <c r="T25" i="14" s="1"/>
  <c r="T25" i="16" s="1"/>
  <c r="W50" i="14"/>
  <c r="W49" i="14"/>
  <c r="W48" i="14"/>
  <c r="W47" i="14"/>
  <c r="W46" i="14"/>
  <c r="W45" i="14"/>
  <c r="W44" i="14"/>
  <c r="W43" i="14"/>
  <c r="W42" i="14"/>
  <c r="U41" i="14"/>
  <c r="U41" i="16" s="1"/>
  <c r="S41" i="14"/>
  <c r="W40" i="14"/>
  <c r="W39" i="14"/>
  <c r="W38" i="14"/>
  <c r="W37" i="14"/>
  <c r="W36" i="14"/>
  <c r="W35" i="14"/>
  <c r="W34" i="14"/>
  <c r="W33" i="14"/>
  <c r="W32" i="14"/>
  <c r="W31" i="14"/>
  <c r="W30" i="14"/>
  <c r="W29" i="14"/>
  <c r="W28" i="14"/>
  <c r="W27" i="14"/>
  <c r="U26" i="14"/>
  <c r="S25" i="14"/>
  <c r="W24" i="14"/>
  <c r="W23" i="14"/>
  <c r="W22" i="14"/>
  <c r="W21" i="14"/>
  <c r="W20" i="14"/>
  <c r="W19" i="14"/>
  <c r="W18" i="14"/>
  <c r="W17" i="14"/>
  <c r="W16" i="14"/>
  <c r="W15" i="14"/>
  <c r="W14" i="14"/>
  <c r="W13" i="14"/>
  <c r="W12" i="14"/>
  <c r="W11" i="14"/>
  <c r="W10" i="14"/>
  <c r="W9" i="14"/>
  <c r="W8" i="14"/>
  <c r="W7" i="14"/>
  <c r="W6" i="14"/>
  <c r="U5" i="14"/>
  <c r="V217" i="13"/>
  <c r="V216" i="13"/>
  <c r="V215" i="13"/>
  <c r="V214" i="13"/>
  <c r="V213" i="13"/>
  <c r="V212" i="13"/>
  <c r="V211" i="13"/>
  <c r="V210" i="13"/>
  <c r="V209" i="13"/>
  <c r="V208" i="13"/>
  <c r="V207" i="13"/>
  <c r="V206" i="13"/>
  <c r="V205" i="13"/>
  <c r="V204" i="13"/>
  <c r="V203" i="13"/>
  <c r="V202" i="13"/>
  <c r="V201" i="13"/>
  <c r="V200" i="13"/>
  <c r="V199" i="13"/>
  <c r="V198" i="13"/>
  <c r="V197" i="13"/>
  <c r="V196" i="13"/>
  <c r="V195" i="13"/>
  <c r="V194" i="13"/>
  <c r="V193" i="13"/>
  <c r="V192" i="13"/>
  <c r="V191" i="13"/>
  <c r="V190" i="13"/>
  <c r="V189" i="13"/>
  <c r="V188" i="13"/>
  <c r="V187" i="13"/>
  <c r="V186" i="13"/>
  <c r="V185" i="13"/>
  <c r="Q184" i="13"/>
  <c r="Q179" i="13" s="1"/>
  <c r="V183" i="13"/>
  <c r="V182" i="13"/>
  <c r="V181" i="13"/>
  <c r="V180" i="13"/>
  <c r="V177" i="13"/>
  <c r="V176" i="13"/>
  <c r="V175" i="13"/>
  <c r="V174" i="13"/>
  <c r="V173" i="13"/>
  <c r="V172" i="13"/>
  <c r="V171" i="13"/>
  <c r="Q170" i="13"/>
  <c r="V170" i="13" s="1"/>
  <c r="V169" i="13"/>
  <c r="V168" i="13"/>
  <c r="V167" i="13"/>
  <c r="V166" i="13"/>
  <c r="V165" i="13"/>
  <c r="V164" i="13"/>
  <c r="V163" i="13"/>
  <c r="V162" i="13"/>
  <c r="V161" i="13"/>
  <c r="V160" i="13"/>
  <c r="V159" i="13"/>
  <c r="V158" i="13"/>
  <c r="V157" i="13"/>
  <c r="V156" i="13"/>
  <c r="V155" i="13"/>
  <c r="V154" i="13"/>
  <c r="V153" i="13"/>
  <c r="V152" i="13"/>
  <c r="V151" i="13"/>
  <c r="V150" i="13"/>
  <c r="V149" i="13"/>
  <c r="V148" i="13"/>
  <c r="V147" i="13"/>
  <c r="V146" i="13"/>
  <c r="V145" i="13"/>
  <c r="V144" i="13"/>
  <c r="V143" i="13"/>
  <c r="V142" i="13"/>
  <c r="V141" i="13"/>
  <c r="V140" i="13"/>
  <c r="V139" i="13"/>
  <c r="V138" i="13"/>
  <c r="V137" i="13"/>
  <c r="V136" i="13"/>
  <c r="V135" i="13"/>
  <c r="V134" i="13"/>
  <c r="R133" i="13"/>
  <c r="Q133" i="13"/>
  <c r="V132" i="13"/>
  <c r="Q131" i="13"/>
  <c r="V131" i="13" s="1"/>
  <c r="V130" i="13"/>
  <c r="V129" i="13"/>
  <c r="V128" i="13"/>
  <c r="R127" i="13"/>
  <c r="Q127" i="13"/>
  <c r="Q126" i="13"/>
  <c r="V125" i="13"/>
  <c r="V124" i="13"/>
  <c r="V123" i="13"/>
  <c r="V122" i="13"/>
  <c r="V121" i="13"/>
  <c r="V120" i="13"/>
  <c r="V119" i="13"/>
  <c r="V118" i="13"/>
  <c r="V117" i="13"/>
  <c r="V116" i="13"/>
  <c r="V115" i="13"/>
  <c r="V114" i="13"/>
  <c r="V113" i="13"/>
  <c r="V112" i="13"/>
  <c r="V111" i="13"/>
  <c r="V110" i="13"/>
  <c r="V109" i="13"/>
  <c r="V108" i="13"/>
  <c r="V107" i="13"/>
  <c r="V106" i="13"/>
  <c r="V105" i="13"/>
  <c r="V104" i="13"/>
  <c r="V103" i="13"/>
  <c r="V102" i="13"/>
  <c r="U101" i="13"/>
  <c r="T101" i="13"/>
  <c r="S101" i="13"/>
  <c r="V100" i="13"/>
  <c r="V99" i="13"/>
  <c r="V98" i="13"/>
  <c r="V97" i="13"/>
  <c r="V96" i="13"/>
  <c r="V95" i="13"/>
  <c r="V94" i="13"/>
  <c r="V93" i="13"/>
  <c r="V92" i="13"/>
  <c r="V91" i="13"/>
  <c r="V90" i="13"/>
  <c r="V89" i="13"/>
  <c r="V88" i="13"/>
  <c r="U87" i="13"/>
  <c r="U4" i="13" s="1"/>
  <c r="U3" i="13" s="1"/>
  <c r="U218" i="13" s="1"/>
  <c r="T87" i="13"/>
  <c r="T4" i="13" s="1"/>
  <c r="T3" i="13" s="1"/>
  <c r="T218" i="13" s="1"/>
  <c r="S87" i="13"/>
  <c r="V86" i="13"/>
  <c r="V85" i="13"/>
  <c r="V84" i="13"/>
  <c r="V83" i="13"/>
  <c r="V82" i="13"/>
  <c r="V81" i="13"/>
  <c r="V80" i="13"/>
  <c r="V79" i="13"/>
  <c r="V78" i="13"/>
  <c r="V77" i="13"/>
  <c r="V76" i="13"/>
  <c r="V75" i="13"/>
  <c r="V74" i="13"/>
  <c r="V73" i="13"/>
  <c r="V72" i="13"/>
  <c r="V71" i="13"/>
  <c r="V70" i="13"/>
  <c r="V69" i="13"/>
  <c r="V68" i="13"/>
  <c r="V67" i="13"/>
  <c r="V66" i="13"/>
  <c r="V65" i="13"/>
  <c r="V64" i="13"/>
  <c r="R63" i="13"/>
  <c r="V63" i="13" s="1"/>
  <c r="V62" i="13"/>
  <c r="V61" i="13"/>
  <c r="V60" i="13"/>
  <c r="V59" i="13"/>
  <c r="V58" i="13"/>
  <c r="V57" i="13"/>
  <c r="V56" i="13"/>
  <c r="V55" i="13"/>
  <c r="V54" i="13"/>
  <c r="R53" i="13"/>
  <c r="Q53" i="13"/>
  <c r="V52" i="13"/>
  <c r="V51" i="13"/>
  <c r="V50" i="13"/>
  <c r="V49" i="13"/>
  <c r="V48" i="13"/>
  <c r="V47" i="13"/>
  <c r="V46" i="13"/>
  <c r="V45" i="13"/>
  <c r="V44" i="13"/>
  <c r="V43" i="13"/>
  <c r="V42" i="13"/>
  <c r="V41" i="13"/>
  <c r="V40" i="13"/>
  <c r="V39" i="13"/>
  <c r="R38" i="13"/>
  <c r="V38" i="13" s="1"/>
  <c r="V37" i="13"/>
  <c r="V36" i="13"/>
  <c r="V35" i="13"/>
  <c r="R34" i="13"/>
  <c r="V34" i="13" s="1"/>
  <c r="V33" i="13"/>
  <c r="V32" i="13"/>
  <c r="V31" i="13"/>
  <c r="V30" i="13"/>
  <c r="V29" i="13"/>
  <c r="V28" i="13"/>
  <c r="V27" i="13"/>
  <c r="V26" i="13"/>
  <c r="V25" i="13"/>
  <c r="V24" i="13"/>
  <c r="V23" i="13"/>
  <c r="V22" i="13"/>
  <c r="V21" i="13"/>
  <c r="V20" i="13"/>
  <c r="V19" i="13"/>
  <c r="V18" i="13"/>
  <c r="V17" i="13"/>
  <c r="R16" i="13"/>
  <c r="V16" i="13" s="1"/>
  <c r="V15" i="13"/>
  <c r="V14" i="13"/>
  <c r="V13" i="13"/>
  <c r="V12" i="13"/>
  <c r="V11" i="13"/>
  <c r="V10" i="13"/>
  <c r="V9" i="13"/>
  <c r="V8" i="13"/>
  <c r="V7" i="13"/>
  <c r="V6" i="13"/>
  <c r="R5" i="13"/>
  <c r="V5" i="13" s="1"/>
  <c r="Q4" i="13"/>
  <c r="W578" i="16" l="1"/>
  <c r="W41" i="14"/>
  <c r="U383" i="14"/>
  <c r="W489" i="14"/>
  <c r="U4" i="14"/>
  <c r="W4" i="14" s="1"/>
  <c r="U25" i="14"/>
  <c r="W5" i="14"/>
  <c r="T383" i="14"/>
  <c r="T383" i="16" s="1"/>
  <c r="W366" i="14"/>
  <c r="T576" i="14"/>
  <c r="W26" i="14"/>
  <c r="V315" i="14"/>
  <c r="W577" i="14"/>
  <c r="U26" i="16"/>
  <c r="S41" i="16"/>
  <c r="W51" i="14"/>
  <c r="T51" i="16"/>
  <c r="W323" i="14"/>
  <c r="S315" i="14"/>
  <c r="S3" i="14" s="1"/>
  <c r="W476" i="14"/>
  <c r="S476" i="16"/>
  <c r="W498" i="14"/>
  <c r="S25" i="16"/>
  <c r="W320" i="14"/>
  <c r="S320" i="16"/>
  <c r="W341" i="14"/>
  <c r="W497" i="14"/>
  <c r="S383" i="16"/>
  <c r="U536" i="14"/>
  <c r="V133" i="13"/>
  <c r="V53" i="13"/>
  <c r="V127" i="13"/>
  <c r="V101" i="13"/>
  <c r="Q3" i="13"/>
  <c r="R4" i="13"/>
  <c r="U138" i="14"/>
  <c r="W327" i="14"/>
  <c r="T353" i="14"/>
  <c r="W541" i="14"/>
  <c r="S576" i="14"/>
  <c r="V179" i="13"/>
  <c r="Q178" i="13"/>
  <c r="R126" i="13"/>
  <c r="V126" i="13" s="1"/>
  <c r="V184" i="13"/>
  <c r="V87" i="13"/>
  <c r="S4" i="13"/>
  <c r="S3" i="13" s="1"/>
  <c r="S218" i="13" s="1"/>
  <c r="V120" i="11"/>
  <c r="W383" i="14" l="1"/>
  <c r="W25" i="14"/>
  <c r="W353" i="14"/>
  <c r="U535" i="14"/>
  <c r="T575" i="14"/>
  <c r="W138" i="14"/>
  <c r="V3" i="14"/>
  <c r="W536" i="14"/>
  <c r="T315" i="14"/>
  <c r="W576" i="14"/>
  <c r="S575" i="14"/>
  <c r="U3" i="14"/>
  <c r="R3" i="13"/>
  <c r="V4" i="13"/>
  <c r="Q218" i="13"/>
  <c r="V178" i="13"/>
  <c r="T578" i="12"/>
  <c r="W578" i="12" s="1"/>
  <c r="S577" i="12"/>
  <c r="S576" i="12" s="1"/>
  <c r="R577" i="12"/>
  <c r="R576" i="12"/>
  <c r="R575" i="12" s="1"/>
  <c r="R579" i="12" s="1"/>
  <c r="W574" i="12"/>
  <c r="W573" i="12"/>
  <c r="W572" i="12"/>
  <c r="W571" i="12"/>
  <c r="W570" i="12"/>
  <c r="W569" i="12"/>
  <c r="W568" i="12"/>
  <c r="W567" i="12"/>
  <c r="W566" i="12"/>
  <c r="W565" i="12"/>
  <c r="W564" i="12"/>
  <c r="W563" i="12"/>
  <c r="W562" i="12"/>
  <c r="W561" i="12"/>
  <c r="W560" i="12"/>
  <c r="W559" i="12"/>
  <c r="W558" i="12"/>
  <c r="W557" i="12"/>
  <c r="W556" i="12"/>
  <c r="W555" i="12"/>
  <c r="W554" i="12"/>
  <c r="W553" i="12"/>
  <c r="W552" i="12"/>
  <c r="W551" i="12"/>
  <c r="W550" i="12"/>
  <c r="W549" i="12"/>
  <c r="W548" i="12"/>
  <c r="W547" i="12"/>
  <c r="W546" i="12"/>
  <c r="W545" i="12"/>
  <c r="W544" i="12"/>
  <c r="W543" i="12"/>
  <c r="W542" i="12"/>
  <c r="U541" i="12"/>
  <c r="U536" i="12" s="1"/>
  <c r="W540" i="12"/>
  <c r="W539" i="12"/>
  <c r="W538" i="12"/>
  <c r="W537" i="12"/>
  <c r="W534" i="12"/>
  <c r="W533" i="12"/>
  <c r="W532" i="12"/>
  <c r="W531" i="12"/>
  <c r="W530" i="12"/>
  <c r="W529" i="12"/>
  <c r="W528" i="12"/>
  <c r="W527" i="12"/>
  <c r="W526" i="12"/>
  <c r="W525" i="12"/>
  <c r="W524" i="12"/>
  <c r="W523" i="12"/>
  <c r="W522" i="12"/>
  <c r="W521" i="12"/>
  <c r="W520" i="12"/>
  <c r="W519" i="12"/>
  <c r="W518" i="12"/>
  <c r="W517" i="12"/>
  <c r="W516" i="12"/>
  <c r="W515" i="12"/>
  <c r="W514" i="12"/>
  <c r="W513" i="12"/>
  <c r="W512" i="12"/>
  <c r="W511" i="12"/>
  <c r="W510" i="12"/>
  <c r="W509" i="12"/>
  <c r="W508" i="12"/>
  <c r="W507" i="12"/>
  <c r="W506" i="12"/>
  <c r="W505" i="12"/>
  <c r="W504" i="12"/>
  <c r="W503" i="12"/>
  <c r="W502" i="12"/>
  <c r="W501" i="12"/>
  <c r="W500" i="12"/>
  <c r="W499" i="12"/>
  <c r="U498" i="12"/>
  <c r="W498" i="12" s="1"/>
  <c r="W496" i="12"/>
  <c r="W495" i="12"/>
  <c r="W494" i="12"/>
  <c r="W493" i="12"/>
  <c r="W492" i="12"/>
  <c r="W491" i="12"/>
  <c r="W490" i="12"/>
  <c r="U489" i="12"/>
  <c r="W489" i="12" s="1"/>
  <c r="W488" i="12"/>
  <c r="W487" i="12"/>
  <c r="W486" i="12"/>
  <c r="W485" i="12"/>
  <c r="W484" i="12"/>
  <c r="W483" i="12"/>
  <c r="W482" i="12"/>
  <c r="W481" i="12"/>
  <c r="W480" i="12"/>
  <c r="W479" i="12"/>
  <c r="W478" i="12"/>
  <c r="W477" i="12"/>
  <c r="T476" i="12"/>
  <c r="S476" i="12"/>
  <c r="W476" i="12" s="1"/>
  <c r="W475" i="12"/>
  <c r="W474" i="12"/>
  <c r="W473" i="12"/>
  <c r="W472" i="12"/>
  <c r="W471" i="12"/>
  <c r="W470" i="12"/>
  <c r="W469" i="12"/>
  <c r="W468" i="12"/>
  <c r="W467" i="12"/>
  <c r="W466" i="12"/>
  <c r="W465" i="12"/>
  <c r="W464" i="12"/>
  <c r="W463" i="12"/>
  <c r="W462" i="12"/>
  <c r="W461" i="12"/>
  <c r="W460" i="12"/>
  <c r="W459" i="12"/>
  <c r="W458" i="12"/>
  <c r="W457" i="12"/>
  <c r="W456" i="12"/>
  <c r="W455" i="12"/>
  <c r="W454" i="12"/>
  <c r="W453" i="12"/>
  <c r="W452" i="12"/>
  <c r="W451" i="12"/>
  <c r="W450" i="12"/>
  <c r="W449" i="12"/>
  <c r="W448" i="12"/>
  <c r="W447" i="12"/>
  <c r="W446" i="12"/>
  <c r="W445" i="12"/>
  <c r="W444" i="12"/>
  <c r="W443" i="12"/>
  <c r="W442" i="12"/>
  <c r="W441" i="12"/>
  <c r="W440" i="12"/>
  <c r="W439" i="12"/>
  <c r="W438" i="12"/>
  <c r="W437" i="12"/>
  <c r="W436" i="12"/>
  <c r="W435" i="12"/>
  <c r="W434" i="12"/>
  <c r="W433" i="12"/>
  <c r="W432" i="12"/>
  <c r="W431" i="12"/>
  <c r="W430" i="12"/>
  <c r="W429" i="12"/>
  <c r="W428" i="12"/>
  <c r="W427" i="12"/>
  <c r="W426" i="12"/>
  <c r="W425" i="12"/>
  <c r="W424" i="12"/>
  <c r="W423" i="12"/>
  <c r="W422" i="12"/>
  <c r="W421" i="12"/>
  <c r="W420" i="12"/>
  <c r="W419" i="12"/>
  <c r="W418" i="12"/>
  <c r="W417" i="12"/>
  <c r="W416" i="12"/>
  <c r="W415" i="12"/>
  <c r="W414" i="12"/>
  <c r="W413" i="12"/>
  <c r="W412" i="12"/>
  <c r="W411" i="12"/>
  <c r="W410" i="12"/>
  <c r="W409" i="12"/>
  <c r="W408" i="12"/>
  <c r="W407" i="12"/>
  <c r="W406" i="12"/>
  <c r="W405" i="12"/>
  <c r="W404" i="12"/>
  <c r="W403" i="12"/>
  <c r="W402" i="12"/>
  <c r="W401" i="12"/>
  <c r="W400" i="12"/>
  <c r="W399" i="12"/>
  <c r="W398" i="12"/>
  <c r="W397" i="12"/>
  <c r="W396" i="12"/>
  <c r="W395" i="12"/>
  <c r="W394" i="12"/>
  <c r="W393" i="12"/>
  <c r="W392" i="12"/>
  <c r="W391" i="12"/>
  <c r="W390" i="12"/>
  <c r="W389" i="12"/>
  <c r="W388" i="12"/>
  <c r="W387" i="12"/>
  <c r="W386" i="12"/>
  <c r="W385" i="12"/>
  <c r="W384" i="12"/>
  <c r="U383" i="12"/>
  <c r="T383" i="12"/>
  <c r="W382" i="12"/>
  <c r="W381" i="12"/>
  <c r="W380" i="12"/>
  <c r="W379" i="12"/>
  <c r="W378" i="12"/>
  <c r="W377" i="12"/>
  <c r="W376" i="12"/>
  <c r="W375" i="12"/>
  <c r="W374" i="12"/>
  <c r="W373" i="12"/>
  <c r="W372" i="12"/>
  <c r="W371" i="12"/>
  <c r="W370" i="12"/>
  <c r="W369" i="12"/>
  <c r="W368" i="12"/>
  <c r="W367" i="12"/>
  <c r="S366" i="12"/>
  <c r="W366" i="12" s="1"/>
  <c r="W365" i="12"/>
  <c r="W364" i="12"/>
  <c r="W363" i="12"/>
  <c r="W362" i="12"/>
  <c r="W361" i="12"/>
  <c r="W360" i="12"/>
  <c r="W359" i="12"/>
  <c r="W358" i="12"/>
  <c r="W357" i="12"/>
  <c r="T356" i="12"/>
  <c r="W356" i="12" s="1"/>
  <c r="W355" i="12"/>
  <c r="W354" i="12"/>
  <c r="V353" i="12"/>
  <c r="U353" i="12"/>
  <c r="U315" i="12" s="1"/>
  <c r="T353" i="12"/>
  <c r="T315" i="12" s="1"/>
  <c r="S353" i="12"/>
  <c r="W352" i="12"/>
  <c r="W351" i="12"/>
  <c r="W350" i="12"/>
  <c r="W349" i="12"/>
  <c r="W348" i="12"/>
  <c r="W347" i="12"/>
  <c r="W346" i="12"/>
  <c r="T346" i="12"/>
  <c r="W345" i="12"/>
  <c r="W344" i="12"/>
  <c r="W343" i="12"/>
  <c r="W342" i="12"/>
  <c r="V341" i="12"/>
  <c r="T341" i="12"/>
  <c r="S341" i="12"/>
  <c r="W341" i="12" s="1"/>
  <c r="W340" i="12"/>
  <c r="W339" i="12"/>
  <c r="W338" i="12"/>
  <c r="W337" i="12"/>
  <c r="W336" i="12"/>
  <c r="W335" i="12"/>
  <c r="W334" i="12"/>
  <c r="W333" i="12"/>
  <c r="W332" i="12"/>
  <c r="W331" i="12"/>
  <c r="W330" i="12"/>
  <c r="W329" i="12"/>
  <c r="W328" i="12"/>
  <c r="W327" i="12"/>
  <c r="W326" i="12"/>
  <c r="W325" i="12"/>
  <c r="W324" i="12"/>
  <c r="V323" i="12"/>
  <c r="W323" i="12" s="1"/>
  <c r="W322" i="12"/>
  <c r="W321" i="12"/>
  <c r="W320" i="12"/>
  <c r="W319" i="12"/>
  <c r="W318" i="12"/>
  <c r="W317" i="12"/>
  <c r="W316" i="12"/>
  <c r="V315" i="12"/>
  <c r="S315" i="12"/>
  <c r="W314" i="12"/>
  <c r="W313" i="12"/>
  <c r="W312" i="12"/>
  <c r="W311" i="12"/>
  <c r="W310" i="12"/>
  <c r="W309" i="12"/>
  <c r="W308" i="12"/>
  <c r="W307" i="12"/>
  <c r="W306" i="12"/>
  <c r="W305" i="12"/>
  <c r="W304" i="12"/>
  <c r="W303" i="12"/>
  <c r="W302" i="12"/>
  <c r="W301" i="12"/>
  <c r="W300" i="12"/>
  <c r="W299" i="12"/>
  <c r="W298" i="12"/>
  <c r="W297" i="12"/>
  <c r="W296" i="12"/>
  <c r="W295" i="12"/>
  <c r="W294" i="12"/>
  <c r="W293" i="12"/>
  <c r="W292" i="12"/>
  <c r="W291" i="12"/>
  <c r="U290" i="12"/>
  <c r="W290" i="12" s="1"/>
  <c r="W289" i="12"/>
  <c r="W288" i="12"/>
  <c r="W287" i="12"/>
  <c r="W286" i="12"/>
  <c r="W285" i="12"/>
  <c r="W284" i="12"/>
  <c r="W283" i="12"/>
  <c r="W282" i="12"/>
  <c r="W281" i="12"/>
  <c r="W280" i="12"/>
  <c r="W279" i="12"/>
  <c r="W278" i="12"/>
  <c r="W277" i="12"/>
  <c r="W276" i="12"/>
  <c r="W275" i="12"/>
  <c r="W274" i="12"/>
  <c r="W273" i="12"/>
  <c r="W272" i="12"/>
  <c r="W271" i="12"/>
  <c r="W270" i="12"/>
  <c r="W269" i="12"/>
  <c r="W268" i="12"/>
  <c r="W267" i="12"/>
  <c r="W266" i="12"/>
  <c r="W265" i="12"/>
  <c r="W264" i="12"/>
  <c r="W263" i="12"/>
  <c r="W262" i="12"/>
  <c r="W261" i="12"/>
  <c r="W260" i="12"/>
  <c r="W259" i="12"/>
  <c r="W258" i="12"/>
  <c r="W257" i="12"/>
  <c r="W256" i="12"/>
  <c r="W255" i="12"/>
  <c r="W254" i="12"/>
  <c r="W253" i="12"/>
  <c r="W252" i="12"/>
  <c r="W251" i="12"/>
  <c r="W250" i="12"/>
  <c r="W249" i="12"/>
  <c r="W248" i="12"/>
  <c r="W247" i="12"/>
  <c r="W246" i="12"/>
  <c r="W245" i="12"/>
  <c r="W244" i="12"/>
  <c r="W243" i="12"/>
  <c r="W242" i="12"/>
  <c r="W241" i="12"/>
  <c r="W240" i="12"/>
  <c r="W239" i="12"/>
  <c r="W238" i="12"/>
  <c r="W237" i="12"/>
  <c r="W236" i="12"/>
  <c r="W235" i="12"/>
  <c r="W234" i="12"/>
  <c r="W233" i="12"/>
  <c r="W232" i="12"/>
  <c r="W231" i="12"/>
  <c r="W230" i="12"/>
  <c r="W229" i="12"/>
  <c r="W228" i="12"/>
  <c r="W227" i="12"/>
  <c r="W226" i="12"/>
  <c r="W225" i="12"/>
  <c r="W224" i="12"/>
  <c r="W223" i="12"/>
  <c r="W222" i="12"/>
  <c r="W221" i="12"/>
  <c r="W220" i="12"/>
  <c r="W219" i="12"/>
  <c r="W218" i="12"/>
  <c r="W217" i="12"/>
  <c r="W216" i="12"/>
  <c r="W215" i="12"/>
  <c r="W214" i="12"/>
  <c r="W213" i="12"/>
  <c r="W212" i="12"/>
  <c r="W211" i="12"/>
  <c r="W210" i="12"/>
  <c r="W209" i="12"/>
  <c r="W208" i="12"/>
  <c r="W207" i="12"/>
  <c r="W206" i="12"/>
  <c r="W205" i="12"/>
  <c r="W204" i="12"/>
  <c r="W203" i="12"/>
  <c r="W202" i="12"/>
  <c r="W201" i="12"/>
  <c r="W200" i="12"/>
  <c r="W199" i="12"/>
  <c r="W198" i="12"/>
  <c r="W197" i="12"/>
  <c r="W196" i="12"/>
  <c r="W195" i="12"/>
  <c r="W194" i="12"/>
  <c r="W193" i="12"/>
  <c r="W192" i="12"/>
  <c r="W191" i="12"/>
  <c r="W190" i="12"/>
  <c r="W189" i="12"/>
  <c r="W188" i="12"/>
  <c r="W187" i="12"/>
  <c r="W186" i="12"/>
  <c r="W185" i="12"/>
  <c r="W184" i="12"/>
  <c r="W183" i="12"/>
  <c r="W182" i="12"/>
  <c r="W181" i="12"/>
  <c r="W180" i="12"/>
  <c r="W179" i="12"/>
  <c r="W178" i="12"/>
  <c r="W177" i="12"/>
  <c r="W176" i="12"/>
  <c r="W175" i="12"/>
  <c r="W174" i="12"/>
  <c r="W173" i="12"/>
  <c r="W172" i="12"/>
  <c r="W171" i="12"/>
  <c r="W170" i="12"/>
  <c r="W169" i="12"/>
  <c r="W168" i="12"/>
  <c r="W167" i="12"/>
  <c r="W166" i="12"/>
  <c r="W165" i="12"/>
  <c r="W164" i="12"/>
  <c r="W163" i="12"/>
  <c r="W162" i="12"/>
  <c r="W161" i="12"/>
  <c r="W160" i="12"/>
  <c r="W159" i="12"/>
  <c r="W158" i="12"/>
  <c r="W157" i="12"/>
  <c r="W156" i="12"/>
  <c r="W155" i="12"/>
  <c r="W154" i="12"/>
  <c r="W153" i="12"/>
  <c r="W152" i="12"/>
  <c r="W151" i="12"/>
  <c r="W150" i="12"/>
  <c r="W149" i="12"/>
  <c r="W148" i="12"/>
  <c r="W147" i="12"/>
  <c r="W146" i="12"/>
  <c r="W145" i="12"/>
  <c r="W144" i="12"/>
  <c r="W143" i="12"/>
  <c r="W142" i="12"/>
  <c r="W141" i="12"/>
  <c r="W140" i="12"/>
  <c r="W139" i="12"/>
  <c r="U138" i="12"/>
  <c r="W138" i="12" s="1"/>
  <c r="W137" i="12"/>
  <c r="W136" i="12"/>
  <c r="W135" i="12"/>
  <c r="W134" i="12"/>
  <c r="W133" i="12"/>
  <c r="W132" i="12"/>
  <c r="U131" i="12"/>
  <c r="U130" i="12" s="1"/>
  <c r="W130" i="12" s="1"/>
  <c r="W129" i="12"/>
  <c r="W128" i="12"/>
  <c r="W127" i="12"/>
  <c r="W126" i="12"/>
  <c r="W125" i="12"/>
  <c r="W124" i="12"/>
  <c r="W123" i="12"/>
  <c r="W122" i="12"/>
  <c r="W121" i="12"/>
  <c r="W120" i="12"/>
  <c r="W119" i="12"/>
  <c r="W118" i="12"/>
  <c r="W117" i="12"/>
  <c r="W116" i="12"/>
  <c r="W115" i="12"/>
  <c r="W114" i="12"/>
  <c r="W113" i="12"/>
  <c r="W112" i="12"/>
  <c r="W111" i="12"/>
  <c r="W110" i="12"/>
  <c r="W109" i="12"/>
  <c r="W108" i="12"/>
  <c r="W107" i="12"/>
  <c r="W106" i="12"/>
  <c r="W105" i="12"/>
  <c r="W104" i="12"/>
  <c r="W103" i="12"/>
  <c r="W102" i="12"/>
  <c r="W101" i="12"/>
  <c r="W100" i="12"/>
  <c r="W99" i="12"/>
  <c r="W98" i="12"/>
  <c r="W97" i="12"/>
  <c r="W96" i="12"/>
  <c r="W95" i="12"/>
  <c r="W94" i="12"/>
  <c r="W93" i="12"/>
  <c r="W92" i="12"/>
  <c r="W91" i="12"/>
  <c r="W90" i="12"/>
  <c r="W89" i="12"/>
  <c r="W88" i="12"/>
  <c r="W87" i="12"/>
  <c r="W86" i="12"/>
  <c r="W85" i="12"/>
  <c r="W84" i="12"/>
  <c r="W83" i="12"/>
  <c r="W82" i="12"/>
  <c r="W81" i="12"/>
  <c r="W80" i="12"/>
  <c r="W79" i="12"/>
  <c r="W78" i="12"/>
  <c r="W77" i="12"/>
  <c r="W76" i="12"/>
  <c r="W75" i="12"/>
  <c r="W74" i="12"/>
  <c r="W73" i="12"/>
  <c r="W72" i="12"/>
  <c r="W71" i="12"/>
  <c r="W70" i="12"/>
  <c r="W69" i="12"/>
  <c r="W68" i="12"/>
  <c r="W67" i="12"/>
  <c r="U66" i="12"/>
  <c r="W66" i="12" s="1"/>
  <c r="W65" i="12"/>
  <c r="W64" i="12"/>
  <c r="W63" i="12"/>
  <c r="W62" i="12"/>
  <c r="W61" i="12"/>
  <c r="W60" i="12"/>
  <c r="W59" i="12"/>
  <c r="W58" i="12"/>
  <c r="W57" i="12"/>
  <c r="W56" i="12"/>
  <c r="W55" i="12"/>
  <c r="W54" i="12"/>
  <c r="W53" i="12"/>
  <c r="W52" i="12"/>
  <c r="U51" i="12"/>
  <c r="T51" i="12"/>
  <c r="W50" i="12"/>
  <c r="W49" i="12"/>
  <c r="W48" i="12"/>
  <c r="W47" i="12"/>
  <c r="W46" i="12"/>
  <c r="W45" i="12"/>
  <c r="W44" i="12"/>
  <c r="W43" i="12"/>
  <c r="W42" i="12"/>
  <c r="U41" i="12"/>
  <c r="S41" i="12"/>
  <c r="W41" i="12" s="1"/>
  <c r="W40" i="12"/>
  <c r="W39" i="12"/>
  <c r="W38" i="12"/>
  <c r="W37" i="12"/>
  <c r="W36" i="12"/>
  <c r="W35" i="12"/>
  <c r="W34" i="12"/>
  <c r="W33" i="12"/>
  <c r="W32" i="12"/>
  <c r="W31" i="12"/>
  <c r="W30" i="12"/>
  <c r="W29" i="12"/>
  <c r="W28" i="12"/>
  <c r="W27" i="12"/>
  <c r="U26" i="12"/>
  <c r="T25" i="12"/>
  <c r="W24" i="12"/>
  <c r="W23" i="12"/>
  <c r="W22" i="12"/>
  <c r="W21" i="12"/>
  <c r="W20" i="12"/>
  <c r="W19" i="12"/>
  <c r="W18" i="12"/>
  <c r="W17" i="12"/>
  <c r="W16" i="12"/>
  <c r="W15" i="12"/>
  <c r="W14" i="12"/>
  <c r="W13" i="12"/>
  <c r="W12" i="12"/>
  <c r="W11" i="12"/>
  <c r="W10" i="12"/>
  <c r="W9" i="12"/>
  <c r="W8" i="12"/>
  <c r="W7" i="12"/>
  <c r="W6" i="12"/>
  <c r="U5" i="12"/>
  <c r="W5" i="12" s="1"/>
  <c r="U4" i="12"/>
  <c r="W4" i="12" s="1"/>
  <c r="V3" i="12"/>
  <c r="V579" i="12" s="1"/>
  <c r="V217" i="11"/>
  <c r="V216" i="11"/>
  <c r="V215" i="11"/>
  <c r="V214" i="11"/>
  <c r="V213" i="11"/>
  <c r="V212" i="11"/>
  <c r="V211" i="11"/>
  <c r="V210" i="11"/>
  <c r="V209" i="11"/>
  <c r="V208" i="11"/>
  <c r="V207" i="11"/>
  <c r="V206" i="11"/>
  <c r="V205" i="11"/>
  <c r="V204" i="11"/>
  <c r="V203" i="11"/>
  <c r="V202" i="11"/>
  <c r="V201" i="11"/>
  <c r="V200" i="11"/>
  <c r="V199" i="11"/>
  <c r="V198" i="11"/>
  <c r="V197" i="11"/>
  <c r="V196" i="11"/>
  <c r="V195" i="11"/>
  <c r="V194" i="11"/>
  <c r="V193" i="11"/>
  <c r="V192" i="11"/>
  <c r="V191" i="11"/>
  <c r="V190" i="11"/>
  <c r="V189" i="11"/>
  <c r="V188" i="11"/>
  <c r="V187" i="11"/>
  <c r="V186" i="11"/>
  <c r="V185" i="11"/>
  <c r="Q184" i="11"/>
  <c r="Q179" i="11" s="1"/>
  <c r="V183" i="11"/>
  <c r="V182" i="11"/>
  <c r="V181" i="11"/>
  <c r="V180" i="11"/>
  <c r="V177" i="11"/>
  <c r="V176" i="11"/>
  <c r="V175" i="11"/>
  <c r="V174" i="11"/>
  <c r="V173" i="11"/>
  <c r="V172" i="11"/>
  <c r="V171" i="11"/>
  <c r="Q170" i="11"/>
  <c r="V170" i="11" s="1"/>
  <c r="V169" i="11"/>
  <c r="V168" i="11"/>
  <c r="V167" i="11"/>
  <c r="V166" i="11"/>
  <c r="V165" i="11"/>
  <c r="V164" i="11"/>
  <c r="V163" i="11"/>
  <c r="V162" i="11"/>
  <c r="V161" i="11"/>
  <c r="V160" i="11"/>
  <c r="V159" i="11"/>
  <c r="V158" i="11"/>
  <c r="V157" i="11"/>
  <c r="V156" i="11"/>
  <c r="V155" i="11"/>
  <c r="V154" i="11"/>
  <c r="V153" i="11"/>
  <c r="V152" i="11"/>
  <c r="V151" i="11"/>
  <c r="V150" i="11"/>
  <c r="V149" i="11"/>
  <c r="V148" i="11"/>
  <c r="V147" i="11"/>
  <c r="V146" i="11"/>
  <c r="V145" i="11"/>
  <c r="V144" i="11"/>
  <c r="V143" i="11"/>
  <c r="V142" i="11"/>
  <c r="V141" i="11"/>
  <c r="V140" i="11"/>
  <c r="V139" i="11"/>
  <c r="V138" i="11"/>
  <c r="V137" i="11"/>
  <c r="V136" i="11"/>
  <c r="V135" i="11"/>
  <c r="V134" i="11"/>
  <c r="R133" i="11"/>
  <c r="Q133" i="11"/>
  <c r="V133" i="11" s="1"/>
  <c r="V132" i="11"/>
  <c r="Q131" i="11"/>
  <c r="V131" i="11" s="1"/>
  <c r="V130" i="11"/>
  <c r="V129" i="11"/>
  <c r="V128" i="11"/>
  <c r="R127" i="11"/>
  <c r="Q127" i="11"/>
  <c r="Q126" i="11" s="1"/>
  <c r="V126" i="11" s="1"/>
  <c r="R126" i="11"/>
  <c r="V125" i="11"/>
  <c r="V124" i="11"/>
  <c r="V123" i="11"/>
  <c r="V122" i="11"/>
  <c r="V121" i="11"/>
  <c r="S120" i="11"/>
  <c r="V119" i="11"/>
  <c r="V118" i="11"/>
  <c r="V117" i="11"/>
  <c r="V116" i="11"/>
  <c r="V115" i="11"/>
  <c r="V114" i="11"/>
  <c r="V113" i="11"/>
  <c r="V112" i="11"/>
  <c r="V111" i="11"/>
  <c r="V110" i="11"/>
  <c r="V109" i="11"/>
  <c r="V108" i="11"/>
  <c r="V107" i="11"/>
  <c r="V106" i="11"/>
  <c r="V105" i="11"/>
  <c r="V104" i="11"/>
  <c r="V103" i="11"/>
  <c r="V102" i="11"/>
  <c r="T101" i="11"/>
  <c r="S101" i="11"/>
  <c r="V101" i="11" s="1"/>
  <c r="V100" i="11"/>
  <c r="V99" i="11"/>
  <c r="V98" i="11"/>
  <c r="V97" i="11"/>
  <c r="V96" i="11"/>
  <c r="V95" i="11"/>
  <c r="V94" i="11"/>
  <c r="V93" i="11"/>
  <c r="V92" i="11"/>
  <c r="V91" i="11"/>
  <c r="V90" i="11"/>
  <c r="V89" i="11"/>
  <c r="V88" i="11"/>
  <c r="V87" i="11"/>
  <c r="V86" i="11"/>
  <c r="V85" i="11"/>
  <c r="V84" i="11"/>
  <c r="V83" i="11"/>
  <c r="V82" i="11"/>
  <c r="V81" i="11"/>
  <c r="V80" i="11"/>
  <c r="V79" i="11"/>
  <c r="V78" i="11"/>
  <c r="V77" i="11"/>
  <c r="V76" i="11"/>
  <c r="V75" i="11"/>
  <c r="V74" i="11"/>
  <c r="V73" i="11"/>
  <c r="V72" i="11"/>
  <c r="V71" i="11"/>
  <c r="V70" i="11"/>
  <c r="V69" i="11"/>
  <c r="V68" i="11"/>
  <c r="V67" i="11"/>
  <c r="V66" i="11"/>
  <c r="V65" i="11"/>
  <c r="V64" i="11"/>
  <c r="R63" i="11"/>
  <c r="V63" i="11" s="1"/>
  <c r="V62" i="11"/>
  <c r="V61" i="11"/>
  <c r="R61" i="11"/>
  <c r="R60" i="11"/>
  <c r="V60" i="11" s="1"/>
  <c r="V59" i="11"/>
  <c r="V58" i="11"/>
  <c r="V57" i="11"/>
  <c r="V56" i="11"/>
  <c r="V55" i="11"/>
  <c r="V54" i="11"/>
  <c r="R53" i="11"/>
  <c r="Q53" i="11"/>
  <c r="Q4" i="11" s="1"/>
  <c r="V52" i="11"/>
  <c r="V51" i="11"/>
  <c r="V50" i="11"/>
  <c r="V49" i="11"/>
  <c r="V48" i="11"/>
  <c r="V47" i="11"/>
  <c r="V46" i="11"/>
  <c r="V45" i="11"/>
  <c r="V44" i="11"/>
  <c r="V43" i="11"/>
  <c r="V42" i="11"/>
  <c r="V41" i="11"/>
  <c r="V40" i="11"/>
  <c r="V39" i="11"/>
  <c r="R38" i="11"/>
  <c r="V38" i="11" s="1"/>
  <c r="V37" i="11"/>
  <c r="V36" i="11"/>
  <c r="V35" i="11"/>
  <c r="V34" i="11"/>
  <c r="R34" i="11"/>
  <c r="V33" i="11"/>
  <c r="V32" i="11"/>
  <c r="V31" i="11"/>
  <c r="V30" i="11"/>
  <c r="V29" i="11"/>
  <c r="V28" i="11"/>
  <c r="V27" i="11"/>
  <c r="V26" i="11"/>
  <c r="V25" i="11"/>
  <c r="V24" i="11"/>
  <c r="V23" i="11"/>
  <c r="V22" i="11"/>
  <c r="V21" i="11"/>
  <c r="V20" i="11"/>
  <c r="V19" i="11"/>
  <c r="V18" i="11"/>
  <c r="V17" i="11"/>
  <c r="R16" i="11"/>
  <c r="V16" i="11" s="1"/>
  <c r="V15" i="11"/>
  <c r="V14" i="11"/>
  <c r="V13" i="11"/>
  <c r="V12" i="11"/>
  <c r="V11" i="11"/>
  <c r="V10" i="11"/>
  <c r="V9" i="11"/>
  <c r="V8" i="11"/>
  <c r="V7" i="11"/>
  <c r="V6" i="11"/>
  <c r="R5" i="11"/>
  <c r="V5" i="11" s="1"/>
  <c r="U4" i="11"/>
  <c r="T4" i="11"/>
  <c r="T3" i="11" s="1"/>
  <c r="T218" i="11" s="1"/>
  <c r="S4" i="11"/>
  <c r="S3" i="11" s="1"/>
  <c r="S218" i="11" s="1"/>
  <c r="U3" i="11"/>
  <c r="U218" i="11" s="1"/>
  <c r="W535" i="14" l="1"/>
  <c r="V579" i="14"/>
  <c r="U579" i="14"/>
  <c r="S579" i="14"/>
  <c r="W575" i="14"/>
  <c r="T3" i="14"/>
  <c r="W315" i="14"/>
  <c r="R218" i="13"/>
  <c r="V3" i="13"/>
  <c r="V218" i="13" s="1"/>
  <c r="T3" i="12"/>
  <c r="W576" i="12"/>
  <c r="S575" i="12"/>
  <c r="W575" i="12" s="1"/>
  <c r="S25" i="12"/>
  <c r="W51" i="12"/>
  <c r="W353" i="12"/>
  <c r="U497" i="12"/>
  <c r="W497" i="12" s="1"/>
  <c r="T577" i="12"/>
  <c r="T576" i="12" s="1"/>
  <c r="T575" i="12" s="1"/>
  <c r="W315" i="12"/>
  <c r="U25" i="12"/>
  <c r="S383" i="12"/>
  <c r="W383" i="12" s="1"/>
  <c r="W577" i="12"/>
  <c r="U535" i="12"/>
  <c r="W536" i="12"/>
  <c r="W26" i="12"/>
  <c r="W131" i="12"/>
  <c r="W541" i="12"/>
  <c r="Q178" i="11"/>
  <c r="V179" i="11"/>
  <c r="Q3" i="11"/>
  <c r="V3" i="11" s="1"/>
  <c r="V53" i="11"/>
  <c r="V127" i="11"/>
  <c r="V184" i="11"/>
  <c r="R4" i="11"/>
  <c r="R3" i="11" s="1"/>
  <c r="R218" i="11" s="1"/>
  <c r="U101" i="9"/>
  <c r="W578" i="10"/>
  <c r="U577" i="10"/>
  <c r="T577" i="10"/>
  <c r="S577" i="10"/>
  <c r="R577" i="10"/>
  <c r="W577" i="10" s="1"/>
  <c r="U576" i="10"/>
  <c r="T576" i="10"/>
  <c r="T575" i="10" s="1"/>
  <c r="U575" i="10"/>
  <c r="W574" i="10"/>
  <c r="W573" i="10"/>
  <c r="W572" i="10"/>
  <c r="W571" i="10"/>
  <c r="W570" i="10"/>
  <c r="W569" i="10"/>
  <c r="W568" i="10"/>
  <c r="W567" i="10"/>
  <c r="W566" i="10"/>
  <c r="W565" i="10"/>
  <c r="W564" i="10"/>
  <c r="W563" i="10"/>
  <c r="W562" i="10"/>
  <c r="W561" i="10"/>
  <c r="W560" i="10"/>
  <c r="W559" i="10"/>
  <c r="W558" i="10"/>
  <c r="W557" i="10"/>
  <c r="W556" i="10"/>
  <c r="W555" i="10"/>
  <c r="W554" i="10"/>
  <c r="W553" i="10"/>
  <c r="W552" i="10"/>
  <c r="W551" i="10"/>
  <c r="W550" i="10"/>
  <c r="W549" i="10"/>
  <c r="W548" i="10"/>
  <c r="W547" i="10"/>
  <c r="W546" i="10"/>
  <c r="W545" i="10"/>
  <c r="W544" i="10"/>
  <c r="W543" i="10"/>
  <c r="W542" i="10"/>
  <c r="U541" i="10"/>
  <c r="W541" i="10" s="1"/>
  <c r="W540" i="10"/>
  <c r="W539" i="10"/>
  <c r="W538" i="10"/>
  <c r="W537" i="10"/>
  <c r="U536" i="10"/>
  <c r="U535" i="10" s="1"/>
  <c r="W535" i="10" s="1"/>
  <c r="W534" i="10"/>
  <c r="W533" i="10"/>
  <c r="W532" i="10"/>
  <c r="W531" i="10"/>
  <c r="W530" i="10"/>
  <c r="W529" i="10"/>
  <c r="W528" i="10"/>
  <c r="W527" i="10"/>
  <c r="W526" i="10"/>
  <c r="W525" i="10"/>
  <c r="W524" i="10"/>
  <c r="W523" i="10"/>
  <c r="W522" i="10"/>
  <c r="W521" i="10"/>
  <c r="W520" i="10"/>
  <c r="W519" i="10"/>
  <c r="W518" i="10"/>
  <c r="W517" i="10"/>
  <c r="W516" i="10"/>
  <c r="W515" i="10"/>
  <c r="W514" i="10"/>
  <c r="W513" i="10"/>
  <c r="W512" i="10"/>
  <c r="W511" i="10"/>
  <c r="W510" i="10"/>
  <c r="W509" i="10"/>
  <c r="W508" i="10"/>
  <c r="W507" i="10"/>
  <c r="W506" i="10"/>
  <c r="W505" i="10"/>
  <c r="W504" i="10"/>
  <c r="W503" i="10"/>
  <c r="W502" i="10"/>
  <c r="W501" i="10"/>
  <c r="W500" i="10"/>
  <c r="W499" i="10"/>
  <c r="W498" i="10"/>
  <c r="W497" i="10"/>
  <c r="W496" i="10"/>
  <c r="W495" i="10"/>
  <c r="W494" i="10"/>
  <c r="W493" i="10"/>
  <c r="W492" i="10"/>
  <c r="W491" i="10"/>
  <c r="W490" i="10"/>
  <c r="W489" i="10"/>
  <c r="W488" i="10"/>
  <c r="W487" i="10"/>
  <c r="W486" i="10"/>
  <c r="W485" i="10"/>
  <c r="W484" i="10"/>
  <c r="W483" i="10"/>
  <c r="W482" i="10"/>
  <c r="W481" i="10"/>
  <c r="W480" i="10"/>
  <c r="W479" i="10"/>
  <c r="W478" i="10"/>
  <c r="W477" i="10"/>
  <c r="W476" i="10"/>
  <c r="W475" i="10"/>
  <c r="W474" i="10"/>
  <c r="W473" i="10"/>
  <c r="W472" i="10"/>
  <c r="W471" i="10"/>
  <c r="W470" i="10"/>
  <c r="W469" i="10"/>
  <c r="W468" i="10"/>
  <c r="W467" i="10"/>
  <c r="W466" i="10"/>
  <c r="W465" i="10"/>
  <c r="W464" i="10"/>
  <c r="W463" i="10"/>
  <c r="W462" i="10"/>
  <c r="W461" i="10"/>
  <c r="W460" i="10"/>
  <c r="W459" i="10"/>
  <c r="W458" i="10"/>
  <c r="W457" i="10"/>
  <c r="W456" i="10"/>
  <c r="W455" i="10"/>
  <c r="W454" i="10"/>
  <c r="W453" i="10"/>
  <c r="W452" i="10"/>
  <c r="W451" i="10"/>
  <c r="W450" i="10"/>
  <c r="W449" i="10"/>
  <c r="W448" i="10"/>
  <c r="W447" i="10"/>
  <c r="W446" i="10"/>
  <c r="W445" i="10"/>
  <c r="W444" i="10"/>
  <c r="W443" i="10"/>
  <c r="W442" i="10"/>
  <c r="W441" i="10"/>
  <c r="W440" i="10"/>
  <c r="W439" i="10"/>
  <c r="W438" i="10"/>
  <c r="W437" i="10"/>
  <c r="W436" i="10"/>
  <c r="W435" i="10"/>
  <c r="W434" i="10"/>
  <c r="W433" i="10"/>
  <c r="W432" i="10"/>
  <c r="W431" i="10"/>
  <c r="W430" i="10"/>
  <c r="W429" i="10"/>
  <c r="W428" i="10"/>
  <c r="W427" i="10"/>
  <c r="W426" i="10"/>
  <c r="W425" i="10"/>
  <c r="W424" i="10"/>
  <c r="W423" i="10"/>
  <c r="W422" i="10"/>
  <c r="W421" i="10"/>
  <c r="W420" i="10"/>
  <c r="W419" i="10"/>
  <c r="W418" i="10"/>
  <c r="W417" i="10"/>
  <c r="W416" i="10"/>
  <c r="W415" i="10"/>
  <c r="W414" i="10"/>
  <c r="W413" i="10"/>
  <c r="W412" i="10"/>
  <c r="W411" i="10"/>
  <c r="W410" i="10"/>
  <c r="W409" i="10"/>
  <c r="W408" i="10"/>
  <c r="W407" i="10"/>
  <c r="W406" i="10"/>
  <c r="W405" i="10"/>
  <c r="W404" i="10"/>
  <c r="W403" i="10"/>
  <c r="W402" i="10"/>
  <c r="W401" i="10"/>
  <c r="W400" i="10"/>
  <c r="W399" i="10"/>
  <c r="W398" i="10"/>
  <c r="W397" i="10"/>
  <c r="W396" i="10"/>
  <c r="W395" i="10"/>
  <c r="W394" i="10"/>
  <c r="W393" i="10"/>
  <c r="W392" i="10"/>
  <c r="W391" i="10"/>
  <c r="W390" i="10"/>
  <c r="W389" i="10"/>
  <c r="W388" i="10"/>
  <c r="W387" i="10"/>
  <c r="W386" i="10"/>
  <c r="W385" i="10"/>
  <c r="W384" i="10"/>
  <c r="W383" i="10"/>
  <c r="W382" i="10"/>
  <c r="W381" i="10"/>
  <c r="W380" i="10"/>
  <c r="W379" i="10"/>
  <c r="W378" i="10"/>
  <c r="W377" i="10"/>
  <c r="W376" i="10"/>
  <c r="W375" i="10"/>
  <c r="W374" i="10"/>
  <c r="W373" i="10"/>
  <c r="W372" i="10"/>
  <c r="W371" i="10"/>
  <c r="W370" i="10"/>
  <c r="W369" i="10"/>
  <c r="W368" i="10"/>
  <c r="W367" i="10"/>
  <c r="S366" i="10"/>
  <c r="W366" i="10" s="1"/>
  <c r="W365" i="10"/>
  <c r="W364" i="10"/>
  <c r="W363" i="10"/>
  <c r="W362" i="10"/>
  <c r="W361" i="10"/>
  <c r="W360" i="10"/>
  <c r="W359" i="10"/>
  <c r="W358" i="10"/>
  <c r="W357" i="10"/>
  <c r="W356" i="10"/>
  <c r="W355" i="10"/>
  <c r="W354" i="10"/>
  <c r="V353" i="10"/>
  <c r="T353" i="10"/>
  <c r="S353" i="10"/>
  <c r="W352" i="10"/>
  <c r="W351" i="10"/>
  <c r="W350" i="10"/>
  <c r="W349" i="10"/>
  <c r="W348" i="10"/>
  <c r="W347" i="10"/>
  <c r="T346" i="10"/>
  <c r="W346" i="10" s="1"/>
  <c r="W345" i="10"/>
  <c r="W344" i="10"/>
  <c r="W343" i="10"/>
  <c r="W342" i="10"/>
  <c r="V341" i="10"/>
  <c r="U341" i="10"/>
  <c r="U315" i="10" s="1"/>
  <c r="T341" i="10"/>
  <c r="T315" i="10" s="1"/>
  <c r="T3" i="10" s="1"/>
  <c r="S341" i="10"/>
  <c r="W340" i="10"/>
  <c r="W339" i="10"/>
  <c r="W338" i="10"/>
  <c r="W337" i="10"/>
  <c r="W336" i="10"/>
  <c r="W335" i="10"/>
  <c r="W334" i="10"/>
  <c r="W333" i="10"/>
  <c r="W332" i="10"/>
  <c r="W331" i="10"/>
  <c r="W330" i="10"/>
  <c r="W329" i="10"/>
  <c r="W328" i="10"/>
  <c r="W327" i="10"/>
  <c r="W326" i="10"/>
  <c r="W325" i="10"/>
  <c r="W324" i="10"/>
  <c r="V323" i="10"/>
  <c r="W322" i="10"/>
  <c r="W321" i="10"/>
  <c r="W320" i="10"/>
  <c r="W319" i="10"/>
  <c r="W318" i="10"/>
  <c r="W317" i="10"/>
  <c r="W316" i="10"/>
  <c r="S315" i="10"/>
  <c r="S3" i="10" s="1"/>
  <c r="W314" i="10"/>
  <c r="W313" i="10"/>
  <c r="W312" i="10"/>
  <c r="W311" i="10"/>
  <c r="W310" i="10"/>
  <c r="W309" i="10"/>
  <c r="W308" i="10"/>
  <c r="W307" i="10"/>
  <c r="W306" i="10"/>
  <c r="W305" i="10"/>
  <c r="W304" i="10"/>
  <c r="W303" i="10"/>
  <c r="W302" i="10"/>
  <c r="W301" i="10"/>
  <c r="W300" i="10"/>
  <c r="W299" i="10"/>
  <c r="W298" i="10"/>
  <c r="W297" i="10"/>
  <c r="W296" i="10"/>
  <c r="W295" i="10"/>
  <c r="W294" i="10"/>
  <c r="W293" i="10"/>
  <c r="W292" i="10"/>
  <c r="W291" i="10"/>
  <c r="U290" i="10"/>
  <c r="W290" i="10" s="1"/>
  <c r="W289" i="10"/>
  <c r="W288" i="10"/>
  <c r="W287" i="10"/>
  <c r="W286" i="10"/>
  <c r="W285" i="10"/>
  <c r="W284" i="10"/>
  <c r="W283" i="10"/>
  <c r="W282" i="10"/>
  <c r="W281" i="10"/>
  <c r="W280" i="10"/>
  <c r="W279" i="10"/>
  <c r="W278" i="10"/>
  <c r="W277" i="10"/>
  <c r="W276" i="10"/>
  <c r="W275" i="10"/>
  <c r="W274" i="10"/>
  <c r="W273" i="10"/>
  <c r="W272" i="10"/>
  <c r="W271" i="10"/>
  <c r="W270" i="10"/>
  <c r="W269" i="10"/>
  <c r="W268" i="10"/>
  <c r="W267" i="10"/>
  <c r="W266" i="10"/>
  <c r="W265" i="10"/>
  <c r="W264" i="10"/>
  <c r="W263" i="10"/>
  <c r="W262" i="10"/>
  <c r="W261" i="10"/>
  <c r="W260" i="10"/>
  <c r="W259" i="10"/>
  <c r="W258" i="10"/>
  <c r="W257" i="10"/>
  <c r="W256" i="10"/>
  <c r="W255" i="10"/>
  <c r="W254" i="10"/>
  <c r="W253" i="10"/>
  <c r="W252" i="10"/>
  <c r="W251" i="10"/>
  <c r="W250" i="10"/>
  <c r="W249" i="10"/>
  <c r="W248" i="10"/>
  <c r="W247" i="10"/>
  <c r="W246" i="10"/>
  <c r="W245" i="10"/>
  <c r="W244" i="10"/>
  <c r="W243" i="10"/>
  <c r="W242" i="10"/>
  <c r="W241" i="10"/>
  <c r="W240" i="10"/>
  <c r="W239" i="10"/>
  <c r="W238" i="10"/>
  <c r="W237" i="10"/>
  <c r="W236" i="10"/>
  <c r="W235" i="10"/>
  <c r="W234" i="10"/>
  <c r="W233" i="10"/>
  <c r="W232" i="10"/>
  <c r="W231" i="10"/>
  <c r="W230" i="10"/>
  <c r="W229" i="10"/>
  <c r="W228" i="10"/>
  <c r="W227" i="10"/>
  <c r="W226" i="10"/>
  <c r="W225" i="10"/>
  <c r="W224" i="10"/>
  <c r="W223" i="10"/>
  <c r="W222" i="10"/>
  <c r="W221" i="10"/>
  <c r="W220" i="10"/>
  <c r="W219" i="10"/>
  <c r="W218" i="10"/>
  <c r="W217" i="10"/>
  <c r="W216" i="10"/>
  <c r="W215" i="10"/>
  <c r="W214" i="10"/>
  <c r="W213" i="10"/>
  <c r="W212" i="10"/>
  <c r="W211" i="10"/>
  <c r="W210" i="10"/>
  <c r="W209" i="10"/>
  <c r="W208" i="10"/>
  <c r="W207" i="10"/>
  <c r="W206" i="10"/>
  <c r="W205" i="10"/>
  <c r="W204" i="10"/>
  <c r="W203" i="10"/>
  <c r="W202" i="10"/>
  <c r="W201" i="10"/>
  <c r="W200" i="10"/>
  <c r="W199" i="10"/>
  <c r="W198" i="10"/>
  <c r="W197" i="10"/>
  <c r="W196" i="10"/>
  <c r="W195" i="10"/>
  <c r="W194" i="10"/>
  <c r="W193" i="10"/>
  <c r="W192" i="10"/>
  <c r="W191" i="10"/>
  <c r="W190" i="10"/>
  <c r="W189" i="10"/>
  <c r="W188" i="10"/>
  <c r="W187" i="10"/>
  <c r="W186" i="10"/>
  <c r="W185" i="10"/>
  <c r="W184" i="10"/>
  <c r="W183" i="10"/>
  <c r="W182" i="10"/>
  <c r="W181" i="10"/>
  <c r="W180" i="10"/>
  <c r="W179" i="10"/>
  <c r="W178" i="10"/>
  <c r="W177" i="10"/>
  <c r="W176" i="10"/>
  <c r="W175" i="10"/>
  <c r="W174" i="10"/>
  <c r="W173" i="10"/>
  <c r="W172" i="10"/>
  <c r="W171" i="10"/>
  <c r="W170" i="10"/>
  <c r="W169" i="10"/>
  <c r="W168" i="10"/>
  <c r="W167" i="10"/>
  <c r="W166" i="10"/>
  <c r="W165" i="10"/>
  <c r="W164" i="10"/>
  <c r="W163" i="10"/>
  <c r="W162" i="10"/>
  <c r="W161" i="10"/>
  <c r="W160" i="10"/>
  <c r="W159" i="10"/>
  <c r="W158" i="10"/>
  <c r="W157" i="10"/>
  <c r="W156" i="10"/>
  <c r="W155" i="10"/>
  <c r="W154" i="10"/>
  <c r="W153" i="10"/>
  <c r="W152" i="10"/>
  <c r="W151" i="10"/>
  <c r="W150" i="10"/>
  <c r="W149" i="10"/>
  <c r="W148" i="10"/>
  <c r="W147" i="10"/>
  <c r="W146" i="10"/>
  <c r="W145" i="10"/>
  <c r="W144" i="10"/>
  <c r="W143" i="10"/>
  <c r="W142" i="10"/>
  <c r="W141" i="10"/>
  <c r="W140" i="10"/>
  <c r="W139" i="10"/>
  <c r="U138" i="10"/>
  <c r="W138" i="10" s="1"/>
  <c r="W137" i="10"/>
  <c r="W136" i="10"/>
  <c r="W135" i="10"/>
  <c r="W134" i="10"/>
  <c r="W133" i="10"/>
  <c r="W132" i="10"/>
  <c r="W131" i="10"/>
  <c r="W130" i="10"/>
  <c r="W129" i="10"/>
  <c r="W128" i="10"/>
  <c r="W127" i="10"/>
  <c r="W126" i="10"/>
  <c r="W125" i="10"/>
  <c r="W124" i="10"/>
  <c r="W123" i="10"/>
  <c r="W122" i="10"/>
  <c r="W121" i="10"/>
  <c r="W120" i="10"/>
  <c r="W119" i="10"/>
  <c r="W118" i="10"/>
  <c r="W117" i="10"/>
  <c r="W116" i="10"/>
  <c r="W115" i="10"/>
  <c r="W114" i="10"/>
  <c r="W113" i="10"/>
  <c r="W112" i="10"/>
  <c r="W111" i="10"/>
  <c r="W110" i="10"/>
  <c r="W109" i="10"/>
  <c r="W108" i="10"/>
  <c r="W107" i="10"/>
  <c r="W106" i="10"/>
  <c r="W105" i="10"/>
  <c r="W104" i="10"/>
  <c r="W103" i="10"/>
  <c r="W102" i="10"/>
  <c r="W101" i="10"/>
  <c r="W100" i="10"/>
  <c r="W99" i="10"/>
  <c r="W98" i="10"/>
  <c r="W97" i="10"/>
  <c r="W96" i="10"/>
  <c r="W95" i="10"/>
  <c r="W94" i="10"/>
  <c r="W93" i="10"/>
  <c r="W92" i="10"/>
  <c r="W91" i="10"/>
  <c r="W90" i="10"/>
  <c r="W89" i="10"/>
  <c r="W88" i="10"/>
  <c r="W87" i="10"/>
  <c r="W86" i="10"/>
  <c r="W85" i="10"/>
  <c r="W84" i="10"/>
  <c r="W83" i="10"/>
  <c r="W82" i="10"/>
  <c r="W81" i="10"/>
  <c r="W80" i="10"/>
  <c r="W79" i="10"/>
  <c r="W78" i="10"/>
  <c r="W77" i="10"/>
  <c r="W76" i="10"/>
  <c r="W75" i="10"/>
  <c r="W74" i="10"/>
  <c r="W73" i="10"/>
  <c r="W72" i="10"/>
  <c r="W71" i="10"/>
  <c r="W70" i="10"/>
  <c r="W69" i="10"/>
  <c r="W68" i="10"/>
  <c r="W67" i="10"/>
  <c r="U66" i="10"/>
  <c r="U25" i="10" s="1"/>
  <c r="W25" i="10" s="1"/>
  <c r="W65" i="10"/>
  <c r="W64" i="10"/>
  <c r="W63" i="10"/>
  <c r="W62" i="10"/>
  <c r="W61" i="10"/>
  <c r="W60" i="10"/>
  <c r="W59" i="10"/>
  <c r="W58" i="10"/>
  <c r="W57" i="10"/>
  <c r="W56" i="10"/>
  <c r="W55" i="10"/>
  <c r="W54" i="10"/>
  <c r="W53" i="10"/>
  <c r="W52" i="10"/>
  <c r="W51" i="10"/>
  <c r="W50" i="10"/>
  <c r="W49" i="10"/>
  <c r="W48" i="10"/>
  <c r="W47" i="10"/>
  <c r="W46" i="10"/>
  <c r="W45" i="10"/>
  <c r="W44" i="10"/>
  <c r="W43" i="10"/>
  <c r="W42" i="10"/>
  <c r="W41" i="10"/>
  <c r="W40" i="10"/>
  <c r="W39" i="10"/>
  <c r="W38" i="10"/>
  <c r="W37" i="10"/>
  <c r="W36" i="10"/>
  <c r="W35" i="10"/>
  <c r="W34" i="10"/>
  <c r="W33" i="10"/>
  <c r="W32" i="10"/>
  <c r="W31" i="10"/>
  <c r="W30" i="10"/>
  <c r="W29" i="10"/>
  <c r="W28" i="10"/>
  <c r="W27" i="10"/>
  <c r="W26" i="10"/>
  <c r="W24" i="10"/>
  <c r="W23" i="10"/>
  <c r="W22" i="10"/>
  <c r="W21" i="10"/>
  <c r="W20" i="10"/>
  <c r="W19" i="10"/>
  <c r="W18" i="10"/>
  <c r="W17" i="10"/>
  <c r="W16" i="10"/>
  <c r="W15" i="10"/>
  <c r="W14" i="10"/>
  <c r="W13" i="10"/>
  <c r="W12" i="10"/>
  <c r="W11" i="10"/>
  <c r="W10" i="10"/>
  <c r="W9" i="10"/>
  <c r="W8" i="10"/>
  <c r="W7" i="10"/>
  <c r="W6" i="10"/>
  <c r="U5" i="10"/>
  <c r="W5" i="10" s="1"/>
  <c r="V217" i="9"/>
  <c r="V216" i="9"/>
  <c r="V215" i="9"/>
  <c r="V214" i="9"/>
  <c r="V213" i="9"/>
  <c r="V212" i="9"/>
  <c r="V211" i="9"/>
  <c r="V210" i="9"/>
  <c r="V209" i="9"/>
  <c r="V208" i="9"/>
  <c r="V207" i="9"/>
  <c r="V206" i="9"/>
  <c r="V205" i="9"/>
  <c r="V204" i="9"/>
  <c r="V203" i="9"/>
  <c r="V202" i="9"/>
  <c r="V201" i="9"/>
  <c r="V200" i="9"/>
  <c r="V199" i="9"/>
  <c r="V198" i="9"/>
  <c r="V197" i="9"/>
  <c r="V196" i="9"/>
  <c r="V195" i="9"/>
  <c r="V194" i="9"/>
  <c r="V193" i="9"/>
  <c r="V192" i="9"/>
  <c r="V191" i="9"/>
  <c r="V190" i="9"/>
  <c r="V189" i="9"/>
  <c r="V188" i="9"/>
  <c r="V187" i="9"/>
  <c r="V186" i="9"/>
  <c r="V185" i="9"/>
  <c r="Q184" i="9"/>
  <c r="Q179" i="9" s="1"/>
  <c r="V183" i="9"/>
  <c r="V182" i="9"/>
  <c r="V181" i="9"/>
  <c r="V180" i="9"/>
  <c r="V177" i="9"/>
  <c r="V176" i="9"/>
  <c r="V175" i="9"/>
  <c r="V174" i="9"/>
  <c r="V173" i="9"/>
  <c r="V172" i="9"/>
  <c r="V171" i="9"/>
  <c r="Q170" i="9"/>
  <c r="V170" i="9" s="1"/>
  <c r="V169" i="9"/>
  <c r="V168" i="9"/>
  <c r="V167" i="9"/>
  <c r="V166" i="9"/>
  <c r="V165" i="9"/>
  <c r="V164" i="9"/>
  <c r="V163" i="9"/>
  <c r="V162" i="9"/>
  <c r="V161" i="9"/>
  <c r="V160" i="9"/>
  <c r="V159" i="9"/>
  <c r="V158" i="9"/>
  <c r="V157" i="9"/>
  <c r="V156" i="9"/>
  <c r="V155" i="9"/>
  <c r="V154" i="9"/>
  <c r="V153" i="9"/>
  <c r="V152" i="9"/>
  <c r="V151" i="9"/>
  <c r="V150" i="9"/>
  <c r="V149" i="9"/>
  <c r="V148" i="9"/>
  <c r="V147" i="9"/>
  <c r="V146" i="9"/>
  <c r="V145" i="9"/>
  <c r="V144" i="9"/>
  <c r="V143" i="9"/>
  <c r="V142" i="9"/>
  <c r="V141" i="9"/>
  <c r="V140" i="9"/>
  <c r="V139" i="9"/>
  <c r="V138" i="9"/>
  <c r="V137" i="9"/>
  <c r="V136" i="9"/>
  <c r="V135" i="9"/>
  <c r="V134" i="9"/>
  <c r="V133" i="9"/>
  <c r="V132" i="9"/>
  <c r="Q131" i="9"/>
  <c r="V131" i="9" s="1"/>
  <c r="V130" i="9"/>
  <c r="V129" i="9"/>
  <c r="V128" i="9"/>
  <c r="R127" i="9"/>
  <c r="R126" i="9" s="1"/>
  <c r="Q127" i="9"/>
  <c r="Q126" i="9" s="1"/>
  <c r="V125" i="9"/>
  <c r="V124" i="9"/>
  <c r="V123" i="9"/>
  <c r="V122" i="9"/>
  <c r="V121" i="9"/>
  <c r="V119" i="9"/>
  <c r="V118" i="9"/>
  <c r="V117" i="9"/>
  <c r="V116" i="9"/>
  <c r="V115" i="9"/>
  <c r="V114" i="9"/>
  <c r="V113" i="9"/>
  <c r="V112" i="9"/>
  <c r="V111" i="9"/>
  <c r="V110" i="9"/>
  <c r="V109" i="9"/>
  <c r="V108" i="9"/>
  <c r="V107" i="9"/>
  <c r="V106" i="9"/>
  <c r="V105" i="9"/>
  <c r="S104" i="9"/>
  <c r="V104" i="9" s="1"/>
  <c r="V103" i="9"/>
  <c r="V102" i="9"/>
  <c r="T101" i="9"/>
  <c r="V100" i="9"/>
  <c r="V99" i="9"/>
  <c r="V98" i="9"/>
  <c r="V97" i="9"/>
  <c r="V96" i="9"/>
  <c r="V95" i="9"/>
  <c r="V94" i="9"/>
  <c r="V93" i="9"/>
  <c r="V92" i="9"/>
  <c r="V91" i="9"/>
  <c r="V90" i="9"/>
  <c r="V89" i="9"/>
  <c r="V88" i="9"/>
  <c r="U87" i="9"/>
  <c r="U4" i="9" s="1"/>
  <c r="U3" i="9" s="1"/>
  <c r="U218" i="9" s="1"/>
  <c r="T87" i="9"/>
  <c r="S87" i="9"/>
  <c r="V86" i="9"/>
  <c r="V85" i="9"/>
  <c r="V84" i="9"/>
  <c r="V83" i="9"/>
  <c r="V82" i="9"/>
  <c r="V81" i="9"/>
  <c r="V80" i="9"/>
  <c r="V79" i="9"/>
  <c r="V78" i="9"/>
  <c r="V77" i="9"/>
  <c r="V76" i="9"/>
  <c r="V75" i="9"/>
  <c r="V74" i="9"/>
  <c r="V73" i="9"/>
  <c r="V72" i="9"/>
  <c r="V71" i="9"/>
  <c r="V70" i="9"/>
  <c r="V69" i="9"/>
  <c r="V68" i="9"/>
  <c r="V67" i="9"/>
  <c r="V66" i="9"/>
  <c r="V65" i="9"/>
  <c r="V64" i="9"/>
  <c r="R63" i="9"/>
  <c r="V63" i="9" s="1"/>
  <c r="V62" i="9"/>
  <c r="V61" i="9"/>
  <c r="V60" i="9"/>
  <c r="V59" i="9"/>
  <c r="V58" i="9"/>
  <c r="V57" i="9"/>
  <c r="V56" i="9"/>
  <c r="V55" i="9"/>
  <c r="V54" i="9"/>
  <c r="R53" i="9"/>
  <c r="V53" i="9" s="1"/>
  <c r="V52" i="9"/>
  <c r="V51" i="9"/>
  <c r="V50" i="9"/>
  <c r="V49" i="9"/>
  <c r="V48" i="9"/>
  <c r="V47" i="9"/>
  <c r="V46" i="9"/>
  <c r="V45" i="9"/>
  <c r="V44" i="9"/>
  <c r="V43" i="9"/>
  <c r="V42" i="9"/>
  <c r="V41" i="9"/>
  <c r="V40" i="9"/>
  <c r="V39" i="9"/>
  <c r="R38" i="9"/>
  <c r="V38" i="9" s="1"/>
  <c r="V37" i="9"/>
  <c r="V36" i="9"/>
  <c r="V35" i="9"/>
  <c r="R34" i="9"/>
  <c r="V34" i="9" s="1"/>
  <c r="V33" i="9"/>
  <c r="V32" i="9"/>
  <c r="V31" i="9"/>
  <c r="V30" i="9"/>
  <c r="V29" i="9"/>
  <c r="V28" i="9"/>
  <c r="V27" i="9"/>
  <c r="V26" i="9"/>
  <c r="V25" i="9"/>
  <c r="V24" i="9"/>
  <c r="V23" i="9"/>
  <c r="V22" i="9"/>
  <c r="V21" i="9"/>
  <c r="V20" i="9"/>
  <c r="V19" i="9"/>
  <c r="V18" i="9"/>
  <c r="V17" i="9"/>
  <c r="R16" i="9"/>
  <c r="V16" i="9" s="1"/>
  <c r="V15" i="9"/>
  <c r="V14" i="9"/>
  <c r="V13" i="9"/>
  <c r="V12" i="9"/>
  <c r="V11" i="9"/>
  <c r="V10" i="9"/>
  <c r="V9" i="9"/>
  <c r="V8" i="9"/>
  <c r="V7" i="9"/>
  <c r="V6" i="9"/>
  <c r="R5" i="9"/>
  <c r="T4" i="9"/>
  <c r="T3" i="9" s="1"/>
  <c r="T218" i="9" s="1"/>
  <c r="Q4" i="9"/>
  <c r="S576" i="10" l="1"/>
  <c r="R576" i="10"/>
  <c r="T579" i="14"/>
  <c r="W3" i="14"/>
  <c r="T579" i="12"/>
  <c r="W25" i="12"/>
  <c r="S3" i="12"/>
  <c r="W3" i="12" s="1"/>
  <c r="U3" i="12"/>
  <c r="U579" i="12" s="1"/>
  <c r="W535" i="12"/>
  <c r="W579" i="12" s="1"/>
  <c r="Q218" i="11"/>
  <c r="V178" i="11"/>
  <c r="V218" i="11" s="1"/>
  <c r="V4" i="11"/>
  <c r="V126" i="9"/>
  <c r="R4" i="9"/>
  <c r="R3" i="9" s="1"/>
  <c r="R218" i="9" s="1"/>
  <c r="V87" i="9"/>
  <c r="V127" i="9"/>
  <c r="V184" i="9"/>
  <c r="W353" i="10"/>
  <c r="V315" i="10"/>
  <c r="V3" i="10" s="1"/>
  <c r="V579" i="10" s="1"/>
  <c r="W341" i="10"/>
  <c r="T579" i="10"/>
  <c r="W315" i="10"/>
  <c r="W66" i="10"/>
  <c r="W323" i="10"/>
  <c r="U4" i="10"/>
  <c r="W536" i="10"/>
  <c r="Q178" i="9"/>
  <c r="V179" i="9"/>
  <c r="Q3" i="9"/>
  <c r="V5" i="9"/>
  <c r="S101" i="9"/>
  <c r="W578" i="8"/>
  <c r="T577" i="8"/>
  <c r="S577" i="8"/>
  <c r="S576" i="8" s="1"/>
  <c r="S575" i="8" s="1"/>
  <c r="R577" i="8"/>
  <c r="W574" i="8"/>
  <c r="W574" i="16" s="1"/>
  <c r="W573" i="8"/>
  <c r="W573" i="16" s="1"/>
  <c r="W572" i="8"/>
  <c r="W572" i="16" s="1"/>
  <c r="W571" i="8"/>
  <c r="W571" i="16" s="1"/>
  <c r="W570" i="8"/>
  <c r="W570" i="16" s="1"/>
  <c r="W569" i="8"/>
  <c r="W569" i="16" s="1"/>
  <c r="W568" i="8"/>
  <c r="W568" i="16" s="1"/>
  <c r="W567" i="8"/>
  <c r="W567" i="16" s="1"/>
  <c r="W566" i="8"/>
  <c r="W566" i="16" s="1"/>
  <c r="W565" i="8"/>
  <c r="W565" i="16" s="1"/>
  <c r="W564" i="8"/>
  <c r="W564" i="16" s="1"/>
  <c r="W563" i="8"/>
  <c r="W563" i="16" s="1"/>
  <c r="W562" i="8"/>
  <c r="W562" i="16" s="1"/>
  <c r="W561" i="8"/>
  <c r="W561" i="16" s="1"/>
  <c r="W560" i="8"/>
  <c r="W560" i="16" s="1"/>
  <c r="W559" i="8"/>
  <c r="W559" i="16" s="1"/>
  <c r="W558" i="8"/>
  <c r="W558" i="16" s="1"/>
  <c r="W557" i="8"/>
  <c r="W557" i="16" s="1"/>
  <c r="W556" i="8"/>
  <c r="W556" i="16" s="1"/>
  <c r="W555" i="8"/>
  <c r="W555" i="16" s="1"/>
  <c r="W554" i="8"/>
  <c r="W554" i="16" s="1"/>
  <c r="W553" i="8"/>
  <c r="W553" i="16" s="1"/>
  <c r="W552" i="8"/>
  <c r="W552" i="16" s="1"/>
  <c r="W551" i="8"/>
  <c r="W551" i="16" s="1"/>
  <c r="W550" i="8"/>
  <c r="W550" i="16" s="1"/>
  <c r="W549" i="8"/>
  <c r="W549" i="16" s="1"/>
  <c r="W548" i="8"/>
  <c r="W548" i="16" s="1"/>
  <c r="W547" i="8"/>
  <c r="W547" i="16" s="1"/>
  <c r="W546" i="8"/>
  <c r="W546" i="16" s="1"/>
  <c r="W545" i="8"/>
  <c r="W545" i="16" s="1"/>
  <c r="W544" i="8"/>
  <c r="W544" i="16" s="1"/>
  <c r="W543" i="8"/>
  <c r="W543" i="16" s="1"/>
  <c r="W542" i="8"/>
  <c r="W542" i="16" s="1"/>
  <c r="U541" i="8"/>
  <c r="W540" i="8"/>
  <c r="W540" i="16" s="1"/>
  <c r="W539" i="8"/>
  <c r="W539" i="16" s="1"/>
  <c r="W538" i="8"/>
  <c r="W538" i="16" s="1"/>
  <c r="W537" i="8"/>
  <c r="W537" i="16" s="1"/>
  <c r="W534" i="8"/>
  <c r="W534" i="16" s="1"/>
  <c r="W533" i="8"/>
  <c r="W533" i="16" s="1"/>
  <c r="W532" i="8"/>
  <c r="W532" i="16" s="1"/>
  <c r="W531" i="8"/>
  <c r="W531" i="16" s="1"/>
  <c r="W530" i="8"/>
  <c r="W530" i="16" s="1"/>
  <c r="W529" i="8"/>
  <c r="W529" i="16" s="1"/>
  <c r="W528" i="8"/>
  <c r="W528" i="16" s="1"/>
  <c r="W527" i="8"/>
  <c r="W527" i="16" s="1"/>
  <c r="W526" i="8"/>
  <c r="W526" i="16" s="1"/>
  <c r="W525" i="8"/>
  <c r="W525" i="16" s="1"/>
  <c r="W524" i="8"/>
  <c r="W524" i="16" s="1"/>
  <c r="W523" i="8"/>
  <c r="W523" i="16" s="1"/>
  <c r="W522" i="8"/>
  <c r="W522" i="16" s="1"/>
  <c r="W521" i="8"/>
  <c r="W521" i="16" s="1"/>
  <c r="W520" i="8"/>
  <c r="W520" i="16" s="1"/>
  <c r="W519" i="8"/>
  <c r="W519" i="16" s="1"/>
  <c r="W518" i="8"/>
  <c r="W518" i="16" s="1"/>
  <c r="W517" i="8"/>
  <c r="W517" i="16" s="1"/>
  <c r="W516" i="8"/>
  <c r="W516" i="16" s="1"/>
  <c r="W515" i="8"/>
  <c r="W515" i="16" s="1"/>
  <c r="W514" i="8"/>
  <c r="W514" i="16" s="1"/>
  <c r="W513" i="8"/>
  <c r="W513" i="16" s="1"/>
  <c r="W512" i="8"/>
  <c r="W512" i="16" s="1"/>
  <c r="W511" i="8"/>
  <c r="W511" i="16" s="1"/>
  <c r="W510" i="8"/>
  <c r="W510" i="16" s="1"/>
  <c r="W509" i="8"/>
  <c r="W509" i="16" s="1"/>
  <c r="W508" i="8"/>
  <c r="W508" i="16" s="1"/>
  <c r="W507" i="8"/>
  <c r="W507" i="16" s="1"/>
  <c r="W506" i="8"/>
  <c r="W506" i="16" s="1"/>
  <c r="W505" i="8"/>
  <c r="W505" i="16" s="1"/>
  <c r="W504" i="8"/>
  <c r="W504" i="16" s="1"/>
  <c r="W503" i="8"/>
  <c r="W503" i="16" s="1"/>
  <c r="W502" i="8"/>
  <c r="W502" i="16" s="1"/>
  <c r="W501" i="8"/>
  <c r="W501" i="16" s="1"/>
  <c r="W500" i="8"/>
  <c r="W500" i="16" s="1"/>
  <c r="W499" i="8"/>
  <c r="W499" i="16" s="1"/>
  <c r="U498" i="8"/>
  <c r="W496" i="8"/>
  <c r="W496" i="16" s="1"/>
  <c r="W495" i="8"/>
  <c r="W495" i="16" s="1"/>
  <c r="W494" i="8"/>
  <c r="W494" i="16" s="1"/>
  <c r="W493" i="8"/>
  <c r="W493" i="16" s="1"/>
  <c r="W492" i="8"/>
  <c r="W492" i="16" s="1"/>
  <c r="W491" i="8"/>
  <c r="W491" i="16" s="1"/>
  <c r="W490" i="8"/>
  <c r="W490" i="16" s="1"/>
  <c r="U489" i="8"/>
  <c r="W488" i="8"/>
  <c r="W488" i="16" s="1"/>
  <c r="W487" i="8"/>
  <c r="W487" i="16" s="1"/>
  <c r="W486" i="8"/>
  <c r="W486" i="16" s="1"/>
  <c r="W485" i="8"/>
  <c r="W485" i="16" s="1"/>
  <c r="W484" i="8"/>
  <c r="W484" i="16" s="1"/>
  <c r="W483" i="8"/>
  <c r="W483" i="16" s="1"/>
  <c r="W482" i="8"/>
  <c r="W482" i="16" s="1"/>
  <c r="W481" i="8"/>
  <c r="W481" i="16" s="1"/>
  <c r="W480" i="8"/>
  <c r="W480" i="16" s="1"/>
  <c r="W479" i="8"/>
  <c r="W479" i="16" s="1"/>
  <c r="W478" i="8"/>
  <c r="W478" i="16" s="1"/>
  <c r="W477" i="8"/>
  <c r="W477" i="16" s="1"/>
  <c r="W476" i="8"/>
  <c r="W476" i="16" s="1"/>
  <c r="W475" i="8"/>
  <c r="W475" i="16" s="1"/>
  <c r="W474" i="8"/>
  <c r="W474" i="16" s="1"/>
  <c r="W473" i="8"/>
  <c r="W473" i="16" s="1"/>
  <c r="W472" i="8"/>
  <c r="W472" i="16" s="1"/>
  <c r="W471" i="8"/>
  <c r="W471" i="16" s="1"/>
  <c r="W470" i="8"/>
  <c r="W470" i="16" s="1"/>
  <c r="W469" i="8"/>
  <c r="W469" i="16" s="1"/>
  <c r="W468" i="8"/>
  <c r="W468" i="16" s="1"/>
  <c r="W467" i="8"/>
  <c r="W467" i="16" s="1"/>
  <c r="W466" i="8"/>
  <c r="W466" i="16" s="1"/>
  <c r="W465" i="8"/>
  <c r="W465" i="16" s="1"/>
  <c r="W464" i="8"/>
  <c r="W464" i="16" s="1"/>
  <c r="W463" i="8"/>
  <c r="W463" i="16" s="1"/>
  <c r="W462" i="8"/>
  <c r="W462" i="16" s="1"/>
  <c r="W461" i="8"/>
  <c r="W461" i="16" s="1"/>
  <c r="W460" i="8"/>
  <c r="W460" i="16" s="1"/>
  <c r="W459" i="8"/>
  <c r="W459" i="16" s="1"/>
  <c r="W458" i="8"/>
  <c r="W458" i="16" s="1"/>
  <c r="W457" i="8"/>
  <c r="W457" i="16" s="1"/>
  <c r="W456" i="8"/>
  <c r="W456" i="16" s="1"/>
  <c r="W455" i="8"/>
  <c r="W455" i="16" s="1"/>
  <c r="W454" i="8"/>
  <c r="W454" i="16" s="1"/>
  <c r="W453" i="8"/>
  <c r="W453" i="16" s="1"/>
  <c r="W452" i="8"/>
  <c r="W452" i="16" s="1"/>
  <c r="W451" i="8"/>
  <c r="W451" i="16" s="1"/>
  <c r="W450" i="8"/>
  <c r="W450" i="16" s="1"/>
  <c r="W449" i="8"/>
  <c r="W449" i="16" s="1"/>
  <c r="W448" i="8"/>
  <c r="W448" i="16" s="1"/>
  <c r="W447" i="8"/>
  <c r="W447" i="16" s="1"/>
  <c r="W446" i="8"/>
  <c r="W446" i="16" s="1"/>
  <c r="W445" i="8"/>
  <c r="W445" i="16" s="1"/>
  <c r="W444" i="8"/>
  <c r="W444" i="16" s="1"/>
  <c r="W443" i="8"/>
  <c r="W443" i="16" s="1"/>
  <c r="W442" i="8"/>
  <c r="W442" i="16" s="1"/>
  <c r="W441" i="8"/>
  <c r="W441" i="16" s="1"/>
  <c r="W440" i="8"/>
  <c r="W440" i="16" s="1"/>
  <c r="W439" i="8"/>
  <c r="W439" i="16" s="1"/>
  <c r="W438" i="8"/>
  <c r="W438" i="16" s="1"/>
  <c r="W437" i="8"/>
  <c r="W437" i="16" s="1"/>
  <c r="W436" i="8"/>
  <c r="W436" i="16" s="1"/>
  <c r="W435" i="8"/>
  <c r="W435" i="16" s="1"/>
  <c r="W434" i="8"/>
  <c r="W434" i="16" s="1"/>
  <c r="W433" i="8"/>
  <c r="W433" i="16" s="1"/>
  <c r="W432" i="8"/>
  <c r="W432" i="16" s="1"/>
  <c r="W431" i="8"/>
  <c r="W431" i="16" s="1"/>
  <c r="W430" i="8"/>
  <c r="W430" i="16" s="1"/>
  <c r="W429" i="8"/>
  <c r="W429" i="16" s="1"/>
  <c r="W428" i="8"/>
  <c r="W428" i="16" s="1"/>
  <c r="W427" i="8"/>
  <c r="W427" i="16" s="1"/>
  <c r="W426" i="8"/>
  <c r="W426" i="16" s="1"/>
  <c r="W425" i="8"/>
  <c r="W425" i="16" s="1"/>
  <c r="W424" i="8"/>
  <c r="W424" i="16" s="1"/>
  <c r="W423" i="8"/>
  <c r="W423" i="16" s="1"/>
  <c r="W422" i="8"/>
  <c r="W422" i="16" s="1"/>
  <c r="W421" i="8"/>
  <c r="W421" i="16" s="1"/>
  <c r="W420" i="8"/>
  <c r="W420" i="16" s="1"/>
  <c r="W419" i="8"/>
  <c r="W419" i="16" s="1"/>
  <c r="W418" i="8"/>
  <c r="W418" i="16" s="1"/>
  <c r="W417" i="8"/>
  <c r="W417" i="16" s="1"/>
  <c r="W416" i="8"/>
  <c r="W416" i="16" s="1"/>
  <c r="W415" i="8"/>
  <c r="W415" i="16" s="1"/>
  <c r="W414" i="8"/>
  <c r="W414" i="16" s="1"/>
  <c r="W413" i="8"/>
  <c r="W413" i="16" s="1"/>
  <c r="W412" i="8"/>
  <c r="W412" i="16" s="1"/>
  <c r="W411" i="8"/>
  <c r="W411" i="16" s="1"/>
  <c r="W410" i="8"/>
  <c r="W410" i="16" s="1"/>
  <c r="W409" i="8"/>
  <c r="W409" i="16" s="1"/>
  <c r="W408" i="8"/>
  <c r="W408" i="16" s="1"/>
  <c r="W407" i="8"/>
  <c r="W407" i="16" s="1"/>
  <c r="W406" i="8"/>
  <c r="W406" i="16" s="1"/>
  <c r="W405" i="8"/>
  <c r="W405" i="16" s="1"/>
  <c r="W404" i="8"/>
  <c r="W404" i="16" s="1"/>
  <c r="W403" i="8"/>
  <c r="W403" i="16" s="1"/>
  <c r="W402" i="8"/>
  <c r="W402" i="16" s="1"/>
  <c r="W401" i="8"/>
  <c r="W401" i="16" s="1"/>
  <c r="W400" i="8"/>
  <c r="W400" i="16" s="1"/>
  <c r="W399" i="8"/>
  <c r="W399" i="16" s="1"/>
  <c r="W398" i="8"/>
  <c r="W398" i="16" s="1"/>
  <c r="W397" i="8"/>
  <c r="W397" i="16" s="1"/>
  <c r="W396" i="8"/>
  <c r="W396" i="16" s="1"/>
  <c r="W395" i="8"/>
  <c r="W395" i="16" s="1"/>
  <c r="W394" i="8"/>
  <c r="W394" i="16" s="1"/>
  <c r="W393" i="8"/>
  <c r="W393" i="16" s="1"/>
  <c r="W392" i="8"/>
  <c r="W392" i="16" s="1"/>
  <c r="W391" i="8"/>
  <c r="W391" i="16" s="1"/>
  <c r="W390" i="8"/>
  <c r="W390" i="16" s="1"/>
  <c r="W389" i="8"/>
  <c r="W389" i="16" s="1"/>
  <c r="W388" i="8"/>
  <c r="W388" i="16" s="1"/>
  <c r="W387" i="8"/>
  <c r="W387" i="16" s="1"/>
  <c r="W386" i="8"/>
  <c r="W386" i="16" s="1"/>
  <c r="W385" i="8"/>
  <c r="W385" i="16" s="1"/>
  <c r="W384" i="8"/>
  <c r="W384" i="16" s="1"/>
  <c r="W382" i="8"/>
  <c r="W382" i="16" s="1"/>
  <c r="W381" i="8"/>
  <c r="W381" i="16" s="1"/>
  <c r="W380" i="8"/>
  <c r="W380" i="16" s="1"/>
  <c r="W379" i="8"/>
  <c r="W379" i="16" s="1"/>
  <c r="W378" i="8"/>
  <c r="W378" i="16" s="1"/>
  <c r="W377" i="8"/>
  <c r="W377" i="16" s="1"/>
  <c r="W376" i="8"/>
  <c r="W376" i="16" s="1"/>
  <c r="W375" i="8"/>
  <c r="W375" i="16" s="1"/>
  <c r="W374" i="8"/>
  <c r="W374" i="16" s="1"/>
  <c r="W373" i="8"/>
  <c r="W373" i="16" s="1"/>
  <c r="W372" i="8"/>
  <c r="W372" i="16" s="1"/>
  <c r="W371" i="8"/>
  <c r="W371" i="16" s="1"/>
  <c r="W370" i="8"/>
  <c r="W370" i="16" s="1"/>
  <c r="W369" i="8"/>
  <c r="W369" i="16" s="1"/>
  <c r="W368" i="8"/>
  <c r="W368" i="16" s="1"/>
  <c r="W367" i="8"/>
  <c r="W367" i="16" s="1"/>
  <c r="S366" i="8"/>
  <c r="W365" i="8"/>
  <c r="W365" i="16" s="1"/>
  <c r="W364" i="8"/>
  <c r="W364" i="16" s="1"/>
  <c r="W363" i="8"/>
  <c r="W363" i="16" s="1"/>
  <c r="W362" i="8"/>
  <c r="W362" i="16" s="1"/>
  <c r="W361" i="8"/>
  <c r="W361" i="16" s="1"/>
  <c r="W360" i="8"/>
  <c r="W360" i="16" s="1"/>
  <c r="W359" i="8"/>
  <c r="W359" i="16" s="1"/>
  <c r="W358" i="8"/>
  <c r="W358" i="16" s="1"/>
  <c r="W357" i="8"/>
  <c r="W357" i="16" s="1"/>
  <c r="W356" i="8"/>
  <c r="W356" i="16" s="1"/>
  <c r="W355" i="8"/>
  <c r="W355" i="16" s="1"/>
  <c r="W354" i="8"/>
  <c r="W354" i="16" s="1"/>
  <c r="V353" i="8"/>
  <c r="T353" i="8"/>
  <c r="T353" i="16" s="1"/>
  <c r="S353" i="8"/>
  <c r="S353" i="16" s="1"/>
  <c r="W352" i="8"/>
  <c r="W352" i="16" s="1"/>
  <c r="W351" i="8"/>
  <c r="W351" i="16" s="1"/>
  <c r="W350" i="8"/>
  <c r="W350" i="16" s="1"/>
  <c r="W349" i="8"/>
  <c r="W349" i="16" s="1"/>
  <c r="W348" i="8"/>
  <c r="W348" i="16" s="1"/>
  <c r="W347" i="8"/>
  <c r="W347" i="16" s="1"/>
  <c r="T346" i="8"/>
  <c r="W346" i="8" s="1"/>
  <c r="W346" i="16" s="1"/>
  <c r="W345" i="8"/>
  <c r="W345" i="16" s="1"/>
  <c r="W344" i="8"/>
  <c r="W344" i="16" s="1"/>
  <c r="W343" i="8"/>
  <c r="W343" i="16" s="1"/>
  <c r="W342" i="8"/>
  <c r="W342" i="16" s="1"/>
  <c r="V341" i="8"/>
  <c r="V341" i="16" s="1"/>
  <c r="T341" i="8"/>
  <c r="T341" i="16" s="1"/>
  <c r="S341" i="8"/>
  <c r="W340" i="8"/>
  <c r="W340" i="16" s="1"/>
  <c r="W339" i="8"/>
  <c r="W339" i="16" s="1"/>
  <c r="W338" i="8"/>
  <c r="W338" i="16" s="1"/>
  <c r="W337" i="8"/>
  <c r="W337" i="16" s="1"/>
  <c r="W336" i="8"/>
  <c r="W336" i="16" s="1"/>
  <c r="W335" i="8"/>
  <c r="W335" i="16" s="1"/>
  <c r="W334" i="8"/>
  <c r="W334" i="16" s="1"/>
  <c r="W333" i="8"/>
  <c r="W333" i="16" s="1"/>
  <c r="W332" i="8"/>
  <c r="W332" i="16" s="1"/>
  <c r="W331" i="8"/>
  <c r="W331" i="16" s="1"/>
  <c r="W330" i="8"/>
  <c r="W330" i="16" s="1"/>
  <c r="W329" i="8"/>
  <c r="W329" i="16" s="1"/>
  <c r="W328" i="8"/>
  <c r="W328" i="16" s="1"/>
  <c r="S327" i="8"/>
  <c r="S327" i="16" s="1"/>
  <c r="W326" i="8"/>
  <c r="W326" i="16" s="1"/>
  <c r="W325" i="8"/>
  <c r="W325" i="16" s="1"/>
  <c r="W324" i="8"/>
  <c r="W324" i="16" s="1"/>
  <c r="V323" i="8"/>
  <c r="V323" i="16" s="1"/>
  <c r="T323" i="8"/>
  <c r="W322" i="8"/>
  <c r="W322" i="16" s="1"/>
  <c r="W321" i="8"/>
  <c r="W321" i="16" s="1"/>
  <c r="W320" i="8"/>
  <c r="W320" i="16" s="1"/>
  <c r="W319" i="8"/>
  <c r="W319" i="16" s="1"/>
  <c r="W318" i="8"/>
  <c r="W318" i="16" s="1"/>
  <c r="W317" i="8"/>
  <c r="W317" i="16" s="1"/>
  <c r="W316" i="8"/>
  <c r="W316" i="16" s="1"/>
  <c r="W314" i="8"/>
  <c r="W314" i="16" s="1"/>
  <c r="W313" i="8"/>
  <c r="W313" i="16" s="1"/>
  <c r="W312" i="8"/>
  <c r="W312" i="16" s="1"/>
  <c r="W311" i="8"/>
  <c r="W311" i="16" s="1"/>
  <c r="W310" i="8"/>
  <c r="W310" i="16" s="1"/>
  <c r="W309" i="8"/>
  <c r="W309" i="16" s="1"/>
  <c r="W308" i="8"/>
  <c r="W308" i="16" s="1"/>
  <c r="W307" i="8"/>
  <c r="W307" i="16" s="1"/>
  <c r="W306" i="8"/>
  <c r="W306" i="16" s="1"/>
  <c r="W305" i="8"/>
  <c r="W305" i="16" s="1"/>
  <c r="W304" i="8"/>
  <c r="W304" i="16" s="1"/>
  <c r="W303" i="8"/>
  <c r="W303" i="16" s="1"/>
  <c r="W302" i="8"/>
  <c r="W302" i="16" s="1"/>
  <c r="W301" i="8"/>
  <c r="W301" i="16" s="1"/>
  <c r="W300" i="8"/>
  <c r="W300" i="16" s="1"/>
  <c r="W299" i="8"/>
  <c r="W299" i="16" s="1"/>
  <c r="W298" i="8"/>
  <c r="W298" i="16" s="1"/>
  <c r="W297" i="8"/>
  <c r="W297" i="16" s="1"/>
  <c r="W296" i="8"/>
  <c r="W296" i="16" s="1"/>
  <c r="W295" i="8"/>
  <c r="W295" i="16" s="1"/>
  <c r="W294" i="8"/>
  <c r="W294" i="16" s="1"/>
  <c r="W293" i="8"/>
  <c r="W293" i="16" s="1"/>
  <c r="W292" i="8"/>
  <c r="W292" i="16" s="1"/>
  <c r="W291" i="8"/>
  <c r="W291" i="16" s="1"/>
  <c r="U290" i="8"/>
  <c r="W289" i="8"/>
  <c r="W289" i="16" s="1"/>
  <c r="W288" i="8"/>
  <c r="W288" i="16" s="1"/>
  <c r="W287" i="8"/>
  <c r="W287" i="16" s="1"/>
  <c r="W286" i="8"/>
  <c r="W286" i="16" s="1"/>
  <c r="W285" i="8"/>
  <c r="W285" i="16" s="1"/>
  <c r="W284" i="8"/>
  <c r="W284" i="16" s="1"/>
  <c r="W283" i="8"/>
  <c r="W283" i="16" s="1"/>
  <c r="W282" i="8"/>
  <c r="W282" i="16" s="1"/>
  <c r="W281" i="8"/>
  <c r="W281" i="16" s="1"/>
  <c r="W280" i="8"/>
  <c r="W280" i="16" s="1"/>
  <c r="W279" i="8"/>
  <c r="W279" i="16" s="1"/>
  <c r="W278" i="8"/>
  <c r="W278" i="16" s="1"/>
  <c r="W277" i="8"/>
  <c r="W277" i="16" s="1"/>
  <c r="W276" i="8"/>
  <c r="W276" i="16" s="1"/>
  <c r="W275" i="8"/>
  <c r="W275" i="16" s="1"/>
  <c r="W274" i="8"/>
  <c r="W274" i="16" s="1"/>
  <c r="W273" i="8"/>
  <c r="W273" i="16" s="1"/>
  <c r="W272" i="8"/>
  <c r="W272" i="16" s="1"/>
  <c r="W271" i="8"/>
  <c r="W271" i="16" s="1"/>
  <c r="W270" i="8"/>
  <c r="W270" i="16" s="1"/>
  <c r="W269" i="8"/>
  <c r="W269" i="16" s="1"/>
  <c r="W268" i="8"/>
  <c r="W268" i="16" s="1"/>
  <c r="W267" i="8"/>
  <c r="W267" i="16" s="1"/>
  <c r="W266" i="8"/>
  <c r="W266" i="16" s="1"/>
  <c r="W265" i="8"/>
  <c r="W265" i="16" s="1"/>
  <c r="W264" i="8"/>
  <c r="W264" i="16" s="1"/>
  <c r="W263" i="8"/>
  <c r="W263" i="16" s="1"/>
  <c r="W262" i="8"/>
  <c r="W262" i="16" s="1"/>
  <c r="W261" i="8"/>
  <c r="W261" i="16" s="1"/>
  <c r="W260" i="8"/>
  <c r="W260" i="16" s="1"/>
  <c r="W259" i="8"/>
  <c r="W259" i="16" s="1"/>
  <c r="W258" i="8"/>
  <c r="W258" i="16" s="1"/>
  <c r="W257" i="8"/>
  <c r="W257" i="16" s="1"/>
  <c r="W256" i="8"/>
  <c r="W256" i="16" s="1"/>
  <c r="W255" i="8"/>
  <c r="W255" i="16" s="1"/>
  <c r="W254" i="8"/>
  <c r="W254" i="16" s="1"/>
  <c r="W253" i="8"/>
  <c r="W253" i="16" s="1"/>
  <c r="W252" i="8"/>
  <c r="W252" i="16" s="1"/>
  <c r="W251" i="8"/>
  <c r="W251" i="16" s="1"/>
  <c r="W250" i="8"/>
  <c r="W250" i="16" s="1"/>
  <c r="W249" i="8"/>
  <c r="W249" i="16" s="1"/>
  <c r="W248" i="8"/>
  <c r="W248" i="16" s="1"/>
  <c r="W247" i="8"/>
  <c r="W247" i="16" s="1"/>
  <c r="W246" i="8"/>
  <c r="W246" i="16" s="1"/>
  <c r="W245" i="8"/>
  <c r="W245" i="16" s="1"/>
  <c r="W244" i="8"/>
  <c r="W244" i="16" s="1"/>
  <c r="W243" i="8"/>
  <c r="W243" i="16" s="1"/>
  <c r="W242" i="8"/>
  <c r="W242" i="16" s="1"/>
  <c r="W241" i="8"/>
  <c r="W241" i="16" s="1"/>
  <c r="W240" i="8"/>
  <c r="W240" i="16" s="1"/>
  <c r="W239" i="8"/>
  <c r="W239" i="16" s="1"/>
  <c r="W238" i="8"/>
  <c r="W238" i="16" s="1"/>
  <c r="W237" i="8"/>
  <c r="W237" i="16" s="1"/>
  <c r="W236" i="8"/>
  <c r="W236" i="16" s="1"/>
  <c r="W235" i="8"/>
  <c r="W235" i="16" s="1"/>
  <c r="W234" i="8"/>
  <c r="W234" i="16" s="1"/>
  <c r="W233" i="8"/>
  <c r="W233" i="16" s="1"/>
  <c r="W232" i="8"/>
  <c r="W232" i="16" s="1"/>
  <c r="W231" i="8"/>
  <c r="W231" i="16" s="1"/>
  <c r="W230" i="8"/>
  <c r="W230" i="16" s="1"/>
  <c r="W229" i="8"/>
  <c r="W229" i="16" s="1"/>
  <c r="W228" i="8"/>
  <c r="W228" i="16" s="1"/>
  <c r="W227" i="8"/>
  <c r="W227" i="16" s="1"/>
  <c r="W226" i="8"/>
  <c r="W226" i="16" s="1"/>
  <c r="W225" i="8"/>
  <c r="W225" i="16" s="1"/>
  <c r="W224" i="8"/>
  <c r="W224" i="16" s="1"/>
  <c r="W223" i="8"/>
  <c r="W223" i="16" s="1"/>
  <c r="W222" i="8"/>
  <c r="W222" i="16" s="1"/>
  <c r="W221" i="8"/>
  <c r="W221" i="16" s="1"/>
  <c r="W220" i="8"/>
  <c r="W220" i="16" s="1"/>
  <c r="W219" i="8"/>
  <c r="W219" i="16" s="1"/>
  <c r="W218" i="8"/>
  <c r="W218" i="16" s="1"/>
  <c r="W217" i="8"/>
  <c r="W217" i="16" s="1"/>
  <c r="W216" i="8"/>
  <c r="W216" i="16" s="1"/>
  <c r="W215" i="8"/>
  <c r="W215" i="16" s="1"/>
  <c r="W214" i="8"/>
  <c r="W214" i="16" s="1"/>
  <c r="W213" i="8"/>
  <c r="W213" i="16" s="1"/>
  <c r="W212" i="8"/>
  <c r="W212" i="16" s="1"/>
  <c r="W211" i="8"/>
  <c r="W211" i="16" s="1"/>
  <c r="W210" i="8"/>
  <c r="W210" i="16" s="1"/>
  <c r="W209" i="8"/>
  <c r="W209" i="16" s="1"/>
  <c r="W208" i="8"/>
  <c r="W208" i="16" s="1"/>
  <c r="W207" i="8"/>
  <c r="W207" i="16" s="1"/>
  <c r="W206" i="8"/>
  <c r="W206" i="16" s="1"/>
  <c r="W205" i="8"/>
  <c r="W205" i="16" s="1"/>
  <c r="W204" i="8"/>
  <c r="W204" i="16" s="1"/>
  <c r="W203" i="8"/>
  <c r="W203" i="16" s="1"/>
  <c r="W202" i="8"/>
  <c r="W202" i="16" s="1"/>
  <c r="W201" i="8"/>
  <c r="W201" i="16" s="1"/>
  <c r="W200" i="8"/>
  <c r="W200" i="16" s="1"/>
  <c r="W199" i="8"/>
  <c r="W199" i="16" s="1"/>
  <c r="W198" i="8"/>
  <c r="W198" i="16" s="1"/>
  <c r="W197" i="8"/>
  <c r="W197" i="16" s="1"/>
  <c r="W196" i="8"/>
  <c r="W196" i="16" s="1"/>
  <c r="W195" i="8"/>
  <c r="W195" i="16" s="1"/>
  <c r="W194" i="8"/>
  <c r="W194" i="16" s="1"/>
  <c r="W193" i="8"/>
  <c r="W193" i="16" s="1"/>
  <c r="W192" i="8"/>
  <c r="W192" i="16" s="1"/>
  <c r="W191" i="8"/>
  <c r="W191" i="16" s="1"/>
  <c r="W190" i="8"/>
  <c r="W190" i="16" s="1"/>
  <c r="W189" i="8"/>
  <c r="W189" i="16" s="1"/>
  <c r="W188" i="8"/>
  <c r="W188" i="16" s="1"/>
  <c r="W187" i="8"/>
  <c r="W187" i="16" s="1"/>
  <c r="W186" i="8"/>
  <c r="W186" i="16" s="1"/>
  <c r="W185" i="8"/>
  <c r="W185" i="16" s="1"/>
  <c r="W184" i="8"/>
  <c r="W184" i="16" s="1"/>
  <c r="W183" i="8"/>
  <c r="W183" i="16" s="1"/>
  <c r="W182" i="8"/>
  <c r="W182" i="16" s="1"/>
  <c r="W181" i="8"/>
  <c r="W181" i="16" s="1"/>
  <c r="W180" i="8"/>
  <c r="W180" i="16" s="1"/>
  <c r="W179" i="8"/>
  <c r="W179" i="16" s="1"/>
  <c r="W178" i="8"/>
  <c r="W178" i="16" s="1"/>
  <c r="W177" i="8"/>
  <c r="W177" i="16" s="1"/>
  <c r="W176" i="8"/>
  <c r="W176" i="16" s="1"/>
  <c r="W175" i="8"/>
  <c r="W175" i="16" s="1"/>
  <c r="W174" i="8"/>
  <c r="W174" i="16" s="1"/>
  <c r="W173" i="8"/>
  <c r="W173" i="16" s="1"/>
  <c r="W172" i="8"/>
  <c r="W172" i="16" s="1"/>
  <c r="W171" i="8"/>
  <c r="W171" i="16" s="1"/>
  <c r="W170" i="8"/>
  <c r="W170" i="16" s="1"/>
  <c r="W169" i="8"/>
  <c r="W169" i="16" s="1"/>
  <c r="W168" i="8"/>
  <c r="W168" i="16" s="1"/>
  <c r="W167" i="8"/>
  <c r="W167" i="16" s="1"/>
  <c r="W166" i="8"/>
  <c r="W166" i="16" s="1"/>
  <c r="W165" i="8"/>
  <c r="W165" i="16" s="1"/>
  <c r="W164" i="8"/>
  <c r="W164" i="16" s="1"/>
  <c r="W163" i="8"/>
  <c r="W163" i="16" s="1"/>
  <c r="W162" i="8"/>
  <c r="W162" i="16" s="1"/>
  <c r="W161" i="8"/>
  <c r="W161" i="16" s="1"/>
  <c r="W160" i="8"/>
  <c r="W160" i="16" s="1"/>
  <c r="W159" i="8"/>
  <c r="W159" i="16" s="1"/>
  <c r="W158" i="8"/>
  <c r="W158" i="16" s="1"/>
  <c r="W157" i="8"/>
  <c r="W157" i="16" s="1"/>
  <c r="W156" i="8"/>
  <c r="W156" i="16" s="1"/>
  <c r="W155" i="8"/>
  <c r="W155" i="16" s="1"/>
  <c r="W154" i="8"/>
  <c r="W154" i="16" s="1"/>
  <c r="W153" i="8"/>
  <c r="W153" i="16" s="1"/>
  <c r="W152" i="8"/>
  <c r="W152" i="16" s="1"/>
  <c r="W151" i="8"/>
  <c r="W151" i="16" s="1"/>
  <c r="W150" i="8"/>
  <c r="W150" i="16" s="1"/>
  <c r="W149" i="8"/>
  <c r="W149" i="16" s="1"/>
  <c r="W148" i="8"/>
  <c r="W148" i="16" s="1"/>
  <c r="W147" i="8"/>
  <c r="W147" i="16" s="1"/>
  <c r="W146" i="8"/>
  <c r="W146" i="16" s="1"/>
  <c r="W145" i="8"/>
  <c r="W145" i="16" s="1"/>
  <c r="W144" i="8"/>
  <c r="W144" i="16" s="1"/>
  <c r="W143" i="8"/>
  <c r="W143" i="16" s="1"/>
  <c r="W142" i="8"/>
  <c r="W142" i="16" s="1"/>
  <c r="W141" i="8"/>
  <c r="W141" i="16" s="1"/>
  <c r="W140" i="8"/>
  <c r="W140" i="16" s="1"/>
  <c r="W139" i="8"/>
  <c r="W139" i="16" s="1"/>
  <c r="W137" i="8"/>
  <c r="W137" i="16" s="1"/>
  <c r="W136" i="8"/>
  <c r="W136" i="16" s="1"/>
  <c r="W135" i="8"/>
  <c r="W135" i="16" s="1"/>
  <c r="W134" i="8"/>
  <c r="W134" i="16" s="1"/>
  <c r="W133" i="8"/>
  <c r="W133" i="16" s="1"/>
  <c r="W132" i="8"/>
  <c r="W132" i="16" s="1"/>
  <c r="U131" i="8"/>
  <c r="U131" i="16" s="1"/>
  <c r="W129" i="8"/>
  <c r="W129" i="16" s="1"/>
  <c r="W128" i="8"/>
  <c r="W128" i="16" s="1"/>
  <c r="W127" i="8"/>
  <c r="W127" i="16" s="1"/>
  <c r="W126" i="8"/>
  <c r="W126" i="16" s="1"/>
  <c r="W125" i="8"/>
  <c r="W125" i="16" s="1"/>
  <c r="W124" i="8"/>
  <c r="W124" i="16" s="1"/>
  <c r="W123" i="8"/>
  <c r="W123" i="16" s="1"/>
  <c r="W122" i="8"/>
  <c r="W122" i="16" s="1"/>
  <c r="W121" i="8"/>
  <c r="W121" i="16" s="1"/>
  <c r="W120" i="8"/>
  <c r="W120" i="16" s="1"/>
  <c r="W119" i="8"/>
  <c r="W119" i="16" s="1"/>
  <c r="W118" i="8"/>
  <c r="W118" i="16" s="1"/>
  <c r="W117" i="8"/>
  <c r="W117" i="16" s="1"/>
  <c r="W116" i="8"/>
  <c r="W116" i="16" s="1"/>
  <c r="W115" i="8"/>
  <c r="W115" i="16" s="1"/>
  <c r="W114" i="8"/>
  <c r="W114" i="16" s="1"/>
  <c r="W113" i="8"/>
  <c r="W113" i="16" s="1"/>
  <c r="W112" i="8"/>
  <c r="W112" i="16" s="1"/>
  <c r="W111" i="8"/>
  <c r="W111" i="16" s="1"/>
  <c r="W110" i="8"/>
  <c r="W110" i="16" s="1"/>
  <c r="W109" i="8"/>
  <c r="W109" i="16" s="1"/>
  <c r="W108" i="8"/>
  <c r="W108" i="16" s="1"/>
  <c r="W107" i="8"/>
  <c r="W107" i="16" s="1"/>
  <c r="W106" i="8"/>
  <c r="W106" i="16" s="1"/>
  <c r="W105" i="8"/>
  <c r="W105" i="16" s="1"/>
  <c r="W104" i="8"/>
  <c r="W104" i="16" s="1"/>
  <c r="W103" i="8"/>
  <c r="W103" i="16" s="1"/>
  <c r="W102" i="8"/>
  <c r="W102" i="16" s="1"/>
  <c r="W101" i="8"/>
  <c r="W101" i="16" s="1"/>
  <c r="W100" i="8"/>
  <c r="W100" i="16" s="1"/>
  <c r="W99" i="8"/>
  <c r="W99" i="16" s="1"/>
  <c r="W98" i="8"/>
  <c r="W98" i="16" s="1"/>
  <c r="W97" i="8"/>
  <c r="W97" i="16" s="1"/>
  <c r="W96" i="8"/>
  <c r="W96" i="16" s="1"/>
  <c r="W95" i="8"/>
  <c r="W95" i="16" s="1"/>
  <c r="W94" i="8"/>
  <c r="W94" i="16" s="1"/>
  <c r="W93" i="8"/>
  <c r="W93" i="16" s="1"/>
  <c r="W92" i="8"/>
  <c r="W92" i="16" s="1"/>
  <c r="W91" i="8"/>
  <c r="W91" i="16" s="1"/>
  <c r="W90" i="8"/>
  <c r="W90" i="16" s="1"/>
  <c r="W89" i="8"/>
  <c r="W89" i="16" s="1"/>
  <c r="W88" i="8"/>
  <c r="W88" i="16" s="1"/>
  <c r="W87" i="8"/>
  <c r="W87" i="16" s="1"/>
  <c r="W86" i="8"/>
  <c r="W86" i="16" s="1"/>
  <c r="W85" i="8"/>
  <c r="W85" i="16" s="1"/>
  <c r="W84" i="8"/>
  <c r="W84" i="16" s="1"/>
  <c r="W83" i="8"/>
  <c r="W83" i="16" s="1"/>
  <c r="W82" i="8"/>
  <c r="W82" i="16" s="1"/>
  <c r="W81" i="8"/>
  <c r="W81" i="16" s="1"/>
  <c r="W80" i="8"/>
  <c r="W80" i="16" s="1"/>
  <c r="W79" i="8"/>
  <c r="W79" i="16" s="1"/>
  <c r="W78" i="8"/>
  <c r="W78" i="16" s="1"/>
  <c r="W77" i="8"/>
  <c r="W77" i="16" s="1"/>
  <c r="W76" i="8"/>
  <c r="W76" i="16" s="1"/>
  <c r="W75" i="8"/>
  <c r="W75" i="16" s="1"/>
  <c r="W74" i="8"/>
  <c r="W74" i="16" s="1"/>
  <c r="W73" i="8"/>
  <c r="W73" i="16" s="1"/>
  <c r="W72" i="8"/>
  <c r="W72" i="16" s="1"/>
  <c r="W71" i="8"/>
  <c r="W71" i="16" s="1"/>
  <c r="W70" i="8"/>
  <c r="W70" i="16" s="1"/>
  <c r="W69" i="8"/>
  <c r="W69" i="16" s="1"/>
  <c r="W68" i="8"/>
  <c r="W68" i="16" s="1"/>
  <c r="W67" i="8"/>
  <c r="W67" i="16" s="1"/>
  <c r="U66" i="8"/>
  <c r="W65" i="8"/>
  <c r="W65" i="16" s="1"/>
  <c r="W64" i="8"/>
  <c r="W64" i="16" s="1"/>
  <c r="W63" i="8"/>
  <c r="W63" i="16" s="1"/>
  <c r="W62" i="8"/>
  <c r="W62" i="16" s="1"/>
  <c r="W61" i="8"/>
  <c r="W61" i="16" s="1"/>
  <c r="W60" i="8"/>
  <c r="W60" i="16" s="1"/>
  <c r="W59" i="8"/>
  <c r="W59" i="16" s="1"/>
  <c r="W58" i="8"/>
  <c r="W58" i="16" s="1"/>
  <c r="W57" i="8"/>
  <c r="W57" i="16" s="1"/>
  <c r="W56" i="8"/>
  <c r="W56" i="16" s="1"/>
  <c r="W55" i="8"/>
  <c r="W55" i="16" s="1"/>
  <c r="W54" i="8"/>
  <c r="W54" i="16" s="1"/>
  <c r="W53" i="8"/>
  <c r="W53" i="16" s="1"/>
  <c r="W52" i="8"/>
  <c r="W52" i="16" s="1"/>
  <c r="W51" i="8"/>
  <c r="W51" i="16" s="1"/>
  <c r="W50" i="8"/>
  <c r="W50" i="16" s="1"/>
  <c r="W49" i="8"/>
  <c r="W49" i="16" s="1"/>
  <c r="W48" i="8"/>
  <c r="W48" i="16" s="1"/>
  <c r="W47" i="8"/>
  <c r="W47" i="16" s="1"/>
  <c r="W46" i="8"/>
  <c r="W46" i="16" s="1"/>
  <c r="W45" i="8"/>
  <c r="W45" i="16" s="1"/>
  <c r="W44" i="8"/>
  <c r="W44" i="16" s="1"/>
  <c r="W43" i="8"/>
  <c r="W43" i="16" s="1"/>
  <c r="W42" i="8"/>
  <c r="W42" i="16" s="1"/>
  <c r="W41" i="8"/>
  <c r="W41" i="16" s="1"/>
  <c r="W40" i="8"/>
  <c r="W40" i="16" s="1"/>
  <c r="W39" i="8"/>
  <c r="W39" i="16" s="1"/>
  <c r="W38" i="8"/>
  <c r="W38" i="16" s="1"/>
  <c r="W37" i="8"/>
  <c r="W37" i="16" s="1"/>
  <c r="W36" i="8"/>
  <c r="W36" i="16" s="1"/>
  <c r="W35" i="8"/>
  <c r="W35" i="16" s="1"/>
  <c r="W34" i="8"/>
  <c r="W34" i="16" s="1"/>
  <c r="W33" i="8"/>
  <c r="W33" i="16" s="1"/>
  <c r="W32" i="8"/>
  <c r="W32" i="16" s="1"/>
  <c r="W31" i="8"/>
  <c r="W31" i="16" s="1"/>
  <c r="W30" i="8"/>
  <c r="W30" i="16" s="1"/>
  <c r="W29" i="8"/>
  <c r="W29" i="16" s="1"/>
  <c r="W28" i="8"/>
  <c r="W28" i="16" s="1"/>
  <c r="W27" i="8"/>
  <c r="W27" i="16" s="1"/>
  <c r="W26" i="8"/>
  <c r="W26" i="16" s="1"/>
  <c r="W24" i="8"/>
  <c r="W24" i="16" s="1"/>
  <c r="W23" i="8"/>
  <c r="W23" i="16" s="1"/>
  <c r="W22" i="8"/>
  <c r="W22" i="16" s="1"/>
  <c r="W21" i="8"/>
  <c r="W21" i="16" s="1"/>
  <c r="W20" i="8"/>
  <c r="W20" i="16" s="1"/>
  <c r="W19" i="8"/>
  <c r="W19" i="16" s="1"/>
  <c r="W18" i="8"/>
  <c r="W18" i="16" s="1"/>
  <c r="U17" i="8"/>
  <c r="W16" i="8"/>
  <c r="W16" i="16" s="1"/>
  <c r="W15" i="8"/>
  <c r="W15" i="16" s="1"/>
  <c r="W14" i="8"/>
  <c r="W14" i="16" s="1"/>
  <c r="W13" i="8"/>
  <c r="W13" i="16" s="1"/>
  <c r="W12" i="8"/>
  <c r="W12" i="16" s="1"/>
  <c r="W11" i="8"/>
  <c r="W11" i="16" s="1"/>
  <c r="W10" i="8"/>
  <c r="W10" i="16" s="1"/>
  <c r="W9" i="8"/>
  <c r="W9" i="16" s="1"/>
  <c r="W8" i="8"/>
  <c r="W8" i="16" s="1"/>
  <c r="W7" i="8"/>
  <c r="W7" i="16" s="1"/>
  <c r="W6" i="8"/>
  <c r="W6" i="16" s="1"/>
  <c r="U5" i="8"/>
  <c r="V217" i="7"/>
  <c r="V216" i="7"/>
  <c r="V215" i="7"/>
  <c r="V214" i="7"/>
  <c r="V213" i="7"/>
  <c r="V212" i="7"/>
  <c r="V211" i="7"/>
  <c r="V210" i="7"/>
  <c r="V209" i="7"/>
  <c r="V208" i="7"/>
  <c r="V207" i="7"/>
  <c r="V206" i="7"/>
  <c r="V205" i="7"/>
  <c r="V204" i="7"/>
  <c r="V203" i="7"/>
  <c r="V202" i="7"/>
  <c r="V201" i="7"/>
  <c r="V200" i="7"/>
  <c r="V199" i="7"/>
  <c r="V198" i="7"/>
  <c r="V197" i="7"/>
  <c r="V196" i="7"/>
  <c r="V195" i="7"/>
  <c r="V194" i="7"/>
  <c r="V193" i="7"/>
  <c r="V192" i="7"/>
  <c r="V191" i="7"/>
  <c r="V190" i="7"/>
  <c r="V189" i="7"/>
  <c r="V188" i="7"/>
  <c r="V187" i="7"/>
  <c r="V186" i="7"/>
  <c r="V185" i="7"/>
  <c r="Q184" i="7"/>
  <c r="V183" i="7"/>
  <c r="V182" i="7"/>
  <c r="V181" i="7"/>
  <c r="V180" i="7"/>
  <c r="V177" i="7"/>
  <c r="V176" i="7"/>
  <c r="V175" i="7"/>
  <c r="V174" i="7"/>
  <c r="V173" i="7"/>
  <c r="V172" i="7"/>
  <c r="V171" i="7"/>
  <c r="Q170" i="7"/>
  <c r="V170" i="7" s="1"/>
  <c r="V169" i="7"/>
  <c r="V168" i="7"/>
  <c r="V167" i="7"/>
  <c r="V166" i="7"/>
  <c r="V165" i="7"/>
  <c r="V164" i="7"/>
  <c r="V163" i="7"/>
  <c r="V162" i="7"/>
  <c r="V161" i="7"/>
  <c r="V160" i="7"/>
  <c r="V159" i="7"/>
  <c r="V158" i="7"/>
  <c r="V157" i="7"/>
  <c r="V156" i="7"/>
  <c r="V155" i="7"/>
  <c r="V154" i="7"/>
  <c r="V153" i="7"/>
  <c r="V152" i="7"/>
  <c r="V151" i="7"/>
  <c r="V150" i="7"/>
  <c r="V149" i="7"/>
  <c r="V148" i="7"/>
  <c r="V147" i="7"/>
  <c r="V146" i="7"/>
  <c r="V145" i="7"/>
  <c r="V144" i="7"/>
  <c r="V143" i="7"/>
  <c r="V142" i="7"/>
  <c r="V141" i="7"/>
  <c r="V140" i="7"/>
  <c r="V139" i="7"/>
  <c r="V138" i="7"/>
  <c r="V137" i="7"/>
  <c r="V136" i="7"/>
  <c r="V135" i="7"/>
  <c r="V134" i="7"/>
  <c r="V133" i="7"/>
  <c r="V132" i="7"/>
  <c r="V131" i="7"/>
  <c r="Q131" i="7"/>
  <c r="V130" i="7"/>
  <c r="V129" i="7"/>
  <c r="V128" i="7"/>
  <c r="R127" i="7"/>
  <c r="R126" i="7" s="1"/>
  <c r="Q127" i="7"/>
  <c r="V125" i="7"/>
  <c r="V124" i="7"/>
  <c r="V123" i="7"/>
  <c r="V122" i="7"/>
  <c r="V121" i="7"/>
  <c r="S120" i="7"/>
  <c r="V119" i="7"/>
  <c r="V118" i="7"/>
  <c r="V117" i="7"/>
  <c r="V116" i="7"/>
  <c r="V115" i="7"/>
  <c r="V114" i="7"/>
  <c r="V113" i="7"/>
  <c r="V112" i="7"/>
  <c r="V111" i="7"/>
  <c r="V110" i="7"/>
  <c r="V109" i="7"/>
  <c r="V108" i="7"/>
  <c r="V107" i="7"/>
  <c r="V106" i="7"/>
  <c r="V105" i="7"/>
  <c r="V104" i="7"/>
  <c r="V103" i="7"/>
  <c r="V102" i="7"/>
  <c r="U101" i="7"/>
  <c r="T101" i="7"/>
  <c r="S101" i="7"/>
  <c r="V100" i="7"/>
  <c r="V99" i="7"/>
  <c r="V98" i="7"/>
  <c r="V97" i="7"/>
  <c r="V96" i="7"/>
  <c r="V95" i="7"/>
  <c r="V94" i="7"/>
  <c r="V93" i="7"/>
  <c r="V92" i="7"/>
  <c r="V91" i="7"/>
  <c r="V90" i="7"/>
  <c r="V89" i="7"/>
  <c r="V88" i="7"/>
  <c r="U87" i="7"/>
  <c r="U4" i="7" s="1"/>
  <c r="U3" i="7" s="1"/>
  <c r="U218" i="7" s="1"/>
  <c r="T87" i="7"/>
  <c r="T4" i="7" s="1"/>
  <c r="T3" i="7" s="1"/>
  <c r="T218" i="7" s="1"/>
  <c r="S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R63" i="7"/>
  <c r="V63" i="7" s="1"/>
  <c r="V62" i="7"/>
  <c r="V61" i="7"/>
  <c r="V60" i="7"/>
  <c r="V59" i="7"/>
  <c r="V58" i="7"/>
  <c r="V57" i="7"/>
  <c r="V56" i="7"/>
  <c r="V55" i="7"/>
  <c r="V54" i="7"/>
  <c r="R53" i="7"/>
  <c r="V53" i="7" s="1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R38" i="7"/>
  <c r="Q38" i="7"/>
  <c r="Q4" i="7" s="1"/>
  <c r="V37" i="7"/>
  <c r="V36" i="7"/>
  <c r="V35" i="7"/>
  <c r="R34" i="7"/>
  <c r="V34" i="7" s="1"/>
  <c r="V33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R16" i="7"/>
  <c r="V16" i="7" s="1"/>
  <c r="V15" i="7"/>
  <c r="V14" i="7"/>
  <c r="V13" i="7"/>
  <c r="V12" i="7"/>
  <c r="V11" i="7"/>
  <c r="V10" i="7"/>
  <c r="V9" i="7"/>
  <c r="V8" i="7"/>
  <c r="V7" i="7"/>
  <c r="V6" i="7"/>
  <c r="R5" i="7"/>
  <c r="U130" i="8" l="1"/>
  <c r="V315" i="8"/>
  <c r="V315" i="16" s="1"/>
  <c r="W17" i="8"/>
  <c r="W17" i="16" s="1"/>
  <c r="U17" i="16"/>
  <c r="W327" i="8"/>
  <c r="W327" i="16" s="1"/>
  <c r="U4" i="8"/>
  <c r="U4" i="16" s="1"/>
  <c r="U5" i="16"/>
  <c r="W130" i="8"/>
  <c r="W130" i="16" s="1"/>
  <c r="U130" i="16"/>
  <c r="W290" i="8"/>
  <c r="W290" i="16" s="1"/>
  <c r="U290" i="16"/>
  <c r="U383" i="8"/>
  <c r="U489" i="16"/>
  <c r="W498" i="8"/>
  <c r="W498" i="16" s="1"/>
  <c r="U498" i="16"/>
  <c r="W323" i="8"/>
  <c r="W323" i="16" s="1"/>
  <c r="T323" i="16"/>
  <c r="S315" i="8"/>
  <c r="S341" i="16"/>
  <c r="W353" i="8"/>
  <c r="W353" i="16" s="1"/>
  <c r="V353" i="16"/>
  <c r="U536" i="8"/>
  <c r="U536" i="16" s="1"/>
  <c r="U541" i="16"/>
  <c r="T576" i="8"/>
  <c r="T577" i="16"/>
  <c r="U25" i="8"/>
  <c r="U66" i="16"/>
  <c r="W131" i="8"/>
  <c r="W131" i="16" s="1"/>
  <c r="W366" i="8"/>
  <c r="W366" i="16" s="1"/>
  <c r="S366" i="16"/>
  <c r="V127" i="7"/>
  <c r="V101" i="7"/>
  <c r="V38" i="7"/>
  <c r="Q38" i="15"/>
  <c r="R4" i="7"/>
  <c r="R3" i="7" s="1"/>
  <c r="R218" i="7" s="1"/>
  <c r="V87" i="7"/>
  <c r="Q126" i="7"/>
  <c r="Q3" i="7" s="1"/>
  <c r="S577" i="16"/>
  <c r="W577" i="16" s="1"/>
  <c r="V5" i="7"/>
  <c r="S575" i="10"/>
  <c r="S576" i="16"/>
  <c r="W576" i="10"/>
  <c r="R575" i="10"/>
  <c r="W579" i="14"/>
  <c r="W579" i="16" s="1"/>
  <c r="Q179" i="7"/>
  <c r="V179" i="7" s="1"/>
  <c r="W489" i="8"/>
  <c r="W489" i="16" s="1"/>
  <c r="U497" i="8"/>
  <c r="W341" i="8"/>
  <c r="W341" i="16" s="1"/>
  <c r="W577" i="8"/>
  <c r="R576" i="8"/>
  <c r="S579" i="12"/>
  <c r="W4" i="10"/>
  <c r="U3" i="10"/>
  <c r="Q218" i="9"/>
  <c r="V178" i="9"/>
  <c r="S4" i="9"/>
  <c r="W66" i="8"/>
  <c r="W66" i="16" s="1"/>
  <c r="W541" i="8"/>
  <c r="W541" i="16" s="1"/>
  <c r="U138" i="8"/>
  <c r="T315" i="8"/>
  <c r="T315" i="16" s="1"/>
  <c r="W5" i="8"/>
  <c r="W5" i="16" s="1"/>
  <c r="V184" i="7"/>
  <c r="S4" i="7"/>
  <c r="S3" i="7" s="1"/>
  <c r="S218" i="7" s="1"/>
  <c r="T578" i="6"/>
  <c r="W578" i="6" s="1"/>
  <c r="U577" i="6"/>
  <c r="U576" i="6" s="1"/>
  <c r="S577" i="6"/>
  <c r="S576" i="6" s="1"/>
  <c r="S575" i="6" s="1"/>
  <c r="R577" i="6"/>
  <c r="R576" i="6"/>
  <c r="R575" i="6"/>
  <c r="R579" i="6" s="1"/>
  <c r="W574" i="6"/>
  <c r="W573" i="6"/>
  <c r="W572" i="6"/>
  <c r="W571" i="6"/>
  <c r="W570" i="6"/>
  <c r="W569" i="6"/>
  <c r="W568" i="6"/>
  <c r="W567" i="6"/>
  <c r="W566" i="6"/>
  <c r="W565" i="6"/>
  <c r="W564" i="6"/>
  <c r="W563" i="6"/>
  <c r="W562" i="6"/>
  <c r="W561" i="6"/>
  <c r="W560" i="6"/>
  <c r="W559" i="6"/>
  <c r="W558" i="6"/>
  <c r="W557" i="6"/>
  <c r="W556" i="6"/>
  <c r="W555" i="6"/>
  <c r="W554" i="6"/>
  <c r="W553" i="6"/>
  <c r="W552" i="6"/>
  <c r="W551" i="6"/>
  <c r="W550" i="6"/>
  <c r="W549" i="6"/>
  <c r="W548" i="6"/>
  <c r="W547" i="6"/>
  <c r="W546" i="6"/>
  <c r="W545" i="6"/>
  <c r="W544" i="6"/>
  <c r="W543" i="6"/>
  <c r="W542" i="6"/>
  <c r="W541" i="6"/>
  <c r="U541" i="6"/>
  <c r="U536" i="6" s="1"/>
  <c r="W540" i="6"/>
  <c r="W539" i="6"/>
  <c r="W538" i="6"/>
  <c r="W537" i="6"/>
  <c r="W534" i="6"/>
  <c r="W533" i="6"/>
  <c r="W532" i="6"/>
  <c r="W531" i="6"/>
  <c r="W530" i="6"/>
  <c r="W529" i="6"/>
  <c r="W528" i="6"/>
  <c r="W527" i="6"/>
  <c r="W526" i="6"/>
  <c r="W525" i="6"/>
  <c r="W524" i="6"/>
  <c r="W523" i="6"/>
  <c r="W522" i="6"/>
  <c r="W521" i="6"/>
  <c r="W520" i="6"/>
  <c r="W519" i="6"/>
  <c r="W518" i="6"/>
  <c r="W517" i="6"/>
  <c r="W516" i="6"/>
  <c r="W515" i="6"/>
  <c r="W514" i="6"/>
  <c r="W513" i="6"/>
  <c r="W512" i="6"/>
  <c r="W511" i="6"/>
  <c r="W510" i="6"/>
  <c r="W509" i="6"/>
  <c r="W508" i="6"/>
  <c r="W507" i="6"/>
  <c r="W506" i="6"/>
  <c r="W505" i="6"/>
  <c r="W504" i="6"/>
  <c r="W503" i="6"/>
  <c r="W502" i="6"/>
  <c r="W501" i="6"/>
  <c r="W500" i="6"/>
  <c r="W499" i="6"/>
  <c r="W498" i="6"/>
  <c r="U498" i="6"/>
  <c r="W497" i="6"/>
  <c r="U497" i="6"/>
  <c r="W496" i="6"/>
  <c r="W495" i="6"/>
  <c r="W494" i="6"/>
  <c r="W493" i="6"/>
  <c r="W492" i="6"/>
  <c r="W491" i="6"/>
  <c r="W490" i="6"/>
  <c r="U489" i="6"/>
  <c r="W489" i="6" s="1"/>
  <c r="W488" i="6"/>
  <c r="W487" i="6"/>
  <c r="W486" i="6"/>
  <c r="W485" i="6"/>
  <c r="W484" i="6"/>
  <c r="W483" i="6"/>
  <c r="W482" i="6"/>
  <c r="W481" i="6"/>
  <c r="W480" i="6"/>
  <c r="W479" i="6"/>
  <c r="W478" i="6"/>
  <c r="U476" i="6"/>
  <c r="T476" i="6"/>
  <c r="S476" i="6"/>
  <c r="S383" i="6" s="1"/>
  <c r="W475" i="6"/>
  <c r="W474" i="6"/>
  <c r="W473" i="6"/>
  <c r="W472" i="6"/>
  <c r="W471" i="6"/>
  <c r="W470" i="6"/>
  <c r="W469" i="6"/>
  <c r="W468" i="6"/>
  <c r="W467" i="6"/>
  <c r="W466" i="6"/>
  <c r="W465" i="6"/>
  <c r="W464" i="6"/>
  <c r="W463" i="6"/>
  <c r="W462" i="6"/>
  <c r="W461" i="6"/>
  <c r="W460" i="6"/>
  <c r="U459" i="6"/>
  <c r="W459" i="6" s="1"/>
  <c r="W458" i="6"/>
  <c r="W457" i="6"/>
  <c r="W456" i="6"/>
  <c r="W455" i="6"/>
  <c r="W454" i="6"/>
  <c r="W453" i="6"/>
  <c r="W452" i="6"/>
  <c r="W451" i="6"/>
  <c r="W450" i="6"/>
  <c r="W449" i="6"/>
  <c r="W448" i="6"/>
  <c r="W447" i="6"/>
  <c r="W446" i="6"/>
  <c r="W445" i="6"/>
  <c r="W444" i="6"/>
  <c r="W443" i="6"/>
  <c r="W442" i="6"/>
  <c r="W441" i="6"/>
  <c r="W440" i="6"/>
  <c r="W439" i="6"/>
  <c r="W438" i="6"/>
  <c r="W437" i="6"/>
  <c r="W436" i="6"/>
  <c r="W435" i="6"/>
  <c r="W434" i="6"/>
  <c r="W433" i="6"/>
  <c r="W432" i="6"/>
  <c r="W431" i="6"/>
  <c r="W430" i="6"/>
  <c r="W429" i="6"/>
  <c r="W428" i="6"/>
  <c r="W427" i="6"/>
  <c r="W426" i="6"/>
  <c r="W425" i="6"/>
  <c r="U424" i="6"/>
  <c r="W424" i="6" s="1"/>
  <c r="W423" i="6"/>
  <c r="W422" i="6"/>
  <c r="W421" i="6"/>
  <c r="W420" i="6"/>
  <c r="W419" i="6"/>
  <c r="W418" i="6"/>
  <c r="W417" i="6"/>
  <c r="W416" i="6"/>
  <c r="W415" i="6"/>
  <c r="W414" i="6"/>
  <c r="U414" i="6"/>
  <c r="W413" i="6"/>
  <c r="W412" i="6"/>
  <c r="W411" i="6"/>
  <c r="W410" i="6"/>
  <c r="W409" i="6"/>
  <c r="W408" i="6"/>
  <c r="W407" i="6"/>
  <c r="W406" i="6"/>
  <c r="W405" i="6"/>
  <c r="W404" i="6"/>
  <c r="W403" i="6"/>
  <c r="W402" i="6"/>
  <c r="W401" i="6"/>
  <c r="W400" i="6"/>
  <c r="W399" i="6"/>
  <c r="W398" i="6"/>
  <c r="W397" i="6"/>
  <c r="W396" i="6"/>
  <c r="W395" i="6"/>
  <c r="W394" i="6"/>
  <c r="W393" i="6"/>
  <c r="W392" i="6"/>
  <c r="W391" i="6"/>
  <c r="W390" i="6"/>
  <c r="W389" i="6"/>
  <c r="W388" i="6"/>
  <c r="W387" i="6"/>
  <c r="W386" i="6"/>
  <c r="W385" i="6"/>
  <c r="W384" i="6"/>
  <c r="T383" i="6"/>
  <c r="W382" i="6"/>
  <c r="W381" i="6"/>
  <c r="W380" i="6"/>
  <c r="W379" i="6"/>
  <c r="W378" i="6"/>
  <c r="W377" i="6"/>
  <c r="W376" i="6"/>
  <c r="W375" i="6"/>
  <c r="W374" i="6"/>
  <c r="W373" i="6"/>
  <c r="W372" i="6"/>
  <c r="W371" i="6"/>
  <c r="W370" i="6"/>
  <c r="W369" i="6"/>
  <c r="W368" i="6"/>
  <c r="W367" i="6"/>
  <c r="T366" i="6"/>
  <c r="S366" i="6"/>
  <c r="W366" i="6" s="1"/>
  <c r="W365" i="6"/>
  <c r="W364" i="6"/>
  <c r="W363" i="6"/>
  <c r="W362" i="6"/>
  <c r="W361" i="6"/>
  <c r="W360" i="6"/>
  <c r="W359" i="6"/>
  <c r="W358" i="6"/>
  <c r="W357" i="6"/>
  <c r="W356" i="6"/>
  <c r="W355" i="6"/>
  <c r="W354" i="6"/>
  <c r="V353" i="6"/>
  <c r="T353" i="6"/>
  <c r="S353" i="6"/>
  <c r="W353" i="6" s="1"/>
  <c r="W352" i="6"/>
  <c r="W351" i="6"/>
  <c r="W350" i="6"/>
  <c r="W349" i="6"/>
  <c r="T348" i="6"/>
  <c r="W348" i="6" s="1"/>
  <c r="W347" i="6"/>
  <c r="W346" i="6"/>
  <c r="T346" i="6"/>
  <c r="W345" i="6"/>
  <c r="W344" i="6"/>
  <c r="W343" i="6"/>
  <c r="W342" i="6"/>
  <c r="V341" i="6"/>
  <c r="U341" i="6"/>
  <c r="U315" i="6" s="1"/>
  <c r="S341" i="6"/>
  <c r="W340" i="6"/>
  <c r="W339" i="6"/>
  <c r="W338" i="6"/>
  <c r="W337" i="6"/>
  <c r="W336" i="6"/>
  <c r="W335" i="6"/>
  <c r="W334" i="6"/>
  <c r="W333" i="6"/>
  <c r="W332" i="6"/>
  <c r="W331" i="6"/>
  <c r="W330" i="6"/>
  <c r="W329" i="6"/>
  <c r="W328" i="6"/>
  <c r="W327" i="6"/>
  <c r="S327" i="6"/>
  <c r="W326" i="6"/>
  <c r="W324" i="6"/>
  <c r="V323" i="6"/>
  <c r="W323" i="6" s="1"/>
  <c r="S323" i="6"/>
  <c r="W322" i="6"/>
  <c r="W321" i="6"/>
  <c r="W320" i="6"/>
  <c r="S320" i="6"/>
  <c r="W319" i="6"/>
  <c r="W318" i="6"/>
  <c r="W317" i="6"/>
  <c r="W316" i="6"/>
  <c r="S315" i="6"/>
  <c r="W314" i="6"/>
  <c r="W313" i="6"/>
  <c r="W312" i="6"/>
  <c r="W311" i="6"/>
  <c r="W310" i="6"/>
  <c r="W309" i="6"/>
  <c r="W308" i="6"/>
  <c r="W307" i="6"/>
  <c r="W306" i="6"/>
  <c r="W305" i="6"/>
  <c r="W304" i="6"/>
  <c r="W303" i="6"/>
  <c r="W302" i="6"/>
  <c r="W301" i="6"/>
  <c r="W300" i="6"/>
  <c r="W299" i="6"/>
  <c r="W298" i="6"/>
  <c r="W297" i="6"/>
  <c r="W296" i="6"/>
  <c r="W295" i="6"/>
  <c r="W294" i="6"/>
  <c r="W293" i="6"/>
  <c r="W292" i="6"/>
  <c r="W291" i="6"/>
  <c r="U290" i="6"/>
  <c r="W290" i="6" s="1"/>
  <c r="W289" i="6"/>
  <c r="W288" i="6"/>
  <c r="W287" i="6"/>
  <c r="W286" i="6"/>
  <c r="W285" i="6"/>
  <c r="W284" i="6"/>
  <c r="W283" i="6"/>
  <c r="W282" i="6"/>
  <c r="W281" i="6"/>
  <c r="W280" i="6"/>
  <c r="W279" i="6"/>
  <c r="W278" i="6"/>
  <c r="W277" i="6"/>
  <c r="W276" i="6"/>
  <c r="W275" i="6"/>
  <c r="W274" i="6"/>
  <c r="W273" i="6"/>
  <c r="W272" i="6"/>
  <c r="W271" i="6"/>
  <c r="W270" i="6"/>
  <c r="W269" i="6"/>
  <c r="W268" i="6"/>
  <c r="W267" i="6"/>
  <c r="W266" i="6"/>
  <c r="W265" i="6"/>
  <c r="W264" i="6"/>
  <c r="W263" i="6"/>
  <c r="W262" i="6"/>
  <c r="W261" i="6"/>
  <c r="W260" i="6"/>
  <c r="W259" i="6"/>
  <c r="W258" i="6"/>
  <c r="W257" i="6"/>
  <c r="W256" i="6"/>
  <c r="W255" i="6"/>
  <c r="W254" i="6"/>
  <c r="W253" i="6"/>
  <c r="W252" i="6"/>
  <c r="W251" i="6"/>
  <c r="W250" i="6"/>
  <c r="W249" i="6"/>
  <c r="W248" i="6"/>
  <c r="W247" i="6"/>
  <c r="W246" i="6"/>
  <c r="W245" i="6"/>
  <c r="W244" i="6"/>
  <c r="W243" i="6"/>
  <c r="W242" i="6"/>
  <c r="W241" i="6"/>
  <c r="W240" i="6"/>
  <c r="W239" i="6"/>
  <c r="W238" i="6"/>
  <c r="W237" i="6"/>
  <c r="W236" i="6"/>
  <c r="W235" i="6"/>
  <c r="W234" i="6"/>
  <c r="W233" i="6"/>
  <c r="W232" i="6"/>
  <c r="W231" i="6"/>
  <c r="W230" i="6"/>
  <c r="W229" i="6"/>
  <c r="W228" i="6"/>
  <c r="W227" i="6"/>
  <c r="W226" i="6"/>
  <c r="W225" i="6"/>
  <c r="W224" i="6"/>
  <c r="W223" i="6"/>
  <c r="W222" i="6"/>
  <c r="W221" i="6"/>
  <c r="W220" i="6"/>
  <c r="W219" i="6"/>
  <c r="W218" i="6"/>
  <c r="W217" i="6"/>
  <c r="W216" i="6"/>
  <c r="W215" i="6"/>
  <c r="W214" i="6"/>
  <c r="W213" i="6"/>
  <c r="W212" i="6"/>
  <c r="W211" i="6"/>
  <c r="W210" i="6"/>
  <c r="W209" i="6"/>
  <c r="W208" i="6"/>
  <c r="W207" i="6"/>
  <c r="W206" i="6"/>
  <c r="W205" i="6"/>
  <c r="W204" i="6"/>
  <c r="W203" i="6"/>
  <c r="W202" i="6"/>
  <c r="W201" i="6"/>
  <c r="W200" i="6"/>
  <c r="W199" i="6"/>
  <c r="W198" i="6"/>
  <c r="W197" i="6"/>
  <c r="W196" i="6"/>
  <c r="W195" i="6"/>
  <c r="W194" i="6"/>
  <c r="W193" i="6"/>
  <c r="W192" i="6"/>
  <c r="W191" i="6"/>
  <c r="W190" i="6"/>
  <c r="W189" i="6"/>
  <c r="W188" i="6"/>
  <c r="W187" i="6"/>
  <c r="W186" i="6"/>
  <c r="W185" i="6"/>
  <c r="W184" i="6"/>
  <c r="W183" i="6"/>
  <c r="W182" i="6"/>
  <c r="W181" i="6"/>
  <c r="W180" i="6"/>
  <c r="W179" i="6"/>
  <c r="W178" i="6"/>
  <c r="W177" i="6"/>
  <c r="W176" i="6"/>
  <c r="W175" i="6"/>
  <c r="W174" i="6"/>
  <c r="W173" i="6"/>
  <c r="W172" i="6"/>
  <c r="W171" i="6"/>
  <c r="W170" i="6"/>
  <c r="W169" i="6"/>
  <c r="W168" i="6"/>
  <c r="W167" i="6"/>
  <c r="W166" i="6"/>
  <c r="W165" i="6"/>
  <c r="W164" i="6"/>
  <c r="W163" i="6"/>
  <c r="W162" i="6"/>
  <c r="W161" i="6"/>
  <c r="W160" i="6"/>
  <c r="W159" i="6"/>
  <c r="W158" i="6"/>
  <c r="W157" i="6"/>
  <c r="W156" i="6"/>
  <c r="W155" i="6"/>
  <c r="W154" i="6"/>
  <c r="W153" i="6"/>
  <c r="W152" i="6"/>
  <c r="W151" i="6"/>
  <c r="W150" i="6"/>
  <c r="W149" i="6"/>
  <c r="W148" i="6"/>
  <c r="W147" i="6"/>
  <c r="W146" i="6"/>
  <c r="W145" i="6"/>
  <c r="W144" i="6"/>
  <c r="W143" i="6"/>
  <c r="W142" i="6"/>
  <c r="W141" i="6"/>
  <c r="W140" i="6"/>
  <c r="W139" i="6"/>
  <c r="W138" i="6"/>
  <c r="U138" i="6"/>
  <c r="W137" i="6"/>
  <c r="W136" i="6"/>
  <c r="W135" i="6"/>
  <c r="W134" i="6"/>
  <c r="W133" i="6"/>
  <c r="W132" i="6"/>
  <c r="U131" i="6"/>
  <c r="T131" i="6"/>
  <c r="W131" i="6" s="1"/>
  <c r="U130" i="6"/>
  <c r="W129" i="6"/>
  <c r="W128" i="6"/>
  <c r="W127" i="6"/>
  <c r="W126" i="6"/>
  <c r="W125" i="6"/>
  <c r="W124" i="6"/>
  <c r="W123" i="6"/>
  <c r="W122" i="6"/>
  <c r="W121" i="6"/>
  <c r="W120" i="6"/>
  <c r="W119" i="6"/>
  <c r="W118" i="6"/>
  <c r="W117" i="6"/>
  <c r="W116" i="6"/>
  <c r="W115" i="6"/>
  <c r="W114" i="6"/>
  <c r="W113" i="6"/>
  <c r="W112" i="6"/>
  <c r="W111" i="6"/>
  <c r="W110" i="6"/>
  <c r="W109" i="6"/>
  <c r="W108" i="6"/>
  <c r="W107" i="6"/>
  <c r="W106" i="6"/>
  <c r="W105" i="6"/>
  <c r="W104" i="6"/>
  <c r="W103" i="6"/>
  <c r="W102" i="6"/>
  <c r="W101" i="6"/>
  <c r="W100" i="6"/>
  <c r="W99" i="6"/>
  <c r="W98" i="6"/>
  <c r="W97" i="6"/>
  <c r="W96" i="6"/>
  <c r="W95" i="6"/>
  <c r="W94" i="6"/>
  <c r="W93" i="6"/>
  <c r="W92" i="6"/>
  <c r="W91" i="6"/>
  <c r="W90" i="6"/>
  <c r="W89" i="6"/>
  <c r="W88" i="6"/>
  <c r="W87" i="6"/>
  <c r="W86" i="6"/>
  <c r="W85" i="6"/>
  <c r="W84" i="6"/>
  <c r="W83" i="6"/>
  <c r="W82" i="6"/>
  <c r="W81" i="6"/>
  <c r="W80" i="6"/>
  <c r="W79" i="6"/>
  <c r="W78" i="6"/>
  <c r="W77" i="6"/>
  <c r="W76" i="6"/>
  <c r="W75" i="6"/>
  <c r="U75" i="6"/>
  <c r="W74" i="6"/>
  <c r="W73" i="6"/>
  <c r="W72" i="6"/>
  <c r="W71" i="6"/>
  <c r="W70" i="6"/>
  <c r="W69" i="6"/>
  <c r="W68" i="6"/>
  <c r="W67" i="6"/>
  <c r="W66" i="6"/>
  <c r="U66" i="6"/>
  <c r="W65" i="6"/>
  <c r="W64" i="6"/>
  <c r="W63" i="6"/>
  <c r="W62" i="6"/>
  <c r="W61" i="6"/>
  <c r="W60" i="6"/>
  <c r="W59" i="6"/>
  <c r="W58" i="6"/>
  <c r="W57" i="6"/>
  <c r="W56" i="6"/>
  <c r="W55" i="6"/>
  <c r="W54" i="6"/>
  <c r="W53" i="6"/>
  <c r="W52" i="6"/>
  <c r="W51" i="6"/>
  <c r="U51" i="6"/>
  <c r="T51" i="6"/>
  <c r="W50" i="6"/>
  <c r="W49" i="6"/>
  <c r="W48" i="6"/>
  <c r="W47" i="6"/>
  <c r="W46" i="6"/>
  <c r="W45" i="6"/>
  <c r="W44" i="6"/>
  <c r="W43" i="6"/>
  <c r="W42" i="6"/>
  <c r="W41" i="6"/>
  <c r="U41" i="6"/>
  <c r="T41" i="6"/>
  <c r="S41" i="6"/>
  <c r="W40" i="6"/>
  <c r="W39" i="6"/>
  <c r="W38" i="6"/>
  <c r="W37" i="6"/>
  <c r="W36" i="6"/>
  <c r="U35" i="6"/>
  <c r="W35" i="6" s="1"/>
  <c r="W34" i="6"/>
  <c r="W33" i="6"/>
  <c r="W32" i="6"/>
  <c r="W31" i="6"/>
  <c r="W30" i="6"/>
  <c r="W29" i="6"/>
  <c r="W28" i="6"/>
  <c r="W27" i="6"/>
  <c r="U26" i="6"/>
  <c r="U25" i="6" s="1"/>
  <c r="T26" i="6"/>
  <c r="W26" i="6" s="1"/>
  <c r="T25" i="6"/>
  <c r="S25" i="6"/>
  <c r="W24" i="6"/>
  <c r="U23" i="6"/>
  <c r="W23" i="6" s="1"/>
  <c r="W22" i="6"/>
  <c r="W21" i="6"/>
  <c r="W20" i="6"/>
  <c r="W19" i="6"/>
  <c r="W18" i="6"/>
  <c r="U17" i="6"/>
  <c r="T17" i="6"/>
  <c r="W17" i="6" s="1"/>
  <c r="W16" i="6"/>
  <c r="W15" i="6"/>
  <c r="W14" i="6"/>
  <c r="W13" i="6"/>
  <c r="W12" i="6"/>
  <c r="W11" i="6"/>
  <c r="W10" i="6"/>
  <c r="W9" i="6"/>
  <c r="W8" i="6"/>
  <c r="W7" i="6"/>
  <c r="U6" i="6"/>
  <c r="U5" i="6" s="1"/>
  <c r="T5" i="6"/>
  <c r="V217" i="5"/>
  <c r="V216" i="5"/>
  <c r="V215" i="5"/>
  <c r="V214" i="5"/>
  <c r="V213" i="5"/>
  <c r="V212" i="5"/>
  <c r="V211" i="5"/>
  <c r="V210" i="5"/>
  <c r="V209" i="5"/>
  <c r="V208" i="5"/>
  <c r="V207" i="5"/>
  <c r="V206" i="5"/>
  <c r="V205" i="5"/>
  <c r="V204" i="5"/>
  <c r="V203" i="5"/>
  <c r="V202" i="5"/>
  <c r="V201" i="5"/>
  <c r="V200" i="5"/>
  <c r="V199" i="5"/>
  <c r="V198" i="5"/>
  <c r="V197" i="5"/>
  <c r="V196" i="5"/>
  <c r="V195" i="5"/>
  <c r="V194" i="5"/>
  <c r="V193" i="5"/>
  <c r="V192" i="5"/>
  <c r="V191" i="5"/>
  <c r="V190" i="5"/>
  <c r="V189" i="5"/>
  <c r="V188" i="5"/>
  <c r="V187" i="5"/>
  <c r="V186" i="5"/>
  <c r="V185" i="5"/>
  <c r="Q184" i="5"/>
  <c r="Q179" i="5" s="1"/>
  <c r="V183" i="5"/>
  <c r="V182" i="5"/>
  <c r="V181" i="5"/>
  <c r="V180" i="5"/>
  <c r="V177" i="5"/>
  <c r="V176" i="5"/>
  <c r="V175" i="5"/>
  <c r="V174" i="5"/>
  <c r="V173" i="5"/>
  <c r="V172" i="5"/>
  <c r="V171" i="5"/>
  <c r="V170" i="5"/>
  <c r="Q170" i="5"/>
  <c r="V169" i="5"/>
  <c r="V168" i="5"/>
  <c r="V167" i="5"/>
  <c r="V166" i="5"/>
  <c r="V165" i="5"/>
  <c r="V164" i="5"/>
  <c r="V163" i="5"/>
  <c r="V162" i="5"/>
  <c r="V161" i="5"/>
  <c r="V160" i="5"/>
  <c r="V159" i="5"/>
  <c r="V158" i="5"/>
  <c r="V157" i="5"/>
  <c r="V156" i="5"/>
  <c r="V155" i="5"/>
  <c r="V154" i="5"/>
  <c r="V153" i="5"/>
  <c r="V152" i="5"/>
  <c r="V151" i="5"/>
  <c r="V150" i="5"/>
  <c r="V149" i="5"/>
  <c r="V148" i="5"/>
  <c r="V147" i="5"/>
  <c r="V146" i="5"/>
  <c r="V145" i="5"/>
  <c r="V144" i="5"/>
  <c r="V143" i="5"/>
  <c r="V142" i="5"/>
  <c r="V141" i="5"/>
  <c r="V140" i="5"/>
  <c r="V139" i="5"/>
  <c r="V138" i="5"/>
  <c r="V137" i="5"/>
  <c r="V136" i="5"/>
  <c r="V135" i="5"/>
  <c r="V134" i="5"/>
  <c r="R133" i="5"/>
  <c r="Q133" i="5"/>
  <c r="V133" i="5" s="1"/>
  <c r="V132" i="5"/>
  <c r="Q131" i="5"/>
  <c r="V131" i="5" s="1"/>
  <c r="V130" i="5"/>
  <c r="V129" i="5"/>
  <c r="V128" i="5"/>
  <c r="R127" i="5"/>
  <c r="R126" i="5" s="1"/>
  <c r="Q127" i="5"/>
  <c r="V127" i="5" s="1"/>
  <c r="Q126" i="5"/>
  <c r="V125" i="5"/>
  <c r="V124" i="5"/>
  <c r="V123" i="5"/>
  <c r="V122" i="5"/>
  <c r="V121" i="5"/>
  <c r="V120" i="5"/>
  <c r="V119" i="5"/>
  <c r="V118" i="5"/>
  <c r="V117" i="5"/>
  <c r="V116" i="5"/>
  <c r="V115" i="5"/>
  <c r="V114" i="5"/>
  <c r="V113" i="5"/>
  <c r="V112" i="5"/>
  <c r="V111" i="5"/>
  <c r="V110" i="5"/>
  <c r="V109" i="5"/>
  <c r="V108" i="5"/>
  <c r="V107" i="5"/>
  <c r="V106" i="5"/>
  <c r="V105" i="5"/>
  <c r="S104" i="5"/>
  <c r="V104" i="5" s="1"/>
  <c r="V103" i="5"/>
  <c r="V102" i="5"/>
  <c r="U101" i="5"/>
  <c r="T101" i="5"/>
  <c r="T4" i="5" s="1"/>
  <c r="T3" i="5" s="1"/>
  <c r="T218" i="5" s="1"/>
  <c r="S101" i="5"/>
  <c r="V101" i="5" s="1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R63" i="5"/>
  <c r="V63" i="5" s="1"/>
  <c r="V62" i="5"/>
  <c r="V61" i="5"/>
  <c r="V60" i="5"/>
  <c r="V59" i="5"/>
  <c r="V58" i="5"/>
  <c r="V57" i="5"/>
  <c r="V56" i="5"/>
  <c r="V55" i="5"/>
  <c r="V54" i="5"/>
  <c r="V53" i="5"/>
  <c r="R53" i="5"/>
  <c r="Q53" i="5"/>
  <c r="V52" i="5"/>
  <c r="V51" i="5"/>
  <c r="V50" i="5"/>
  <c r="V49" i="5"/>
  <c r="V48" i="5"/>
  <c r="V47" i="5"/>
  <c r="V46" i="5"/>
  <c r="V45" i="5"/>
  <c r="V44" i="5"/>
  <c r="V43" i="5"/>
  <c r="V42" i="5"/>
  <c r="V41" i="5"/>
  <c r="V40" i="5"/>
  <c r="V39" i="5"/>
  <c r="R38" i="5"/>
  <c r="V38" i="5" s="1"/>
  <c r="V37" i="5"/>
  <c r="V36" i="5"/>
  <c r="V35" i="5"/>
  <c r="R34" i="5"/>
  <c r="V34" i="5" s="1"/>
  <c r="V33" i="5"/>
  <c r="V32" i="5"/>
  <c r="V31" i="5"/>
  <c r="V30" i="5"/>
  <c r="V29" i="5"/>
  <c r="V28" i="5"/>
  <c r="V27" i="5"/>
  <c r="V26" i="5"/>
  <c r="V25" i="5"/>
  <c r="V24" i="5"/>
  <c r="V23" i="5"/>
  <c r="V22" i="5"/>
  <c r="V21" i="5"/>
  <c r="V20" i="5"/>
  <c r="V19" i="5"/>
  <c r="V18" i="5"/>
  <c r="V17" i="5"/>
  <c r="R16" i="5"/>
  <c r="V16" i="5" s="1"/>
  <c r="V15" i="5"/>
  <c r="V14" i="5"/>
  <c r="V13" i="5"/>
  <c r="V12" i="5"/>
  <c r="V11" i="5"/>
  <c r="V10" i="5"/>
  <c r="V9" i="5"/>
  <c r="V8" i="5"/>
  <c r="V7" i="5"/>
  <c r="V6" i="5"/>
  <c r="R5" i="5"/>
  <c r="V5" i="5" s="1"/>
  <c r="U4" i="5"/>
  <c r="S4" i="5"/>
  <c r="R4" i="5"/>
  <c r="R3" i="5" s="1"/>
  <c r="R218" i="5" s="1"/>
  <c r="Q4" i="5"/>
  <c r="U3" i="5"/>
  <c r="U218" i="5" s="1"/>
  <c r="S3" i="5"/>
  <c r="S218" i="5" s="1"/>
  <c r="W4" i="8" l="1"/>
  <c r="W4" i="16" s="1"/>
  <c r="V3" i="8"/>
  <c r="V579" i="8" s="1"/>
  <c r="V579" i="16" s="1"/>
  <c r="U535" i="8"/>
  <c r="U535" i="16" s="1"/>
  <c r="W536" i="8"/>
  <c r="W536" i="16" s="1"/>
  <c r="W25" i="8"/>
  <c r="W25" i="16" s="1"/>
  <c r="U25" i="16"/>
  <c r="S3" i="8"/>
  <c r="S315" i="16"/>
  <c r="V3" i="16"/>
  <c r="W383" i="8"/>
  <c r="W383" i="16" s="1"/>
  <c r="U383" i="16"/>
  <c r="W497" i="8"/>
  <c r="W497" i="16" s="1"/>
  <c r="U497" i="16"/>
  <c r="W138" i="8"/>
  <c r="W138" i="16" s="1"/>
  <c r="U138" i="16"/>
  <c r="T575" i="8"/>
  <c r="T575" i="16" s="1"/>
  <c r="T576" i="16"/>
  <c r="W576" i="16" s="1"/>
  <c r="V126" i="7"/>
  <c r="S575" i="16"/>
  <c r="S579" i="10"/>
  <c r="R579" i="10"/>
  <c r="W575" i="10"/>
  <c r="Q178" i="7"/>
  <c r="V178" i="7" s="1"/>
  <c r="W576" i="8"/>
  <c r="R575" i="8"/>
  <c r="U3" i="8"/>
  <c r="W3" i="10"/>
  <c r="U579" i="10"/>
  <c r="S3" i="9"/>
  <c r="V4" i="9"/>
  <c r="T3" i="8"/>
  <c r="T3" i="16" s="1"/>
  <c r="W315" i="8"/>
  <c r="W315" i="16" s="1"/>
  <c r="V3" i="7"/>
  <c r="V4" i="7"/>
  <c r="W5" i="6"/>
  <c r="U4" i="6"/>
  <c r="U3" i="6" s="1"/>
  <c r="W25" i="6"/>
  <c r="U535" i="6"/>
  <c r="W536" i="6"/>
  <c r="S3" i="6"/>
  <c r="W6" i="6"/>
  <c r="T130" i="6"/>
  <c r="W130" i="6" s="1"/>
  <c r="U383" i="6"/>
  <c r="W383" i="6" s="1"/>
  <c r="W476" i="6"/>
  <c r="T577" i="6"/>
  <c r="T576" i="6" s="1"/>
  <c r="T575" i="6" s="1"/>
  <c r="W575" i="6" s="1"/>
  <c r="T4" i="6"/>
  <c r="V315" i="6"/>
  <c r="V3" i="6" s="1"/>
  <c r="V579" i="6" s="1"/>
  <c r="T341" i="6"/>
  <c r="T315" i="6" s="1"/>
  <c r="W315" i="6" s="1"/>
  <c r="V179" i="5"/>
  <c r="Q178" i="5"/>
  <c r="V126" i="5"/>
  <c r="V4" i="5"/>
  <c r="Q3" i="5"/>
  <c r="V3" i="5" s="1"/>
  <c r="V184" i="5"/>
  <c r="U541" i="2"/>
  <c r="W550" i="2"/>
  <c r="W575" i="16" l="1"/>
  <c r="W535" i="8"/>
  <c r="W535" i="16" s="1"/>
  <c r="U579" i="8"/>
  <c r="U579" i="16" s="1"/>
  <c r="U3" i="16"/>
  <c r="S3" i="16"/>
  <c r="S579" i="8"/>
  <c r="S579" i="16" s="1"/>
  <c r="W579" i="10"/>
  <c r="V218" i="7"/>
  <c r="Q218" i="7"/>
  <c r="W575" i="8"/>
  <c r="R579" i="8"/>
  <c r="S218" i="9"/>
  <c r="V3" i="9"/>
  <c r="V218" i="9" s="1"/>
  <c r="T579" i="8"/>
  <c r="T579" i="16" s="1"/>
  <c r="W3" i="8"/>
  <c r="W3" i="16" s="1"/>
  <c r="W535" i="6"/>
  <c r="W579" i="6" s="1"/>
  <c r="U579" i="6"/>
  <c r="W3" i="6"/>
  <c r="W341" i="6"/>
  <c r="W577" i="6"/>
  <c r="T3" i="6"/>
  <c r="W4" i="6"/>
  <c r="W576" i="6"/>
  <c r="S579" i="6"/>
  <c r="T579" i="6"/>
  <c r="Q218" i="5"/>
  <c r="V178" i="5"/>
  <c r="V218" i="5" s="1"/>
  <c r="U101" i="4"/>
  <c r="U101" i="15" s="1"/>
  <c r="T101" i="4"/>
  <c r="T101" i="15" s="1"/>
  <c r="S101" i="4"/>
  <c r="S101" i="15" s="1"/>
  <c r="S120" i="4"/>
  <c r="T578" i="2"/>
  <c r="T577" i="2" s="1"/>
  <c r="T576" i="2" s="1"/>
  <c r="T575" i="2" s="1"/>
  <c r="T346" i="2"/>
  <c r="V217" i="4"/>
  <c r="V217" i="15" s="1"/>
  <c r="V216" i="4"/>
  <c r="V216" i="15" s="1"/>
  <c r="V215" i="4"/>
  <c r="V215" i="15" s="1"/>
  <c r="V214" i="4"/>
  <c r="V214" i="15" s="1"/>
  <c r="V213" i="4"/>
  <c r="V213" i="15" s="1"/>
  <c r="V212" i="4"/>
  <c r="V212" i="15" s="1"/>
  <c r="V211" i="4"/>
  <c r="V211" i="15" s="1"/>
  <c r="V210" i="4"/>
  <c r="V210" i="15" s="1"/>
  <c r="V209" i="4"/>
  <c r="V209" i="15" s="1"/>
  <c r="V208" i="4"/>
  <c r="V208" i="15" s="1"/>
  <c r="V207" i="4"/>
  <c r="V207" i="15" s="1"/>
  <c r="V206" i="4"/>
  <c r="V206" i="15" s="1"/>
  <c r="V205" i="4"/>
  <c r="V205" i="15" s="1"/>
  <c r="V204" i="4"/>
  <c r="V204" i="15" s="1"/>
  <c r="V203" i="4"/>
  <c r="V203" i="15" s="1"/>
  <c r="V202" i="4"/>
  <c r="V202" i="15" s="1"/>
  <c r="V201" i="4"/>
  <c r="V201" i="15" s="1"/>
  <c r="V200" i="4"/>
  <c r="V200" i="15" s="1"/>
  <c r="V199" i="4"/>
  <c r="V199" i="15" s="1"/>
  <c r="V198" i="4"/>
  <c r="V198" i="15" s="1"/>
  <c r="V197" i="4"/>
  <c r="V197" i="15" s="1"/>
  <c r="V196" i="4"/>
  <c r="V196" i="15" s="1"/>
  <c r="V195" i="4"/>
  <c r="V195" i="15" s="1"/>
  <c r="V194" i="4"/>
  <c r="V194" i="15" s="1"/>
  <c r="V193" i="4"/>
  <c r="V193" i="15" s="1"/>
  <c r="V192" i="4"/>
  <c r="V192" i="15" s="1"/>
  <c r="V191" i="4"/>
  <c r="V191" i="15" s="1"/>
  <c r="V190" i="4"/>
  <c r="V190" i="15" s="1"/>
  <c r="V189" i="4"/>
  <c r="V189" i="15" s="1"/>
  <c r="V188" i="4"/>
  <c r="V188" i="15" s="1"/>
  <c r="V187" i="4"/>
  <c r="V187" i="15" s="1"/>
  <c r="V186" i="4"/>
  <c r="V186" i="15" s="1"/>
  <c r="V185" i="4"/>
  <c r="V185" i="15" s="1"/>
  <c r="Q184" i="4"/>
  <c r="V183" i="4"/>
  <c r="V183" i="15" s="1"/>
  <c r="V182" i="4"/>
  <c r="V182" i="15" s="1"/>
  <c r="V181" i="4"/>
  <c r="V181" i="15" s="1"/>
  <c r="V180" i="4"/>
  <c r="V180" i="15" s="1"/>
  <c r="V177" i="4"/>
  <c r="V177" i="15" s="1"/>
  <c r="V176" i="4"/>
  <c r="V176" i="15" s="1"/>
  <c r="V175" i="4"/>
  <c r="V175" i="15" s="1"/>
  <c r="V174" i="4"/>
  <c r="V174" i="15" s="1"/>
  <c r="V173" i="4"/>
  <c r="V173" i="15" s="1"/>
  <c r="V172" i="4"/>
  <c r="V172" i="15" s="1"/>
  <c r="V171" i="4"/>
  <c r="V171" i="15" s="1"/>
  <c r="Q170" i="4"/>
  <c r="V169" i="4"/>
  <c r="V169" i="15" s="1"/>
  <c r="V168" i="4"/>
  <c r="V168" i="15" s="1"/>
  <c r="V167" i="4"/>
  <c r="V167" i="15" s="1"/>
  <c r="V166" i="4"/>
  <c r="V166" i="15" s="1"/>
  <c r="V165" i="4"/>
  <c r="V165" i="15" s="1"/>
  <c r="V164" i="4"/>
  <c r="V164" i="15" s="1"/>
  <c r="V163" i="4"/>
  <c r="V163" i="15" s="1"/>
  <c r="V162" i="4"/>
  <c r="V162" i="15" s="1"/>
  <c r="V161" i="4"/>
  <c r="V161" i="15" s="1"/>
  <c r="V160" i="4"/>
  <c r="V160" i="15" s="1"/>
  <c r="V159" i="4"/>
  <c r="V159" i="15" s="1"/>
  <c r="V158" i="4"/>
  <c r="V158" i="15" s="1"/>
  <c r="V157" i="4"/>
  <c r="V157" i="15" s="1"/>
  <c r="V156" i="4"/>
  <c r="V156" i="15" s="1"/>
  <c r="V155" i="4"/>
  <c r="V155" i="15" s="1"/>
  <c r="V154" i="4"/>
  <c r="V154" i="15" s="1"/>
  <c r="V153" i="4"/>
  <c r="V153" i="15" s="1"/>
  <c r="V152" i="4"/>
  <c r="V152" i="15" s="1"/>
  <c r="V151" i="4"/>
  <c r="V151" i="15" s="1"/>
  <c r="V150" i="4"/>
  <c r="V150" i="15" s="1"/>
  <c r="V149" i="4"/>
  <c r="V149" i="15" s="1"/>
  <c r="V148" i="4"/>
  <c r="V148" i="15" s="1"/>
  <c r="V147" i="4"/>
  <c r="V147" i="15" s="1"/>
  <c r="V146" i="4"/>
  <c r="V146" i="15" s="1"/>
  <c r="V145" i="4"/>
  <c r="V145" i="15" s="1"/>
  <c r="V144" i="4"/>
  <c r="V144" i="15" s="1"/>
  <c r="V143" i="4"/>
  <c r="V143" i="15" s="1"/>
  <c r="V142" i="4"/>
  <c r="V142" i="15" s="1"/>
  <c r="V141" i="4"/>
  <c r="V141" i="15" s="1"/>
  <c r="V140" i="4"/>
  <c r="V140" i="15" s="1"/>
  <c r="V139" i="4"/>
  <c r="V139" i="15" s="1"/>
  <c r="V138" i="4"/>
  <c r="V138" i="15" s="1"/>
  <c r="V137" i="4"/>
  <c r="V137" i="15" s="1"/>
  <c r="V136" i="4"/>
  <c r="V136" i="15" s="1"/>
  <c r="V135" i="4"/>
  <c r="V135" i="15" s="1"/>
  <c r="V134" i="4"/>
  <c r="V134" i="15" s="1"/>
  <c r="R133" i="4"/>
  <c r="R133" i="15" s="1"/>
  <c r="Q133" i="4"/>
  <c r="Q133" i="15" s="1"/>
  <c r="V132" i="4"/>
  <c r="Q131" i="4"/>
  <c r="V130" i="4"/>
  <c r="V130" i="15" s="1"/>
  <c r="V129" i="4"/>
  <c r="V129" i="15" s="1"/>
  <c r="V128" i="4"/>
  <c r="V128" i="15" s="1"/>
  <c r="R127" i="4"/>
  <c r="R127" i="15" s="1"/>
  <c r="Q127" i="4"/>
  <c r="Q127" i="15" s="1"/>
  <c r="V125" i="4"/>
  <c r="V125" i="15" s="1"/>
  <c r="V124" i="4"/>
  <c r="V124" i="15" s="1"/>
  <c r="V123" i="4"/>
  <c r="V123" i="15" s="1"/>
  <c r="V122" i="4"/>
  <c r="V122" i="15" s="1"/>
  <c r="V121" i="4"/>
  <c r="V121" i="15" s="1"/>
  <c r="V119" i="4"/>
  <c r="V119" i="15" s="1"/>
  <c r="V118" i="4"/>
  <c r="V118" i="15" s="1"/>
  <c r="V117" i="4"/>
  <c r="V117" i="15" s="1"/>
  <c r="V116" i="4"/>
  <c r="V116" i="15" s="1"/>
  <c r="V115" i="4"/>
  <c r="V115" i="15" s="1"/>
  <c r="V114" i="4"/>
  <c r="V114" i="15" s="1"/>
  <c r="V113" i="4"/>
  <c r="V113" i="15" s="1"/>
  <c r="V112" i="4"/>
  <c r="V112" i="15" s="1"/>
  <c r="V111" i="4"/>
  <c r="V111" i="15" s="1"/>
  <c r="V110" i="4"/>
  <c r="V110" i="15" s="1"/>
  <c r="V109" i="4"/>
  <c r="V109" i="15" s="1"/>
  <c r="V108" i="4"/>
  <c r="V108" i="15" s="1"/>
  <c r="V107" i="4"/>
  <c r="V107" i="15" s="1"/>
  <c r="V106" i="4"/>
  <c r="V106" i="15" s="1"/>
  <c r="V105" i="4"/>
  <c r="V105" i="15" s="1"/>
  <c r="V104" i="4"/>
  <c r="V104" i="15" s="1"/>
  <c r="V103" i="4"/>
  <c r="V103" i="15" s="1"/>
  <c r="V102" i="4"/>
  <c r="V102" i="15" s="1"/>
  <c r="V100" i="4"/>
  <c r="V100" i="15" s="1"/>
  <c r="V99" i="4"/>
  <c r="V99" i="15" s="1"/>
  <c r="V98" i="4"/>
  <c r="V98" i="15" s="1"/>
  <c r="V97" i="4"/>
  <c r="V97" i="15" s="1"/>
  <c r="V96" i="4"/>
  <c r="V96" i="15" s="1"/>
  <c r="V95" i="4"/>
  <c r="V95" i="15" s="1"/>
  <c r="V94" i="4"/>
  <c r="V94" i="15" s="1"/>
  <c r="V93" i="4"/>
  <c r="V93" i="15" s="1"/>
  <c r="V92" i="4"/>
  <c r="V92" i="15" s="1"/>
  <c r="V91" i="4"/>
  <c r="V91" i="15" s="1"/>
  <c r="V90" i="4"/>
  <c r="V90" i="15" s="1"/>
  <c r="V89" i="4"/>
  <c r="V89" i="15" s="1"/>
  <c r="V88" i="4"/>
  <c r="V88" i="15" s="1"/>
  <c r="U87" i="4"/>
  <c r="T87" i="4"/>
  <c r="T87" i="15" s="1"/>
  <c r="S87" i="4"/>
  <c r="S87" i="15" s="1"/>
  <c r="V86" i="4"/>
  <c r="V86" i="15" s="1"/>
  <c r="V85" i="4"/>
  <c r="V85" i="15" s="1"/>
  <c r="V84" i="4"/>
  <c r="V84" i="15" s="1"/>
  <c r="V83" i="4"/>
  <c r="V83" i="15" s="1"/>
  <c r="V82" i="4"/>
  <c r="V82" i="15" s="1"/>
  <c r="V81" i="4"/>
  <c r="V81" i="15" s="1"/>
  <c r="V80" i="4"/>
  <c r="V80" i="15" s="1"/>
  <c r="V79" i="4"/>
  <c r="V79" i="15" s="1"/>
  <c r="V78" i="4"/>
  <c r="V78" i="15" s="1"/>
  <c r="V77" i="4"/>
  <c r="V77" i="15" s="1"/>
  <c r="V76" i="4"/>
  <c r="V76" i="15" s="1"/>
  <c r="V75" i="4"/>
  <c r="V75" i="15" s="1"/>
  <c r="V74" i="4"/>
  <c r="V74" i="15" s="1"/>
  <c r="V73" i="4"/>
  <c r="V73" i="15" s="1"/>
  <c r="V72" i="4"/>
  <c r="V72" i="15" s="1"/>
  <c r="V71" i="4"/>
  <c r="V71" i="15" s="1"/>
  <c r="V70" i="4"/>
  <c r="V70" i="15" s="1"/>
  <c r="V69" i="4"/>
  <c r="V69" i="15" s="1"/>
  <c r="V68" i="4"/>
  <c r="V68" i="15" s="1"/>
  <c r="V67" i="4"/>
  <c r="V67" i="15" s="1"/>
  <c r="V66" i="4"/>
  <c r="V66" i="15" s="1"/>
  <c r="V65" i="4"/>
  <c r="V65" i="15" s="1"/>
  <c r="V64" i="4"/>
  <c r="V64" i="15" s="1"/>
  <c r="R63" i="4"/>
  <c r="V62" i="4"/>
  <c r="V62" i="15" s="1"/>
  <c r="V61" i="4"/>
  <c r="V61" i="15" s="1"/>
  <c r="V60" i="4"/>
  <c r="V60" i="15" s="1"/>
  <c r="V59" i="4"/>
  <c r="V59" i="15" s="1"/>
  <c r="V58" i="4"/>
  <c r="V58" i="15" s="1"/>
  <c r="V57" i="4"/>
  <c r="V57" i="15" s="1"/>
  <c r="V56" i="4"/>
  <c r="V56" i="15" s="1"/>
  <c r="V55" i="4"/>
  <c r="V55" i="15" s="1"/>
  <c r="V54" i="4"/>
  <c r="V54" i="15" s="1"/>
  <c r="R53" i="4"/>
  <c r="R53" i="15" s="1"/>
  <c r="Q53" i="4"/>
  <c r="Q53" i="15" s="1"/>
  <c r="V52" i="4"/>
  <c r="V52" i="15" s="1"/>
  <c r="V51" i="4"/>
  <c r="V51" i="15" s="1"/>
  <c r="V50" i="4"/>
  <c r="V50" i="15" s="1"/>
  <c r="V49" i="4"/>
  <c r="V49" i="15" s="1"/>
  <c r="V48" i="4"/>
  <c r="V48" i="15" s="1"/>
  <c r="V47" i="4"/>
  <c r="V47" i="15" s="1"/>
  <c r="V46" i="4"/>
  <c r="V46" i="15" s="1"/>
  <c r="V45" i="4"/>
  <c r="V45" i="15" s="1"/>
  <c r="V44" i="4"/>
  <c r="V44" i="15" s="1"/>
  <c r="V43" i="4"/>
  <c r="V43" i="15" s="1"/>
  <c r="V42" i="4"/>
  <c r="V42" i="15" s="1"/>
  <c r="V41" i="4"/>
  <c r="V41" i="15" s="1"/>
  <c r="V40" i="4"/>
  <c r="V40" i="15" s="1"/>
  <c r="V39" i="4"/>
  <c r="V39" i="15" s="1"/>
  <c r="R38" i="4"/>
  <c r="V37" i="4"/>
  <c r="V37" i="15" s="1"/>
  <c r="V36" i="4"/>
  <c r="V36" i="15" s="1"/>
  <c r="V35" i="4"/>
  <c r="V35" i="15" s="1"/>
  <c r="R34" i="4"/>
  <c r="V33" i="4"/>
  <c r="V33" i="15" s="1"/>
  <c r="V32" i="4"/>
  <c r="V32" i="15" s="1"/>
  <c r="V31" i="4"/>
  <c r="V31" i="15" s="1"/>
  <c r="V30" i="4"/>
  <c r="V30" i="15" s="1"/>
  <c r="V29" i="4"/>
  <c r="V29" i="15" s="1"/>
  <c r="V28" i="4"/>
  <c r="V28" i="15" s="1"/>
  <c r="V27" i="4"/>
  <c r="V27" i="15" s="1"/>
  <c r="V26" i="4"/>
  <c r="V26" i="15" s="1"/>
  <c r="V25" i="4"/>
  <c r="V25" i="15" s="1"/>
  <c r="V24" i="4"/>
  <c r="V24" i="15" s="1"/>
  <c r="V23" i="4"/>
  <c r="V23" i="15" s="1"/>
  <c r="V22" i="4"/>
  <c r="V22" i="15" s="1"/>
  <c r="V21" i="4"/>
  <c r="V21" i="15" s="1"/>
  <c r="V20" i="4"/>
  <c r="V20" i="15" s="1"/>
  <c r="V19" i="4"/>
  <c r="V19" i="15" s="1"/>
  <c r="V18" i="4"/>
  <c r="V18" i="15" s="1"/>
  <c r="V17" i="4"/>
  <c r="V17" i="15" s="1"/>
  <c r="R16" i="4"/>
  <c r="V15" i="4"/>
  <c r="V15" i="15" s="1"/>
  <c r="V14" i="4"/>
  <c r="V14" i="15" s="1"/>
  <c r="V13" i="4"/>
  <c r="V13" i="15" s="1"/>
  <c r="V12" i="4"/>
  <c r="V12" i="15" s="1"/>
  <c r="V11" i="4"/>
  <c r="V11" i="15" s="1"/>
  <c r="V10" i="4"/>
  <c r="V10" i="15" s="1"/>
  <c r="V9" i="4"/>
  <c r="V9" i="15" s="1"/>
  <c r="V8" i="4"/>
  <c r="V8" i="15" s="1"/>
  <c r="V7" i="4"/>
  <c r="V7" i="15" s="1"/>
  <c r="V6" i="4"/>
  <c r="V6" i="15" s="1"/>
  <c r="R5" i="4"/>
  <c r="U5" i="2"/>
  <c r="W5" i="2" s="1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U26" i="2"/>
  <c r="W26" i="2" s="1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U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U131" i="2"/>
  <c r="U130" i="2" s="1"/>
  <c r="W130" i="2" s="1"/>
  <c r="W132" i="2"/>
  <c r="W133" i="2"/>
  <c r="W134" i="2"/>
  <c r="W135" i="2"/>
  <c r="W136" i="2"/>
  <c r="W137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U290" i="2"/>
  <c r="W290" i="2" s="1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6" i="2"/>
  <c r="W317" i="2"/>
  <c r="W318" i="2"/>
  <c r="W319" i="2"/>
  <c r="S320" i="2"/>
  <c r="W320" i="2" s="1"/>
  <c r="W321" i="2"/>
  <c r="W322" i="2"/>
  <c r="V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S341" i="2"/>
  <c r="T341" i="2"/>
  <c r="V341" i="2"/>
  <c r="W342" i="2"/>
  <c r="W343" i="2"/>
  <c r="W344" i="2"/>
  <c r="W345" i="2"/>
  <c r="W346" i="2"/>
  <c r="W347" i="2"/>
  <c r="W348" i="2"/>
  <c r="W349" i="2"/>
  <c r="W350" i="2"/>
  <c r="W351" i="2"/>
  <c r="W352" i="2"/>
  <c r="S353" i="2"/>
  <c r="T353" i="2"/>
  <c r="V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S366" i="2"/>
  <c r="W366" i="2" s="1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U489" i="2"/>
  <c r="U383" i="2" s="1"/>
  <c r="W383" i="2" s="1"/>
  <c r="W490" i="2"/>
  <c r="W491" i="2"/>
  <c r="W492" i="2"/>
  <c r="W493" i="2"/>
  <c r="W494" i="2"/>
  <c r="W495" i="2"/>
  <c r="W496" i="2"/>
  <c r="U498" i="2"/>
  <c r="W498" i="2" s="1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1" i="2"/>
  <c r="W572" i="2"/>
  <c r="W573" i="2"/>
  <c r="W574" i="2"/>
  <c r="R577" i="2"/>
  <c r="R576" i="2" s="1"/>
  <c r="S577" i="2"/>
  <c r="S576" i="2" s="1"/>
  <c r="S575" i="2" s="1"/>
  <c r="W578" i="2"/>
  <c r="W579" i="8" l="1"/>
  <c r="V5" i="4"/>
  <c r="V5" i="15" s="1"/>
  <c r="R5" i="15"/>
  <c r="V34" i="4"/>
  <c r="V34" i="15" s="1"/>
  <c r="R34" i="15"/>
  <c r="V38" i="4"/>
  <c r="V38" i="15" s="1"/>
  <c r="R38" i="15"/>
  <c r="U4" i="4"/>
  <c r="U87" i="15"/>
  <c r="V16" i="4"/>
  <c r="V16" i="15" s="1"/>
  <c r="R16" i="15"/>
  <c r="V63" i="4"/>
  <c r="V63" i="15" s="1"/>
  <c r="R63" i="15"/>
  <c r="V170" i="4"/>
  <c r="V170" i="15" s="1"/>
  <c r="Q170" i="15"/>
  <c r="Q179" i="4"/>
  <c r="Q179" i="15" s="1"/>
  <c r="Q184" i="15"/>
  <c r="T4" i="4"/>
  <c r="V101" i="4"/>
  <c r="V101" i="15" s="1"/>
  <c r="W131" i="2"/>
  <c r="T315" i="2"/>
  <c r="T3" i="2" s="1"/>
  <c r="T579" i="2" s="1"/>
  <c r="U25" i="2"/>
  <c r="W25" i="2" s="1"/>
  <c r="W353" i="2"/>
  <c r="V315" i="2"/>
  <c r="V3" i="2" s="1"/>
  <c r="V579" i="2" s="1"/>
  <c r="W323" i="2"/>
  <c r="U536" i="2"/>
  <c r="W536" i="2" s="1"/>
  <c r="W341" i="2"/>
  <c r="S315" i="2"/>
  <c r="S3" i="2" s="1"/>
  <c r="S579" i="2" s="1"/>
  <c r="V53" i="4"/>
  <c r="V53" i="15" s="1"/>
  <c r="R126" i="4"/>
  <c r="R126" i="15" s="1"/>
  <c r="V133" i="4"/>
  <c r="V133" i="15" s="1"/>
  <c r="V184" i="4"/>
  <c r="V184" i="15" s="1"/>
  <c r="Q4" i="4"/>
  <c r="Q4" i="15" s="1"/>
  <c r="V127" i="4"/>
  <c r="V127" i="15" s="1"/>
  <c r="W577" i="2"/>
  <c r="Q126" i="4"/>
  <c r="R4" i="4"/>
  <c r="R4" i="15" s="1"/>
  <c r="V131" i="4"/>
  <c r="S4" i="4"/>
  <c r="V87" i="4"/>
  <c r="V87" i="15" s="1"/>
  <c r="R575" i="2"/>
  <c r="W576" i="2"/>
  <c r="U138" i="2"/>
  <c r="W138" i="2" s="1"/>
  <c r="U497" i="2"/>
  <c r="W497" i="2" s="1"/>
  <c r="W489" i="2"/>
  <c r="U4" i="2"/>
  <c r="W66" i="2"/>
  <c r="V179" i="4" l="1"/>
  <c r="V179" i="15" s="1"/>
  <c r="Q178" i="4"/>
  <c r="Q178" i="15" s="1"/>
  <c r="T3" i="4"/>
  <c r="T4" i="15"/>
  <c r="S3" i="4"/>
  <c r="S4" i="15"/>
  <c r="U3" i="4"/>
  <c r="U4" i="15"/>
  <c r="U535" i="2"/>
  <c r="V4" i="4"/>
  <c r="V4" i="15" s="1"/>
  <c r="W315" i="2"/>
  <c r="V126" i="4"/>
  <c r="R3" i="4"/>
  <c r="Q3" i="4"/>
  <c r="V178" i="4"/>
  <c r="V178" i="15" s="1"/>
  <c r="U3" i="2"/>
  <c r="W3" i="2" s="1"/>
  <c r="W4" i="2"/>
  <c r="R579" i="2"/>
  <c r="W575" i="2"/>
  <c r="Q218" i="4" l="1"/>
  <c r="S218" i="4"/>
  <c r="S218" i="15" s="1"/>
  <c r="S3" i="15"/>
  <c r="R218" i="4"/>
  <c r="R218" i="15" s="1"/>
  <c r="R3" i="15"/>
  <c r="U218" i="4"/>
  <c r="U218" i="15" s="1"/>
  <c r="U3" i="15"/>
  <c r="T218" i="4"/>
  <c r="T218" i="15" s="1"/>
  <c r="T3" i="15"/>
  <c r="U579" i="2"/>
  <c r="W535" i="2"/>
  <c r="W579" i="2" s="1"/>
  <c r="V3" i="4"/>
  <c r="V218" i="4" l="1"/>
</calcChain>
</file>

<file path=xl/sharedStrings.xml><?xml version="1.0" encoding="utf-8"?>
<sst xmlns="http://schemas.openxmlformats.org/spreadsheetml/2006/main" count="44576" uniqueCount="1590">
  <si>
    <t>Esercizio</t>
  </si>
  <si>
    <t>Voce COAN</t>
  </si>
  <si>
    <t>Denominazione</t>
  </si>
  <si>
    <t>Tipologia voce</t>
  </si>
  <si>
    <t>Piano dei conti analitico</t>
  </si>
  <si>
    <t>Ultimo livello</t>
  </si>
  <si>
    <t>Livello</t>
  </si>
  <si>
    <t>Stato</t>
  </si>
  <si>
    <t>Competenzazione</t>
  </si>
  <si>
    <t>Previsione pura</t>
  </si>
  <si>
    <t>Progetti cost to cost</t>
  </si>
  <si>
    <t>Progetti NO cost to cost</t>
  </si>
  <si>
    <t>Ammortamenti su voci libere</t>
  </si>
  <si>
    <t>TOTALI</t>
  </si>
  <si>
    <t>CA</t>
  </si>
  <si>
    <t xml:space="preserve">Piano dei Conti COAN </t>
  </si>
  <si>
    <t/>
  </si>
  <si>
    <t>Piano dei conti COAN</t>
  </si>
  <si>
    <t>No</t>
  </si>
  <si>
    <t>Definitivo</t>
  </si>
  <si>
    <t>CA.05</t>
  </si>
  <si>
    <t>PROVENTI</t>
  </si>
  <si>
    <t>Ricavo</t>
  </si>
  <si>
    <t>CA.05.50</t>
  </si>
  <si>
    <t>PROVENTI DA ATTIVITA' ISTITUZIONALE</t>
  </si>
  <si>
    <t>CA.05.50.01</t>
  </si>
  <si>
    <t>PROVENTI DA ENTRATE CONTRIBUTIVE</t>
  </si>
  <si>
    <t>CA.05.50.01.01</t>
  </si>
  <si>
    <t>Tasse e contributi corsi di laurea</t>
  </si>
  <si>
    <t>Si</t>
  </si>
  <si>
    <t>CA.05.50.01.02</t>
  </si>
  <si>
    <t>Tasse e contributi corsi di perfezionamento</t>
  </si>
  <si>
    <t>CA.05.50.01.03</t>
  </si>
  <si>
    <t>Tasse e contributi Master</t>
  </si>
  <si>
    <t>CA.05.50.01.04</t>
  </si>
  <si>
    <t>Tasse e contributi vari</t>
  </si>
  <si>
    <t>CA.05.50.01.05</t>
  </si>
  <si>
    <t>Indennità di mora</t>
  </si>
  <si>
    <t>CA.05.50.01.06</t>
  </si>
  <si>
    <t>Tasse preiscrizione</t>
  </si>
  <si>
    <t>CA.05.50.01.07</t>
  </si>
  <si>
    <t>Tasse e contributi per dottorati di ricerca</t>
  </si>
  <si>
    <t>CA.05.50.01.08</t>
  </si>
  <si>
    <t>Tasse e contributi per scuole di specializzazione</t>
  </si>
  <si>
    <t>CA.05.50.01.09</t>
  </si>
  <si>
    <t>Tasse e contributi altri corsi</t>
  </si>
  <si>
    <t>CA.05.50.01.10</t>
  </si>
  <si>
    <t>Tasse e contributi esami di stato</t>
  </si>
  <si>
    <t>CA.05.50.02</t>
  </si>
  <si>
    <t>PROVENTI DA PARTE DEL MIUR</t>
  </si>
  <si>
    <t>CA.05.50.02.01</t>
  </si>
  <si>
    <t>Contributo Ordinario di Funzionamento</t>
  </si>
  <si>
    <t>CA.05.50.02.02</t>
  </si>
  <si>
    <t>Assegnazione per l'assistenza, l'integrazione sociale e i diritti delle persone handicappate</t>
  </si>
  <si>
    <t>CA.05.50.02.03</t>
  </si>
  <si>
    <t>Assegnazione per l'incentivazione dei professori universitari</t>
  </si>
  <si>
    <t>CA.05.50.02.04</t>
  </si>
  <si>
    <t>Assegnazione per attività sportive universitarie</t>
  </si>
  <si>
    <t>CA.05.50.02.05</t>
  </si>
  <si>
    <t>Contributi diversi in conto esercizio</t>
  </si>
  <si>
    <t>CA.05.50.02.06</t>
  </si>
  <si>
    <t>Assegnazione per cofinanziamento ricerca scientifica interesse nazionale</t>
  </si>
  <si>
    <t>CA.05.50.02.07</t>
  </si>
  <si>
    <t>Assegnazione per progetto giovani ricercatori</t>
  </si>
  <si>
    <t>CA.05.50.02.08</t>
  </si>
  <si>
    <t>Assegnazione cofinanziamento assegni di ricerca</t>
  </si>
  <si>
    <t>CA.05.50.02.09</t>
  </si>
  <si>
    <t>Assegnazioni straordinarie (NO RICERCA)</t>
  </si>
  <si>
    <t>CA.05.50.02.10</t>
  </si>
  <si>
    <t>Assegnazioni incentivi a favore della mobilità di docenti italiani e stranieri impegnati all'estero</t>
  </si>
  <si>
    <t>CA.05.50.02.11</t>
  </si>
  <si>
    <t>Ass. F.do sost. dei giovan. DM 198/2003</t>
  </si>
  <si>
    <t>CA.05.50.02.12</t>
  </si>
  <si>
    <t>Assegnazione Programmazione Triennale</t>
  </si>
  <si>
    <t>CA.05.50.02.13</t>
  </si>
  <si>
    <t>Ass. Program.Trien. 2007/2009</t>
  </si>
  <si>
    <t>CA.05.50.02.14</t>
  </si>
  <si>
    <t>Accordi di programma</t>
  </si>
  <si>
    <t>CA.05.50.02.15</t>
  </si>
  <si>
    <t>Assegnazione borse di studio post lauream</t>
  </si>
  <si>
    <t>CA.05.50.02.16</t>
  </si>
  <si>
    <t>Assegnazioni diverse a favore della ricerca</t>
  </si>
  <si>
    <t>CA.05.50.02.17</t>
  </si>
  <si>
    <t>Assegnazioni Miur per contratti di formazione specialistica dell'area medica</t>
  </si>
  <si>
    <t>CA.05.50.03</t>
  </si>
  <si>
    <t>PROVENTI DA ALTRI MINISTERI</t>
  </si>
  <si>
    <t>CA.05.50.03.01</t>
  </si>
  <si>
    <t>Assegnazioni da altri ministeri per ricerca istituzionale con bando competitivo</t>
  </si>
  <si>
    <t>CA.05.50.03.02</t>
  </si>
  <si>
    <t>Contributi diversi da altri ministeri</t>
  </si>
  <si>
    <t>CA.05.50.03.03</t>
  </si>
  <si>
    <t>Competenze obiettori di coscienza</t>
  </si>
  <si>
    <t>CA.05.50.04</t>
  </si>
  <si>
    <t>PROVENTI DA ENTI TERRITORIALI</t>
  </si>
  <si>
    <t>CA.05.50.04.01</t>
  </si>
  <si>
    <t>Assegnazioni da Regioni - Province autonome per ricerca istituzionale con bando competitivo</t>
  </si>
  <si>
    <t>CA.05.50.04.02</t>
  </si>
  <si>
    <t>Assegnazioni da Regioni - Province autonome per funzionamento iniziative didattiche</t>
  </si>
  <si>
    <t>CA.05.50.04.03</t>
  </si>
  <si>
    <t>Altre assegnazioni da Regioni - Province autonome  in conto esercizio</t>
  </si>
  <si>
    <t>CA.05.50.04.04</t>
  </si>
  <si>
    <t>Assegnazioni da Regioni - Province autonome - contributi diversi</t>
  </si>
  <si>
    <t>CA.05.50.04.05</t>
  </si>
  <si>
    <t>Assegnazioni da Regioni - Province autonome - Accordi di programma</t>
  </si>
  <si>
    <t>CA.05.50.04.06</t>
  </si>
  <si>
    <t>Assegnazioni da Altre amministrazioni locali per ricerca istituzionale con bando competitivo</t>
  </si>
  <si>
    <t>CA.05.50.04.07</t>
  </si>
  <si>
    <t>Assegnazioni da Altre amministrazioni locali per funzionamento iniziative didattiche</t>
  </si>
  <si>
    <t>CA.05.50.04.08</t>
  </si>
  <si>
    <t>Altre assegnazioni da Altre amministrazioni locali  in conto esercizio</t>
  </si>
  <si>
    <t>CA.05.50.04.09</t>
  </si>
  <si>
    <t>Assegnazioni da Altre amministrazioni locali - contributi diversi</t>
  </si>
  <si>
    <t>CA.05.50.04.10</t>
  </si>
  <si>
    <t>Assegnazioni da Altre amministrazioni locali - Accordi di programma</t>
  </si>
  <si>
    <t>CA.05.50.04.11</t>
  </si>
  <si>
    <t>Assegnazioni da Comuni - contributi diversi</t>
  </si>
  <si>
    <t>CA.05.50.04.12</t>
  </si>
  <si>
    <t>Assegnazioni da Comuni  - Accordi di programma</t>
  </si>
  <si>
    <t>CA.05.50.04.13</t>
  </si>
  <si>
    <t>Assegnazioni da Province - contributi diversi</t>
  </si>
  <si>
    <t>CA.05.50.04.14</t>
  </si>
  <si>
    <t>Assegnazioni da Province  - Accordi di programma</t>
  </si>
  <si>
    <t>CA.05.50.05</t>
  </si>
  <si>
    <t>PROVENTI ALTRI ENTI PUBBLICI E PRIVATI</t>
  </si>
  <si>
    <t>CA.05.50.05.01</t>
  </si>
  <si>
    <t>Contributi di Enti Pubblici per ricerca istituzionale con bando competitivo</t>
  </si>
  <si>
    <t>CA.05.50.05.02</t>
  </si>
  <si>
    <t>Contributi diversi di Enti Pubblici</t>
  </si>
  <si>
    <t>CA.05.50.05.03</t>
  </si>
  <si>
    <t>Contributi e contratti CNR</t>
  </si>
  <si>
    <t>CA.05.50.05.04</t>
  </si>
  <si>
    <t>Contributi di Enti Privati per ricerca istituzionale con bando competitivo</t>
  </si>
  <si>
    <t>CA.05.50.05.05</t>
  </si>
  <si>
    <t>Contributi diversi di Enti Privati</t>
  </si>
  <si>
    <t>CA.05.50.05.06</t>
  </si>
  <si>
    <t>Proventi da enti ospedalieri</t>
  </si>
  <si>
    <t>CA.05.50.05.07</t>
  </si>
  <si>
    <t>Assegnazioni da enti pubblici per accordi di programma</t>
  </si>
  <si>
    <t>CA.05.50.05.08</t>
  </si>
  <si>
    <t>Assegnazioni da enti privati per accordi di programma</t>
  </si>
  <si>
    <t>CA.05.50.05.09</t>
  </si>
  <si>
    <t>Assegnazioni per contratti di formazione specialistica finanziati da enti pubblici e privati</t>
  </si>
  <si>
    <t>CA.05.50.06</t>
  </si>
  <si>
    <t>PROVENTI U.E. e ALTRI ORGANISMI INTERNAZIONALI</t>
  </si>
  <si>
    <t>CA.05.50.06.01</t>
  </si>
  <si>
    <t>Contributi UE per ricerca istituzionale con bando competitivo</t>
  </si>
  <si>
    <t>CA.05.50.06.02</t>
  </si>
  <si>
    <t>Contributi diversi dalla UE</t>
  </si>
  <si>
    <t>CA.05.50.06.03</t>
  </si>
  <si>
    <t>Contributi altri organismi intern.li per ricerca istituzionale con bando competitivo</t>
  </si>
  <si>
    <t>CA.05.50.06.04</t>
  </si>
  <si>
    <t>Contributi diversi da altri organismi intern.li</t>
  </si>
  <si>
    <t>CA.05.50.07</t>
  </si>
  <si>
    <t>PROVENTI DIVERSI (PUBBLICI / PRIVATI)</t>
  </si>
  <si>
    <t>CA.05.50.07.01</t>
  </si>
  <si>
    <t>Libretti, tessere, diplomi e pergamene</t>
  </si>
  <si>
    <t>CA.05.50.07.02</t>
  </si>
  <si>
    <t>Cessione di beni</t>
  </si>
  <si>
    <t>CA.05.50.07.03</t>
  </si>
  <si>
    <t>Proventi da brevettazione risultati ricerca</t>
  </si>
  <si>
    <t>CA.05.50.07.04</t>
  </si>
  <si>
    <t>Lasciti, oblazioni e donazioni</t>
  </si>
  <si>
    <t>CA.05.50.07.05</t>
  </si>
  <si>
    <t>Sconti e abbuoni attivi</t>
  </si>
  <si>
    <t>CA.05.50.07.06</t>
  </si>
  <si>
    <t>Proventi diversi</t>
  </si>
  <si>
    <t>CA.05.50.07.07</t>
  </si>
  <si>
    <t>Proventi iscriz.ne convegni,seminari ecc</t>
  </si>
  <si>
    <t>CA.05.50.08</t>
  </si>
  <si>
    <t>PROVENTI PER ATTIVITÀ ASSISTENZIALE E SERVIZIO SANITARIO NAZIONALE</t>
  </si>
  <si>
    <t>CA.05.50.08.01</t>
  </si>
  <si>
    <t>Proventi per attività assistenziale e servizio sanitario nazionale</t>
  </si>
  <si>
    <t>CA.05.50.08.02</t>
  </si>
  <si>
    <t>Proventi per attività intramoenia</t>
  </si>
  <si>
    <t>CA.05.50.09</t>
  </si>
  <si>
    <t>PROVENTI PER GESTIONE DIRETTA INTERVENTI DIRITTO ALLO STUDIO</t>
  </si>
  <si>
    <t>CA.05.50.09.01</t>
  </si>
  <si>
    <t>Proventi per gestione diretta interventi diritto allo studio</t>
  </si>
  <si>
    <t>CA.05.50.10</t>
  </si>
  <si>
    <t>PROVENTI DA RECUPERI</t>
  </si>
  <si>
    <t>CA.05.50.10.01</t>
  </si>
  <si>
    <t>Altri recuperi</t>
  </si>
  <si>
    <t>CA.05.50.10.02</t>
  </si>
  <si>
    <t>Rimborso personale in comando presso altri enti</t>
  </si>
  <si>
    <t>CA.05.50.11</t>
  </si>
  <si>
    <t>PROVENTI IMMOBILIARI</t>
  </si>
  <si>
    <t>CA.05.50.11.01</t>
  </si>
  <si>
    <t>Affitti attivi</t>
  </si>
  <si>
    <t>CA.05.50.11.02</t>
  </si>
  <si>
    <t>Proventi della foresteria</t>
  </si>
  <si>
    <t>CA.05.50.12</t>
  </si>
  <si>
    <t>UTILIZZO FONDI RISCHI ED ONERI</t>
  </si>
  <si>
    <t>CA.05.50.12.01</t>
  </si>
  <si>
    <t>Utilizzo fondo imposte</t>
  </si>
  <si>
    <t>CA.05.50.12.02</t>
  </si>
  <si>
    <t>Utilizzo fondo perenzione</t>
  </si>
  <si>
    <t>CA.05.50.12.03</t>
  </si>
  <si>
    <t>Utilizzo fondo maggiori oneri per conferme personale docente e ricercatore</t>
  </si>
  <si>
    <t>CA.05.50.12.04</t>
  </si>
  <si>
    <t>Utilizzo fondo rischi su crediti</t>
  </si>
  <si>
    <t>CA.05.50.12.05</t>
  </si>
  <si>
    <t>Utilizzo fondo rischi di cambio</t>
  </si>
  <si>
    <t>CA.05.50.12.06</t>
  </si>
  <si>
    <t>Utilizzo fondo svalutazione crediti</t>
  </si>
  <si>
    <t>CA.05.50.12.07</t>
  </si>
  <si>
    <t>Utilizzo fondo legge 109/94</t>
  </si>
  <si>
    <t>CA.05.50.12.08</t>
  </si>
  <si>
    <t>Utilizzo fondo rischi finanziamenti FSE regione/provincia</t>
  </si>
  <si>
    <t>CA.05.50.12.09</t>
  </si>
  <si>
    <t>Utilizzo fondo art. 87 CCNL  Produttività collettiva e individuale</t>
  </si>
  <si>
    <t>CA.05.50.12.10</t>
  </si>
  <si>
    <t>Utilizzo fondo art. 90 CCNL Risultato EP</t>
  </si>
  <si>
    <t>CA.05.50.12.11</t>
  </si>
  <si>
    <t>Utilizzo fondo rinnovi contrattuali personale tecnico amministrativo</t>
  </si>
  <si>
    <t>CA.05.50.12.12</t>
  </si>
  <si>
    <t>Utilizzo fondo incrementi stipendiali DO RU</t>
  </si>
  <si>
    <t>CA.05.50.12.13</t>
  </si>
  <si>
    <t>Utilizzo fondo rischi e oneri</t>
  </si>
  <si>
    <t>CA.05.50.14</t>
  </si>
  <si>
    <t>UTILIZZO FONDI</t>
  </si>
  <si>
    <t>CA.05.50.14.01</t>
  </si>
  <si>
    <t>Utilizzo fondo di riserva</t>
  </si>
  <si>
    <t>CA.05.50.14.02</t>
  </si>
  <si>
    <t>Utilizzo fondo finalizzato alla programmazione e al fabbisogno dei costi di personale</t>
  </si>
  <si>
    <t>CA.05.50.14.03</t>
  </si>
  <si>
    <t>Utilizzo fondi di ricerca vincolati org. Ist.li</t>
  </si>
  <si>
    <t>CA.05.50.14.04</t>
  </si>
  <si>
    <t>Utilizzo contributi in conto capitale vincolati dagli organi istituzionali</t>
  </si>
  <si>
    <t>CA.05.50.14.05</t>
  </si>
  <si>
    <t>Utilizzo fondo finalizzato assegni di ricerca</t>
  </si>
  <si>
    <t>CA.05.50.14.06</t>
  </si>
  <si>
    <t>Utilizzo F.do finalizzato programmazione</t>
  </si>
  <si>
    <t>CA.05.50.14.07</t>
  </si>
  <si>
    <t>Utilizzo Fondi vincolati destinati da terzi</t>
  </si>
  <si>
    <t>CA.05.50.14.08</t>
  </si>
  <si>
    <t>Utilizzo Fondi vincolati da MiUR</t>
  </si>
  <si>
    <t>CA.05.50.14.09</t>
  </si>
  <si>
    <t>Utilizzo Fondi vincolati da altri Ministeri</t>
  </si>
  <si>
    <t>CA.05.50.14.10</t>
  </si>
  <si>
    <t>Utilizzo Fondi vincolati da Enti Locali e Pubblici</t>
  </si>
  <si>
    <t>CA.05.50.14.11</t>
  </si>
  <si>
    <t>Utilizzo Fondi vincolati da Unione Europea</t>
  </si>
  <si>
    <t>CA.05.50.14.12</t>
  </si>
  <si>
    <t>Utilizzo Fondi vincolati da privati</t>
  </si>
  <si>
    <t>CA.05.50.14.13</t>
  </si>
  <si>
    <t>Utilizzo Fondi vincolati per decisione degli organi istituzionali</t>
  </si>
  <si>
    <t>CA.05.50.14.14</t>
  </si>
  <si>
    <t>Utilizzo Riserve vincolate</t>
  </si>
  <si>
    <t>CA.05.50.14.15</t>
  </si>
  <si>
    <t>Utilizzo Riserve vincolate per progetti specifici</t>
  </si>
  <si>
    <t>CA.05.50.14.16</t>
  </si>
  <si>
    <t>Utilizzo Riserve vincolate per obblighi di legge</t>
  </si>
  <si>
    <t>CA.05.50.14.17</t>
  </si>
  <si>
    <t>Utilizzo avanzo libero esercizi precedenti destinato a finanziare costi di esercizio</t>
  </si>
  <si>
    <t>CA.05.50.14.18</t>
  </si>
  <si>
    <t>Utilizzo avanzo vincolato esercizi precedenti destinato a finanziare costi di esercizio</t>
  </si>
  <si>
    <t>CA.05.50.15</t>
  </si>
  <si>
    <t>CONTRIBUTI IN CONTO CAPITALE</t>
  </si>
  <si>
    <t>CA.05.50.15.01</t>
  </si>
  <si>
    <t>Contributi in conto capitale da terzi</t>
  </si>
  <si>
    <t>CA.05.50.15.02</t>
  </si>
  <si>
    <t>Contributi per edilizia universitaria MIUR</t>
  </si>
  <si>
    <t>CA.05.50.15.03</t>
  </si>
  <si>
    <t>Contributi per edilizia sportiva MIUR</t>
  </si>
  <si>
    <t>CA.05.50.15.04</t>
  </si>
  <si>
    <t>Contributi in conto capitale immobilizzazioni in uso</t>
  </si>
  <si>
    <t>CA.05.51</t>
  </si>
  <si>
    <t>PROVENTI DA ATTIVITA' C/TERZI</t>
  </si>
  <si>
    <t>CA.05.51.01</t>
  </si>
  <si>
    <t>PROVENTI CONTRATTI DI RICERCA, CONSULENZA, CONVENZIONI DI RICERCA C/TERZI</t>
  </si>
  <si>
    <t>CA.05.51.01.01</t>
  </si>
  <si>
    <t>Contratti di ricerca, consulenza, convenzioni di ricerca c/terzi</t>
  </si>
  <si>
    <t>CA.05.51.01.02</t>
  </si>
  <si>
    <t>Proventi da attività c/terzi con Enti Locali e altri Enti Pubblici</t>
  </si>
  <si>
    <t>CA.05.51.01.03</t>
  </si>
  <si>
    <t>Proventi da attività c/terzi con privati</t>
  </si>
  <si>
    <t>CA.05.51.02</t>
  </si>
  <si>
    <t>PROVENTI PRESTAZIONI A PAGAMENTO PER CONTO TERZI</t>
  </si>
  <si>
    <t>CA.05.51.02.01</t>
  </si>
  <si>
    <t>Prestazioni a pagamento - tariffario</t>
  </si>
  <si>
    <t>CA.05.51.03</t>
  </si>
  <si>
    <t>ALTRI PROVENTI ATTIVITA' COMMERCIALE</t>
  </si>
  <si>
    <t>CA.05.51.03.01</t>
  </si>
  <si>
    <t>Vendita gadget</t>
  </si>
  <si>
    <t>CA.05.51.03.02</t>
  </si>
  <si>
    <t>Sponsorizzazioni</t>
  </si>
  <si>
    <t>CA.05.51.03.03</t>
  </si>
  <si>
    <t>Noleggio spazi universitari</t>
  </si>
  <si>
    <t>CA.05.51.03.04</t>
  </si>
  <si>
    <t>Formazione su commessa</t>
  </si>
  <si>
    <t>CA.05.51.03.05</t>
  </si>
  <si>
    <t>Altri proventi attività commerciale</t>
  </si>
  <si>
    <t>CA.05.51.03.06</t>
  </si>
  <si>
    <t>Pubblicazioni</t>
  </si>
  <si>
    <t>CA.05.51.03.07</t>
  </si>
  <si>
    <t>Quote iscrizione a corsi</t>
  </si>
  <si>
    <t>CA.05.52</t>
  </si>
  <si>
    <t>RIMANENZE FINALI</t>
  </si>
  <si>
    <t>CA.05.52.01</t>
  </si>
  <si>
    <t>RIMANENZE FINALI MATERIALE DI CONSUMO</t>
  </si>
  <si>
    <t>CA.05.52.01.01</t>
  </si>
  <si>
    <t>Rimanenze finali materiale di consumo</t>
  </si>
  <si>
    <t>CA.05.52.02</t>
  </si>
  <si>
    <t>RIMANENZE FINALI PRODOTTI IN CORSO DI LAVORAZIONE</t>
  </si>
  <si>
    <t>CA.05.52.02.01</t>
  </si>
  <si>
    <t>Rimanenze finali prodotti in corso di lavorazione</t>
  </si>
  <si>
    <t>CA.05.52.03</t>
  </si>
  <si>
    <t>RIMANENZE FINALI PRODOTTI FINITI</t>
  </si>
  <si>
    <t>CA.05.52.03.01</t>
  </si>
  <si>
    <t>Rimanenze finali prodotti finiti</t>
  </si>
  <si>
    <t>CA.05.52.04</t>
  </si>
  <si>
    <t>RIMANENZE FINALI LAVORI IN CORSO SU ORDINAZIONE</t>
  </si>
  <si>
    <t>CA.05.52.04.01</t>
  </si>
  <si>
    <t>Rimanenze finali lavori in corso su ordinazione</t>
  </si>
  <si>
    <t>CA.05.52.05</t>
  </si>
  <si>
    <t>RIMANENZE FINALI MERCI</t>
  </si>
  <si>
    <t>CA.05.52.05.01</t>
  </si>
  <si>
    <t>Rimanenze finali merci</t>
  </si>
  <si>
    <t>CA.05.53</t>
  </si>
  <si>
    <t>INCREMENTI DI IMMOBILIZZAZIONI PER  LAVORI INTERNI</t>
  </si>
  <si>
    <t>CA.05.53.01</t>
  </si>
  <si>
    <t>INCREMENTI DI IMMOBILIZZAZIONI PER LAVORI INTERNI</t>
  </si>
  <si>
    <t>CA.05.53.01.01</t>
  </si>
  <si>
    <t>Incrementi di immobilizzazioni materiali per lavori interni</t>
  </si>
  <si>
    <t>CA.05.53.01.02</t>
  </si>
  <si>
    <t>Incrementi di immobilizzazioni immateriali per lavori interni</t>
  </si>
  <si>
    <t>CA.05.54</t>
  </si>
  <si>
    <t>PROVENTI FINANZIARI</t>
  </si>
  <si>
    <t>CA.05.54.01</t>
  </si>
  <si>
    <t>PROVENTI DA PARTECIPAZIONI</t>
  </si>
  <si>
    <t>CA.05.54.01.01</t>
  </si>
  <si>
    <t>Proventi da partecipazioni da imprese controllate</t>
  </si>
  <si>
    <t>CA.05.54.01.02</t>
  </si>
  <si>
    <t>Proventi da partecipazioni da imprese collegate</t>
  </si>
  <si>
    <t>CA.05.54.01.03</t>
  </si>
  <si>
    <t>Altri</t>
  </si>
  <si>
    <t>CA.05.54.02</t>
  </si>
  <si>
    <t>ALTRI PROVENTI FINANZIARI</t>
  </si>
  <si>
    <t>CA.05.54.02.01</t>
  </si>
  <si>
    <t>Utile su cambi</t>
  </si>
  <si>
    <t>CA.05.54.02.02</t>
  </si>
  <si>
    <t>Interessi attivi depositi bancari</t>
  </si>
  <si>
    <t>CA.05.54.02.03</t>
  </si>
  <si>
    <t>Interessi attivi depositi postali</t>
  </si>
  <si>
    <t>CA.05.55</t>
  </si>
  <si>
    <t>RIVALUTAZIONI</t>
  </si>
  <si>
    <t>CA.05.55.01</t>
  </si>
  <si>
    <t>RIVALUTAZIONI DI ATTIVITA' FINANZIARIE</t>
  </si>
  <si>
    <t>CA.05.55.01.01</t>
  </si>
  <si>
    <t>Rivalutazioni di partecipazioni</t>
  </si>
  <si>
    <t>CA.05.55.01.02</t>
  </si>
  <si>
    <t>Rivalutazioni di immobilizzazioni finanziarie</t>
  </si>
  <si>
    <t>CA.05.55.01.03</t>
  </si>
  <si>
    <t>Rivalutazioni di titoli iscritti nell'attivo circolante</t>
  </si>
  <si>
    <t>CA.05.56</t>
  </si>
  <si>
    <t>PROVENTI STRAORDINARI</t>
  </si>
  <si>
    <t>CA.05.56.01</t>
  </si>
  <si>
    <t>PLUSVALENZE PATRIMONIALI</t>
  </si>
  <si>
    <t>CA.05.56.01.01</t>
  </si>
  <si>
    <t>Plusvalenze straordinarie da alienazione immobilizzazioni materiali</t>
  </si>
  <si>
    <t>CA.05.56.02</t>
  </si>
  <si>
    <t>SOPRAVVENIENZE ATTIVE</t>
  </si>
  <si>
    <t>CA.05.56.02.01</t>
  </si>
  <si>
    <t>Sopravvenienze attive straordinarie</t>
  </si>
  <si>
    <t>CA.05.56.03</t>
  </si>
  <si>
    <t>ALTRI PROVENTI STRAORDINARI</t>
  </si>
  <si>
    <t>CA.05.56.03.01</t>
  </si>
  <si>
    <t>Arrotondamenti positivi</t>
  </si>
  <si>
    <t>CA.05.56.03.02</t>
  </si>
  <si>
    <t>Insussistenze attive</t>
  </si>
  <si>
    <t>CA.08</t>
  </si>
  <si>
    <t>PROVENTI INTERNI</t>
  </si>
  <si>
    <t>CA.08.80</t>
  </si>
  <si>
    <t>CA.08.80.01</t>
  </si>
  <si>
    <t>PROVENTI INTERNI SU RICERCHE PER SERVIZI AMMINISTRATIVI</t>
  </si>
  <si>
    <t>CA.08.80.01.01</t>
  </si>
  <si>
    <t>Proventi servizi amministrativi e generali - % su ricerche istituzionali e programmate</t>
  </si>
  <si>
    <t>CA.08.80.01.02</t>
  </si>
  <si>
    <t>Proventi servizi amministrativi e generali - % su ricerche c/ terzi</t>
  </si>
  <si>
    <t>CA.08.80.01.03</t>
  </si>
  <si>
    <t>Proventi servizi amministrativi e generali - % fondo comune su ricerche c/ terzi</t>
  </si>
  <si>
    <t>CA.08.80.02</t>
  </si>
  <si>
    <t>PROVENTI INTERNI PER RECUPERI</t>
  </si>
  <si>
    <t>CA.08.80.02.01</t>
  </si>
  <si>
    <t>Proventi recupero spese telefoniche</t>
  </si>
  <si>
    <t>CA.08.80.02.02</t>
  </si>
  <si>
    <t>Proventi recupero prelevamenti carta stampanti, fotocopiatrici</t>
  </si>
  <si>
    <t>CA.08.80.02.03</t>
  </si>
  <si>
    <t>Proventi recupero cofinanziamento assegni di ricerca</t>
  </si>
  <si>
    <t>CA.08.80.02.04</t>
  </si>
  <si>
    <t>Proventi interni per borse di studio post-lauream</t>
  </si>
  <si>
    <t>CA.08.80.02.05</t>
  </si>
  <si>
    <t>Proventi interni per borse di dottorato di ricerca</t>
  </si>
  <si>
    <t>CA.08.80.02.06</t>
  </si>
  <si>
    <t>Proventi interni per supplenze e contratti</t>
  </si>
  <si>
    <t>CA.08.80.02.07</t>
  </si>
  <si>
    <t>Proventi interni per CO.CO.CO.</t>
  </si>
  <si>
    <t>CA.08.80.02.08</t>
  </si>
  <si>
    <t>Proventi interni smaltimento dei rifiuti</t>
  </si>
  <si>
    <t>CA.08.80.02.09</t>
  </si>
  <si>
    <t>Proventi interni riduzioni di spesa previsti da normativa statale</t>
  </si>
  <si>
    <t>CA.08.80.02.10</t>
  </si>
  <si>
    <t>Proventi interni per assegnazioni spese di funzionamento</t>
  </si>
  <si>
    <t>CA.08.80.02.11</t>
  </si>
  <si>
    <t>Proventi interni per assegnazioni spese di investimento</t>
  </si>
  <si>
    <t>CA.08.80.02.12</t>
  </si>
  <si>
    <t>Proventi interni per assegnazioni risorse per le biblioteche</t>
  </si>
  <si>
    <t>CA.08.80.02.13</t>
  </si>
  <si>
    <t>Proventi interni per trasferimento per progetti di ricerca finanzaiti da enti prvati</t>
  </si>
  <si>
    <t>CA.08.80.02.14</t>
  </si>
  <si>
    <t>Proventi interni per trasferimento per progetti di ricerca finanzaiti da enti pubblici</t>
  </si>
  <si>
    <t>CA.08.80.02.15</t>
  </si>
  <si>
    <t>Proventi interni per trasferimento per progetti di ricerca finanzaiti da Comuni</t>
  </si>
  <si>
    <t>CA.08.80.02.16</t>
  </si>
  <si>
    <t>Proventi interni per trasferimento per progetti di ricerca finanzaiti da Province</t>
  </si>
  <si>
    <t>CA.08.80.02.17</t>
  </si>
  <si>
    <t>Proventi interni per trasferimento per progetti di ricerca finanzaiti da Miur</t>
  </si>
  <si>
    <t>CA.08.80.02.18</t>
  </si>
  <si>
    <t>Proventi interni per trasferimento per progetti di ricerca finanzaiti da altri Ministeri</t>
  </si>
  <si>
    <t>CA.08.80.02.19</t>
  </si>
  <si>
    <t>Proventi interni per trasferimento per progetti di ricerca finanzaiti da U.E.</t>
  </si>
  <si>
    <t>CA.08.80.02.20</t>
  </si>
  <si>
    <t>Proventi interni per trasferimento per progetti di ricerca finanzaiti da Regione</t>
  </si>
  <si>
    <t>CA.08.80.02.21</t>
  </si>
  <si>
    <t>Proventi interni per trasferimento di contributi liberali</t>
  </si>
  <si>
    <t>CA.08.80.02.22</t>
  </si>
  <si>
    <t>Proventi interni per trasferimento di contributi diversi</t>
  </si>
  <si>
    <t>CA.08.80.02.23</t>
  </si>
  <si>
    <t>Proventi interni per trasferimento fondi per ricerca finanziata dall'ateneo</t>
  </si>
  <si>
    <t>CA.08.80.02.24</t>
  </si>
  <si>
    <t>Proventi interni per trasferimento tasse di specializzazione</t>
  </si>
  <si>
    <t>CA.08.80.02.25</t>
  </si>
  <si>
    <t>Proventi interni per trasferimento tasse di dottorato di ricerca</t>
  </si>
  <si>
    <t>CA.08.80.02.26</t>
  </si>
  <si>
    <t>Proventi interni per trasferimento tasse sui master</t>
  </si>
  <si>
    <t>CA.08.80.02.27</t>
  </si>
  <si>
    <t>Proventi interni per trasferimento tasse sui corsi di perfezionamento</t>
  </si>
  <si>
    <t>CA.08.80.02.28</t>
  </si>
  <si>
    <t>Proventi interni per trasferimento tasse per altri corsi</t>
  </si>
  <si>
    <t>CA.08.80.02.29</t>
  </si>
  <si>
    <t>Proventi interni per Contratti a tempo determinato</t>
  </si>
  <si>
    <t>CA.10</t>
  </si>
  <si>
    <t>COPERTURA SPESE IMPEGNATE ESERCIZI PRECEDENTI</t>
  </si>
  <si>
    <t>CA.10.100</t>
  </si>
  <si>
    <t>CA.10.100.01</t>
  </si>
  <si>
    <t>CA.10.100.01.01</t>
  </si>
  <si>
    <t xml:space="preserve">Copertura spese impegnate esercizi precedenti </t>
  </si>
  <si>
    <t>TOTALE RICAVI</t>
  </si>
  <si>
    <t>TOTALE</t>
  </si>
  <si>
    <t>TOTALE COSTI</t>
  </si>
  <si>
    <t>Costo</t>
  </si>
  <si>
    <t>Costi per progetti</t>
  </si>
  <si>
    <t>CA.06.60.03.01</t>
  </si>
  <si>
    <t>CA.06.60.03</t>
  </si>
  <si>
    <t>COSTI PER PROGETTI</t>
  </si>
  <si>
    <t>CA.06.60</t>
  </si>
  <si>
    <t>CA.06</t>
  </si>
  <si>
    <t>Risorse da destinare</t>
  </si>
  <si>
    <t>CA.11.110.01.01</t>
  </si>
  <si>
    <t>CA.11.110.01</t>
  </si>
  <si>
    <t>RISORSE DA DESTINARE</t>
  </si>
  <si>
    <t>CA.11.110</t>
  </si>
  <si>
    <t>CA.11</t>
  </si>
  <si>
    <t>Oneri interni per Contratti a tempo determinato</t>
  </si>
  <si>
    <t>CA.07.70.02.29</t>
  </si>
  <si>
    <t>Oneri interni per trasferimento tasse per altri corsi</t>
  </si>
  <si>
    <t>CA.07.70.02.28</t>
  </si>
  <si>
    <t>Oneri interni per trasferimento tasse sui corsi di perfezionamento</t>
  </si>
  <si>
    <t>CA.07.70.02.27</t>
  </si>
  <si>
    <t>Oneri interni per trasferimento tasse sui master</t>
  </si>
  <si>
    <t>CA.07.70.02.26</t>
  </si>
  <si>
    <t>Oneri interni per trasferimento tasse di dottorato di ricerca</t>
  </si>
  <si>
    <t>CA.07.70.02.25</t>
  </si>
  <si>
    <t xml:space="preserve">Oneri interni per trasferimento tasse di specializzazione
</t>
  </si>
  <si>
    <t>CA.07.70.02.24</t>
  </si>
  <si>
    <t>Oneri interni per trasferimento fondi per ricerca finanziata dall'ateneo</t>
  </si>
  <si>
    <t>CA.07.70.02.23</t>
  </si>
  <si>
    <t>Oneri interni per trasferimento di contributi diversi</t>
  </si>
  <si>
    <t>CA.07.70.02.22</t>
  </si>
  <si>
    <t>Oneri interni per trasferimento di contributi liberali</t>
  </si>
  <si>
    <t>CA.07.70.02.21</t>
  </si>
  <si>
    <t>Oneri interni per trasferimento per progetti di ricerca finanzaiti da Regione</t>
  </si>
  <si>
    <t>CA.07.70.02.20</t>
  </si>
  <si>
    <t>Oneri interni per trasferimento per progetti di ricerca finanzaiti da U.E.</t>
  </si>
  <si>
    <t>CA.07.70.02.19</t>
  </si>
  <si>
    <t>Oneri interni per trasferimento per progetti di ricerca finanzaiti da altri Ministeri</t>
  </si>
  <si>
    <t>CA.07.70.02.18</t>
  </si>
  <si>
    <t>Oneri interni per trasferimento per progetti di ricerca finanzaiti da Miur</t>
  </si>
  <si>
    <t>CA.07.70.02.17</t>
  </si>
  <si>
    <t>Oneri interni per trasferimento per progetti di ricerca finanzaiti da Province</t>
  </si>
  <si>
    <t>CA.07.70.02.16</t>
  </si>
  <si>
    <t>Oneri interni per trasferimento per progetti di ricerca finanzaiti da Comuni</t>
  </si>
  <si>
    <t>CA.07.70.02.15</t>
  </si>
  <si>
    <t>Oneri interni per trasferimento per progetti di ricerca finanzaiti da enti pubblici</t>
  </si>
  <si>
    <t>CA.07.70.02.14</t>
  </si>
  <si>
    <t>Oneri interni per trasferimento per progetti di ricerca finanzaiti da enti prvati</t>
  </si>
  <si>
    <t>CA.07.70.02.13</t>
  </si>
  <si>
    <t>Oneri interni per assegnazioni risorse per le biblioteche</t>
  </si>
  <si>
    <t>CA.07.70.02.12</t>
  </si>
  <si>
    <t>Oneri interni per assegnazioni spese di investimento</t>
  </si>
  <si>
    <t>CA.07.70.02.11</t>
  </si>
  <si>
    <t>Oneri interni per assegnazioni spese di funzionamento</t>
  </si>
  <si>
    <t>CA.07.70.02.10</t>
  </si>
  <si>
    <t>Oneri interni riduzioni di spesa previsti da normativa statale</t>
  </si>
  <si>
    <t>CA.07.70.02.09</t>
  </si>
  <si>
    <t>Oneri interni smaltimento dei rifiuti</t>
  </si>
  <si>
    <t>CA.07.70.02.08</t>
  </si>
  <si>
    <t>Oneri interni per CO.CO.CO.</t>
  </si>
  <si>
    <t>CA.07.70.02.07</t>
  </si>
  <si>
    <t>Oneri interni per supplenze e contratti</t>
  </si>
  <si>
    <t>CA.07.70.02.06</t>
  </si>
  <si>
    <t>Oneri interni per borse di dottorato di ricerca</t>
  </si>
  <si>
    <t>CA.07.70.02.05</t>
  </si>
  <si>
    <t>Oneri interni per borse di studio post-lauream</t>
  </si>
  <si>
    <t>CA.07.70.02.04</t>
  </si>
  <si>
    <t>Oneri interni per cofinanziamento assegni di ricerca</t>
  </si>
  <si>
    <t>CA.07.70.02.03</t>
  </si>
  <si>
    <t>Oneri interni per prelevamenti carta stampanti, fotocopiatrici</t>
  </si>
  <si>
    <t>CA.07.70.02.02</t>
  </si>
  <si>
    <t>Oneri interni per spese telefoniche</t>
  </si>
  <si>
    <t>CA.07.70.02.01</t>
  </si>
  <si>
    <t>ONERI INTERNI PER RECUPERI</t>
  </si>
  <si>
    <t>CA.07.70.02</t>
  </si>
  <si>
    <t>Oneri servizi amministrativi e generali - % fondo comune su ricerche c/ terzi</t>
  </si>
  <si>
    <t>CA.07.70.01.03</t>
  </si>
  <si>
    <t>Oneri servizi amministrativi e generali - % su ricerche c/ terzi</t>
  </si>
  <si>
    <t>CA.07.70.01.02</t>
  </si>
  <si>
    <t>Oneri servizi amministrativi e generali - % su ricerche istituzionali e programmate</t>
  </si>
  <si>
    <t>CA.07.70.01.01</t>
  </si>
  <si>
    <t>ONERI INTERNI SU RICERCHE PER SERVIZI AMMINISTRATIVI</t>
  </si>
  <si>
    <t>CA.07.70.01</t>
  </si>
  <si>
    <t>ONERI INTERNI</t>
  </si>
  <si>
    <t>CA.07.70</t>
  </si>
  <si>
    <t>CA.07</t>
  </si>
  <si>
    <t>IRAP dell'esercizio</t>
  </si>
  <si>
    <t>CA.04.49.01.02</t>
  </si>
  <si>
    <t>IRES dell'esercizio</t>
  </si>
  <si>
    <t>CA.04.49.01.01</t>
  </si>
  <si>
    <t>IMPOSTE SUL REDDITO D'ESERCIZIO</t>
  </si>
  <si>
    <t>CA.04.49.01</t>
  </si>
  <si>
    <t>CA.04.49</t>
  </si>
  <si>
    <t>Imposte relative a esercizi precedenti</t>
  </si>
  <si>
    <t>CA.04.48.06.01</t>
  </si>
  <si>
    <t>IMPOSTE RELATIVE A ESERCIZI PRECEDENTI</t>
  </si>
  <si>
    <t>CA.04.48.06</t>
  </si>
  <si>
    <t>Altre spese compensative di ricavi</t>
  </si>
  <si>
    <t>CA.04.48.05.02</t>
  </si>
  <si>
    <t>Restituzioni e rimborsi diversi</t>
  </si>
  <si>
    <t>CA.04.48.05.01</t>
  </si>
  <si>
    <t>ONERI PER RESTITUZIONI E RECUPERI</t>
  </si>
  <si>
    <t>CA.04.48.05</t>
  </si>
  <si>
    <t>Accantonamento svalutazione crediti per norme tributarie</t>
  </si>
  <si>
    <t>CA.04.48.04.02</t>
  </si>
  <si>
    <t>Ammortamenti anticipati</t>
  </si>
  <si>
    <t>CA.04.48.04.01</t>
  </si>
  <si>
    <t>RETTIFICHE DI VALORE PER NORME TRIBUTARIE</t>
  </si>
  <si>
    <t>CA.04.48.04</t>
  </si>
  <si>
    <t>Insussistenze passive</t>
  </si>
  <si>
    <t>CA.04.48.03.05</t>
  </si>
  <si>
    <t>Altri oneri vari straordinari</t>
  </si>
  <si>
    <t>CA.04.48.03.04</t>
  </si>
  <si>
    <t>Arrotondamenti negativi</t>
  </si>
  <si>
    <t>CA.04.48.03.03</t>
  </si>
  <si>
    <t>Minusvalenze da titoli azionari</t>
  </si>
  <si>
    <t>CA.04.48.03.02</t>
  </si>
  <si>
    <t>Minusvalenze da titoli a reddito fisso</t>
  </si>
  <si>
    <t>CA.04.48.03.01</t>
  </si>
  <si>
    <t>ALTRI ONERI STRAORDINARI</t>
  </si>
  <si>
    <t>CA.04.48.03</t>
  </si>
  <si>
    <t>Sopravvenienze passive</t>
  </si>
  <si>
    <t>CA.04.48.02.01</t>
  </si>
  <si>
    <t>SOPRAVVENIENZE PASSIVE</t>
  </si>
  <si>
    <t>CA.04.48.02</t>
  </si>
  <si>
    <t>Decremento valore immoblizzazioni materiali</t>
  </si>
  <si>
    <t>CA.04.48.01.02</t>
  </si>
  <si>
    <t>Minusvalenze da alienazione immobilizzazioni materiali</t>
  </si>
  <si>
    <t>CA.04.48.01.01</t>
  </si>
  <si>
    <t>MINUSVALENZE DA ALIENAZIONI PATRIMOMIALI</t>
  </si>
  <si>
    <t>CA.04.48.01</t>
  </si>
  <si>
    <t>ONERI STRAORDINARI</t>
  </si>
  <si>
    <t>CA.04.48</t>
  </si>
  <si>
    <t>Svalutazione titoli</t>
  </si>
  <si>
    <t>CA.04.47.03.03</t>
  </si>
  <si>
    <t>Svalutazione immobilizzazioni finanziarie</t>
  </si>
  <si>
    <t>CA.04.47.03.02</t>
  </si>
  <si>
    <t>Svalutazione di partecipazioni</t>
  </si>
  <si>
    <t>CA.04.47.03.01</t>
  </si>
  <si>
    <t>SVALUTAZIONI DI ATTIVITA' FINANZIARIE</t>
  </si>
  <si>
    <t>CA.04.47.03</t>
  </si>
  <si>
    <t>Minusvalenze da altre partecipazioni</t>
  </si>
  <si>
    <t>CA.04.47.02.03</t>
  </si>
  <si>
    <t>Perdite su alienazione titoli</t>
  </si>
  <si>
    <t>CA.04.47.02.02</t>
  </si>
  <si>
    <t>Perdite su cambi</t>
  </si>
  <si>
    <t>CA.04.47.02.01</t>
  </si>
  <si>
    <t>ALTRI ONERI FINANZIARI</t>
  </si>
  <si>
    <t>CA.04.47.02</t>
  </si>
  <si>
    <t>Spese e commissioni bancarie e postali</t>
  </si>
  <si>
    <t>CA.04.47.01.04</t>
  </si>
  <si>
    <t>Interessi passivi e oneri finanziari altri debiti</t>
  </si>
  <si>
    <t>CA.04.47.01.03</t>
  </si>
  <si>
    <t>Interessi passivi e oneri finanziari su mutui</t>
  </si>
  <si>
    <t>CA.04.47.01.02</t>
  </si>
  <si>
    <t>Interessi passivi e oneri finanziari vs banche</t>
  </si>
  <si>
    <t>CA.04.47.01.01</t>
  </si>
  <si>
    <t>INTERESSI PASSIVI E ONERI FINANZIARI</t>
  </si>
  <si>
    <t>CA.04.47.01</t>
  </si>
  <si>
    <t>ONERI FINANZIARI SVALUTAZIONI DI ATTIVITA' FINANZIARIE</t>
  </si>
  <si>
    <t>CA.04.47</t>
  </si>
  <si>
    <t>Bolli di quietanza</t>
  </si>
  <si>
    <t>CA.04.46.09.07</t>
  </si>
  <si>
    <t>Ritenute erariali d'imposta (int. Banc. Post.)</t>
  </si>
  <si>
    <t>CA.04.46.09.06</t>
  </si>
  <si>
    <t>Tasse di concessione governativa</t>
  </si>
  <si>
    <t>CA.04.46.09.05</t>
  </si>
  <si>
    <t>Altre imposte e tasse (non sul reddito)</t>
  </si>
  <si>
    <t>CA.04.46.09.04</t>
  </si>
  <si>
    <t>Tassa rifiuti</t>
  </si>
  <si>
    <t>CA.04.46.09.03</t>
  </si>
  <si>
    <t>Imposta di registro</t>
  </si>
  <si>
    <t>CA.04.46.09.02</t>
  </si>
  <si>
    <t>Imposta di bollo</t>
  </si>
  <si>
    <t>CA.04.46.09.01</t>
  </si>
  <si>
    <t>IMPOSTE E TASSE  (NON SU REDDITO)</t>
  </si>
  <si>
    <t>CA.04.46.09</t>
  </si>
  <si>
    <t>Interventi per il diritto allo studio</t>
  </si>
  <si>
    <t>CA.04.46.08.03.01</t>
  </si>
  <si>
    <t>INTERVENTI PER IL DIRITTO ALLO STUDIO</t>
  </si>
  <si>
    <t>CA.04.46.08.03</t>
  </si>
  <si>
    <t>Iniziative e attività culturali gestite dagli studenti</t>
  </si>
  <si>
    <t>CA.04.46.08.02.01</t>
  </si>
  <si>
    <t>ONERI PER ATTIVITA' CULTURALI GESTITE DA STUDENTI</t>
  </si>
  <si>
    <t>CA.04.46.08.02</t>
  </si>
  <si>
    <t>Altri interventi a favore di studenti</t>
  </si>
  <si>
    <t>CA.04.46.08.01.07</t>
  </si>
  <si>
    <t>Oneri per servizi abitativi e ristorazione a favore degli studenti</t>
  </si>
  <si>
    <t>CA.04.46.08.01.06</t>
  </si>
  <si>
    <t>Contributi dottorati di ricerca in consorzio</t>
  </si>
  <si>
    <t>CA.04.46.08.01.05</t>
  </si>
  <si>
    <t>Part-time (art. 13 L. 390/91)</t>
  </si>
  <si>
    <t>CA.04.46.08.01.04</t>
  </si>
  <si>
    <t>Attività sportive</t>
  </si>
  <si>
    <t>CA.04.46.08.01.03</t>
  </si>
  <si>
    <t>Premio di studio e di laurea</t>
  </si>
  <si>
    <t>CA.04.46.08.01.02</t>
  </si>
  <si>
    <t>Rimborso tasse sopratasse e contributi a studenti</t>
  </si>
  <si>
    <t>CA.04.46.08.01.01</t>
  </si>
  <si>
    <t>ONERI PER ALTRI INTERVENTI A FAVORE DI STUDENTI</t>
  </si>
  <si>
    <t>CA.04.46.08.01</t>
  </si>
  <si>
    <t>CA.04.46.08</t>
  </si>
  <si>
    <t>Missioni e quote iscrizione dottorandi e altri borsisti/studenti</t>
  </si>
  <si>
    <t>CA.04.46.07.01.07</t>
  </si>
  <si>
    <t>Spese di viaggio e soggiorno studenti</t>
  </si>
  <si>
    <t>CA.04.46.07.01.06</t>
  </si>
  <si>
    <t>Spese mobilità studenti disabili</t>
  </si>
  <si>
    <t>CA.04.46.07.01.05</t>
  </si>
  <si>
    <t>Rimborsi spese trasferta borsisti/tutor</t>
  </si>
  <si>
    <t>CA.04.46.07.01.04</t>
  </si>
  <si>
    <t>Spese viaggi di istruzione</t>
  </si>
  <si>
    <t>CA.04.46.07.01.03</t>
  </si>
  <si>
    <t>Spese di viaggio e soggiorno studenti per mobilità e scambi culturali</t>
  </si>
  <si>
    <t>CA.04.46.07.01.02</t>
  </si>
  <si>
    <t>Mobilità dottorati di ricerca</t>
  </si>
  <si>
    <t>CA.04.46.07.01.01</t>
  </si>
  <si>
    <t>ONERI PER MOBILITA' STUDENTI</t>
  </si>
  <si>
    <t>CA.04.46.07.01</t>
  </si>
  <si>
    <t>CA.04.46.07</t>
  </si>
  <si>
    <t>Oneri INPS/INAIL  tutorato didattico DM 198/03</t>
  </si>
  <si>
    <t>CA.04.46.06.01.06</t>
  </si>
  <si>
    <t>Oneri INPS/INAIL  tutorato</t>
  </si>
  <si>
    <t>CA.04.46.06.01.05</t>
  </si>
  <si>
    <t>Oneri IRAP tutorato</t>
  </si>
  <si>
    <t>CA.04.46.06.01.04</t>
  </si>
  <si>
    <t>Tutorato didattico - DM 198/2003</t>
  </si>
  <si>
    <t>CA.04.46.06.01.03</t>
  </si>
  <si>
    <t>Tutorato didattico</t>
  </si>
  <si>
    <t>CA.04.46.06.01.02</t>
  </si>
  <si>
    <t>Tutorato</t>
  </si>
  <si>
    <t>CA.04.46.06.01.01</t>
  </si>
  <si>
    <t>ONERI PER TUTORATO</t>
  </si>
  <si>
    <t>CA.04.46.06.01</t>
  </si>
  <si>
    <t>CA.04.46.06</t>
  </si>
  <si>
    <t>Contributo mancato alloggio</t>
  </si>
  <si>
    <t>CA.04.46.05.13</t>
  </si>
  <si>
    <t>Contributo allievi corso ordinario</t>
  </si>
  <si>
    <t>CA.04.46.05.12</t>
  </si>
  <si>
    <t>Oneri IRAP altre borse</t>
  </si>
  <si>
    <t>CA.04.46.05.11.02</t>
  </si>
  <si>
    <t>Altre borse di studio</t>
  </si>
  <si>
    <t>CA.04.46.05.11.01</t>
  </si>
  <si>
    <t>CA.04.46.05.11</t>
  </si>
  <si>
    <t>Borse di studio ERASMUS PLACEMENT</t>
  </si>
  <si>
    <t>CA.04.46.05.10</t>
  </si>
  <si>
    <t>Borse di studio ERASMUS - integrazione DM 198/03</t>
  </si>
  <si>
    <t>CA.04.46.05.09</t>
  </si>
  <si>
    <t>Borse di studio SOCRATES/ERASMUS</t>
  </si>
  <si>
    <t>CA.04.46.05.08</t>
  </si>
  <si>
    <t>Borse di studio ERASMUS - integrazione Ateneo</t>
  </si>
  <si>
    <t>CA.04.46.05.07</t>
  </si>
  <si>
    <t>Oneri INPS borse di eccellenza e merito</t>
  </si>
  <si>
    <t>CA.04.46.05.06.02</t>
  </si>
  <si>
    <t>Borse di eccellenza e merito</t>
  </si>
  <si>
    <t>CA.04.46.05.06.01</t>
  </si>
  <si>
    <t>CA.04.46.05.06</t>
  </si>
  <si>
    <t>Oneri IRAP borse di studio su attività di ricerca</t>
  </si>
  <si>
    <t>CA.04.46.05.05.02</t>
  </si>
  <si>
    <t>Borse di studio su attività di ricerca</t>
  </si>
  <si>
    <t>CA.04.46.05.05.01</t>
  </si>
  <si>
    <t>CA.04.46.05.05</t>
  </si>
  <si>
    <t>Oneri INPS dottorato di ricerca</t>
  </si>
  <si>
    <t>CA.04.46.05.04.02</t>
  </si>
  <si>
    <t>Borse di studio dottorato ricerca</t>
  </si>
  <si>
    <t>CA.04.46.05.04.01</t>
  </si>
  <si>
    <t>CA.04.46.05.04</t>
  </si>
  <si>
    <t>Oneri INPS Borse di studio Specializzazione</t>
  </si>
  <si>
    <t>CA.04.46.05.03.02</t>
  </si>
  <si>
    <t>Borse di studio Specializzazione</t>
  </si>
  <si>
    <t>CA.04.46.05.03.01</t>
  </si>
  <si>
    <t xml:space="preserve">Borse di studio Specializzazione
</t>
  </si>
  <si>
    <t>CA.04.46.05.03</t>
  </si>
  <si>
    <t>Borse di studio perfezionamento all'estero</t>
  </si>
  <si>
    <t>CA.04.46.05.02</t>
  </si>
  <si>
    <t>Borse di studio Post dottorato</t>
  </si>
  <si>
    <t>CA.04.46.05.01</t>
  </si>
  <si>
    <t>ONERI PER BORSE DI STUDIO POST LAUREA</t>
  </si>
  <si>
    <t>CA.04.46.05</t>
  </si>
  <si>
    <t>Altre spese per attività istituzionali</t>
  </si>
  <si>
    <t>CA.04.46.04.10</t>
  </si>
  <si>
    <t>Rimborsi spese Consiglio di Amministrazione</t>
  </si>
  <si>
    <t>CA.04.46.04.09</t>
  </si>
  <si>
    <t>Indennità consigliere di fiducia</t>
  </si>
  <si>
    <t>CA.04.46.04.08</t>
  </si>
  <si>
    <t>Rimborsi spese di trasferta organi accademici</t>
  </si>
  <si>
    <t>CA.04.46.04.07</t>
  </si>
  <si>
    <t>Indennità di carica organi accademici</t>
  </si>
  <si>
    <t>CA.04.46.04.06</t>
  </si>
  <si>
    <t>Rimborsi spese di trasferta ai componenti N.V.A.</t>
  </si>
  <si>
    <t>CA.04.46.04.05</t>
  </si>
  <si>
    <t>Indennità ai componenti del Nucleo di Valutazione di Ateneo</t>
  </si>
  <si>
    <t>CA.04.46.04.04</t>
  </si>
  <si>
    <t>Rimborsi spese di trasferta ai Revisori dei Conti</t>
  </si>
  <si>
    <t>CA.04.46.04.03</t>
  </si>
  <si>
    <t>Indennità al Collegio dei Revisori dei Conti</t>
  </si>
  <si>
    <t>CA.04.46.04.02</t>
  </si>
  <si>
    <t>Gettoni e indennità di presenza Organi accademici</t>
  </si>
  <si>
    <t>CA.04.46.04.01</t>
  </si>
  <si>
    <t>ONERI PER IL FUNZIONAMENTO DEGLI ORGANI ISTITUZIONALI</t>
  </si>
  <si>
    <t>CA.04.46.04</t>
  </si>
  <si>
    <t>Trasferimento quota partners corsi di formazione</t>
  </si>
  <si>
    <t>CA.04.46.03.09</t>
  </si>
  <si>
    <t>Trasferimento fondi di ricerca non utilizzati</t>
  </si>
  <si>
    <t>CA.04.46.03.08</t>
  </si>
  <si>
    <t>Trasferimento quota partners progetti ricerca</t>
  </si>
  <si>
    <t>CA.04.46.03.07</t>
  </si>
  <si>
    <t>Altri oneri diversi di gestione</t>
  </si>
  <si>
    <t>CA.04.46.03.06</t>
  </si>
  <si>
    <t>Rimborso spese di soggiorno cooperazione internazionale</t>
  </si>
  <si>
    <t>CA.04.46.03.05</t>
  </si>
  <si>
    <t>Perdite su crediti</t>
  </si>
  <si>
    <t>CA.04.46.03.04</t>
  </si>
  <si>
    <t>Concorsi a premio</t>
  </si>
  <si>
    <t>CA.04.46.03.03</t>
  </si>
  <si>
    <t>Erogazioni liberali a favore di terzi</t>
  </si>
  <si>
    <t>CA.04.46.03.02</t>
  </si>
  <si>
    <t>Contributi e quote associative</t>
  </si>
  <si>
    <t>CA.04.46.03.01</t>
  </si>
  <si>
    <t>ONERI DIVERSI DI GESTIONE</t>
  </si>
  <si>
    <t>CA.04.46.03</t>
  </si>
  <si>
    <t>Accantonamento Riserve vincolate per obblighi di legge</t>
  </si>
  <si>
    <t>CA.04.46.02.16</t>
  </si>
  <si>
    <t>Accantonamento Riserve vincolate per progetti specifici</t>
  </si>
  <si>
    <t>CA.04.46.02.15</t>
  </si>
  <si>
    <t>Accantonamento Riserve vincolate</t>
  </si>
  <si>
    <t>CA.04.46.02.14</t>
  </si>
  <si>
    <t>Accantonamento Fondi vincolati per decisione degli organi istituzionali</t>
  </si>
  <si>
    <t>CA.04.46.02.13</t>
  </si>
  <si>
    <t>Accantonamento Fondi vincolati da privati</t>
  </si>
  <si>
    <t>CA.04.46.02.12</t>
  </si>
  <si>
    <t>Accantonamento Fondi vincolati da Unione Europea</t>
  </si>
  <si>
    <t>CA.04.46.02.11</t>
  </si>
  <si>
    <t xml:space="preserve"> Accantonamento Fondi vincolati da Enti Locali e Pubblici</t>
  </si>
  <si>
    <t>CA.04.46.02.10</t>
  </si>
  <si>
    <t>Accantonamento Fondi vincolati da altri Ministeri</t>
  </si>
  <si>
    <t>CA.04.46.02.09</t>
  </si>
  <si>
    <t>Accantonamento Fondi vincolati da MiUR</t>
  </si>
  <si>
    <t>CA.04.46.02.08</t>
  </si>
  <si>
    <t>Accantonamento fondi vincolati destinati da terzi</t>
  </si>
  <si>
    <t>CA.04.46.02.07</t>
  </si>
  <si>
    <t>Accantonamento F.do finalizzato programmazione</t>
  </si>
  <si>
    <t>CA.04.46.02.06</t>
  </si>
  <si>
    <t>Accantonamento fondo finalizzato assegni di ricerca</t>
  </si>
  <si>
    <t>CA.04.46.02.05</t>
  </si>
  <si>
    <t>Accantonamento contributi in conto capitale vincolati dagli organi istituzionali</t>
  </si>
  <si>
    <t>CA.04.46.02.04</t>
  </si>
  <si>
    <t>Accantonamento fondi di ricerca vincolati org. Ist.li</t>
  </si>
  <si>
    <t>CA.04.46.02.03</t>
  </si>
  <si>
    <t>Accantonamento fondo finalizzato alla programmazione e al fabbisogno dei costi di personale</t>
  </si>
  <si>
    <t>CA.04.46.02.02</t>
  </si>
  <si>
    <t>Accantonamento fondo di riserva</t>
  </si>
  <si>
    <t>CA.04.46.02.01</t>
  </si>
  <si>
    <t>ACCANTONAMENTO A FONDI VINCOLATI PER DECISIONE DEGLI ORGANI ISTITUZIONALI</t>
  </si>
  <si>
    <t>CA.04.46.02</t>
  </si>
  <si>
    <t>Accantonamento a fondo incrementi stipendiali DO RU</t>
  </si>
  <si>
    <t>CA.04.46.01.12</t>
  </si>
  <si>
    <t>Accantonamento a fondo rinnovi contrattuali personale tecnico amministrativo</t>
  </si>
  <si>
    <t>CA.04.46.01.11</t>
  </si>
  <si>
    <t>Accantonamento a fondo art. 90 CCNL Risultato EP</t>
  </si>
  <si>
    <t>CA.04.46.01.10</t>
  </si>
  <si>
    <t>Accantonamento a fondo art. 87 CCNL  Produttività collettiva e individuale</t>
  </si>
  <si>
    <t>CA.04.46.01.09</t>
  </si>
  <si>
    <t>Accantonamento a fondo rischi finanziamenti FSE regione/provincia</t>
  </si>
  <si>
    <t>CA.04.46.01.08</t>
  </si>
  <si>
    <t>Accantonamento a fondo legge 109/94</t>
  </si>
  <si>
    <t>CA.04.46.01.07</t>
  </si>
  <si>
    <t>Accantonamento a fondo svalutazione crediti</t>
  </si>
  <si>
    <t>CA.04.46.01.06</t>
  </si>
  <si>
    <t>Accantonamento a fondo rischi di cambio</t>
  </si>
  <si>
    <t>CA.04.46.01.05</t>
  </si>
  <si>
    <t>Accantonamento a fondo rischi su crediti</t>
  </si>
  <si>
    <t>CA.04.46.01.04</t>
  </si>
  <si>
    <t>Accantonamento a fondo maggiori oneri per conferme personale docente e ricercatore</t>
  </si>
  <si>
    <t>CA.04.46.01.03</t>
  </si>
  <si>
    <t>Accantonamento a fondo perenzione</t>
  </si>
  <si>
    <t>CA.04.46.01.02</t>
  </si>
  <si>
    <t>Accantonamento a fondo imposte</t>
  </si>
  <si>
    <t>CA.04.46.01.01</t>
  </si>
  <si>
    <t>ACCANTONAMENTO PER RISCHI ED ONERI</t>
  </si>
  <si>
    <t>CA.04.46.01</t>
  </si>
  <si>
    <t>ONERI E ACCANTONAMENTI DIVERSI</t>
  </si>
  <si>
    <t>CA.04.46</t>
  </si>
  <si>
    <t>Rimanenze iniziali merci</t>
  </si>
  <si>
    <t>CA.04.45.05.01</t>
  </si>
  <si>
    <t>RIMANENZE INIZIALI MERCI</t>
  </si>
  <si>
    <t>CA.04.45.05</t>
  </si>
  <si>
    <t>Rimanenze iniziali lavori in corso su ordinazione</t>
  </si>
  <si>
    <t>CA.04.45.04.01</t>
  </si>
  <si>
    <t>RIMANENZE INIZIALI LAVORI IN CORSO SU ORDINAZIONE</t>
  </si>
  <si>
    <t>CA.04.45.04</t>
  </si>
  <si>
    <t>Rimanenze iniziali prodotti finiti</t>
  </si>
  <si>
    <t>CA.04.45.03.01</t>
  </si>
  <si>
    <t>RIMANENZE INIZIALI PRODOTTI FINITI</t>
  </si>
  <si>
    <t>CA.04.45.03</t>
  </si>
  <si>
    <t>Rimanenze iniziali prodotti in corso di lavorazione</t>
  </si>
  <si>
    <t>CA.04.45.02.01</t>
  </si>
  <si>
    <t>RIMANENZE INIZIALI PRODOTTI IN CORSO DI LAVORAZIONE</t>
  </si>
  <si>
    <t>CA.04.45.02</t>
  </si>
  <si>
    <t>Rimanenenza iniziali materiale di consumo</t>
  </si>
  <si>
    <t>CA.04.45.01.01</t>
  </si>
  <si>
    <t>RIMANENZE INIZIALI MATERIALE DI CONSUMO</t>
  </si>
  <si>
    <t>CA.04.45.01</t>
  </si>
  <si>
    <t>RIMANENZE INIZIALI</t>
  </si>
  <si>
    <t>CA.04.45</t>
  </si>
  <si>
    <t>Svalutazione magazzino</t>
  </si>
  <si>
    <t>CA.04.44.15.03</t>
  </si>
  <si>
    <t>Svalutazione disponibilità liquide</t>
  </si>
  <si>
    <t>CA.04.44.15.02</t>
  </si>
  <si>
    <t>Svalutazione crediti verso clienti</t>
  </si>
  <si>
    <t>CA.04.44.15.01</t>
  </si>
  <si>
    <t>SVALUTAZIONI ATTIVO CIRCOLANTE</t>
  </si>
  <si>
    <t>CA.04.44.15</t>
  </si>
  <si>
    <t>Ammortamento altri beni mobili</t>
  </si>
  <si>
    <t>CA.04.44.14.01</t>
  </si>
  <si>
    <t>AMMORTAMENTO ALTRI BENI MOBILI</t>
  </si>
  <si>
    <t>CA.04.44.14</t>
  </si>
  <si>
    <t>Ammortamento collezioni scientifiche di pregio</t>
  </si>
  <si>
    <t>CA.04.44.13.01</t>
  </si>
  <si>
    <t>AMMORTAMENTO COLLEZIONI SCIENTIFICHE DI PREGIO</t>
  </si>
  <si>
    <t>CA.04.44.13</t>
  </si>
  <si>
    <t>Ammortamento volumi biblioteca di pregio</t>
  </si>
  <si>
    <t>CA.04.44.12.02</t>
  </si>
  <si>
    <t>Ammortamento pubblicazioni di pregio</t>
  </si>
  <si>
    <t>CA.04.44.12.01</t>
  </si>
  <si>
    <t>AMMORTAMENTO MATERIALE BIBLIOGRAFICO DI PREGIO</t>
  </si>
  <si>
    <t>CA.04.44.12</t>
  </si>
  <si>
    <t>Ammortamento automezzi ed altri mezzi di trasporto</t>
  </si>
  <si>
    <t>CA.04.44.11.01</t>
  </si>
  <si>
    <t>AMMORTAMENTO AUTOMEZZI ED ALTRI MEZZI DI TRASPORTO</t>
  </si>
  <si>
    <t>CA.04.44.11</t>
  </si>
  <si>
    <t>Ammortamento mobili e arredi di laboratorio</t>
  </si>
  <si>
    <t>CA.04.44.10.05</t>
  </si>
  <si>
    <t>Ammortamento mobili ed arredi ammortizzabili nell'anno</t>
  </si>
  <si>
    <t>CA.04.44.10.04</t>
  </si>
  <si>
    <t>Ammortamento macchine ordinarie da ufficio</t>
  </si>
  <si>
    <t>CA.04.44.10.03</t>
  </si>
  <si>
    <t>Ammortamento mobili e arredi per la didattica</t>
  </si>
  <si>
    <t>CA.04.44.10.02</t>
  </si>
  <si>
    <t>Ammortamento mobili e arredi di ufficio</t>
  </si>
  <si>
    <t>CA.04.44.10.01</t>
  </si>
  <si>
    <t>AMMORTAMENTO MOBILI, ARREDI E MACCHINE D'UFFICIO</t>
  </si>
  <si>
    <t>CA.04.44.10</t>
  </si>
  <si>
    <t>Ammortamento attrezzatura museale</t>
  </si>
  <si>
    <t>CA.04.44.09.11</t>
  </si>
  <si>
    <t>Ammortamento grandi attrezzature (&gt;50.000€)</t>
  </si>
  <si>
    <t>CA.04.44.09.10</t>
  </si>
  <si>
    <t>Ammortamento altre attrezzature</t>
  </si>
  <si>
    <t>CA.04.44.09.09</t>
  </si>
  <si>
    <t>Ammortamento attrezzature elettromeccaniche ed elettroniche</t>
  </si>
  <si>
    <t>CA.04.44.09.08</t>
  </si>
  <si>
    <t>Ammortamento attrezzature tecnico-scientifiche</t>
  </si>
  <si>
    <t>CA.04.44.09.07</t>
  </si>
  <si>
    <t>Ammortamento attrezzature didattiche</t>
  </si>
  <si>
    <t>CA.04.44.09.06</t>
  </si>
  <si>
    <t>Ammortamento attrezzature informatiche</t>
  </si>
  <si>
    <t>CA.04.44.09.05</t>
  </si>
  <si>
    <t>Ammortamento altri impianti e macchinari</t>
  </si>
  <si>
    <t>CA.04.44.09.04</t>
  </si>
  <si>
    <t>Ammortamento impianti e macchinari informatici</t>
  </si>
  <si>
    <t>CA.04.44.09.03</t>
  </si>
  <si>
    <t>Ammortamento impianti su beni di terzi</t>
  </si>
  <si>
    <t>CA.04.44.09.02</t>
  </si>
  <si>
    <t>Ammortamento impianti e macchinari tecnico-scientifici</t>
  </si>
  <si>
    <t>CA.04.44.09.01</t>
  </si>
  <si>
    <t>AMMORTAMENTO MACCHINARI, ATTREZZATURE E IMPIANTI</t>
  </si>
  <si>
    <t>CA.04.44.09</t>
  </si>
  <si>
    <t>Ammortamento costruzioni leggere</t>
  </si>
  <si>
    <t>CA.04.44.08.05</t>
  </si>
  <si>
    <t>Ammortamento altri immobili</t>
  </si>
  <si>
    <t>CA.04.44.08.04</t>
  </si>
  <si>
    <t>Ammortamento impianti sportivi</t>
  </si>
  <si>
    <t>CA.04.44.08.03</t>
  </si>
  <si>
    <t>Ammortamento fabbricati di valore storico e artistico</t>
  </si>
  <si>
    <t>CA.04.44.08.02</t>
  </si>
  <si>
    <t>Ammortamento fabbricati</t>
  </si>
  <si>
    <t>CA.04.44.08.01</t>
  </si>
  <si>
    <t>AMMORTAMENTO  FABBRICATI</t>
  </si>
  <si>
    <t>CA.04.44.08</t>
  </si>
  <si>
    <t>Ammortamento  nuove costruzioni beni di terzi</t>
  </si>
  <si>
    <t>CA.04.44.07.02</t>
  </si>
  <si>
    <t>Ammortamento ripristino trasformazioni beni di terzi</t>
  </si>
  <si>
    <t>CA.04.44.07.01</t>
  </si>
  <si>
    <t>AMMORTAMENTO OPERE SU BENI DI TERZI</t>
  </si>
  <si>
    <t>CA.04.44.07</t>
  </si>
  <si>
    <t>Ammortamento costi di adeguamento beni non di proprietà</t>
  </si>
  <si>
    <t>CA.04.44.06.01</t>
  </si>
  <si>
    <t>AMMORTAMENTO MANUTENZIONI SU BENI DI TERZI</t>
  </si>
  <si>
    <t>CA.04.44.06</t>
  </si>
  <si>
    <t>Ammortamento altre immobilizzazioni immateriali</t>
  </si>
  <si>
    <t>CA.04.44.05.02</t>
  </si>
  <si>
    <t>Ammortamento software applicativo</t>
  </si>
  <si>
    <t>CA.04.44.05.01</t>
  </si>
  <si>
    <t>AMMORTAMENTO ALTRE IMMOBILIZZAZIONI IMMATERIALI</t>
  </si>
  <si>
    <t>CA.04.44.05</t>
  </si>
  <si>
    <t>Ammortamento Canone una tantum su licenze software</t>
  </si>
  <si>
    <t>CA.04.44.04.03</t>
  </si>
  <si>
    <t>Ammortamento licenze d'uso</t>
  </si>
  <si>
    <t>CA.04.44.04.02</t>
  </si>
  <si>
    <t>Ammortamento concessioni</t>
  </si>
  <si>
    <t>CA.04.44.04.01</t>
  </si>
  <si>
    <t>AMMORTAMENTO CONCESSIONI  LICENZE MARCHIE E DIRITTI</t>
  </si>
  <si>
    <t>CA.04.44.04</t>
  </si>
  <si>
    <t>Ammortamento brevetti</t>
  </si>
  <si>
    <t>CA.04.44.03.02</t>
  </si>
  <si>
    <t>Ammortamento software con diritto di sfruttamento</t>
  </si>
  <si>
    <t>CA.04.44.03.01</t>
  </si>
  <si>
    <t>AMMORTAMENTO DIRITTI DI BREVETTO INDUSTRIALE  E DIRITTI DI  UTILIZZAZIONE DELLE  OPERE DELL'INGEGNO</t>
  </si>
  <si>
    <t>CA.04.44.03</t>
  </si>
  <si>
    <t>Ammortamento costi di ricerca e sviluppo</t>
  </si>
  <si>
    <t>CA.04.44.02.01</t>
  </si>
  <si>
    <t>AMMORTAMENTO COSTI DI RICERCA SVILUPPO</t>
  </si>
  <si>
    <t>CA.04.44.02</t>
  </si>
  <si>
    <t>Ammortamento costi di ampliamento</t>
  </si>
  <si>
    <t>CA.04.44.01.01</t>
  </si>
  <si>
    <t>AMMORTAMENTO COSTI DI IMPIANTO E AMPLIAMENTO</t>
  </si>
  <si>
    <t>CA.04.44.01</t>
  </si>
  <si>
    <t>AMMORTAMENTI E SVALUTAZIONI</t>
  </si>
  <si>
    <t>CA.04.44</t>
  </si>
  <si>
    <t>Oneri IRAP personale comandato</t>
  </si>
  <si>
    <t>CA.04.43.19.02</t>
  </si>
  <si>
    <t>Rimborsi personale comandato</t>
  </si>
  <si>
    <t>CA.04.43.19.01</t>
  </si>
  <si>
    <t>ONERI PERSONALE COMANDATO</t>
  </si>
  <si>
    <t>CA.04.43.19</t>
  </si>
  <si>
    <t>Attività culturali, ricreative, sportive - Personale</t>
  </si>
  <si>
    <t>CA.04.43.18.19</t>
  </si>
  <si>
    <t>Rimborsi telelavoro</t>
  </si>
  <si>
    <t>CA.04.43.18.18</t>
  </si>
  <si>
    <t>Interventi assistenziali a favore del personale</t>
  </si>
  <si>
    <t>CA.04.43.18.17</t>
  </si>
  <si>
    <t>Formazione al personale</t>
  </si>
  <si>
    <t>CA.04.43.18.16</t>
  </si>
  <si>
    <t>Accertamenti sanitari</t>
  </si>
  <si>
    <t>CA.04.43.18.15</t>
  </si>
  <si>
    <t>Mensa</t>
  </si>
  <si>
    <t>CA.04.43.18.14</t>
  </si>
  <si>
    <t>Fringe benefits al personale tecnico amministrativo</t>
  </si>
  <si>
    <t>CA.04.43.18.13</t>
  </si>
  <si>
    <t>Interventi formativi in materia di sicurezza sul posto di lavoro</t>
  </si>
  <si>
    <t>CA.04.43.18.12</t>
  </si>
  <si>
    <t>Rimborsi diversi al personale</t>
  </si>
  <si>
    <t>CA.04.43.18.11</t>
  </si>
  <si>
    <t>Mobilità docenti - scambi culturali</t>
  </si>
  <si>
    <t>CA.04.43.18.10</t>
  </si>
  <si>
    <t>Sussidi al personale</t>
  </si>
  <si>
    <t>CA.04.43.18.09</t>
  </si>
  <si>
    <t>Oneri per rimborsi e premi INAIL</t>
  </si>
  <si>
    <t>CA.04.43.18.08</t>
  </si>
  <si>
    <t>Irap quote collaboratori c/terzi</t>
  </si>
  <si>
    <t>CA.04.43.18.07.02</t>
  </si>
  <si>
    <t>Lordo quote collaboratori c/terzi</t>
  </si>
  <si>
    <t>CA.04.43.18.07.01</t>
  </si>
  <si>
    <t>QUOTE COLLABORATORI C/TERZI</t>
  </si>
  <si>
    <t>CA.04.43.18.07</t>
  </si>
  <si>
    <t>Lezioni e tirocinio</t>
  </si>
  <si>
    <t>CA.04.43.18.06</t>
  </si>
  <si>
    <t>Concorsi e esami di stato</t>
  </si>
  <si>
    <t>CA.04.43.18.05</t>
  </si>
  <si>
    <t>Aggiornamento professionale</t>
  </si>
  <si>
    <t>CA.04.43.18.04</t>
  </si>
  <si>
    <t>Missioni e rimborsi spese degli organi istituzionali</t>
  </si>
  <si>
    <t>CA.04.43.18.03</t>
  </si>
  <si>
    <t>Missioni e rimborsi spese di trasferta personale tecnico amministrativo</t>
  </si>
  <si>
    <t>CA.04.43.18.02</t>
  </si>
  <si>
    <t>Missioni ed iscrizioni a convegni personale docente</t>
  </si>
  <si>
    <t>CA.04.43.18.01</t>
  </si>
  <si>
    <t>ALTRI ONERI PER IL PERSONALE</t>
  </si>
  <si>
    <t>CA.04.43.18</t>
  </si>
  <si>
    <t>Equo indennizzo dirigenti e personale tecnico-amministrativo</t>
  </si>
  <si>
    <t>CA.04.43.17.02</t>
  </si>
  <si>
    <t>Equo indennizzo personale docente e ricercatore</t>
  </si>
  <si>
    <t>CA.04.43.17.01</t>
  </si>
  <si>
    <t>EQUO INDENNIZZO</t>
  </si>
  <si>
    <t>CA.04.43.17</t>
  </si>
  <si>
    <t>T.F.R. collaboratori ed esperti linguistici</t>
  </si>
  <si>
    <t>CA.04.43.16.01</t>
  </si>
  <si>
    <t>ONERI TFR</t>
  </si>
  <si>
    <t>CA.04.43.16</t>
  </si>
  <si>
    <t>Oneri IRAP su competenze accessorie al personale tecnico amministrativo</t>
  </si>
  <si>
    <t>CA.04.43.15.01.07</t>
  </si>
  <si>
    <t>Oneri previdenziali a carico Ente su competenze accessorie al personale tecnico amministrativo</t>
  </si>
  <si>
    <t>CA.04.43.15.01.06</t>
  </si>
  <si>
    <t>Indennità di posizione e risultato dirigenti</t>
  </si>
  <si>
    <t>CA.04.43.15.01.05</t>
  </si>
  <si>
    <t>Fondo per la retribuzione di posizione e di risultato della categoria EP</t>
  </si>
  <si>
    <t>CA.04.43.15.01.04</t>
  </si>
  <si>
    <t>Fondo per il trattamento accessorio cat. B/C/D</t>
  </si>
  <si>
    <t>CA.04.43.15.01.03</t>
  </si>
  <si>
    <t>Servizio buoni pasto</t>
  </si>
  <si>
    <t>CA.04.43.15.01.02</t>
  </si>
  <si>
    <t>Lavoro straordinario personale tecnico-amministrativo</t>
  </si>
  <si>
    <t>CA.04.43.15.01.01</t>
  </si>
  <si>
    <t>TRATTAMENTO ACCESSORIO PERSONALE TECNICO AMMINISTRATIVO</t>
  </si>
  <si>
    <t>CA.04.43.15.01</t>
  </si>
  <si>
    <t>CA.04.43.15</t>
  </si>
  <si>
    <t>Oneri IRAP su  competenze accessorie al personale ricercatore</t>
  </si>
  <si>
    <t>CA.04.43.14.01.03</t>
  </si>
  <si>
    <t>Oneri previdenziali a carico Ente su competenze accessorie al personale ricercatore</t>
  </si>
  <si>
    <t>CA.04.43.14.01.02</t>
  </si>
  <si>
    <t>Competenze accessorie personale docente e ricercatore</t>
  </si>
  <si>
    <t>CA.04.43.14.01.01</t>
  </si>
  <si>
    <t>TRATTAMENTO ACCESSORIO PERSONALE DOCENTE E RICERCATORE</t>
  </si>
  <si>
    <t>CA.04.43.14.01</t>
  </si>
  <si>
    <t>CA.04.43.14</t>
  </si>
  <si>
    <t>Oneri IRAP su competenze ai dirigenti T.D. per prestazioni conto terzi</t>
  </si>
  <si>
    <t>CA.04.43.13.02.04</t>
  </si>
  <si>
    <t>Competenze ai dirigenti T.D. per prestazioni conto terzi</t>
  </si>
  <si>
    <t>CA.04.43.13.02.03</t>
  </si>
  <si>
    <t>Oneri IRAP su competenze ai dirigenti e personale tecnico-amministrativo T.D. per prestazioni conto terzi</t>
  </si>
  <si>
    <t>CA.04.43.13.02.02</t>
  </si>
  <si>
    <t>Competenze dirigenti e personale tecnico amministrativo T.D. per prestazioni conto terzi</t>
  </si>
  <si>
    <t>CA.04.43.13.02.01</t>
  </si>
  <si>
    <t>ONERI PER COMPETENZE DIRIGENTI E PERS.LE TECNICO AMMINISTRATIVO TEMPO DETERMINATO PER PRESTAZIONI CONTO TERZI</t>
  </si>
  <si>
    <t>CA.04.43.13.02</t>
  </si>
  <si>
    <t>Oneri IRAP su altre competenze  ai dirigenti e personale tecnico-amministrativo T.D.</t>
  </si>
  <si>
    <t>CA.04.43.13.01.03</t>
  </si>
  <si>
    <t>Oneri previdenziali a carico Ente su altre competenze ai dirigenti e personale tecnico-amministrativo T.D.</t>
  </si>
  <si>
    <t>CA.04.43.13.01.02</t>
  </si>
  <si>
    <t>Altre competenze dirigenti e personale tecnico amministrativo T.D.</t>
  </si>
  <si>
    <t>CA.04.43.13.01.01</t>
  </si>
  <si>
    <t>ONERI PER ALTRE COMPETENZE DIRIGENTI E PERS.LE TECNICO AMMINISTRATIVO TEMPO DETERMINATO</t>
  </si>
  <si>
    <t>CA.04.43.13.01</t>
  </si>
  <si>
    <t>CA.04.43.13</t>
  </si>
  <si>
    <t>Oneri IRAP su altre competenze al personale ricercatore T.D.</t>
  </si>
  <si>
    <t>CA.04.43.12.01.03</t>
  </si>
  <si>
    <t>Oneri previdenziali a carico Ente su altre competenze al personale ricercatore T.D.</t>
  </si>
  <si>
    <t>CA.04.43.12.01.02</t>
  </si>
  <si>
    <t>Altri compensi personale docente e ricercatore T.D.</t>
  </si>
  <si>
    <t>CA.04.43.12.01.01</t>
  </si>
  <si>
    <t>ONERI PER ALTRE COMPETENZE PERS.LE RICERCATORE TEMPO DETERMINATO</t>
  </si>
  <si>
    <t>CA.04.43.12.01</t>
  </si>
  <si>
    <t>CA.04.43.12</t>
  </si>
  <si>
    <t>Oneri IRAP su arretrati Direttore e dirigenti a tempo determinato</t>
  </si>
  <si>
    <t>CA.04.43.11.02.03</t>
  </si>
  <si>
    <t>Oneri previdenziali a carico Ente su arretrati Direttore e dirigenti a tempo determinato</t>
  </si>
  <si>
    <t>CA.04.43.11.02.02</t>
  </si>
  <si>
    <t>Oneri per arretrati al Direttore e dirigenti a tempo determinato</t>
  </si>
  <si>
    <t>CA.04.43.11.02.01</t>
  </si>
  <si>
    <t>ONERI PER ARRETRATI AL DIRETTORE E DIRIGENTI A TEMPO DETERMINATO</t>
  </si>
  <si>
    <t>CA.04.43.11.02</t>
  </si>
  <si>
    <t>Oneri IRAP su arretrati a personale tecnico-amministrativo T.D.</t>
  </si>
  <si>
    <t>CA.04.43.11.01.04</t>
  </si>
  <si>
    <t>Oneri previdenziali a carico Ente su arretrati a personale tecnico-amministrativo T.D.</t>
  </si>
  <si>
    <t>CA.04.43.11.01.03</t>
  </si>
  <si>
    <t>Oneri arretrati per lavoro strordinario personale tecnico-amministrativo</t>
  </si>
  <si>
    <t>CA.04.43.11.01.02</t>
  </si>
  <si>
    <t>Oneri per arretrati a personale tecn./amm. a tempo determinato</t>
  </si>
  <si>
    <t>CA.04.43.11.01.01</t>
  </si>
  <si>
    <t>ONERI PER ARRETRATI A PERSONALE TECN./AMM. A TEMPO DETERMINATO</t>
  </si>
  <si>
    <t>CA.04.43.11.01</t>
  </si>
  <si>
    <t>ONERI PER ARRETRATI PERS.LE TECNICO AMMINISTRATIVO TEMPO DETERMINATO</t>
  </si>
  <si>
    <t>CA.04.43.11</t>
  </si>
  <si>
    <t>Oneri IRAP su arretrati ai ricercatori t.d.</t>
  </si>
  <si>
    <t>CA.04.43.10.01.03</t>
  </si>
  <si>
    <t>Oneri previdenziali a carico Ente su arretrati ai ricercatori t.d.</t>
  </si>
  <si>
    <t>CA.04.43.10.01.02</t>
  </si>
  <si>
    <t>Oneri per arretrati al personale ricercatore t.d.</t>
  </si>
  <si>
    <t>CA.04.43.10.01.01</t>
  </si>
  <si>
    <t>ONERI PER ARRETRATI PERS.LE RICERCATORE TEMPO DETERMINATO</t>
  </si>
  <si>
    <t>CA.04.43.10.01</t>
  </si>
  <si>
    <t>CA.04.43.10</t>
  </si>
  <si>
    <t>Oneri IRAP su retribuzioni Direttore e dirigenti a tempo determinato</t>
  </si>
  <si>
    <t>CA.04.43.09.02.03</t>
  </si>
  <si>
    <t>Oneri previdenziali a carico Ente su retribuzioni Direttore e dirigenti a tempo determinato</t>
  </si>
  <si>
    <t>CA.04.43.09.02.02</t>
  </si>
  <si>
    <t>Direttore e dirigenti a tempo determinato</t>
  </si>
  <si>
    <t>CA.04.43.09.02.01</t>
  </si>
  <si>
    <t>ONERI DIRETTORE E DIRIGENTI A TEMPO DETERMINATO</t>
  </si>
  <si>
    <t>CA.04.43.09.02</t>
  </si>
  <si>
    <t>Oneri IRAP su retribuzioni amministrativi e tecnici a tempo determinato</t>
  </si>
  <si>
    <t>CA.04.43.09.01.03</t>
  </si>
  <si>
    <t>Oneri previdenziali a carico Ente su retribuzioni amministrativi e tecnici a tempo determinato</t>
  </si>
  <si>
    <t>CA.04.43.09.01.02</t>
  </si>
  <si>
    <t>Amministrativi e tecnici a tempo determinato</t>
  </si>
  <si>
    <t>CA.04.43.09.01.01</t>
  </si>
  <si>
    <t>ONERI PER AMMINISTRATIVI E TECNICI A TEMPO DETERMINATO</t>
  </si>
  <si>
    <t>CA.04.43.09.01</t>
  </si>
  <si>
    <t>ONERI PER DIRIGENTI E PERSONALE TECNICO-AMMINISTRATIVO A TEMPO DETERMINATO</t>
  </si>
  <si>
    <t>CA.04.43.09</t>
  </si>
  <si>
    <t>Oneri IRAP su competenze Ai  RICERCATORI A TEMPO DETERMINATO per convenzioni SSN</t>
  </si>
  <si>
    <t>CA.04.43.08.07.03</t>
  </si>
  <si>
    <t>Oneri previdenziali a carico Ente per competenze  RICERCATORI A TEMPO DETERMINATOper convenzioni SSN</t>
  </si>
  <si>
    <t>CA.04.43.08.07.02</t>
  </si>
  <si>
    <t>Competenze RICERCATORI A TEMPO DETERMINATO per convenzioni SSN</t>
  </si>
  <si>
    <t>CA.04.43.08.07.01</t>
  </si>
  <si>
    <t>ONERI PER RICERCATORI A TEMPO DETERMINATO PER CONVENZIONI SSN</t>
  </si>
  <si>
    <t>CA.04.43.08.07</t>
  </si>
  <si>
    <t>Oneri irap per docenti a contratto d.m. 242/98</t>
  </si>
  <si>
    <t>CA.04.43.08.06.03</t>
  </si>
  <si>
    <t>Oneri previdenziali a carico ente per docenti a contratto d.m. 242/98</t>
  </si>
  <si>
    <t>CA.04.43.08.06.02</t>
  </si>
  <si>
    <t>Docenti a contratto d.m. 242/98</t>
  </si>
  <si>
    <t>CA.04.43.08.06.01</t>
  </si>
  <si>
    <t>ONERI PER DOCENTI A CONTRATTO D.M. 242/98</t>
  </si>
  <si>
    <t>CA.04.43.08.06</t>
  </si>
  <si>
    <t>Oneri IRAP su contratti docenti master</t>
  </si>
  <si>
    <t>CA.04.43.08.05.03</t>
  </si>
  <si>
    <t>Oneri previdenziali a carico Ente su contratti docenti master</t>
  </si>
  <si>
    <t>CA.04.43.08.05.02</t>
  </si>
  <si>
    <t>Contratti docenti master</t>
  </si>
  <si>
    <t>CA.04.43.08.05.01</t>
  </si>
  <si>
    <t>ONERI PER CONTRATTI DOCENTI MASTER</t>
  </si>
  <si>
    <t>CA.04.43.08.05</t>
  </si>
  <si>
    <t>Oneri IRAP su retribuzioni ricercatori a tempo determinato</t>
  </si>
  <si>
    <t>CA.04.43.08.04.03</t>
  </si>
  <si>
    <t>Oneri previdenziali a carico Ente su retribuzioni ricercatori a tempo determinato</t>
  </si>
  <si>
    <t>CA.04.43.08.04.02</t>
  </si>
  <si>
    <t>Ricercatori a tempo determinato</t>
  </si>
  <si>
    <t>CA.04.43.08.04.01</t>
  </si>
  <si>
    <t>ONERI PER RICERCATORI A TEMPO DETERMINATO</t>
  </si>
  <si>
    <t>CA.04.43.08.04</t>
  </si>
  <si>
    <t>Oneri previdenziali a carico Ente su assegni di ricerca</t>
  </si>
  <si>
    <t>CA.04.43.08.03.02</t>
  </si>
  <si>
    <t>Assegni di ricerca</t>
  </si>
  <si>
    <t>CA.04.43.08.03.01</t>
  </si>
  <si>
    <t>ONERI PER ASSEGNI DI RICERCA</t>
  </si>
  <si>
    <t>CA.04.43.08.03</t>
  </si>
  <si>
    <t>Oneri IRAP su contratti personale docente</t>
  </si>
  <si>
    <t>CA.04.43.08.02.03</t>
  </si>
  <si>
    <t>Oneri previdenziali a carico Ente su contratti personale docente</t>
  </si>
  <si>
    <t>CA.04.43.08.02.02</t>
  </si>
  <si>
    <t>Contratti personale docente</t>
  </si>
  <si>
    <t>CA.04.43.08.02.01</t>
  </si>
  <si>
    <t>ONERI PER CONTRATTI A PERSONALE DOCENTE</t>
  </si>
  <si>
    <t>CA.04.43.08.02</t>
  </si>
  <si>
    <t>Oneri IRAP su supplenze personale docente</t>
  </si>
  <si>
    <t>CA.04.43.08.01.03</t>
  </si>
  <si>
    <t>Oneri previdenziali a carico Ente su supplenze personale docente</t>
  </si>
  <si>
    <t>CA.04.43.08.01.02</t>
  </si>
  <si>
    <t>Supplenze personale docente</t>
  </si>
  <si>
    <t>CA.04.43.08.01.01</t>
  </si>
  <si>
    <t>ONERI PER SUPPLENZE DEL PERSONALE DOCENTE</t>
  </si>
  <si>
    <t>CA.04.43.08.01</t>
  </si>
  <si>
    <t>ONERI PER PERSONALE DOCENTE E RICERCATORE A TEMPO DETERMINATO</t>
  </si>
  <si>
    <t>CA.04.43.08</t>
  </si>
  <si>
    <t>Oneri IRAP su arretrati ai dirigenti e personale tecnico-amministrativo</t>
  </si>
  <si>
    <t>CA.04.43.07.01.04</t>
  </si>
  <si>
    <t>Oneri previdenziali a carico Ente su arretrati ai dirigenti e personale tecnico-amministrativo</t>
  </si>
  <si>
    <t>CA.04.43.07.01.03</t>
  </si>
  <si>
    <t>Oneri arretr.lavoro straordinario tec.</t>
  </si>
  <si>
    <t>CA.04.43.07.01.02</t>
  </si>
  <si>
    <t>Oneri per arretrati ai dirigenti e personale tecnico-amministrativo</t>
  </si>
  <si>
    <t>CA.04.43.07.01.01</t>
  </si>
  <si>
    <t>ONERI PER ARRETRATI PERS.LE TECNICO AMMINISTRATIVO TEMPO INDETERMINATO</t>
  </si>
  <si>
    <t>CA.04.43.07.01</t>
  </si>
  <si>
    <t>CA.04.43.07</t>
  </si>
  <si>
    <t>Oneri IRAP su arretrati al personale docente e ricercatore</t>
  </si>
  <si>
    <t>CA.04.43.06.01.03</t>
  </si>
  <si>
    <t>Oneri previdenziali a carico Ente su arretrati al personale docente e ricercatore</t>
  </si>
  <si>
    <t>CA.04.43.06.01.02</t>
  </si>
  <si>
    <t>Oneri per arretrati al personale docente e ricercatore</t>
  </si>
  <si>
    <t>CA.04.43.06.01.01</t>
  </si>
  <si>
    <t>ONERI PER ARRETRATI PERS.LE DOCENTE TEMPO INDETERMINATO</t>
  </si>
  <si>
    <t>CA.04.43.06.01</t>
  </si>
  <si>
    <t>CA.04.43.06</t>
  </si>
  <si>
    <t>Oneri IRAP su competenze personale tecnico amministrativo per prestazioni conto terzi</t>
  </si>
  <si>
    <t>CA.04.43.05.02.02</t>
  </si>
  <si>
    <t>Competenze personale tecnico amministrativo per prestazioni conto terzi</t>
  </si>
  <si>
    <t>CA.04.43.05.02.01</t>
  </si>
  <si>
    <t>Oneri per competenze personale tecnico amministrativo per prestazioni conto terzi</t>
  </si>
  <si>
    <t>CA.04.43.05.02</t>
  </si>
  <si>
    <t>Oneri IRAP su altre competenze ai dirigenti e personale tecnico-amministrativo</t>
  </si>
  <si>
    <t>CA.04.43.05.01.03</t>
  </si>
  <si>
    <t>Oneri previdenziali a carico Ente su altre competenze ai dirigenti e personale tecnico-amministrativo</t>
  </si>
  <si>
    <t>CA.04.43.05.01.02</t>
  </si>
  <si>
    <t>Altre competenze ai dirigenti e al personale tecnico amministrativo</t>
  </si>
  <si>
    <t>CA.04.43.05.01.01</t>
  </si>
  <si>
    <t>Oneri per altre competenze ai dirigenti e al personale tecnico amministrativo</t>
  </si>
  <si>
    <t>CA.04.43.05.01</t>
  </si>
  <si>
    <t>ONERI PER ALTRE COMPETENZE PERS.LE TECNICO AMMINISTRATIVO TEMPO INDETERMINATO</t>
  </si>
  <si>
    <t>CA.04.43.05</t>
  </si>
  <si>
    <t>Altre competenze accessorie ai Collaboratori ed esperti linguistici a tempo determinato</t>
  </si>
  <si>
    <t>CA.04.43.04.02.04</t>
  </si>
  <si>
    <t>Oneri IRAP su retribuzioni collaboratori linguistici a tempo determinato</t>
  </si>
  <si>
    <t>CA.04.43.04.02.03</t>
  </si>
  <si>
    <t>Oneri previdenziali a carico Ente su retribuzioni collaboratori linguistici a tempo determinato</t>
  </si>
  <si>
    <t>CA.04.43.04.02.02</t>
  </si>
  <si>
    <t>Collaboratori ed esperti linguistici a tempo determinato</t>
  </si>
  <si>
    <t>CA.04.43.04.02.01</t>
  </si>
  <si>
    <t>CA.04.43.04.02</t>
  </si>
  <si>
    <t>Altre competenze accessorie ai Collaboratori ed esperti linguistici a tempo indeterminato</t>
  </si>
  <si>
    <t>CA.04.43.04.01.04</t>
  </si>
  <si>
    <t>Oneri IRAP su retribuzioni collaboratori linguistici a tempo indeterminato</t>
  </si>
  <si>
    <t>CA.04.43.04.01.03</t>
  </si>
  <si>
    <t>Oneri previdenziali a carico Ente su retribuzioni collaboratori linguistici a tempo indeterminato</t>
  </si>
  <si>
    <t>CA.04.43.04.01.02</t>
  </si>
  <si>
    <t>Collaboratori ed esperti linguistici a tempo indeterminato</t>
  </si>
  <si>
    <t>CA.04.43.04.01.01</t>
  </si>
  <si>
    <t>CA.04.43.04.01</t>
  </si>
  <si>
    <t>ONERI COLLABORATORI ED ESPERTI LINGUISTICI</t>
  </si>
  <si>
    <t>CA.04.43.04</t>
  </si>
  <si>
    <t>Oneri IRAP su competenze al personale personale tecnico amministrativo per convenzioni SSN</t>
  </si>
  <si>
    <t>CA.04.43.03.01.06</t>
  </si>
  <si>
    <t>Oneri previdenziali a carico Ente per competenze al personale personale tecnico amministrativo per convenzioni SSN</t>
  </si>
  <si>
    <t>CA.04.43.03.01.05</t>
  </si>
  <si>
    <t>Competenze al personale personale tecnico amministrativo per convenzioni SSN</t>
  </si>
  <si>
    <t>CA.04.43.03.01.04</t>
  </si>
  <si>
    <t>Oneri IRAP su assegni fissi dirigenti e personale tecnico-amministrativo</t>
  </si>
  <si>
    <t>CA.04.43.03.01.03</t>
  </si>
  <si>
    <t>Oneri previdenziali a carico Ente su assegni fissi dirigenti e personale tecnico-amministrativo</t>
  </si>
  <si>
    <t>CA.04.43.03.01.02</t>
  </si>
  <si>
    <t>Stipendi ed altri assegni fissi ai dirigenti e personale tecnico-amministrativo</t>
  </si>
  <si>
    <t>CA.04.43.03.01.01</t>
  </si>
  <si>
    <t>ONERI PER ASSEGNI FISSI AI DIRIGENTI E PERS.LE TECNICO AMMINISTRATIVO TEMPO INDETERMINATO</t>
  </si>
  <si>
    <t>CA.04.43.03.01</t>
  </si>
  <si>
    <t>ONERI PER ASSEGNI FISSI PERS.LE TECNICO AMMINISTRATIVO TEMPO INDETERMINATO</t>
  </si>
  <si>
    <t>CA.04.43.03</t>
  </si>
  <si>
    <t>Oneri IRAP su competenze al personale docente e ricercatore per convenzioni SSN</t>
  </si>
  <si>
    <t>CA.04.43.02.03.03</t>
  </si>
  <si>
    <t>Oneri previdenziali a carico Ente per competenze al personale docente e ricercatore per convenzioni SSN</t>
  </si>
  <si>
    <t>CA.04.43.02.03.02</t>
  </si>
  <si>
    <t>Competenze al personale docente e ricercatore per convenzioni SSN</t>
  </si>
  <si>
    <t>CA.04.43.02.03.01</t>
  </si>
  <si>
    <t>Oneri per altre competenze al personale docente e ricercatore per convenzioni SSN</t>
  </si>
  <si>
    <t>CA.04.43.02.03</t>
  </si>
  <si>
    <t>Oneri IRAP su competenze al personale docente e ricercatore su prestazioni conto terzi</t>
  </si>
  <si>
    <t>CA.04.43.02.02.03</t>
  </si>
  <si>
    <t>Oneri previdenziali a carico Ente per competenze al personale docente e ricercatore su prestazioni conto terzi</t>
  </si>
  <si>
    <t>CA.04.43.02.02.02</t>
  </si>
  <si>
    <t>Competenze al personale docente e ricercatore su prestazioni conto terzi</t>
  </si>
  <si>
    <t>CA.04.43.02.02.01</t>
  </si>
  <si>
    <t>Oneri per competenze al personale docente e ricercatore su prestazioni conto terzi</t>
  </si>
  <si>
    <t>CA.04.43.02.02</t>
  </si>
  <si>
    <t>Oneri IRAP su altre competenze al personale docente e ricercatore</t>
  </si>
  <si>
    <t>CA.04.43.02.01.03</t>
  </si>
  <si>
    <t>Oneri previdenziali a carico Ente su altre competenze al personale docente e ricercatore</t>
  </si>
  <si>
    <t>CA.04.43.02.01.02</t>
  </si>
  <si>
    <t>Altre competenze al personale docente e ricercatore</t>
  </si>
  <si>
    <t>CA.04.43.02.01.01</t>
  </si>
  <si>
    <t>Oneri per altre competenze al personale docente e ricercatore</t>
  </si>
  <si>
    <t>CA.04.43.02.01</t>
  </si>
  <si>
    <t>ONERI PER ALTRE COMPETENZE PERS.LE DOCENTE TEMPO INDETERMINATO</t>
  </si>
  <si>
    <t>CA.04.43.02</t>
  </si>
  <si>
    <t>Oneri IRAP su assegni fissi ai Coll.Esp.Ling. RE</t>
  </si>
  <si>
    <t>CA.04.43.01.01.12</t>
  </si>
  <si>
    <t>Oneri previdenziali a carico Ente su Coll.Esp.Ling. RE</t>
  </si>
  <si>
    <t>CA.04.43.01.01.11</t>
  </si>
  <si>
    <t>Stipendi ed altri assegni fissi ai Coll.Esp.Ling. RE</t>
  </si>
  <si>
    <t>CA.04.43.01.01.10</t>
  </si>
  <si>
    <t>Oneri IRAP su assegni fissi  agli Incaricati confermati RE</t>
  </si>
  <si>
    <t>CA.04.43.01.01.09</t>
  </si>
  <si>
    <t>Oneri previdenziali a carico Ente su  agli Incaricati confermati RE</t>
  </si>
  <si>
    <t>CA.04.43.01.01.08</t>
  </si>
  <si>
    <t>Stipendi ed altri assegni fissi agli Incaricati confermati RE</t>
  </si>
  <si>
    <t>CA.04.43.01.01.07</t>
  </si>
  <si>
    <t>Oneri IRAP su assegni fissi ai Docenti di Lingua RE</t>
  </si>
  <si>
    <t>CA.04.43.01.01.06</t>
  </si>
  <si>
    <t>Oneri previdenziali a carico Ente su ai Docenti di Lingua RE</t>
  </si>
  <si>
    <t>CA.04.43.01.01.05</t>
  </si>
  <si>
    <t>Stipendi ed altri assegni fissi ai Docenti di Lingua RE</t>
  </si>
  <si>
    <t>CA.04.43.01.01.04</t>
  </si>
  <si>
    <t>Oneri IRAP su assegni fissi personale docente e ricercatore</t>
  </si>
  <si>
    <t>CA.04.43.01.01.03</t>
  </si>
  <si>
    <t>Oneri previdenziali a carico Ente su assegni fissi personale docente e ricercatore</t>
  </si>
  <si>
    <t>CA.04.43.01.01.02</t>
  </si>
  <si>
    <t>Stipendi ed altri assegni fissi al personale docente e ricercatore</t>
  </si>
  <si>
    <t>CA.04.43.01.01.01</t>
  </si>
  <si>
    <t>ONERI PER ASSEGNI FISSI PERS.LE DOCENTE TEMPO INDETERMINATO</t>
  </si>
  <si>
    <t>CA.04.43.01.01</t>
  </si>
  <si>
    <t>CA.04.43.01</t>
  </si>
  <si>
    <t>ONERI PER IL PERSONALE</t>
  </si>
  <si>
    <t>CA.04.43</t>
  </si>
  <si>
    <t>Canoni leasing</t>
  </si>
  <si>
    <t>CA.04.42.02.01</t>
  </si>
  <si>
    <t>ONERI PER CANONI LEASING</t>
  </si>
  <si>
    <t>CA.04.42.02</t>
  </si>
  <si>
    <t>Oneri per immobili in concessione</t>
  </si>
  <si>
    <t>CA.04.42.01.04</t>
  </si>
  <si>
    <t>Noleggi e spese accessorie</t>
  </si>
  <si>
    <t>CA.04.42.01.03</t>
  </si>
  <si>
    <t>Spese condominiali</t>
  </si>
  <si>
    <t>CA.04.42.01.02</t>
  </si>
  <si>
    <t>Fitti passivi</t>
  </si>
  <si>
    <t>CA.04.42.01.01</t>
  </si>
  <si>
    <t>ONERI PER LOCAZIONI</t>
  </si>
  <si>
    <t>CA.04.42.01</t>
  </si>
  <si>
    <t>ONERI PER GODIMENTO BENI DI TERZI</t>
  </si>
  <si>
    <t>CA.04.42</t>
  </si>
  <si>
    <t>Altri rimborsi a personale esterno</t>
  </si>
  <si>
    <t>CA.04.41.10.14</t>
  </si>
  <si>
    <t>Irap su Competenze Operai Agricoli Stagionali</t>
  </si>
  <si>
    <t>CA.04.41.10.13.03</t>
  </si>
  <si>
    <t>Contributi obbligatori a carico Ente su Competenze Operai Agricoli Stagionali</t>
  </si>
  <si>
    <t>CA.04.41.10.13.02</t>
  </si>
  <si>
    <t>Competenze Operai Agricoli Stagionali</t>
  </si>
  <si>
    <t>CA.04.41.10.13.01</t>
  </si>
  <si>
    <t>Operai Agricoli Stagionali</t>
  </si>
  <si>
    <t>CA.04.41.10.13</t>
  </si>
  <si>
    <t>Ospitalità visiting professor, esperti e relatori</t>
  </si>
  <si>
    <t>CA.04.41.10.12</t>
  </si>
  <si>
    <t>Visiting Professor</t>
  </si>
  <si>
    <t>CA.04.41.10.11</t>
  </si>
  <si>
    <t>Rimborsi spese di missione - trasferta all'estero</t>
  </si>
  <si>
    <t>CA.04.41.10.10.02</t>
  </si>
  <si>
    <t>Rimborsi spese di missione - trasferta in Italia</t>
  </si>
  <si>
    <t>CA.04.41.10.10.01</t>
  </si>
  <si>
    <t>Rimborsi spese di missione - trasferta</t>
  </si>
  <si>
    <t>CA.04.41.10.10</t>
  </si>
  <si>
    <t>Altre prestazioni per servizi scientifici</t>
  </si>
  <si>
    <t>CA.04.41.10.09.01</t>
  </si>
  <si>
    <t>CA.04.41.10.09</t>
  </si>
  <si>
    <t>Oneri IRAP su collaborazioni esterne scientifiche di tipo occasionale</t>
  </si>
  <si>
    <t>CA.04.41.10.08.03</t>
  </si>
  <si>
    <t>Oneri INPS su collaborazioni esterne scientifiche di tipo occasionale</t>
  </si>
  <si>
    <t>CA.04.41.10.08.02</t>
  </si>
  <si>
    <t>Collaborazioni esterne scientifiche di tipo occasionale</t>
  </si>
  <si>
    <t>CA.04.41.10.08.01</t>
  </si>
  <si>
    <t>CA.04.41.10.08</t>
  </si>
  <si>
    <t>Oneri IRAP su co.co.co. scientifiche e di supporto alla ricerca</t>
  </si>
  <si>
    <t>CA.04.41.10.07.03</t>
  </si>
  <si>
    <t>Oneri INPS/INAIL carico ente su co.co.co. scientifiche e di supporto alla ricerca</t>
  </si>
  <si>
    <t>CA.04.41.10.07.02</t>
  </si>
  <si>
    <t>Co.co.co. scientifiche e di supporto alla ricerca</t>
  </si>
  <si>
    <t>CA.04.41.10.07.01</t>
  </si>
  <si>
    <t>CA.04.41.10.07</t>
  </si>
  <si>
    <t>Lavoro occasionale accessorio-acquisto voucher-</t>
  </si>
  <si>
    <t>CA.04.41.10.06.01</t>
  </si>
  <si>
    <t>Lavoro occasionale accessorio</t>
  </si>
  <si>
    <t>CA.04.41.10.06</t>
  </si>
  <si>
    <t>Compensi e soggiorno esperti e relatori</t>
  </si>
  <si>
    <t>CA.04.41.10.05.03</t>
  </si>
  <si>
    <t>Oneri IRAP su altre prestazioni da terzi</t>
  </si>
  <si>
    <t>CA.04.41.10.05.02</t>
  </si>
  <si>
    <t>Altre prestazioni da terzi</t>
  </si>
  <si>
    <t>CA.04.41.10.05.01</t>
  </si>
  <si>
    <t>Altre prestazioni da personale esterno</t>
  </si>
  <si>
    <t>CA.04.41.10.05</t>
  </si>
  <si>
    <t>Oneri IRAP su contratti supporto alla didattica</t>
  </si>
  <si>
    <t>CA.04.41.10.04.03</t>
  </si>
  <si>
    <t>Oneri INPS/INAIL su contratti supporto alla didattica</t>
  </si>
  <si>
    <t>CA.04.41.10.04.02</t>
  </si>
  <si>
    <t>Contratti di supporto alla didattica</t>
  </si>
  <si>
    <t>CA.04.41.10.04.01</t>
  </si>
  <si>
    <t>CA.04.41.10.04</t>
  </si>
  <si>
    <t>Oneri IRAP su contratti mobilità docenti italiani e stranieri - D.M. 13/26.01.2001</t>
  </si>
  <si>
    <t>CA.04.41.10.03.03</t>
  </si>
  <si>
    <t>Oneri INPS/INAIL carico ente su contratti mobilità docenti italiani e stranieri - D.M. 13/26.01.2001</t>
  </si>
  <si>
    <t>CA.04.41.10.03.02</t>
  </si>
  <si>
    <t>Contratti mobilità docenti italiani e stranieri - D.M. 13/26.01.2001</t>
  </si>
  <si>
    <t>CA.04.41.10.03.01</t>
  </si>
  <si>
    <t>Mobilità docenti italiani e stranieri DM 13/2001</t>
  </si>
  <si>
    <t>CA.04.41.10.03</t>
  </si>
  <si>
    <t>Oneri IRAP su prestazioni occasionali</t>
  </si>
  <si>
    <t>CA.04.41.10.02.03</t>
  </si>
  <si>
    <t>Oneri INPS prest. lav. aut. occas.le</t>
  </si>
  <si>
    <t>CA.04.41.10.02.02</t>
  </si>
  <si>
    <t>Prestazioni di lavoro autonomo</t>
  </si>
  <si>
    <t>CA.04.41.10.02.01</t>
  </si>
  <si>
    <t>CA.04.41.10.02</t>
  </si>
  <si>
    <t>Oneri IRAP su co.co.co. di tipo gestionale</t>
  </si>
  <si>
    <t>CA.04.41.10.01.03</t>
  </si>
  <si>
    <t>Oneri INPS/INAIL carico ente su co.co.co. di tipo gestionale</t>
  </si>
  <si>
    <t>CA.04.41.10.01.02</t>
  </si>
  <si>
    <t>Co.co.co di tipo gestionale</t>
  </si>
  <si>
    <t>CA.04.41.10.01.01</t>
  </si>
  <si>
    <t>Co.co.co. di tipo gestionale</t>
  </si>
  <si>
    <t>CA.04.41.10.01</t>
  </si>
  <si>
    <t>ONERI PER PRESTAZIONI DA PERSONALE ESTERNO</t>
  </si>
  <si>
    <t>CA.04.41.10</t>
  </si>
  <si>
    <t>Servizio di prestito interbibliotecario e riproduzione di materiale bibliografico</t>
  </si>
  <si>
    <t>CA.04.41.09.05</t>
  </si>
  <si>
    <t>Spese correnti per brevetti</t>
  </si>
  <si>
    <t>CA.04.41.09.04</t>
  </si>
  <si>
    <t>Altre prestazioni e servizi da terzi</t>
  </si>
  <si>
    <t>CA.04.41.09.03</t>
  </si>
  <si>
    <t>Servizio MAV</t>
  </si>
  <si>
    <t>CA.04.41.09.02</t>
  </si>
  <si>
    <t>Prestazioni di servizi tecnico/amministrativi da enti terzi</t>
  </si>
  <si>
    <t>CA.04.41.09.01</t>
  </si>
  <si>
    <t>ONERI PER PRESTAZIONI E SERVIZI DA TERZI</t>
  </si>
  <si>
    <t>CA.04.41.09</t>
  </si>
  <si>
    <t>Oneri per soccombenze legali e giudiziarie</t>
  </si>
  <si>
    <t>CA.04.41.08.05</t>
  </si>
  <si>
    <t>Spese legali e notarili</t>
  </si>
  <si>
    <t>CA.04.41.08.04</t>
  </si>
  <si>
    <t>Consulenze legali, amministrative, certificazione</t>
  </si>
  <si>
    <t>CA.04.41.08.03</t>
  </si>
  <si>
    <t>Consulenze mediche</t>
  </si>
  <si>
    <t>CA.04.41.08.02</t>
  </si>
  <si>
    <t>Consulenze tecniche</t>
  </si>
  <si>
    <t>CA.04.41.08.01</t>
  </si>
  <si>
    <t>CONSULENZE LEGALI TECNICHE AMMINISTRATIVE</t>
  </si>
  <si>
    <t>CA.04.41.08</t>
  </si>
  <si>
    <t>Altre spese per servizi generali</t>
  </si>
  <si>
    <t>CA.04.41.07.08</t>
  </si>
  <si>
    <t>Trasporti, facchinaggi e competenze spedizionieri</t>
  </si>
  <si>
    <t>CA.04.41.07.07</t>
  </si>
  <si>
    <t>Canoni trasmissione dati</t>
  </si>
  <si>
    <t>CA.04.41.07.06</t>
  </si>
  <si>
    <t>Spese per telefonia mobile</t>
  </si>
  <si>
    <t>CA.04.41.07.05</t>
  </si>
  <si>
    <t>Spese per telefonia fissa</t>
  </si>
  <si>
    <t>CA.04.41.07.04</t>
  </si>
  <si>
    <t>Canoni Rai-TV</t>
  </si>
  <si>
    <t>CA.04.41.07.03</t>
  </si>
  <si>
    <t>Spese postali e telegrafiche</t>
  </si>
  <si>
    <t>CA.04.41.07.02</t>
  </si>
  <si>
    <t>Premi di assicurazione</t>
  </si>
  <si>
    <t>CA.04.41.07.01</t>
  </si>
  <si>
    <t>ONERI SERVIZI GENERALI</t>
  </si>
  <si>
    <t>CA.04.41.07</t>
  </si>
  <si>
    <t>Utenze varie</t>
  </si>
  <si>
    <t>CA.04.41.06.05</t>
  </si>
  <si>
    <t>Benzina e gasolio per autotrazione</t>
  </si>
  <si>
    <t>CA.04.41.06.04</t>
  </si>
  <si>
    <t>Acqua</t>
  </si>
  <si>
    <t>CA.04.41.06.03</t>
  </si>
  <si>
    <t>Combustibili per riscaldamento</t>
  </si>
  <si>
    <t>CA.04.41.06.02</t>
  </si>
  <si>
    <t>Energia elettrica</t>
  </si>
  <si>
    <t>CA.04.41.06.01</t>
  </si>
  <si>
    <t>FORZA MOTRICE, CONSUMO ACQUA E COMBUSTIBILI</t>
  </si>
  <si>
    <t>CA.04.41.06</t>
  </si>
  <si>
    <t>Altri servizi in appalto</t>
  </si>
  <si>
    <t>CA.04.41.05.04</t>
  </si>
  <si>
    <t>Appalto servizio calore</t>
  </si>
  <si>
    <t>CA.04.41.05.03</t>
  </si>
  <si>
    <t>Appalto smaltimento rifiuti speciali</t>
  </si>
  <si>
    <t>CA.04.41.05.02</t>
  </si>
  <si>
    <t>Appalto servizio pulizia locali</t>
  </si>
  <si>
    <t>CA.04.41.05.01</t>
  </si>
  <si>
    <t>ONERI SERVIZI IN APPALTO</t>
  </si>
  <si>
    <t>CA.04.41.05</t>
  </si>
  <si>
    <t>Altre spese per servizi tecnici</t>
  </si>
  <si>
    <t>CA.04.41.04.03</t>
  </si>
  <si>
    <t>Servizi fotocomposizione, stampa e legatoria per pubblicazioni d'ateneo</t>
  </si>
  <si>
    <t>CA.04.41.04.02</t>
  </si>
  <si>
    <t>Servizi di vigilanza</t>
  </si>
  <si>
    <t>CA.04.41.04.01</t>
  </si>
  <si>
    <t>ONERI SERVIZI TECNICI</t>
  </si>
  <si>
    <t>CA.04.41.04</t>
  </si>
  <si>
    <t>Oneri IRAP esperti e relatori congressi</t>
  </si>
  <si>
    <t>CA.04.41.03.02.03</t>
  </si>
  <si>
    <t>Compensi e soggiorno esperti e relatori congressi</t>
  </si>
  <si>
    <t>CA.04.41.03.02.02</t>
  </si>
  <si>
    <t>Spese per congressi</t>
  </si>
  <si>
    <t>CA.04.41.03.02.01</t>
  </si>
  <si>
    <t>CA.04.41.03.02</t>
  </si>
  <si>
    <t>Oneri Inps esperti e relatori convegni</t>
  </si>
  <si>
    <t>CA.04.41.03.01.04</t>
  </si>
  <si>
    <t>Oneri IRAP esperti e relatori convegni</t>
  </si>
  <si>
    <t>CA.04.41.03.01.03</t>
  </si>
  <si>
    <t>Compensi e soggiorno esperti e relatori convegni</t>
  </si>
  <si>
    <t>CA.04.41.03.01.02</t>
  </si>
  <si>
    <t>Spese per convegni</t>
  </si>
  <si>
    <t>CA.04.41.03.01.01</t>
  </si>
  <si>
    <t>CA.04.41.03.01</t>
  </si>
  <si>
    <t>ORGANIZZAZIONE DI MANIFESTAZIONI E CONVEGNI</t>
  </si>
  <si>
    <t>CA.04.41.03</t>
  </si>
  <si>
    <t>Informazione e divulgazione delle attività istituzionali</t>
  </si>
  <si>
    <t>CA.04.41.02.05</t>
  </si>
  <si>
    <t>Altre spese per servizi commerciali</t>
  </si>
  <si>
    <t>CA.04.41.02.04</t>
  </si>
  <si>
    <t>Spese di rappresentanza</t>
  </si>
  <si>
    <t>CA.04.41.02.03</t>
  </si>
  <si>
    <t>Pubblicità</t>
  </si>
  <si>
    <t>CA.04.41.02.02</t>
  </si>
  <si>
    <t>Pubblicità obbligatoria</t>
  </si>
  <si>
    <t>CA.04.41.02.01</t>
  </si>
  <si>
    <t>ONERI SERVIZI COMMERCIALI</t>
  </si>
  <si>
    <t>CA.04.41.02</t>
  </si>
  <si>
    <t>Manutenzione ordinaria aree verdi</t>
  </si>
  <si>
    <t>CA.04.41.01.08</t>
  </si>
  <si>
    <t>Manutenzione ordinaria e riparazione impianti</t>
  </si>
  <si>
    <t>CA.04.41.01.07</t>
  </si>
  <si>
    <t>Altre manutenzioni di immobili</t>
  </si>
  <si>
    <t>CA.04.41.01.06</t>
  </si>
  <si>
    <t>Manutenzione software</t>
  </si>
  <si>
    <t>CA.04.41.01.05</t>
  </si>
  <si>
    <t>Altre spese di manutenzione ordinaria e riparazioni</t>
  </si>
  <si>
    <t>CA.04.41.01.04</t>
  </si>
  <si>
    <t>Manutenzione automezzi</t>
  </si>
  <si>
    <t>CA.04.41.01.03</t>
  </si>
  <si>
    <t>Manutenzione ordinaria e riparazioni di apparecchiature</t>
  </si>
  <si>
    <t>CA.04.41.01.02</t>
  </si>
  <si>
    <t>Manutenzione ordinaria di immobili</t>
  </si>
  <si>
    <t>CA.04.41.01.01</t>
  </si>
  <si>
    <t>ONERI SERVIZI MANUTENZIONI E RIPARAZIONI</t>
  </si>
  <si>
    <t>CA.04.41.01</t>
  </si>
  <si>
    <t>ONERI PER ACQUISTO SERVIZI</t>
  </si>
  <si>
    <t>CA.04.41</t>
  </si>
  <si>
    <t>Altri materiali</t>
  </si>
  <si>
    <t>CA.04.40.06.01</t>
  </si>
  <si>
    <t>ONERI PER ACQUISTO ALTRI MATERIALI</t>
  </si>
  <si>
    <t>CA.04.40.06</t>
  </si>
  <si>
    <t>Sconti abbuoni e premi su acquisti</t>
  </si>
  <si>
    <t>CA.04.40.05.02</t>
  </si>
  <si>
    <t>Resi su acquisti</t>
  </si>
  <si>
    <t>CA.04.40.05.01</t>
  </si>
  <si>
    <t>RETTIFICHE ONERI ACQUISTO MERCI</t>
  </si>
  <si>
    <t>CA.04.40.05</t>
  </si>
  <si>
    <t>Acquisto software per PC (spesati nell'anno)</t>
  </si>
  <si>
    <t>CA.04.40.04.02</t>
  </si>
  <si>
    <t>Acquisto beni strumentali (&lt; 516€)</t>
  </si>
  <si>
    <t>CA.04.40.04.01</t>
  </si>
  <si>
    <t>ACQUISTO ATTREZZATURE (&lt; 516€)</t>
  </si>
  <si>
    <t>CA.04.40.04</t>
  </si>
  <si>
    <t>Estratti e reprints articoli scientifici</t>
  </si>
  <si>
    <t>CA.04.40.03.01.05</t>
  </si>
  <si>
    <t>Riviste biblioteca</t>
  </si>
  <si>
    <t>CA.04.40.03.01.04</t>
  </si>
  <si>
    <t>Acquisto banche dati on line e su Cd Rom</t>
  </si>
  <si>
    <t>CA.04.40.03.01.03</t>
  </si>
  <si>
    <t>Riviste biblioteca formato elettronico</t>
  </si>
  <si>
    <t>CA.04.40.03.01.02</t>
  </si>
  <si>
    <t>Libri, riviste e giornali (spesati nell'anno)</t>
  </si>
  <si>
    <t>CA.04.40.03.01.01</t>
  </si>
  <si>
    <t>Acquisto libri, riviste e giornali</t>
  </si>
  <si>
    <t>CA.04.40.03.01</t>
  </si>
  <si>
    <t>ACQUISTO LIBRI, RIVISTE E GIORNALI</t>
  </si>
  <si>
    <t>CA.04.40.03</t>
  </si>
  <si>
    <t>Materie prime</t>
  </si>
  <si>
    <t>CA.04.40.02.01</t>
  </si>
  <si>
    <t>ACQUISTO MATERIE PRIME</t>
  </si>
  <si>
    <t>CA.04.40.02</t>
  </si>
  <si>
    <t>Materiali di consumo per laboratori</t>
  </si>
  <si>
    <t>CA.04.40.01.02</t>
  </si>
  <si>
    <t>Cancelleria e altri materiali di consumo</t>
  </si>
  <si>
    <t>CA.04.40.01.01</t>
  </si>
  <si>
    <t>ACQUISTO MATERIALI DI CONSUMO</t>
  </si>
  <si>
    <t>CA.04.40.01</t>
  </si>
  <si>
    <t>ONERI PER MATERIALI DI CONSUMO, MATERIE PRIME  E ACQUISTO LIBRI E RIVISTE</t>
  </si>
  <si>
    <t>CA.04.40</t>
  </si>
  <si>
    <t>ONERI</t>
  </si>
  <si>
    <t>CA.04</t>
  </si>
  <si>
    <t>Ammortamento su voci libere</t>
  </si>
  <si>
    <t>Costi su progetti NO cost to cost</t>
  </si>
  <si>
    <t>Costi su progetti cost to cost</t>
  </si>
  <si>
    <t>Costi di pura prevesione</t>
  </si>
  <si>
    <t>CA.05.50.14.19</t>
  </si>
  <si>
    <t>Utilizzo di riserve di Patrimonio Netto derivanti dalla contabilità economico-patrimoniale</t>
  </si>
  <si>
    <t>COAN LIBERE</t>
  </si>
  <si>
    <t>Progetti NO cost to cost
e coan libere</t>
  </si>
  <si>
    <t>Avanzo 2013</t>
  </si>
  <si>
    <t>Utilizzo fondorischie e oneri</t>
  </si>
  <si>
    <t>Coan libere</t>
  </si>
  <si>
    <t>COAN libere</t>
  </si>
  <si>
    <t>Utilizzo fondo rischie e oneri</t>
  </si>
  <si>
    <t xml:space="preserve">Progetti NO cost to cost </t>
  </si>
  <si>
    <t>Avanzo libero 2013</t>
  </si>
  <si>
    <t>utilizzo fondo rischi e oneri</t>
  </si>
  <si>
    <t>Costi finanziati da avanzo libero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</si>
</sst>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€&quot;\ * #,##0.00_-;\-&quot;€&quot;\ * #,##0.00_-;_-&quot;€&quot;\ * &quot;-&quot;??_-;_-@_-"/>
    <numFmt numFmtId="164" formatCode="_([$€]* #,##0.00_);_([$€]* \(#,##0.00\);_([$€]* &quot;-&quot;??_);_(@_)"/>
  </numFmts>
  <fonts count="20">
    <font>
      <sz val="10"/>
      <name val="Arial"/>
    </font>
    <font>
      <sz val="10"/>
      <name val="Arial"/>
      <family val="2"/>
    </font>
    <font>
      <sz val="10"/>
      <name val="SansSerif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Verdana"/>
      <family val="2"/>
    </font>
    <font>
      <b/>
      <sz val="10"/>
      <name val="SansSerif"/>
    </font>
    <font>
      <sz val="9"/>
      <name val="Verdana"/>
      <family val="2"/>
    </font>
    <font>
      <sz val="9"/>
      <name val="SansSerif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SansSerif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SansSerif"/>
    </font>
    <font>
      <b/>
      <sz val="10"/>
      <color theme="1"/>
      <name val="SansSerif"/>
    </font>
    <font>
      <sz val="9"/>
      <color theme="1"/>
      <name val="Verdana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9" fillId="0" borderId="0" applyFont="0" applyFill="0" applyBorder="0" applyAlignment="0" applyProtection="0"/>
  </cellStyleXfs>
  <cellXfs count="317">
    <xf numFmtId="0" fontId="0" fillId="0" borderId="0" xfId="0"/>
    <xf numFmtId="0" fontId="2" fillId="2" borderId="1" xfId="0" applyNumberFormat="1" applyFont="1" applyFill="1" applyBorder="1" applyAlignment="1" applyProtection="1">
      <alignment horizontal="left" vertical="top" wrapText="1"/>
    </xf>
    <xf numFmtId="44" fontId="3" fillId="2" borderId="2" xfId="0" applyNumberFormat="1" applyFont="1" applyFill="1" applyBorder="1" applyAlignment="1" applyProtection="1">
      <alignment horizontal="center" vertical="center" wrapText="1"/>
    </xf>
    <xf numFmtId="44" fontId="4" fillId="2" borderId="2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left" vertical="top" wrapText="1"/>
    </xf>
    <xf numFmtId="0" fontId="2" fillId="3" borderId="0" xfId="0" applyNumberFormat="1" applyFont="1" applyFill="1" applyBorder="1" applyAlignment="1" applyProtection="1">
      <alignment horizontal="left" vertical="top" wrapText="1"/>
    </xf>
    <xf numFmtId="0" fontId="2" fillId="3" borderId="1" xfId="0" applyNumberFormat="1" applyFont="1" applyFill="1" applyBorder="1" applyAlignment="1" applyProtection="1">
      <alignment horizontal="left" vertical="top" wrapText="1"/>
    </xf>
    <xf numFmtId="0" fontId="2" fillId="4" borderId="1" xfId="0" applyNumberFormat="1" applyFont="1" applyFill="1" applyBorder="1" applyAlignment="1" applyProtection="1">
      <alignment horizontal="left" vertical="top" wrapText="1"/>
    </xf>
    <xf numFmtId="0" fontId="5" fillId="4" borderId="2" xfId="0" applyNumberFormat="1" applyFont="1" applyFill="1" applyBorder="1" applyAlignment="1" applyProtection="1">
      <alignment horizontal="left" vertical="center" wrapText="1"/>
    </xf>
    <xf numFmtId="44" fontId="6" fillId="2" borderId="2" xfId="1" applyNumberFormat="1" applyFont="1" applyFill="1" applyBorder="1" applyAlignment="1">
      <alignment vertical="center"/>
    </xf>
    <xf numFmtId="0" fontId="7" fillId="2" borderId="1" xfId="0" applyNumberFormat="1" applyFont="1" applyFill="1" applyBorder="1" applyAlignment="1" applyProtection="1">
      <alignment horizontal="left" vertical="top" wrapText="1"/>
    </xf>
    <xf numFmtId="44" fontId="4" fillId="2" borderId="4" xfId="0" applyNumberFormat="1" applyFont="1" applyFill="1" applyBorder="1" applyAlignment="1">
      <alignment vertical="center"/>
    </xf>
    <xf numFmtId="44" fontId="4" fillId="0" borderId="4" xfId="0" applyNumberFormat="1" applyFont="1" applyFill="1" applyBorder="1" applyAlignment="1">
      <alignment vertical="center"/>
    </xf>
    <xf numFmtId="0" fontId="4" fillId="0" borderId="0" xfId="0" applyNumberFormat="1" applyFont="1" applyFill="1" applyBorder="1" applyAlignment="1"/>
    <xf numFmtId="0" fontId="3" fillId="2" borderId="2" xfId="0" applyNumberFormat="1" applyFont="1" applyFill="1" applyBorder="1" applyAlignment="1" applyProtection="1">
      <alignment horizontal="center" vertical="center" wrapText="1"/>
    </xf>
    <xf numFmtId="0" fontId="3" fillId="2" borderId="2" xfId="0" applyNumberFormat="1" applyFont="1" applyFill="1" applyBorder="1" applyAlignment="1" applyProtection="1">
      <alignment horizontal="left" vertical="center" wrapText="1"/>
    </xf>
    <xf numFmtId="0" fontId="5" fillId="4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left" vertical="center" wrapText="1"/>
    </xf>
    <xf numFmtId="0" fontId="5" fillId="3" borderId="2" xfId="0" applyNumberFormat="1" applyFont="1" applyFill="1" applyBorder="1" applyAlignment="1" applyProtection="1">
      <alignment horizontal="center" vertical="center" wrapText="1"/>
    </xf>
    <xf numFmtId="0" fontId="5" fillId="3" borderId="2" xfId="0" applyNumberFormat="1" applyFont="1" applyFill="1" applyBorder="1" applyAlignment="1" applyProtection="1">
      <alignment horizontal="left" vertical="center" wrapText="1"/>
    </xf>
    <xf numFmtId="0" fontId="5" fillId="0" borderId="2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left" vertical="center" wrapText="1"/>
    </xf>
    <xf numFmtId="0" fontId="2" fillId="6" borderId="2" xfId="0" applyNumberFormat="1" applyFont="1" applyFill="1" applyBorder="1" applyAlignment="1" applyProtection="1">
      <alignment horizontal="left" vertical="center" wrapText="1"/>
    </xf>
    <xf numFmtId="0" fontId="2" fillId="4" borderId="2" xfId="0" applyNumberFormat="1" applyFont="1" applyFill="1" applyBorder="1" applyAlignment="1" applyProtection="1">
      <alignment horizontal="left" vertical="center" wrapText="1"/>
    </xf>
    <xf numFmtId="0" fontId="2" fillId="3" borderId="2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44" fontId="8" fillId="2" borderId="2" xfId="1" applyNumberFormat="1" applyFont="1" applyFill="1" applyBorder="1" applyAlignment="1">
      <alignment vertical="center"/>
    </xf>
    <xf numFmtId="0" fontId="7" fillId="4" borderId="2" xfId="0" applyNumberFormat="1" applyFont="1" applyFill="1" applyBorder="1" applyAlignment="1" applyProtection="1">
      <alignment horizontal="left" vertical="center" wrapText="1"/>
    </xf>
    <xf numFmtId="0" fontId="2" fillId="2" borderId="2" xfId="0" applyNumberFormat="1" applyFont="1" applyFill="1" applyBorder="1" applyAlignment="1" applyProtection="1">
      <alignment horizontal="left" vertical="center" wrapText="1"/>
    </xf>
    <xf numFmtId="0" fontId="9" fillId="6" borderId="2" xfId="0" applyNumberFormat="1" applyFont="1" applyFill="1" applyBorder="1" applyAlignment="1" applyProtection="1">
      <alignment horizontal="left" vertical="center" wrapText="1"/>
    </xf>
    <xf numFmtId="0" fontId="2" fillId="3" borderId="2" xfId="0" applyNumberFormat="1" applyFont="1" applyFill="1" applyBorder="1" applyAlignment="1" applyProtection="1">
      <alignment horizontal="left" vertical="top" wrapText="1"/>
    </xf>
    <xf numFmtId="0" fontId="2" fillId="0" borderId="2" xfId="0" applyNumberFormat="1" applyFont="1" applyFill="1" applyBorder="1" applyAlignment="1" applyProtection="1">
      <alignment horizontal="left" vertical="top" wrapText="1"/>
    </xf>
    <xf numFmtId="0" fontId="1" fillId="0" borderId="2" xfId="0" applyNumberFormat="1" applyFont="1" applyFill="1" applyBorder="1" applyAlignment="1">
      <alignment vertical="center"/>
    </xf>
    <xf numFmtId="44" fontId="1" fillId="0" borderId="2" xfId="0" applyNumberFormat="1" applyFont="1" applyFill="1" applyBorder="1" applyAlignment="1"/>
    <xf numFmtId="0" fontId="1" fillId="0" borderId="2" xfId="0" applyNumberFormat="1" applyFont="1" applyFill="1" applyBorder="1" applyAlignment="1"/>
    <xf numFmtId="44" fontId="1" fillId="3" borderId="2" xfId="0" applyNumberFormat="1" applyFont="1" applyFill="1" applyBorder="1" applyAlignment="1"/>
    <xf numFmtId="0" fontId="1" fillId="3" borderId="2" xfId="0" applyNumberFormat="1" applyFont="1" applyFill="1" applyBorder="1" applyAlignment="1"/>
    <xf numFmtId="44" fontId="1" fillId="3" borderId="2" xfId="0" applyNumberFormat="1" applyFont="1" applyFill="1" applyBorder="1" applyAlignment="1">
      <alignment vertical="center"/>
    </xf>
    <xf numFmtId="0" fontId="1" fillId="3" borderId="2" xfId="0" applyNumberFormat="1" applyFont="1" applyFill="1" applyBorder="1" applyAlignment="1">
      <alignment vertical="center"/>
    </xf>
    <xf numFmtId="44" fontId="1" fillId="4" borderId="2" xfId="0" applyNumberFormat="1" applyFont="1" applyFill="1" applyBorder="1" applyAlignment="1">
      <alignment vertical="center"/>
    </xf>
    <xf numFmtId="0" fontId="1" fillId="4" borderId="2" xfId="0" applyNumberFormat="1" applyFont="1" applyFill="1" applyBorder="1" applyAlignment="1">
      <alignment vertical="center"/>
    </xf>
    <xf numFmtId="44" fontId="1" fillId="0" borderId="2" xfId="0" applyNumberFormat="1" applyFont="1" applyFill="1" applyBorder="1" applyAlignment="1">
      <alignment vertical="center"/>
    </xf>
    <xf numFmtId="0" fontId="1" fillId="6" borderId="2" xfId="0" applyNumberFormat="1" applyFont="1" applyFill="1" applyBorder="1" applyAlignment="1">
      <alignment vertical="center"/>
    </xf>
    <xf numFmtId="44" fontId="1" fillId="2" borderId="2" xfId="0" applyNumberFormat="1" applyFont="1" applyFill="1" applyBorder="1" applyAlignment="1">
      <alignment vertical="center"/>
    </xf>
    <xf numFmtId="0" fontId="1" fillId="2" borderId="2" xfId="0" applyNumberFormat="1" applyFont="1" applyFill="1" applyBorder="1" applyAlignment="1">
      <alignment vertical="center"/>
    </xf>
    <xf numFmtId="44" fontId="1" fillId="0" borderId="3" xfId="0" applyNumberFormat="1" applyFont="1" applyFill="1" applyBorder="1" applyAlignment="1">
      <alignment vertical="center"/>
    </xf>
    <xf numFmtId="0" fontId="1" fillId="0" borderId="5" xfId="0" applyNumberFormat="1" applyFont="1" applyFill="1" applyBorder="1" applyAlignment="1">
      <alignment vertical="center"/>
    </xf>
    <xf numFmtId="44" fontId="1" fillId="0" borderId="5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/>
    <xf numFmtId="0" fontId="1" fillId="3" borderId="0" xfId="0" applyNumberFormat="1" applyFont="1" applyFill="1" applyBorder="1" applyAlignment="1"/>
    <xf numFmtId="0" fontId="1" fillId="4" borderId="0" xfId="0" applyNumberFormat="1" applyFont="1" applyFill="1" applyBorder="1" applyAlignment="1"/>
    <xf numFmtId="44" fontId="1" fillId="2" borderId="2" xfId="1" applyNumberFormat="1" applyFont="1" applyFill="1" applyBorder="1" applyAlignment="1">
      <alignment vertical="center" wrapText="1"/>
    </xf>
    <xf numFmtId="44" fontId="1" fillId="5" borderId="2" xfId="0" applyNumberFormat="1" applyFont="1" applyFill="1" applyBorder="1" applyAlignment="1">
      <alignment vertical="center"/>
    </xf>
    <xf numFmtId="44" fontId="1" fillId="0" borderId="2" xfId="1" applyNumberFormat="1" applyFont="1" applyFill="1" applyBorder="1" applyAlignment="1">
      <alignment horizontal="left" vertical="center" wrapText="1"/>
    </xf>
    <xf numFmtId="44" fontId="1" fillId="0" borderId="2" xfId="1" applyNumberFormat="1" applyFont="1" applyFill="1" applyBorder="1" applyAlignment="1">
      <alignment vertical="center" wrapText="1"/>
    </xf>
    <xf numFmtId="0" fontId="1" fillId="2" borderId="2" xfId="0" applyNumberFormat="1" applyFont="1" applyFill="1" applyBorder="1" applyAlignment="1"/>
    <xf numFmtId="44" fontId="1" fillId="0" borderId="0" xfId="0" applyNumberFormat="1" applyFont="1" applyFill="1" applyBorder="1" applyAlignment="1"/>
    <xf numFmtId="44" fontId="1" fillId="2" borderId="3" xfId="0" applyNumberFormat="1" applyFont="1" applyFill="1" applyBorder="1" applyAlignment="1">
      <alignment vertical="center"/>
    </xf>
    <xf numFmtId="44" fontId="1" fillId="0" borderId="0" xfId="0" applyNumberFormat="1" applyFont="1" applyFill="1" applyBorder="1" applyAlignment="1">
      <alignment vertical="center"/>
    </xf>
    <xf numFmtId="0" fontId="2" fillId="2" borderId="1" xfId="2" applyNumberFormat="1" applyFont="1" applyFill="1" applyBorder="1" applyAlignment="1" applyProtection="1">
      <alignment horizontal="left" vertical="top" wrapText="1"/>
    </xf>
    <xf numFmtId="0" fontId="3" fillId="2" borderId="2" xfId="2" applyNumberFormat="1" applyFont="1" applyFill="1" applyBorder="1" applyAlignment="1" applyProtection="1">
      <alignment horizontal="center" vertical="center" wrapText="1"/>
    </xf>
    <xf numFmtId="44" fontId="4" fillId="2" borderId="2" xfId="2" applyNumberFormat="1" applyFont="1" applyFill="1" applyBorder="1" applyAlignment="1" applyProtection="1">
      <alignment horizontal="center" vertical="center" wrapText="1"/>
    </xf>
    <xf numFmtId="0" fontId="1" fillId="0" borderId="0" xfId="2" applyNumberFormat="1" applyFont="1" applyFill="1" applyBorder="1" applyAlignment="1">
      <alignment wrapText="1"/>
    </xf>
    <xf numFmtId="0" fontId="2" fillId="0" borderId="0" xfId="2" applyNumberFormat="1" applyFont="1" applyFill="1" applyBorder="1" applyAlignment="1" applyProtection="1">
      <alignment horizontal="left" vertical="top" wrapText="1"/>
    </xf>
    <xf numFmtId="0" fontId="5" fillId="0" borderId="2" xfId="2" applyNumberFormat="1" applyFont="1" applyFill="1" applyBorder="1" applyAlignment="1" applyProtection="1">
      <alignment horizontal="left" vertical="center" wrapText="1"/>
    </xf>
    <xf numFmtId="0" fontId="5" fillId="0" borderId="2" xfId="2" applyNumberFormat="1" applyFont="1" applyFill="1" applyBorder="1" applyAlignment="1" applyProtection="1">
      <alignment horizontal="center" vertical="center" wrapText="1"/>
    </xf>
    <xf numFmtId="44" fontId="1" fillId="0" borderId="2" xfId="2" applyNumberFormat="1" applyFont="1" applyFill="1" applyBorder="1" applyAlignment="1">
      <alignment vertical="center"/>
    </xf>
    <xf numFmtId="0" fontId="1" fillId="0" borderId="2" xfId="2" applyNumberFormat="1" applyFont="1" applyFill="1" applyBorder="1" applyAlignment="1">
      <alignment vertical="center"/>
    </xf>
    <xf numFmtId="0" fontId="1" fillId="0" borderId="0" xfId="2" applyNumberFormat="1" applyFont="1" applyFill="1" applyBorder="1" applyAlignment="1"/>
    <xf numFmtId="0" fontId="2" fillId="3" borderId="0" xfId="2" applyNumberFormat="1" applyFont="1" applyFill="1" applyBorder="1" applyAlignment="1" applyProtection="1">
      <alignment horizontal="left" vertical="top" wrapText="1"/>
    </xf>
    <xf numFmtId="0" fontId="5" fillId="3" borderId="2" xfId="2" applyNumberFormat="1" applyFont="1" applyFill="1" applyBorder="1" applyAlignment="1" applyProtection="1">
      <alignment horizontal="left" vertical="center" wrapText="1"/>
    </xf>
    <xf numFmtId="0" fontId="5" fillId="3" borderId="2" xfId="2" applyNumberFormat="1" applyFont="1" applyFill="1" applyBorder="1" applyAlignment="1" applyProtection="1">
      <alignment horizontal="center" vertical="center" wrapText="1"/>
    </xf>
    <xf numFmtId="44" fontId="1" fillId="3" borderId="2" xfId="2" applyNumberFormat="1" applyFont="1" applyFill="1" applyBorder="1" applyAlignment="1">
      <alignment vertical="center"/>
    </xf>
    <xf numFmtId="0" fontId="1" fillId="3" borderId="0" xfId="2" applyNumberFormat="1" applyFont="1" applyFill="1" applyBorder="1" applyAlignment="1"/>
    <xf numFmtId="0" fontId="2" fillId="3" borderId="1" xfId="2" applyNumberFormat="1" applyFont="1" applyFill="1" applyBorder="1" applyAlignment="1" applyProtection="1">
      <alignment horizontal="left" vertical="top" wrapText="1"/>
    </xf>
    <xf numFmtId="0" fontId="1" fillId="3" borderId="2" xfId="2" applyNumberFormat="1" applyFont="1" applyFill="1" applyBorder="1" applyAlignment="1"/>
    <xf numFmtId="0" fontId="2" fillId="4" borderId="1" xfId="2" applyNumberFormat="1" applyFont="1" applyFill="1" applyBorder="1" applyAlignment="1" applyProtection="1">
      <alignment horizontal="left" vertical="top" wrapText="1"/>
    </xf>
    <xf numFmtId="0" fontId="5" fillId="4" borderId="2" xfId="2" applyNumberFormat="1" applyFont="1" applyFill="1" applyBorder="1" applyAlignment="1" applyProtection="1">
      <alignment horizontal="left" vertical="center" wrapText="1"/>
    </xf>
    <xf numFmtId="0" fontId="5" fillId="4" borderId="2" xfId="2" applyNumberFormat="1" applyFont="1" applyFill="1" applyBorder="1" applyAlignment="1" applyProtection="1">
      <alignment horizontal="center" vertical="center" wrapText="1"/>
    </xf>
    <xf numFmtId="44" fontId="1" fillId="4" borderId="2" xfId="2" applyNumberFormat="1" applyFont="1" applyFill="1" applyBorder="1" applyAlignment="1">
      <alignment vertical="center"/>
    </xf>
    <xf numFmtId="0" fontId="1" fillId="4" borderId="0" xfId="2" applyNumberFormat="1" applyFont="1" applyFill="1" applyBorder="1" applyAlignment="1"/>
    <xf numFmtId="0" fontId="5" fillId="2" borderId="2" xfId="2" applyNumberFormat="1" applyFont="1" applyFill="1" applyBorder="1" applyAlignment="1" applyProtection="1">
      <alignment horizontal="left" vertical="center" wrapText="1"/>
    </xf>
    <xf numFmtId="0" fontId="5" fillId="2" borderId="2" xfId="2" applyNumberFormat="1" applyFont="1" applyFill="1" applyBorder="1" applyAlignment="1" applyProtection="1">
      <alignment horizontal="center" vertical="center" wrapText="1"/>
    </xf>
    <xf numFmtId="164" fontId="6" fillId="2" borderId="2" xfId="3" applyFont="1" applyFill="1" applyBorder="1" applyAlignment="1">
      <alignment vertical="center"/>
    </xf>
    <xf numFmtId="164" fontId="1" fillId="2" borderId="2" xfId="3" applyFont="1" applyFill="1" applyBorder="1" applyAlignment="1">
      <alignment vertical="center"/>
    </xf>
    <xf numFmtId="44" fontId="1" fillId="2" borderId="2" xfId="2" applyNumberFormat="1" applyFont="1" applyFill="1" applyBorder="1" applyAlignment="1">
      <alignment vertical="center"/>
    </xf>
    <xf numFmtId="44" fontId="1" fillId="5" borderId="2" xfId="2" applyNumberFormat="1" applyFont="1" applyFill="1" applyBorder="1" applyAlignment="1">
      <alignment vertical="center"/>
    </xf>
    <xf numFmtId="164" fontId="1" fillId="0" borderId="2" xfId="3" applyFont="1" applyFill="1" applyBorder="1" applyAlignment="1">
      <alignment horizontal="left" vertical="center"/>
    </xf>
    <xf numFmtId="0" fontId="1" fillId="4" borderId="2" xfId="2" applyNumberFormat="1" applyFont="1" applyFill="1" applyBorder="1" applyAlignment="1">
      <alignment vertical="center"/>
    </xf>
    <xf numFmtId="164" fontId="1" fillId="0" borderId="2" xfId="3" applyFont="1" applyFill="1" applyBorder="1" applyAlignment="1">
      <alignment vertical="center"/>
    </xf>
    <xf numFmtId="0" fontId="1" fillId="2" borderId="2" xfId="2" applyNumberFormat="1" applyFont="1" applyFill="1" applyBorder="1" applyAlignment="1"/>
    <xf numFmtId="0" fontId="1" fillId="0" borderId="0" xfId="2" applyNumberFormat="1" applyFont="1" applyFill="1" applyBorder="1" applyAlignment="1">
      <alignment vertical="center"/>
    </xf>
    <xf numFmtId="44" fontId="1" fillId="0" borderId="0" xfId="2" applyNumberFormat="1" applyFont="1" applyFill="1" applyBorder="1" applyAlignment="1"/>
    <xf numFmtId="0" fontId="1" fillId="3" borderId="2" xfId="2" applyNumberFormat="1" applyFont="1" applyFill="1" applyBorder="1" applyAlignment="1">
      <alignment vertical="center"/>
    </xf>
    <xf numFmtId="44" fontId="1" fillId="2" borderId="3" xfId="2" applyNumberFormat="1" applyFont="1" applyFill="1" applyBorder="1" applyAlignment="1">
      <alignment vertical="center"/>
    </xf>
    <xf numFmtId="44" fontId="1" fillId="0" borderId="3" xfId="2" applyNumberFormat="1" applyFont="1" applyFill="1" applyBorder="1" applyAlignment="1">
      <alignment vertical="center"/>
    </xf>
    <xf numFmtId="44" fontId="4" fillId="2" borderId="8" xfId="2" applyNumberFormat="1" applyFont="1" applyFill="1" applyBorder="1" applyAlignment="1">
      <alignment vertical="center"/>
    </xf>
    <xf numFmtId="44" fontId="4" fillId="0" borderId="8" xfId="2" applyNumberFormat="1" applyFont="1" applyFill="1" applyBorder="1" applyAlignment="1">
      <alignment vertical="center"/>
    </xf>
    <xf numFmtId="44" fontId="1" fillId="0" borderId="0" xfId="2" applyNumberFormat="1" applyFont="1" applyFill="1" applyBorder="1" applyAlignment="1">
      <alignment vertical="center"/>
    </xf>
    <xf numFmtId="0" fontId="11" fillId="0" borderId="2" xfId="2" applyNumberFormat="1" applyFont="1" applyFill="1" applyBorder="1" applyAlignment="1">
      <alignment vertical="center"/>
    </xf>
    <xf numFmtId="0" fontId="13" fillId="6" borderId="2" xfId="2" applyNumberFormat="1" applyFont="1" applyFill="1" applyBorder="1" applyAlignment="1" applyProtection="1">
      <alignment horizontal="left" vertical="center" wrapText="1"/>
    </xf>
    <xf numFmtId="0" fontId="14" fillId="2" borderId="2" xfId="2" applyNumberFormat="1" applyFont="1" applyFill="1" applyBorder="1" applyAlignment="1" applyProtection="1">
      <alignment horizontal="center" vertical="center" wrapText="1"/>
    </xf>
    <xf numFmtId="0" fontId="11" fillId="0" borderId="2" xfId="2" applyNumberFormat="1" applyFont="1" applyFill="1" applyBorder="1" applyAlignment="1"/>
    <xf numFmtId="0" fontId="13" fillId="0" borderId="2" xfId="2" applyNumberFormat="1" applyFont="1" applyFill="1" applyBorder="1" applyAlignment="1" applyProtection="1">
      <alignment horizontal="left" vertical="top" wrapText="1"/>
    </xf>
    <xf numFmtId="0" fontId="15" fillId="0" borderId="2" xfId="2" applyNumberFormat="1" applyFont="1" applyFill="1" applyBorder="1" applyAlignment="1" applyProtection="1">
      <alignment horizontal="left" vertical="center" wrapText="1"/>
    </xf>
    <xf numFmtId="0" fontId="15" fillId="0" borderId="2" xfId="2" applyNumberFormat="1" applyFont="1" applyFill="1" applyBorder="1" applyAlignment="1" applyProtection="1">
      <alignment horizontal="center" vertical="center" wrapText="1"/>
    </xf>
    <xf numFmtId="44" fontId="11" fillId="0" borderId="2" xfId="2" applyNumberFormat="1" applyFont="1" applyFill="1" applyBorder="1" applyAlignment="1"/>
    <xf numFmtId="0" fontId="11" fillId="3" borderId="2" xfId="2" applyNumberFormat="1" applyFont="1" applyFill="1" applyBorder="1" applyAlignment="1"/>
    <xf numFmtId="0" fontId="13" fillId="3" borderId="2" xfId="2" applyNumberFormat="1" applyFont="1" applyFill="1" applyBorder="1" applyAlignment="1" applyProtection="1">
      <alignment horizontal="left" vertical="top" wrapText="1"/>
    </xf>
    <xf numFmtId="0" fontId="15" fillId="3" borderId="2" xfId="2" applyNumberFormat="1" applyFont="1" applyFill="1" applyBorder="1" applyAlignment="1" applyProtection="1">
      <alignment horizontal="left" vertical="center" wrapText="1"/>
    </xf>
    <xf numFmtId="0" fontId="15" fillId="3" borderId="2" xfId="2" applyNumberFormat="1" applyFont="1" applyFill="1" applyBorder="1" applyAlignment="1" applyProtection="1">
      <alignment horizontal="center" vertical="center" wrapText="1"/>
    </xf>
    <xf numFmtId="44" fontId="11" fillId="3" borderId="2" xfId="2" applyNumberFormat="1" applyFont="1" applyFill="1" applyBorder="1" applyAlignment="1"/>
    <xf numFmtId="0" fontId="11" fillId="3" borderId="2" xfId="2" applyNumberFormat="1" applyFont="1" applyFill="1" applyBorder="1" applyAlignment="1">
      <alignment vertical="center"/>
    </xf>
    <xf numFmtId="0" fontId="13" fillId="3" borderId="2" xfId="2" applyNumberFormat="1" applyFont="1" applyFill="1" applyBorder="1" applyAlignment="1" applyProtection="1">
      <alignment horizontal="left" vertical="center" wrapText="1"/>
    </xf>
    <xf numFmtId="44" fontId="11" fillId="3" borderId="2" xfId="2" applyNumberFormat="1" applyFont="1" applyFill="1" applyBorder="1" applyAlignment="1">
      <alignment vertical="center"/>
    </xf>
    <xf numFmtId="0" fontId="11" fillId="4" borderId="2" xfId="2" applyNumberFormat="1" applyFont="1" applyFill="1" applyBorder="1" applyAlignment="1">
      <alignment vertical="center"/>
    </xf>
    <xf numFmtId="0" fontId="13" fillId="4" borderId="2" xfId="2" applyNumberFormat="1" applyFont="1" applyFill="1" applyBorder="1" applyAlignment="1" applyProtection="1">
      <alignment horizontal="left" vertical="center" wrapText="1"/>
    </xf>
    <xf numFmtId="0" fontId="15" fillId="4" borderId="2" xfId="2" applyNumberFormat="1" applyFont="1" applyFill="1" applyBorder="1" applyAlignment="1" applyProtection="1">
      <alignment horizontal="left" vertical="center" wrapText="1"/>
    </xf>
    <xf numFmtId="0" fontId="15" fillId="4" borderId="2" xfId="2" applyNumberFormat="1" applyFont="1" applyFill="1" applyBorder="1" applyAlignment="1" applyProtection="1">
      <alignment horizontal="center" vertical="center" wrapText="1"/>
    </xf>
    <xf numFmtId="44" fontId="11" fillId="4" borderId="2" xfId="2" applyNumberFormat="1" applyFont="1" applyFill="1" applyBorder="1" applyAlignment="1">
      <alignment vertical="center"/>
    </xf>
    <xf numFmtId="0" fontId="16" fillId="6" borderId="2" xfId="2" applyNumberFormat="1" applyFont="1" applyFill="1" applyBorder="1" applyAlignment="1" applyProtection="1">
      <alignment horizontal="left" vertical="center" wrapText="1"/>
    </xf>
    <xf numFmtId="44" fontId="11" fillId="0" borderId="2" xfId="2" applyNumberFormat="1" applyFont="1" applyFill="1" applyBorder="1" applyAlignment="1">
      <alignment vertical="center"/>
    </xf>
    <xf numFmtId="0" fontId="11" fillId="6" borderId="2" xfId="2" applyNumberFormat="1" applyFont="1" applyFill="1" applyBorder="1" applyAlignment="1">
      <alignment vertical="center"/>
    </xf>
    <xf numFmtId="0" fontId="13" fillId="0" borderId="2" xfId="2" applyNumberFormat="1" applyFont="1" applyFill="1" applyBorder="1" applyAlignment="1" applyProtection="1">
      <alignment horizontal="left" vertical="center" wrapText="1"/>
    </xf>
    <xf numFmtId="0" fontId="11" fillId="2" borderId="2" xfId="2" applyNumberFormat="1" applyFont="1" applyFill="1" applyBorder="1" applyAlignment="1">
      <alignment vertical="center"/>
    </xf>
    <xf numFmtId="0" fontId="13" fillId="2" borderId="2" xfId="2" applyNumberFormat="1" applyFont="1" applyFill="1" applyBorder="1" applyAlignment="1" applyProtection="1">
      <alignment horizontal="left" vertical="center" wrapText="1"/>
    </xf>
    <xf numFmtId="0" fontId="15" fillId="2" borderId="2" xfId="2" applyNumberFormat="1" applyFont="1" applyFill="1" applyBorder="1" applyAlignment="1" applyProtection="1">
      <alignment horizontal="left" vertical="center" wrapText="1"/>
    </xf>
    <xf numFmtId="0" fontId="15" fillId="2" borderId="2" xfId="2" applyNumberFormat="1" applyFont="1" applyFill="1" applyBorder="1" applyAlignment="1" applyProtection="1">
      <alignment horizontal="center" vertical="center" wrapText="1"/>
    </xf>
    <xf numFmtId="44" fontId="11" fillId="2" borderId="2" xfId="2" applyNumberFormat="1" applyFont="1" applyFill="1" applyBorder="1" applyAlignment="1">
      <alignment vertical="center"/>
    </xf>
    <xf numFmtId="0" fontId="17" fillId="4" borderId="2" xfId="2" applyNumberFormat="1" applyFont="1" applyFill="1" applyBorder="1" applyAlignment="1" applyProtection="1">
      <alignment horizontal="left" vertical="center" wrapText="1"/>
    </xf>
    <xf numFmtId="44" fontId="18" fillId="2" borderId="2" xfId="3" applyNumberFormat="1" applyFont="1" applyFill="1" applyBorder="1" applyAlignment="1">
      <alignment vertical="center"/>
    </xf>
    <xf numFmtId="44" fontId="11" fillId="0" borderId="3" xfId="2" applyNumberFormat="1" applyFont="1" applyFill="1" applyBorder="1" applyAlignment="1">
      <alignment vertical="center"/>
    </xf>
    <xf numFmtId="44" fontId="12" fillId="0" borderId="4" xfId="2" applyNumberFormat="1" applyFont="1" applyFill="1" applyBorder="1" applyAlignment="1">
      <alignment vertical="center"/>
    </xf>
    <xf numFmtId="0" fontId="11" fillId="0" borderId="5" xfId="2" applyNumberFormat="1" applyFont="1" applyFill="1" applyBorder="1" applyAlignment="1">
      <alignment vertical="center"/>
    </xf>
    <xf numFmtId="44" fontId="11" fillId="0" borderId="5" xfId="2" applyNumberFormat="1" applyFont="1" applyFill="1" applyBorder="1" applyAlignment="1">
      <alignment vertical="center"/>
    </xf>
    <xf numFmtId="0" fontId="2" fillId="2" borderId="1" xfId="4" applyNumberFormat="1" applyFont="1" applyFill="1" applyBorder="1" applyAlignment="1" applyProtection="1">
      <alignment horizontal="left" vertical="top" wrapText="1"/>
    </xf>
    <xf numFmtId="0" fontId="3" fillId="2" borderId="2" xfId="4" applyNumberFormat="1" applyFont="1" applyFill="1" applyBorder="1" applyAlignment="1" applyProtection="1">
      <alignment horizontal="center" vertical="center" wrapText="1"/>
    </xf>
    <xf numFmtId="44" fontId="3" fillId="2" borderId="2" xfId="4" applyNumberFormat="1" applyFont="1" applyFill="1" applyBorder="1" applyAlignment="1" applyProtection="1">
      <alignment horizontal="center" vertical="center" wrapText="1"/>
    </xf>
    <xf numFmtId="44" fontId="4" fillId="2" borderId="2" xfId="4" applyNumberFormat="1" applyFont="1" applyFill="1" applyBorder="1" applyAlignment="1" applyProtection="1">
      <alignment horizontal="center" vertical="center" wrapText="1"/>
    </xf>
    <xf numFmtId="0" fontId="1" fillId="0" borderId="0" xfId="4" applyNumberFormat="1" applyFont="1" applyFill="1" applyBorder="1" applyAlignment="1"/>
    <xf numFmtId="0" fontId="2" fillId="0" borderId="0" xfId="4" applyNumberFormat="1" applyFont="1" applyFill="1" applyBorder="1" applyAlignment="1" applyProtection="1">
      <alignment horizontal="left" vertical="top" wrapText="1"/>
    </xf>
    <xf numFmtId="0" fontId="5" fillId="0" borderId="2" xfId="4" applyNumberFormat="1" applyFont="1" applyFill="1" applyBorder="1" applyAlignment="1" applyProtection="1">
      <alignment horizontal="left" vertical="center" wrapText="1"/>
    </xf>
    <xf numFmtId="0" fontId="5" fillId="0" borderId="2" xfId="4" applyNumberFormat="1" applyFont="1" applyFill="1" applyBorder="1" applyAlignment="1" applyProtection="1">
      <alignment horizontal="center" vertical="center" wrapText="1"/>
    </xf>
    <xf numFmtId="44" fontId="1" fillId="0" borderId="2" xfId="4" applyNumberFormat="1" applyFont="1" applyFill="1" applyBorder="1" applyAlignment="1">
      <alignment vertical="center"/>
    </xf>
    <xf numFmtId="0" fontId="2" fillId="3" borderId="0" xfId="4" applyNumberFormat="1" applyFont="1" applyFill="1" applyBorder="1" applyAlignment="1" applyProtection="1">
      <alignment horizontal="left" vertical="top" wrapText="1"/>
    </xf>
    <xf numFmtId="0" fontId="5" fillId="3" borderId="2" xfId="4" applyNumberFormat="1" applyFont="1" applyFill="1" applyBorder="1" applyAlignment="1" applyProtection="1">
      <alignment horizontal="left" vertical="center" wrapText="1"/>
    </xf>
    <xf numFmtId="0" fontId="5" fillId="3" borderId="2" xfId="4" applyNumberFormat="1" applyFont="1" applyFill="1" applyBorder="1" applyAlignment="1" applyProtection="1">
      <alignment horizontal="center" vertical="center" wrapText="1"/>
    </xf>
    <xf numFmtId="44" fontId="1" fillId="3" borderId="2" xfId="4" applyNumberFormat="1" applyFont="1" applyFill="1" applyBorder="1" applyAlignment="1">
      <alignment vertical="center"/>
    </xf>
    <xf numFmtId="0" fontId="1" fillId="3" borderId="0" xfId="4" applyNumberFormat="1" applyFont="1" applyFill="1" applyBorder="1" applyAlignment="1"/>
    <xf numFmtId="0" fontId="2" fillId="3" borderId="1" xfId="4" applyNumberFormat="1" applyFont="1" applyFill="1" applyBorder="1" applyAlignment="1" applyProtection="1">
      <alignment horizontal="left" vertical="top" wrapText="1"/>
    </xf>
    <xf numFmtId="0" fontId="1" fillId="3" borderId="2" xfId="4" applyNumberFormat="1" applyFont="1" applyFill="1" applyBorder="1" applyAlignment="1"/>
    <xf numFmtId="0" fontId="2" fillId="4" borderId="1" xfId="4" applyNumberFormat="1" applyFont="1" applyFill="1" applyBorder="1" applyAlignment="1" applyProtection="1">
      <alignment horizontal="left" vertical="top" wrapText="1"/>
    </xf>
    <xf numFmtId="0" fontId="5" fillId="4" borderId="2" xfId="4" applyNumberFormat="1" applyFont="1" applyFill="1" applyBorder="1" applyAlignment="1" applyProtection="1">
      <alignment horizontal="left" vertical="center" wrapText="1"/>
    </xf>
    <xf numFmtId="0" fontId="5" fillId="4" borderId="2" xfId="4" applyNumberFormat="1" applyFont="1" applyFill="1" applyBorder="1" applyAlignment="1" applyProtection="1">
      <alignment horizontal="center" vertical="center" wrapText="1"/>
    </xf>
    <xf numFmtId="44" fontId="1" fillId="4" borderId="2" xfId="4" applyNumberFormat="1" applyFont="1" applyFill="1" applyBorder="1" applyAlignment="1">
      <alignment vertical="center"/>
    </xf>
    <xf numFmtId="0" fontId="1" fillId="4" borderId="0" xfId="4" applyNumberFormat="1" applyFont="1" applyFill="1" applyBorder="1" applyAlignment="1"/>
    <xf numFmtId="0" fontId="5" fillId="2" borderId="2" xfId="4" applyNumberFormat="1" applyFont="1" applyFill="1" applyBorder="1" applyAlignment="1" applyProtection="1">
      <alignment horizontal="left" vertical="center" wrapText="1"/>
    </xf>
    <xf numFmtId="0" fontId="5" fillId="2" borderId="2" xfId="4" applyNumberFormat="1" applyFont="1" applyFill="1" applyBorder="1" applyAlignment="1" applyProtection="1">
      <alignment horizontal="center" vertical="center" wrapText="1"/>
    </xf>
    <xf numFmtId="44" fontId="1" fillId="2" borderId="2" xfId="4" applyNumberFormat="1" applyFont="1" applyFill="1" applyBorder="1" applyAlignment="1">
      <alignment vertical="center"/>
    </xf>
    <xf numFmtId="44" fontId="1" fillId="5" borderId="2" xfId="4" applyNumberFormat="1" applyFont="1" applyFill="1" applyBorder="1" applyAlignment="1">
      <alignment vertical="center"/>
    </xf>
    <xf numFmtId="0" fontId="1" fillId="2" borderId="2" xfId="4" applyNumberFormat="1" applyFont="1" applyFill="1" applyBorder="1" applyAlignment="1"/>
    <xf numFmtId="44" fontId="1" fillId="0" borderId="0" xfId="4" applyNumberFormat="1" applyFont="1" applyFill="1" applyBorder="1" applyAlignment="1"/>
    <xf numFmtId="44" fontId="1" fillId="2" borderId="3" xfId="4" applyNumberFormat="1" applyFont="1" applyFill="1" applyBorder="1" applyAlignment="1">
      <alignment vertical="center"/>
    </xf>
    <xf numFmtId="44" fontId="1" fillId="0" borderId="3" xfId="4" applyNumberFormat="1" applyFont="1" applyFill="1" applyBorder="1" applyAlignment="1">
      <alignment vertical="center"/>
    </xf>
    <xf numFmtId="0" fontId="7" fillId="2" borderId="1" xfId="4" applyNumberFormat="1" applyFont="1" applyFill="1" applyBorder="1" applyAlignment="1" applyProtection="1">
      <alignment horizontal="left" vertical="top" wrapText="1"/>
    </xf>
    <xf numFmtId="0" fontId="3" fillId="2" borderId="2" xfId="4" applyNumberFormat="1" applyFont="1" applyFill="1" applyBorder="1" applyAlignment="1" applyProtection="1">
      <alignment horizontal="left" vertical="center" wrapText="1"/>
    </xf>
    <xf numFmtId="44" fontId="4" fillId="2" borderId="4" xfId="4" applyNumberFormat="1" applyFont="1" applyFill="1" applyBorder="1" applyAlignment="1">
      <alignment vertical="center"/>
    </xf>
    <xf numFmtId="44" fontId="4" fillId="0" borderId="4" xfId="4" applyNumberFormat="1" applyFont="1" applyFill="1" applyBorder="1" applyAlignment="1">
      <alignment vertical="center"/>
    </xf>
    <xf numFmtId="0" fontId="4" fillId="0" borderId="0" xfId="4" applyNumberFormat="1" applyFont="1" applyFill="1" applyBorder="1" applyAlignment="1"/>
    <xf numFmtId="44" fontId="1" fillId="0" borderId="0" xfId="4" applyNumberFormat="1" applyFont="1" applyFill="1" applyBorder="1" applyAlignment="1">
      <alignment vertical="center"/>
    </xf>
    <xf numFmtId="0" fontId="2" fillId="6" borderId="2" xfId="4" applyNumberFormat="1" applyFont="1" applyFill="1" applyBorder="1" applyAlignment="1" applyProtection="1">
      <alignment horizontal="left" vertical="center" wrapText="1"/>
    </xf>
    <xf numFmtId="0" fontId="1" fillId="0" borderId="2" xfId="4" applyNumberFormat="1" applyFont="1" applyFill="1" applyBorder="1" applyAlignment="1">
      <alignment vertical="center"/>
    </xf>
    <xf numFmtId="0" fontId="2" fillId="0" borderId="2" xfId="4" applyNumberFormat="1" applyFont="1" applyFill="1" applyBorder="1" applyAlignment="1" applyProtection="1">
      <alignment horizontal="left" vertical="top" wrapText="1"/>
    </xf>
    <xf numFmtId="44" fontId="1" fillId="0" borderId="2" xfId="4" applyNumberFormat="1" applyFont="1" applyFill="1" applyBorder="1" applyAlignment="1"/>
    <xf numFmtId="0" fontId="1" fillId="0" borderId="2" xfId="4" applyNumberFormat="1" applyFont="1" applyFill="1" applyBorder="1" applyAlignment="1"/>
    <xf numFmtId="0" fontId="2" fillId="3" borderId="2" xfId="4" applyNumberFormat="1" applyFont="1" applyFill="1" applyBorder="1" applyAlignment="1" applyProtection="1">
      <alignment horizontal="left" vertical="top" wrapText="1"/>
    </xf>
    <xf numFmtId="44" fontId="1" fillId="3" borderId="2" xfId="4" applyNumberFormat="1" applyFont="1" applyFill="1" applyBorder="1" applyAlignment="1"/>
    <xf numFmtId="0" fontId="2" fillId="3" borderId="2" xfId="4" applyNumberFormat="1" applyFont="1" applyFill="1" applyBorder="1" applyAlignment="1" applyProtection="1">
      <alignment horizontal="left" vertical="center" wrapText="1"/>
    </xf>
    <xf numFmtId="0" fontId="1" fillId="3" borderId="2" xfId="4" applyNumberFormat="1" applyFont="1" applyFill="1" applyBorder="1" applyAlignment="1">
      <alignment vertical="center"/>
    </xf>
    <xf numFmtId="0" fontId="2" fillId="4" borderId="2" xfId="4" applyNumberFormat="1" applyFont="1" applyFill="1" applyBorder="1" applyAlignment="1" applyProtection="1">
      <alignment horizontal="left" vertical="center" wrapText="1"/>
    </xf>
    <xf numFmtId="0" fontId="1" fillId="4" borderId="2" xfId="4" applyNumberFormat="1" applyFont="1" applyFill="1" applyBorder="1" applyAlignment="1">
      <alignment vertical="center"/>
    </xf>
    <xf numFmtId="0" fontId="9" fillId="6" borderId="2" xfId="4" applyNumberFormat="1" applyFont="1" applyFill="1" applyBorder="1" applyAlignment="1" applyProtection="1">
      <alignment horizontal="left" vertical="center" wrapText="1"/>
    </xf>
    <xf numFmtId="0" fontId="1" fillId="6" borderId="2" xfId="4" applyNumberFormat="1" applyFont="1" applyFill="1" applyBorder="1" applyAlignment="1">
      <alignment vertical="center"/>
    </xf>
    <xf numFmtId="0" fontId="2" fillId="0" borderId="2" xfId="4" applyNumberFormat="1" applyFont="1" applyFill="1" applyBorder="1" applyAlignment="1" applyProtection="1">
      <alignment horizontal="left" vertical="center" wrapText="1"/>
    </xf>
    <xf numFmtId="0" fontId="2" fillId="2" borderId="2" xfId="4" applyNumberFormat="1" applyFont="1" applyFill="1" applyBorder="1" applyAlignment="1" applyProtection="1">
      <alignment horizontal="left" vertical="center" wrapText="1"/>
    </xf>
    <xf numFmtId="0" fontId="1" fillId="2" borderId="2" xfId="4" applyNumberFormat="1" applyFont="1" applyFill="1" applyBorder="1" applyAlignment="1">
      <alignment vertical="center"/>
    </xf>
    <xf numFmtId="0" fontId="7" fillId="4" borderId="2" xfId="4" applyNumberFormat="1" applyFont="1" applyFill="1" applyBorder="1" applyAlignment="1" applyProtection="1">
      <alignment horizontal="left" vertical="center" wrapText="1"/>
    </xf>
    <xf numFmtId="0" fontId="1" fillId="0" borderId="5" xfId="4" applyNumberFormat="1" applyFont="1" applyFill="1" applyBorder="1" applyAlignment="1">
      <alignment vertical="center"/>
    </xf>
    <xf numFmtId="44" fontId="1" fillId="0" borderId="5" xfId="4" applyNumberFormat="1" applyFont="1" applyFill="1" applyBorder="1" applyAlignment="1">
      <alignment vertical="center"/>
    </xf>
    <xf numFmtId="0" fontId="1" fillId="0" borderId="2" xfId="4" applyNumberFormat="1" applyFont="1" applyFill="1" applyBorder="1" applyAlignment="1">
      <alignment vertical="center" wrapText="1"/>
    </xf>
    <xf numFmtId="0" fontId="5" fillId="2" borderId="2" xfId="4" applyNumberFormat="1" applyFont="1" applyFill="1" applyBorder="1" applyAlignment="1" applyProtection="1">
      <alignment horizontal="center" vertical="center" wrapText="1"/>
    </xf>
    <xf numFmtId="0" fontId="1" fillId="2" borderId="2" xfId="4" applyNumberFormat="1" applyFont="1" applyFill="1" applyBorder="1" applyAlignment="1"/>
    <xf numFmtId="0" fontId="5" fillId="2" borderId="2" xfId="4" applyNumberFormat="1" applyFont="1" applyFill="1" applyBorder="1" applyAlignment="1" applyProtection="1">
      <alignment horizontal="left" vertical="center" wrapText="1"/>
    </xf>
    <xf numFmtId="0" fontId="3" fillId="2" borderId="2" xfId="4" applyNumberFormat="1" applyFont="1" applyFill="1" applyBorder="1" applyAlignment="1" applyProtection="1">
      <alignment horizontal="center" vertical="center" wrapText="1"/>
    </xf>
    <xf numFmtId="0" fontId="3" fillId="2" borderId="2" xfId="4" applyNumberFormat="1" applyFont="1" applyFill="1" applyBorder="1" applyAlignment="1" applyProtection="1">
      <alignment horizontal="left" vertical="center" wrapText="1"/>
    </xf>
    <xf numFmtId="0" fontId="5" fillId="3" borderId="2" xfId="4" applyNumberFormat="1" applyFont="1" applyFill="1" applyBorder="1" applyAlignment="1" applyProtection="1">
      <alignment horizontal="center" vertical="center" wrapText="1"/>
    </xf>
    <xf numFmtId="0" fontId="1" fillId="3" borderId="2" xfId="4" applyNumberFormat="1" applyFont="1" applyFill="1" applyBorder="1" applyAlignment="1"/>
    <xf numFmtId="0" fontId="5" fillId="3" borderId="2" xfId="4" applyNumberFormat="1" applyFont="1" applyFill="1" applyBorder="1" applyAlignment="1" applyProtection="1">
      <alignment horizontal="left" vertical="center" wrapText="1"/>
    </xf>
    <xf numFmtId="0" fontId="5" fillId="4" borderId="2" xfId="4" applyNumberFormat="1" applyFont="1" applyFill="1" applyBorder="1" applyAlignment="1" applyProtection="1">
      <alignment horizontal="center" vertical="center" wrapText="1"/>
    </xf>
    <xf numFmtId="0" fontId="5" fillId="0" borderId="2" xfId="4" applyNumberFormat="1" applyFont="1" applyFill="1" applyBorder="1" applyAlignment="1" applyProtection="1">
      <alignment horizontal="center" vertical="center" wrapText="1"/>
    </xf>
    <xf numFmtId="0" fontId="1" fillId="0" borderId="2" xfId="4" applyNumberFormat="1" applyFont="1" applyFill="1" applyBorder="1" applyAlignment="1"/>
    <xf numFmtId="0" fontId="5" fillId="0" borderId="2" xfId="4" applyNumberFormat="1" applyFont="1" applyFill="1" applyBorder="1" applyAlignment="1" applyProtection="1">
      <alignment horizontal="left" vertical="center" wrapText="1"/>
    </xf>
    <xf numFmtId="44" fontId="1" fillId="4" borderId="0" xfId="4" applyNumberFormat="1" applyFont="1" applyFill="1" applyBorder="1" applyAlignment="1"/>
    <xf numFmtId="0" fontId="5" fillId="2" borderId="2" xfId="4" applyNumberFormat="1" applyFont="1" applyFill="1" applyBorder="1" applyAlignment="1" applyProtection="1">
      <alignment horizontal="center" vertical="center" wrapText="1"/>
    </xf>
    <xf numFmtId="0" fontId="1" fillId="2" borderId="2" xfId="4" applyNumberFormat="1" applyFont="1" applyFill="1" applyBorder="1" applyAlignment="1"/>
    <xf numFmtId="0" fontId="5" fillId="2" borderId="2" xfId="4" applyNumberFormat="1" applyFont="1" applyFill="1" applyBorder="1" applyAlignment="1" applyProtection="1">
      <alignment horizontal="left" vertical="center" wrapText="1"/>
    </xf>
    <xf numFmtId="0" fontId="3" fillId="2" borderId="2" xfId="4" applyNumberFormat="1" applyFont="1" applyFill="1" applyBorder="1" applyAlignment="1" applyProtection="1">
      <alignment horizontal="center" vertical="center" wrapText="1"/>
    </xf>
    <xf numFmtId="0" fontId="3" fillId="2" borderId="2" xfId="4" applyNumberFormat="1" applyFont="1" applyFill="1" applyBorder="1" applyAlignment="1" applyProtection="1">
      <alignment horizontal="left" vertical="center" wrapText="1"/>
    </xf>
    <xf numFmtId="0" fontId="5" fillId="3" borderId="2" xfId="4" applyNumberFormat="1" applyFont="1" applyFill="1" applyBorder="1" applyAlignment="1" applyProtection="1">
      <alignment horizontal="center" vertical="center" wrapText="1"/>
    </xf>
    <xf numFmtId="0" fontId="1" fillId="3" borderId="2" xfId="4" applyNumberFormat="1" applyFont="1" applyFill="1" applyBorder="1" applyAlignment="1"/>
    <xf numFmtId="0" fontId="5" fillId="3" borderId="2" xfId="4" applyNumberFormat="1" applyFont="1" applyFill="1" applyBorder="1" applyAlignment="1" applyProtection="1">
      <alignment horizontal="left" vertical="center" wrapText="1"/>
    </xf>
    <xf numFmtId="0" fontId="5" fillId="4" borderId="2" xfId="4" applyNumberFormat="1" applyFont="1" applyFill="1" applyBorder="1" applyAlignment="1" applyProtection="1">
      <alignment horizontal="center" vertical="center" wrapText="1"/>
    </xf>
    <xf numFmtId="0" fontId="5" fillId="0" borderId="2" xfId="4" applyNumberFormat="1" applyFont="1" applyFill="1" applyBorder="1" applyAlignment="1" applyProtection="1">
      <alignment horizontal="center" vertical="center" wrapText="1"/>
    </xf>
    <xf numFmtId="0" fontId="1" fillId="0" borderId="2" xfId="4" applyNumberFormat="1" applyFont="1" applyFill="1" applyBorder="1" applyAlignment="1"/>
    <xf numFmtId="0" fontId="5" fillId="0" borderId="2" xfId="4" applyNumberFormat="1" applyFont="1" applyFill="1" applyBorder="1" applyAlignment="1" applyProtection="1">
      <alignment horizontal="left" vertical="center" wrapText="1"/>
    </xf>
    <xf numFmtId="164" fontId="6" fillId="2" borderId="2" xfId="1" applyFont="1" applyFill="1" applyBorder="1" applyAlignment="1">
      <alignment vertical="center"/>
    </xf>
    <xf numFmtId="164" fontId="1" fillId="2" borderId="2" xfId="1" applyFont="1" applyFill="1" applyBorder="1" applyAlignment="1">
      <alignment vertical="center" wrapText="1"/>
    </xf>
    <xf numFmtId="164" fontId="1" fillId="0" borderId="2" xfId="1" applyFont="1" applyFill="1" applyBorder="1" applyAlignment="1">
      <alignment horizontal="left" vertical="center" wrapText="1"/>
    </xf>
    <xf numFmtId="164" fontId="1" fillId="0" borderId="2" xfId="1" applyFont="1" applyFill="1" applyBorder="1" applyAlignment="1">
      <alignment vertical="center" wrapText="1"/>
    </xf>
    <xf numFmtId="0" fontId="1" fillId="0" borderId="0" xfId="4" applyNumberFormat="1" applyFont="1" applyFill="1" applyBorder="1" applyAlignment="1">
      <alignment vertical="center"/>
    </xf>
    <xf numFmtId="0" fontId="3" fillId="2" borderId="2" xfId="0" applyNumberFormat="1" applyFont="1" applyFill="1" applyBorder="1" applyAlignment="1" applyProtection="1">
      <alignment horizontal="center" vertical="center" wrapText="1"/>
    </xf>
    <xf numFmtId="0" fontId="1" fillId="2" borderId="2" xfId="0" applyNumberFormat="1" applyFont="1" applyFill="1" applyBorder="1" applyAlignment="1"/>
    <xf numFmtId="0" fontId="5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NumberFormat="1" applyFont="1" applyFill="1" applyBorder="1" applyAlignment="1"/>
    <xf numFmtId="0" fontId="5" fillId="0" borderId="2" xfId="0" applyNumberFormat="1" applyFont="1" applyFill="1" applyBorder="1" applyAlignment="1" applyProtection="1">
      <alignment horizontal="left" vertical="center" wrapText="1"/>
    </xf>
    <xf numFmtId="0" fontId="5" fillId="4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left" vertical="center" wrapText="1"/>
    </xf>
    <xf numFmtId="0" fontId="5" fillId="3" borderId="2" xfId="0" applyNumberFormat="1" applyFont="1" applyFill="1" applyBorder="1" applyAlignment="1" applyProtection="1">
      <alignment horizontal="center" vertical="center" wrapText="1"/>
    </xf>
    <xf numFmtId="0" fontId="1" fillId="3" borderId="2" xfId="0" applyNumberFormat="1" applyFont="1" applyFill="1" applyBorder="1" applyAlignment="1"/>
    <xf numFmtId="0" fontId="5" fillId="3" borderId="2" xfId="0" applyNumberFormat="1" applyFont="1" applyFill="1" applyBorder="1" applyAlignment="1" applyProtection="1">
      <alignment horizontal="left" vertical="center" wrapText="1"/>
    </xf>
    <xf numFmtId="44" fontId="6" fillId="2" borderId="2" xfId="5" applyNumberFormat="1" applyFont="1" applyFill="1" applyBorder="1" applyAlignment="1">
      <alignment vertical="center"/>
    </xf>
    <xf numFmtId="44" fontId="1" fillId="2" borderId="2" xfId="5" applyNumberFormat="1" applyFont="1" applyFill="1" applyBorder="1" applyAlignment="1">
      <alignment vertical="center" wrapText="1"/>
    </xf>
    <xf numFmtId="44" fontId="1" fillId="0" borderId="2" xfId="5" applyNumberFormat="1" applyFont="1" applyFill="1" applyBorder="1" applyAlignment="1">
      <alignment horizontal="left" vertical="center" wrapText="1"/>
    </xf>
    <xf numFmtId="44" fontId="1" fillId="0" borderId="2" xfId="5" applyNumberFormat="1" applyFont="1" applyFill="1" applyBorder="1" applyAlignment="1">
      <alignment vertical="center" wrapText="1"/>
    </xf>
    <xf numFmtId="44" fontId="8" fillId="2" borderId="2" xfId="5" applyNumberFormat="1" applyFont="1" applyFill="1" applyBorder="1" applyAlignment="1">
      <alignment vertical="center"/>
    </xf>
    <xf numFmtId="0" fontId="3" fillId="2" borderId="2" xfId="4" applyNumberFormat="1" applyFont="1" applyFill="1" applyBorder="1" applyAlignment="1" applyProtection="1">
      <alignment horizontal="center" vertical="center" wrapText="1"/>
    </xf>
    <xf numFmtId="0" fontId="1" fillId="2" borderId="2" xfId="4" applyNumberFormat="1" applyFont="1" applyFill="1" applyBorder="1" applyAlignment="1"/>
    <xf numFmtId="0" fontId="5" fillId="0" borderId="2" xfId="4" applyNumberFormat="1" applyFont="1" applyFill="1" applyBorder="1" applyAlignment="1" applyProtection="1">
      <alignment horizontal="center" vertical="center" wrapText="1"/>
    </xf>
    <xf numFmtId="0" fontId="1" fillId="0" borderId="2" xfId="4" applyNumberFormat="1" applyFont="1" applyFill="1" applyBorder="1" applyAlignment="1"/>
    <xf numFmtId="0" fontId="5" fillId="0" borderId="2" xfId="4" applyNumberFormat="1" applyFont="1" applyFill="1" applyBorder="1" applyAlignment="1" applyProtection="1">
      <alignment horizontal="left" vertical="center" wrapText="1"/>
    </xf>
    <xf numFmtId="0" fontId="5" fillId="4" borderId="2" xfId="4" applyNumberFormat="1" applyFont="1" applyFill="1" applyBorder="1" applyAlignment="1" applyProtection="1">
      <alignment horizontal="center" vertical="center" wrapText="1"/>
    </xf>
    <xf numFmtId="0" fontId="5" fillId="2" borderId="2" xfId="4" applyNumberFormat="1" applyFont="1" applyFill="1" applyBorder="1" applyAlignment="1" applyProtection="1">
      <alignment horizontal="center" vertical="center" wrapText="1"/>
    </xf>
    <xf numFmtId="0" fontId="5" fillId="2" borderId="2" xfId="4" applyNumberFormat="1" applyFont="1" applyFill="1" applyBorder="1" applyAlignment="1" applyProtection="1">
      <alignment horizontal="left" vertical="center" wrapText="1"/>
    </xf>
    <xf numFmtId="0" fontId="5" fillId="3" borderId="2" xfId="4" applyNumberFormat="1" applyFont="1" applyFill="1" applyBorder="1" applyAlignment="1" applyProtection="1">
      <alignment horizontal="center" vertical="center" wrapText="1"/>
    </xf>
    <xf numFmtId="0" fontId="1" fillId="3" borderId="2" xfId="4" applyNumberFormat="1" applyFont="1" applyFill="1" applyBorder="1" applyAlignment="1"/>
    <xf numFmtId="0" fontId="5" fillId="3" borderId="2" xfId="4" applyNumberFormat="1" applyFont="1" applyFill="1" applyBorder="1" applyAlignment="1" applyProtection="1">
      <alignment horizontal="left" vertical="center" wrapText="1"/>
    </xf>
    <xf numFmtId="0" fontId="3" fillId="2" borderId="2" xfId="4" applyNumberFormat="1" applyFont="1" applyFill="1" applyBorder="1" applyAlignment="1" applyProtection="1">
      <alignment horizontal="left" vertical="center" wrapText="1"/>
    </xf>
    <xf numFmtId="0" fontId="5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NumberFormat="1" applyFont="1" applyFill="1" applyBorder="1" applyAlignment="1"/>
    <xf numFmtId="0" fontId="5" fillId="2" borderId="2" xfId="0" applyNumberFormat="1" applyFont="1" applyFill="1" applyBorder="1" applyAlignment="1" applyProtection="1">
      <alignment horizontal="left" vertical="center" wrapText="1"/>
    </xf>
    <xf numFmtId="0" fontId="1" fillId="2" borderId="2" xfId="0" applyNumberFormat="1" applyFont="1" applyFill="1" applyBorder="1" applyAlignment="1"/>
    <xf numFmtId="0" fontId="5" fillId="2" borderId="2" xfId="0" applyNumberFormat="1" applyFont="1" applyFill="1" applyBorder="1" applyAlignment="1" applyProtection="1">
      <alignment horizontal="center" vertical="center" wrapText="1"/>
    </xf>
    <xf numFmtId="0" fontId="3" fillId="2" borderId="2" xfId="0" applyNumberFormat="1" applyFont="1" applyFill="1" applyBorder="1" applyAlignment="1" applyProtection="1">
      <alignment horizontal="left" vertical="center" wrapText="1"/>
    </xf>
    <xf numFmtId="0" fontId="4" fillId="2" borderId="2" xfId="0" applyNumberFormat="1" applyFont="1" applyFill="1" applyBorder="1" applyAlignment="1"/>
    <xf numFmtId="0" fontId="5" fillId="3" borderId="2" xfId="0" applyNumberFormat="1" applyFont="1" applyFill="1" applyBorder="1" applyAlignment="1" applyProtection="1">
      <alignment horizontal="center" vertical="center" wrapText="1"/>
    </xf>
    <xf numFmtId="0" fontId="1" fillId="3" borderId="2" xfId="0" applyNumberFormat="1" applyFont="1" applyFill="1" applyBorder="1" applyAlignment="1"/>
    <xf numFmtId="0" fontId="5" fillId="3" borderId="2" xfId="0" applyNumberFormat="1" applyFont="1" applyFill="1" applyBorder="1" applyAlignment="1" applyProtection="1">
      <alignment horizontal="left" vertical="center" wrapText="1"/>
    </xf>
    <xf numFmtId="0" fontId="5" fillId="4" borderId="2" xfId="0" applyNumberFormat="1" applyFont="1" applyFill="1" applyBorder="1" applyAlignment="1" applyProtection="1">
      <alignment horizontal="center" vertical="center" wrapText="1"/>
    </xf>
    <xf numFmtId="0" fontId="1" fillId="4" borderId="2" xfId="0" applyNumberFormat="1" applyFont="1" applyFill="1" applyBorder="1" applyAlignment="1"/>
    <xf numFmtId="0" fontId="5" fillId="5" borderId="2" xfId="0" applyNumberFormat="1" applyFont="1" applyFill="1" applyBorder="1" applyAlignment="1" applyProtection="1">
      <alignment horizontal="left" vertical="center" wrapText="1"/>
    </xf>
    <xf numFmtId="0" fontId="1" fillId="5" borderId="2" xfId="0" applyNumberFormat="1" applyFont="1" applyFill="1" applyBorder="1" applyAlignment="1"/>
    <xf numFmtId="0" fontId="5" fillId="5" borderId="1" xfId="0" applyNumberFormat="1" applyFont="1" applyFill="1" applyBorder="1" applyAlignment="1" applyProtection="1">
      <alignment horizontal="left" vertical="center" wrapText="1"/>
    </xf>
    <xf numFmtId="0" fontId="5" fillId="5" borderId="7" xfId="0" applyNumberFormat="1" applyFont="1" applyFill="1" applyBorder="1" applyAlignment="1" applyProtection="1">
      <alignment horizontal="left" vertical="center" wrapText="1"/>
    </xf>
    <xf numFmtId="0" fontId="5" fillId="5" borderId="6" xfId="0" applyNumberFormat="1" applyFont="1" applyFill="1" applyBorder="1" applyAlignment="1" applyProtection="1">
      <alignment horizontal="left" vertical="center" wrapText="1"/>
    </xf>
    <xf numFmtId="0" fontId="5" fillId="4" borderId="1" xfId="0" applyNumberFormat="1" applyFont="1" applyFill="1" applyBorder="1" applyAlignment="1" applyProtection="1">
      <alignment horizontal="center" vertical="center" wrapText="1"/>
    </xf>
    <xf numFmtId="0" fontId="5" fillId="4" borderId="7" xfId="0" applyNumberFormat="1" applyFont="1" applyFill="1" applyBorder="1" applyAlignment="1" applyProtection="1">
      <alignment horizontal="center" vertical="center" wrapText="1"/>
    </xf>
    <xf numFmtId="0" fontId="5" fillId="4" borderId="6" xfId="0" applyNumberFormat="1" applyFont="1" applyFill="1" applyBorder="1" applyAlignment="1" applyProtection="1">
      <alignment horizontal="center" vertical="center" wrapText="1"/>
    </xf>
    <xf numFmtId="0" fontId="3" fillId="2" borderId="2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left" vertical="center" wrapText="1"/>
    </xf>
    <xf numFmtId="0" fontId="4" fillId="0" borderId="2" xfId="0" applyNumberFormat="1" applyFont="1" applyFill="1" applyBorder="1" applyAlignment="1">
      <alignment vertical="center"/>
    </xf>
    <xf numFmtId="0" fontId="3" fillId="2" borderId="2" xfId="2" applyNumberFormat="1" applyFont="1" applyFill="1" applyBorder="1" applyAlignment="1" applyProtection="1">
      <alignment horizontal="center" vertical="center" wrapText="1"/>
    </xf>
    <xf numFmtId="0" fontId="1" fillId="2" borderId="2" xfId="2" applyNumberFormat="1" applyFont="1" applyFill="1" applyBorder="1" applyAlignment="1">
      <alignment wrapText="1"/>
    </xf>
    <xf numFmtId="0" fontId="5" fillId="0" borderId="2" xfId="2" applyNumberFormat="1" applyFont="1" applyFill="1" applyBorder="1" applyAlignment="1" applyProtection="1">
      <alignment horizontal="center" vertical="center" wrapText="1"/>
    </xf>
    <xf numFmtId="0" fontId="1" fillId="0" borderId="2" xfId="2" applyNumberFormat="1" applyFont="1" applyFill="1" applyBorder="1" applyAlignment="1"/>
    <xf numFmtId="0" fontId="5" fillId="0" borderId="2" xfId="2" applyNumberFormat="1" applyFont="1" applyFill="1" applyBorder="1" applyAlignment="1" applyProtection="1">
      <alignment horizontal="left" vertical="center" wrapText="1"/>
    </xf>
    <xf numFmtId="0" fontId="5" fillId="4" borderId="2" xfId="2" applyNumberFormat="1" applyFont="1" applyFill="1" applyBorder="1" applyAlignment="1" applyProtection="1">
      <alignment horizontal="center" vertical="center" wrapText="1"/>
    </xf>
    <xf numFmtId="0" fontId="1" fillId="4" borderId="2" xfId="2" applyNumberFormat="1" applyFont="1" applyFill="1" applyBorder="1" applyAlignment="1"/>
    <xf numFmtId="0" fontId="5" fillId="5" borderId="2" xfId="2" applyNumberFormat="1" applyFont="1" applyFill="1" applyBorder="1" applyAlignment="1" applyProtection="1">
      <alignment horizontal="left" vertical="center" wrapText="1"/>
    </xf>
    <xf numFmtId="0" fontId="5" fillId="2" borderId="2" xfId="2" applyNumberFormat="1" applyFont="1" applyFill="1" applyBorder="1" applyAlignment="1" applyProtection="1">
      <alignment horizontal="center" vertical="center" wrapText="1"/>
    </xf>
    <xf numFmtId="0" fontId="1" fillId="2" borderId="2" xfId="2" applyNumberFormat="1" applyFont="1" applyFill="1" applyBorder="1" applyAlignment="1"/>
    <xf numFmtId="0" fontId="5" fillId="2" borderId="2" xfId="2" applyNumberFormat="1" applyFont="1" applyFill="1" applyBorder="1" applyAlignment="1" applyProtection="1">
      <alignment horizontal="left" vertical="center" wrapText="1"/>
    </xf>
    <xf numFmtId="0" fontId="5" fillId="3" borderId="2" xfId="2" applyNumberFormat="1" applyFont="1" applyFill="1" applyBorder="1" applyAlignment="1" applyProtection="1">
      <alignment horizontal="center" vertical="center" wrapText="1"/>
    </xf>
    <xf numFmtId="0" fontId="1" fillId="3" borderId="2" xfId="2" applyNumberFormat="1" applyFont="1" applyFill="1" applyBorder="1" applyAlignment="1"/>
    <xf numFmtId="0" fontId="5" fillId="3" borderId="2" xfId="2" applyNumberFormat="1" applyFont="1" applyFill="1" applyBorder="1" applyAlignment="1" applyProtection="1">
      <alignment horizontal="left" vertical="center" wrapText="1"/>
    </xf>
    <xf numFmtId="0" fontId="1" fillId="5" borderId="2" xfId="2" applyNumberFormat="1" applyFont="1" applyFill="1" applyBorder="1" applyAlignment="1"/>
    <xf numFmtId="0" fontId="3" fillId="2" borderId="2" xfId="2" applyNumberFormat="1" applyFont="1" applyFill="1" applyBorder="1" applyAlignment="1" applyProtection="1">
      <alignment horizontal="left" vertical="center" wrapText="1"/>
    </xf>
    <xf numFmtId="0" fontId="4" fillId="2" borderId="2" xfId="2" applyNumberFormat="1" applyFont="1" applyFill="1" applyBorder="1" applyAlignment="1"/>
    <xf numFmtId="0" fontId="15" fillId="3" borderId="2" xfId="2" applyNumberFormat="1" applyFont="1" applyFill="1" applyBorder="1" applyAlignment="1" applyProtection="1">
      <alignment horizontal="center" vertical="center" wrapText="1"/>
    </xf>
    <xf numFmtId="0" fontId="15" fillId="3" borderId="2" xfId="2" applyNumberFormat="1" applyFont="1" applyFill="1" applyBorder="1" applyAlignment="1" applyProtection="1">
      <alignment horizontal="left" vertical="center" wrapText="1"/>
    </xf>
    <xf numFmtId="0" fontId="14" fillId="2" borderId="2" xfId="2" applyNumberFormat="1" applyFont="1" applyFill="1" applyBorder="1" applyAlignment="1" applyProtection="1">
      <alignment horizontal="center" vertical="center" wrapText="1"/>
    </xf>
    <xf numFmtId="0" fontId="15" fillId="0" borderId="2" xfId="2" applyNumberFormat="1" applyFont="1" applyFill="1" applyBorder="1" applyAlignment="1" applyProtection="1">
      <alignment horizontal="center" vertical="center" wrapText="1"/>
    </xf>
    <xf numFmtId="0" fontId="15" fillId="0" borderId="2" xfId="2" applyNumberFormat="1" applyFont="1" applyFill="1" applyBorder="1" applyAlignment="1" applyProtection="1">
      <alignment horizontal="left" vertical="center" wrapText="1"/>
    </xf>
    <xf numFmtId="0" fontId="15" fillId="4" borderId="2" xfId="2" applyNumberFormat="1" applyFont="1" applyFill="1" applyBorder="1" applyAlignment="1" applyProtection="1">
      <alignment horizontal="center" vertical="center" wrapText="1"/>
    </xf>
    <xf numFmtId="0" fontId="15" fillId="5" borderId="2" xfId="2" applyNumberFormat="1" applyFont="1" applyFill="1" applyBorder="1" applyAlignment="1" applyProtection="1">
      <alignment horizontal="left" vertical="center" wrapText="1"/>
    </xf>
    <xf numFmtId="0" fontId="15" fillId="2" borderId="2" xfId="2" applyNumberFormat="1" applyFont="1" applyFill="1" applyBorder="1" applyAlignment="1" applyProtection="1">
      <alignment horizontal="center" vertical="center" wrapText="1"/>
    </xf>
    <xf numFmtId="0" fontId="15" fillId="2" borderId="2" xfId="2" applyNumberFormat="1" applyFont="1" applyFill="1" applyBorder="1" applyAlignment="1" applyProtection="1">
      <alignment horizontal="left" vertical="center" wrapText="1"/>
    </xf>
    <xf numFmtId="0" fontId="12" fillId="0" borderId="2" xfId="2" applyNumberFormat="1" applyFont="1" applyFill="1" applyBorder="1" applyAlignment="1">
      <alignment vertical="center"/>
    </xf>
    <xf numFmtId="0" fontId="5" fillId="2" borderId="2" xfId="4" applyNumberFormat="1" applyFont="1" applyFill="1" applyBorder="1" applyAlignment="1" applyProtection="1">
      <alignment horizontal="center" vertical="center" wrapText="1"/>
    </xf>
    <xf numFmtId="0" fontId="1" fillId="2" borderId="2" xfId="4" applyNumberFormat="1" applyFont="1" applyFill="1" applyBorder="1" applyAlignment="1"/>
    <xf numFmtId="0" fontId="5" fillId="2" borderId="2" xfId="4" applyNumberFormat="1" applyFont="1" applyFill="1" applyBorder="1" applyAlignment="1" applyProtection="1">
      <alignment horizontal="left" vertical="center" wrapText="1"/>
    </xf>
    <xf numFmtId="0" fontId="3" fillId="2" borderId="2" xfId="4" applyNumberFormat="1" applyFont="1" applyFill="1" applyBorder="1" applyAlignment="1" applyProtection="1">
      <alignment horizontal="center" vertical="center" wrapText="1"/>
    </xf>
    <xf numFmtId="0" fontId="4" fillId="2" borderId="2" xfId="4" applyNumberFormat="1" applyFont="1" applyFill="1" applyBorder="1" applyAlignment="1"/>
    <xf numFmtId="0" fontId="3" fillId="2" borderId="2" xfId="4" applyNumberFormat="1" applyFont="1" applyFill="1" applyBorder="1" applyAlignment="1" applyProtection="1">
      <alignment horizontal="left" vertical="center" wrapText="1"/>
    </xf>
    <xf numFmtId="0" fontId="5" fillId="3" borderId="2" xfId="4" applyNumberFormat="1" applyFont="1" applyFill="1" applyBorder="1" applyAlignment="1" applyProtection="1">
      <alignment horizontal="center" vertical="center" wrapText="1"/>
    </xf>
    <xf numFmtId="0" fontId="1" fillId="3" borderId="2" xfId="4" applyNumberFormat="1" applyFont="1" applyFill="1" applyBorder="1" applyAlignment="1"/>
    <xf numFmtId="0" fontId="5" fillId="3" borderId="2" xfId="4" applyNumberFormat="1" applyFont="1" applyFill="1" applyBorder="1" applyAlignment="1" applyProtection="1">
      <alignment horizontal="left" vertical="center" wrapText="1"/>
    </xf>
    <xf numFmtId="0" fontId="5" fillId="4" borderId="2" xfId="4" applyNumberFormat="1" applyFont="1" applyFill="1" applyBorder="1" applyAlignment="1" applyProtection="1">
      <alignment horizontal="center" vertical="center" wrapText="1"/>
    </xf>
    <xf numFmtId="0" fontId="1" fillId="4" borderId="2" xfId="4" applyNumberFormat="1" applyFont="1" applyFill="1" applyBorder="1" applyAlignment="1"/>
    <xf numFmtId="0" fontId="5" fillId="5" borderId="2" xfId="4" applyNumberFormat="1" applyFont="1" applyFill="1" applyBorder="1" applyAlignment="1" applyProtection="1">
      <alignment horizontal="left" vertical="center" wrapText="1"/>
    </xf>
    <xf numFmtId="0" fontId="1" fillId="5" borderId="2" xfId="4" applyNumberFormat="1" applyFont="1" applyFill="1" applyBorder="1" applyAlignment="1"/>
    <xf numFmtId="0" fontId="5" fillId="0" borderId="2" xfId="4" applyNumberFormat="1" applyFont="1" applyFill="1" applyBorder="1" applyAlignment="1" applyProtection="1">
      <alignment horizontal="center" vertical="center" wrapText="1"/>
    </xf>
    <xf numFmtId="0" fontId="1" fillId="0" borderId="2" xfId="4" applyNumberFormat="1" applyFont="1" applyFill="1" applyBorder="1" applyAlignment="1"/>
    <xf numFmtId="0" fontId="5" fillId="0" borderId="2" xfId="4" applyNumberFormat="1" applyFont="1" applyFill="1" applyBorder="1" applyAlignment="1" applyProtection="1">
      <alignment horizontal="left" vertical="center" wrapText="1"/>
    </xf>
    <xf numFmtId="0" fontId="4" fillId="0" borderId="2" xfId="4" applyNumberFormat="1" applyFont="1" applyFill="1" applyBorder="1" applyAlignment="1">
      <alignment vertical="center" wrapText="1"/>
    </xf>
    <xf numFmtId="0" fontId="4" fillId="0" borderId="2" xfId="4" applyNumberFormat="1" applyFont="1" applyFill="1" applyBorder="1" applyAlignment="1">
      <alignment vertical="center"/>
    </xf>
  </cellXfs>
  <cellStyles count="6">
    <cellStyle name="Euro" xfId="1"/>
    <cellStyle name="Euro 2" xfId="3"/>
    <cellStyle name="Euro 3" xfId="5"/>
    <cellStyle name="Normale" xfId="0" builtinId="0"/>
    <cellStyle name="Normale 2" xfId="2"/>
    <cellStyle name="Normale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X219"/>
  <sheetViews>
    <sheetView topLeftCell="B198" workbookViewId="0">
      <selection activeCell="V218" sqref="V218"/>
    </sheetView>
  </sheetViews>
  <sheetFormatPr defaultRowHeight="24.9" customHeight="1"/>
  <cols>
    <col min="1" max="1" width="0" style="49" hidden="1" customWidth="1"/>
    <col min="2" max="2" width="8.5546875" style="49" customWidth="1"/>
    <col min="3" max="3" width="0.109375" style="49" customWidth="1"/>
    <col min="4" max="4" width="16.5546875" style="49" customWidth="1"/>
    <col min="5" max="7" width="9.109375" style="49"/>
    <col min="8" max="8" width="14.5546875" style="49" bestFit="1" customWidth="1"/>
    <col min="9" max="12" width="9.109375" style="49"/>
    <col min="13" max="15" width="0" style="49" hidden="1" customWidth="1"/>
    <col min="16" max="16" width="8.33203125" style="49" hidden="1" customWidth="1"/>
    <col min="17" max="17" width="16.44140625" style="59" bestFit="1" customWidth="1"/>
    <col min="18" max="18" width="15.5546875" style="59" bestFit="1" customWidth="1"/>
    <col min="19" max="21" width="14.5546875" style="59" bestFit="1" customWidth="1"/>
    <col min="22" max="22" width="15.5546875" style="59" bestFit="1" customWidth="1"/>
    <col min="23" max="256" width="9.109375" style="49"/>
    <col min="257" max="257" width="0" style="49" hidden="1" customWidth="1"/>
    <col min="258" max="258" width="8.5546875" style="49" customWidth="1"/>
    <col min="259" max="259" width="0.109375" style="49" customWidth="1"/>
    <col min="260" max="260" width="16.5546875" style="49" customWidth="1"/>
    <col min="261" max="263" width="9.109375" style="49"/>
    <col min="264" max="264" width="14.5546875" style="49" bestFit="1" customWidth="1"/>
    <col min="265" max="268" width="9.109375" style="49"/>
    <col min="269" max="272" width="0" style="49" hidden="1" customWidth="1"/>
    <col min="273" max="273" width="16.44140625" style="49" bestFit="1" customWidth="1"/>
    <col min="274" max="278" width="14.5546875" style="49" bestFit="1" customWidth="1"/>
    <col min="279" max="512" width="9.109375" style="49"/>
    <col min="513" max="513" width="0" style="49" hidden="1" customWidth="1"/>
    <col min="514" max="514" width="8.5546875" style="49" customWidth="1"/>
    <col min="515" max="515" width="0.109375" style="49" customWidth="1"/>
    <col min="516" max="516" width="16.5546875" style="49" customWidth="1"/>
    <col min="517" max="519" width="9.109375" style="49"/>
    <col min="520" max="520" width="14.5546875" style="49" bestFit="1" customWidth="1"/>
    <col min="521" max="524" width="9.109375" style="49"/>
    <col min="525" max="528" width="0" style="49" hidden="1" customWidth="1"/>
    <col min="529" max="529" width="16.44140625" style="49" bestFit="1" customWidth="1"/>
    <col min="530" max="534" width="14.5546875" style="49" bestFit="1" customWidth="1"/>
    <col min="535" max="768" width="9.109375" style="49"/>
    <col min="769" max="769" width="0" style="49" hidden="1" customWidth="1"/>
    <col min="770" max="770" width="8.5546875" style="49" customWidth="1"/>
    <col min="771" max="771" width="0.109375" style="49" customWidth="1"/>
    <col min="772" max="772" width="16.5546875" style="49" customWidth="1"/>
    <col min="773" max="775" width="9.109375" style="49"/>
    <col min="776" max="776" width="14.5546875" style="49" bestFit="1" customWidth="1"/>
    <col min="777" max="780" width="9.109375" style="49"/>
    <col min="781" max="784" width="0" style="49" hidden="1" customWidth="1"/>
    <col min="785" max="785" width="16.44140625" style="49" bestFit="1" customWidth="1"/>
    <col min="786" max="790" width="14.5546875" style="49" bestFit="1" customWidth="1"/>
    <col min="791" max="1024" width="9.109375" style="49"/>
    <col min="1025" max="1025" width="0" style="49" hidden="1" customWidth="1"/>
    <col min="1026" max="1026" width="8.5546875" style="49" customWidth="1"/>
    <col min="1027" max="1027" width="0.109375" style="49" customWidth="1"/>
    <col min="1028" max="1028" width="16.5546875" style="49" customWidth="1"/>
    <col min="1029" max="1031" width="9.109375" style="49"/>
    <col min="1032" max="1032" width="14.5546875" style="49" bestFit="1" customWidth="1"/>
    <col min="1033" max="1036" width="9.109375" style="49"/>
    <col min="1037" max="1040" width="0" style="49" hidden="1" customWidth="1"/>
    <col min="1041" max="1041" width="16.44140625" style="49" bestFit="1" customWidth="1"/>
    <col min="1042" max="1046" width="14.5546875" style="49" bestFit="1" customWidth="1"/>
    <col min="1047" max="1280" width="9.109375" style="49"/>
    <col min="1281" max="1281" width="0" style="49" hidden="1" customWidth="1"/>
    <col min="1282" max="1282" width="8.5546875" style="49" customWidth="1"/>
    <col min="1283" max="1283" width="0.109375" style="49" customWidth="1"/>
    <col min="1284" max="1284" width="16.5546875" style="49" customWidth="1"/>
    <col min="1285" max="1287" width="9.109375" style="49"/>
    <col min="1288" max="1288" width="14.5546875" style="49" bestFit="1" customWidth="1"/>
    <col min="1289" max="1292" width="9.109375" style="49"/>
    <col min="1293" max="1296" width="0" style="49" hidden="1" customWidth="1"/>
    <col min="1297" max="1297" width="16.44140625" style="49" bestFit="1" customWidth="1"/>
    <col min="1298" max="1302" width="14.5546875" style="49" bestFit="1" customWidth="1"/>
    <col min="1303" max="1536" width="9.109375" style="49"/>
    <col min="1537" max="1537" width="0" style="49" hidden="1" customWidth="1"/>
    <col min="1538" max="1538" width="8.5546875" style="49" customWidth="1"/>
    <col min="1539" max="1539" width="0.109375" style="49" customWidth="1"/>
    <col min="1540" max="1540" width="16.5546875" style="49" customWidth="1"/>
    <col min="1541" max="1543" width="9.109375" style="49"/>
    <col min="1544" max="1544" width="14.5546875" style="49" bestFit="1" customWidth="1"/>
    <col min="1545" max="1548" width="9.109375" style="49"/>
    <col min="1549" max="1552" width="0" style="49" hidden="1" customWidth="1"/>
    <col min="1553" max="1553" width="16.44140625" style="49" bestFit="1" customWidth="1"/>
    <col min="1554" max="1558" width="14.5546875" style="49" bestFit="1" customWidth="1"/>
    <col min="1559" max="1792" width="9.109375" style="49"/>
    <col min="1793" max="1793" width="0" style="49" hidden="1" customWidth="1"/>
    <col min="1794" max="1794" width="8.5546875" style="49" customWidth="1"/>
    <col min="1795" max="1795" width="0.109375" style="49" customWidth="1"/>
    <col min="1796" max="1796" width="16.5546875" style="49" customWidth="1"/>
    <col min="1797" max="1799" width="9.109375" style="49"/>
    <col min="1800" max="1800" width="14.5546875" style="49" bestFit="1" customWidth="1"/>
    <col min="1801" max="1804" width="9.109375" style="49"/>
    <col min="1805" max="1808" width="0" style="49" hidden="1" customWidth="1"/>
    <col min="1809" max="1809" width="16.44140625" style="49" bestFit="1" customWidth="1"/>
    <col min="1810" max="1814" width="14.5546875" style="49" bestFit="1" customWidth="1"/>
    <col min="1815" max="2048" width="9.109375" style="49"/>
    <col min="2049" max="2049" width="0" style="49" hidden="1" customWidth="1"/>
    <col min="2050" max="2050" width="8.5546875" style="49" customWidth="1"/>
    <col min="2051" max="2051" width="0.109375" style="49" customWidth="1"/>
    <col min="2052" max="2052" width="16.5546875" style="49" customWidth="1"/>
    <col min="2053" max="2055" width="9.109375" style="49"/>
    <col min="2056" max="2056" width="14.5546875" style="49" bestFit="1" customWidth="1"/>
    <col min="2057" max="2060" width="9.109375" style="49"/>
    <col min="2061" max="2064" width="0" style="49" hidden="1" customWidth="1"/>
    <col min="2065" max="2065" width="16.44140625" style="49" bestFit="1" customWidth="1"/>
    <col min="2066" max="2070" width="14.5546875" style="49" bestFit="1" customWidth="1"/>
    <col min="2071" max="2304" width="9.109375" style="49"/>
    <col min="2305" max="2305" width="0" style="49" hidden="1" customWidth="1"/>
    <col min="2306" max="2306" width="8.5546875" style="49" customWidth="1"/>
    <col min="2307" max="2307" width="0.109375" style="49" customWidth="1"/>
    <col min="2308" max="2308" width="16.5546875" style="49" customWidth="1"/>
    <col min="2309" max="2311" width="9.109375" style="49"/>
    <col min="2312" max="2312" width="14.5546875" style="49" bestFit="1" customWidth="1"/>
    <col min="2313" max="2316" width="9.109375" style="49"/>
    <col min="2317" max="2320" width="0" style="49" hidden="1" customWidth="1"/>
    <col min="2321" max="2321" width="16.44140625" style="49" bestFit="1" customWidth="1"/>
    <col min="2322" max="2326" width="14.5546875" style="49" bestFit="1" customWidth="1"/>
    <col min="2327" max="2560" width="9.109375" style="49"/>
    <col min="2561" max="2561" width="0" style="49" hidden="1" customWidth="1"/>
    <col min="2562" max="2562" width="8.5546875" style="49" customWidth="1"/>
    <col min="2563" max="2563" width="0.109375" style="49" customWidth="1"/>
    <col min="2564" max="2564" width="16.5546875" style="49" customWidth="1"/>
    <col min="2565" max="2567" width="9.109375" style="49"/>
    <col min="2568" max="2568" width="14.5546875" style="49" bestFit="1" customWidth="1"/>
    <col min="2569" max="2572" width="9.109375" style="49"/>
    <col min="2573" max="2576" width="0" style="49" hidden="1" customWidth="1"/>
    <col min="2577" max="2577" width="16.44140625" style="49" bestFit="1" customWidth="1"/>
    <col min="2578" max="2582" width="14.5546875" style="49" bestFit="1" customWidth="1"/>
    <col min="2583" max="2816" width="9.109375" style="49"/>
    <col min="2817" max="2817" width="0" style="49" hidden="1" customWidth="1"/>
    <col min="2818" max="2818" width="8.5546875" style="49" customWidth="1"/>
    <col min="2819" max="2819" width="0.109375" style="49" customWidth="1"/>
    <col min="2820" max="2820" width="16.5546875" style="49" customWidth="1"/>
    <col min="2821" max="2823" width="9.109375" style="49"/>
    <col min="2824" max="2824" width="14.5546875" style="49" bestFit="1" customWidth="1"/>
    <col min="2825" max="2828" width="9.109375" style="49"/>
    <col min="2829" max="2832" width="0" style="49" hidden="1" customWidth="1"/>
    <col min="2833" max="2833" width="16.44140625" style="49" bestFit="1" customWidth="1"/>
    <col min="2834" max="2838" width="14.5546875" style="49" bestFit="1" customWidth="1"/>
    <col min="2839" max="3072" width="9.109375" style="49"/>
    <col min="3073" max="3073" width="0" style="49" hidden="1" customWidth="1"/>
    <col min="3074" max="3074" width="8.5546875" style="49" customWidth="1"/>
    <col min="3075" max="3075" width="0.109375" style="49" customWidth="1"/>
    <col min="3076" max="3076" width="16.5546875" style="49" customWidth="1"/>
    <col min="3077" max="3079" width="9.109375" style="49"/>
    <col min="3080" max="3080" width="14.5546875" style="49" bestFit="1" customWidth="1"/>
    <col min="3081" max="3084" width="9.109375" style="49"/>
    <col min="3085" max="3088" width="0" style="49" hidden="1" customWidth="1"/>
    <col min="3089" max="3089" width="16.44140625" style="49" bestFit="1" customWidth="1"/>
    <col min="3090" max="3094" width="14.5546875" style="49" bestFit="1" customWidth="1"/>
    <col min="3095" max="3328" width="9.109375" style="49"/>
    <col min="3329" max="3329" width="0" style="49" hidden="1" customWidth="1"/>
    <col min="3330" max="3330" width="8.5546875" style="49" customWidth="1"/>
    <col min="3331" max="3331" width="0.109375" style="49" customWidth="1"/>
    <col min="3332" max="3332" width="16.5546875" style="49" customWidth="1"/>
    <col min="3333" max="3335" width="9.109375" style="49"/>
    <col min="3336" max="3336" width="14.5546875" style="49" bestFit="1" customWidth="1"/>
    <col min="3337" max="3340" width="9.109375" style="49"/>
    <col min="3341" max="3344" width="0" style="49" hidden="1" customWidth="1"/>
    <col min="3345" max="3345" width="16.44140625" style="49" bestFit="1" customWidth="1"/>
    <col min="3346" max="3350" width="14.5546875" style="49" bestFit="1" customWidth="1"/>
    <col min="3351" max="3584" width="9.109375" style="49"/>
    <col min="3585" max="3585" width="0" style="49" hidden="1" customWidth="1"/>
    <col min="3586" max="3586" width="8.5546875" style="49" customWidth="1"/>
    <col min="3587" max="3587" width="0.109375" style="49" customWidth="1"/>
    <col min="3588" max="3588" width="16.5546875" style="49" customWidth="1"/>
    <col min="3589" max="3591" width="9.109375" style="49"/>
    <col min="3592" max="3592" width="14.5546875" style="49" bestFit="1" customWidth="1"/>
    <col min="3593" max="3596" width="9.109375" style="49"/>
    <col min="3597" max="3600" width="0" style="49" hidden="1" customWidth="1"/>
    <col min="3601" max="3601" width="16.44140625" style="49" bestFit="1" customWidth="1"/>
    <col min="3602" max="3606" width="14.5546875" style="49" bestFit="1" customWidth="1"/>
    <col min="3607" max="3840" width="9.109375" style="49"/>
    <col min="3841" max="3841" width="0" style="49" hidden="1" customWidth="1"/>
    <col min="3842" max="3842" width="8.5546875" style="49" customWidth="1"/>
    <col min="3843" max="3843" width="0.109375" style="49" customWidth="1"/>
    <col min="3844" max="3844" width="16.5546875" style="49" customWidth="1"/>
    <col min="3845" max="3847" width="9.109375" style="49"/>
    <col min="3848" max="3848" width="14.5546875" style="49" bestFit="1" customWidth="1"/>
    <col min="3849" max="3852" width="9.109375" style="49"/>
    <col min="3853" max="3856" width="0" style="49" hidden="1" customWidth="1"/>
    <col min="3857" max="3857" width="16.44140625" style="49" bestFit="1" customWidth="1"/>
    <col min="3858" max="3862" width="14.5546875" style="49" bestFit="1" customWidth="1"/>
    <col min="3863" max="4096" width="9.109375" style="49"/>
    <col min="4097" max="4097" width="0" style="49" hidden="1" customWidth="1"/>
    <col min="4098" max="4098" width="8.5546875" style="49" customWidth="1"/>
    <col min="4099" max="4099" width="0.109375" style="49" customWidth="1"/>
    <col min="4100" max="4100" width="16.5546875" style="49" customWidth="1"/>
    <col min="4101" max="4103" width="9.109375" style="49"/>
    <col min="4104" max="4104" width="14.5546875" style="49" bestFit="1" customWidth="1"/>
    <col min="4105" max="4108" width="9.109375" style="49"/>
    <col min="4109" max="4112" width="0" style="49" hidden="1" customWidth="1"/>
    <col min="4113" max="4113" width="16.44140625" style="49" bestFit="1" customWidth="1"/>
    <col min="4114" max="4118" width="14.5546875" style="49" bestFit="1" customWidth="1"/>
    <col min="4119" max="4352" width="9.109375" style="49"/>
    <col min="4353" max="4353" width="0" style="49" hidden="1" customWidth="1"/>
    <col min="4354" max="4354" width="8.5546875" style="49" customWidth="1"/>
    <col min="4355" max="4355" width="0.109375" style="49" customWidth="1"/>
    <col min="4356" max="4356" width="16.5546875" style="49" customWidth="1"/>
    <col min="4357" max="4359" width="9.109375" style="49"/>
    <col min="4360" max="4360" width="14.5546875" style="49" bestFit="1" customWidth="1"/>
    <col min="4361" max="4364" width="9.109375" style="49"/>
    <col min="4365" max="4368" width="0" style="49" hidden="1" customWidth="1"/>
    <col min="4369" max="4369" width="16.44140625" style="49" bestFit="1" customWidth="1"/>
    <col min="4370" max="4374" width="14.5546875" style="49" bestFit="1" customWidth="1"/>
    <col min="4375" max="4608" width="9.109375" style="49"/>
    <col min="4609" max="4609" width="0" style="49" hidden="1" customWidth="1"/>
    <col min="4610" max="4610" width="8.5546875" style="49" customWidth="1"/>
    <col min="4611" max="4611" width="0.109375" style="49" customWidth="1"/>
    <col min="4612" max="4612" width="16.5546875" style="49" customWidth="1"/>
    <col min="4613" max="4615" width="9.109375" style="49"/>
    <col min="4616" max="4616" width="14.5546875" style="49" bestFit="1" customWidth="1"/>
    <col min="4617" max="4620" width="9.109375" style="49"/>
    <col min="4621" max="4624" width="0" style="49" hidden="1" customWidth="1"/>
    <col min="4625" max="4625" width="16.44140625" style="49" bestFit="1" customWidth="1"/>
    <col min="4626" max="4630" width="14.5546875" style="49" bestFit="1" customWidth="1"/>
    <col min="4631" max="4864" width="9.109375" style="49"/>
    <col min="4865" max="4865" width="0" style="49" hidden="1" customWidth="1"/>
    <col min="4866" max="4866" width="8.5546875" style="49" customWidth="1"/>
    <col min="4867" max="4867" width="0.109375" style="49" customWidth="1"/>
    <col min="4868" max="4868" width="16.5546875" style="49" customWidth="1"/>
    <col min="4869" max="4871" width="9.109375" style="49"/>
    <col min="4872" max="4872" width="14.5546875" style="49" bestFit="1" customWidth="1"/>
    <col min="4873" max="4876" width="9.109375" style="49"/>
    <col min="4877" max="4880" width="0" style="49" hidden="1" customWidth="1"/>
    <col min="4881" max="4881" width="16.44140625" style="49" bestFit="1" customWidth="1"/>
    <col min="4882" max="4886" width="14.5546875" style="49" bestFit="1" customWidth="1"/>
    <col min="4887" max="5120" width="9.109375" style="49"/>
    <col min="5121" max="5121" width="0" style="49" hidden="1" customWidth="1"/>
    <col min="5122" max="5122" width="8.5546875" style="49" customWidth="1"/>
    <col min="5123" max="5123" width="0.109375" style="49" customWidth="1"/>
    <col min="5124" max="5124" width="16.5546875" style="49" customWidth="1"/>
    <col min="5125" max="5127" width="9.109375" style="49"/>
    <col min="5128" max="5128" width="14.5546875" style="49" bestFit="1" customWidth="1"/>
    <col min="5129" max="5132" width="9.109375" style="49"/>
    <col min="5133" max="5136" width="0" style="49" hidden="1" customWidth="1"/>
    <col min="5137" max="5137" width="16.44140625" style="49" bestFit="1" customWidth="1"/>
    <col min="5138" max="5142" width="14.5546875" style="49" bestFit="1" customWidth="1"/>
    <col min="5143" max="5376" width="9.109375" style="49"/>
    <col min="5377" max="5377" width="0" style="49" hidden="1" customWidth="1"/>
    <col min="5378" max="5378" width="8.5546875" style="49" customWidth="1"/>
    <col min="5379" max="5379" width="0.109375" style="49" customWidth="1"/>
    <col min="5380" max="5380" width="16.5546875" style="49" customWidth="1"/>
    <col min="5381" max="5383" width="9.109375" style="49"/>
    <col min="5384" max="5384" width="14.5546875" style="49" bestFit="1" customWidth="1"/>
    <col min="5385" max="5388" width="9.109375" style="49"/>
    <col min="5389" max="5392" width="0" style="49" hidden="1" customWidth="1"/>
    <col min="5393" max="5393" width="16.44140625" style="49" bestFit="1" customWidth="1"/>
    <col min="5394" max="5398" width="14.5546875" style="49" bestFit="1" customWidth="1"/>
    <col min="5399" max="5632" width="9.109375" style="49"/>
    <col min="5633" max="5633" width="0" style="49" hidden="1" customWidth="1"/>
    <col min="5634" max="5634" width="8.5546875" style="49" customWidth="1"/>
    <col min="5635" max="5635" width="0.109375" style="49" customWidth="1"/>
    <col min="5636" max="5636" width="16.5546875" style="49" customWidth="1"/>
    <col min="5637" max="5639" width="9.109375" style="49"/>
    <col min="5640" max="5640" width="14.5546875" style="49" bestFit="1" customWidth="1"/>
    <col min="5641" max="5644" width="9.109375" style="49"/>
    <col min="5645" max="5648" width="0" style="49" hidden="1" customWidth="1"/>
    <col min="5649" max="5649" width="16.44140625" style="49" bestFit="1" customWidth="1"/>
    <col min="5650" max="5654" width="14.5546875" style="49" bestFit="1" customWidth="1"/>
    <col min="5655" max="5888" width="9.109375" style="49"/>
    <col min="5889" max="5889" width="0" style="49" hidden="1" customWidth="1"/>
    <col min="5890" max="5890" width="8.5546875" style="49" customWidth="1"/>
    <col min="5891" max="5891" width="0.109375" style="49" customWidth="1"/>
    <col min="5892" max="5892" width="16.5546875" style="49" customWidth="1"/>
    <col min="5893" max="5895" width="9.109375" style="49"/>
    <col min="5896" max="5896" width="14.5546875" style="49" bestFit="1" customWidth="1"/>
    <col min="5897" max="5900" width="9.109375" style="49"/>
    <col min="5901" max="5904" width="0" style="49" hidden="1" customWidth="1"/>
    <col min="5905" max="5905" width="16.44140625" style="49" bestFit="1" customWidth="1"/>
    <col min="5906" max="5910" width="14.5546875" style="49" bestFit="1" customWidth="1"/>
    <col min="5911" max="6144" width="9.109375" style="49"/>
    <col min="6145" max="6145" width="0" style="49" hidden="1" customWidth="1"/>
    <col min="6146" max="6146" width="8.5546875" style="49" customWidth="1"/>
    <col min="6147" max="6147" width="0.109375" style="49" customWidth="1"/>
    <col min="6148" max="6148" width="16.5546875" style="49" customWidth="1"/>
    <col min="6149" max="6151" width="9.109375" style="49"/>
    <col min="6152" max="6152" width="14.5546875" style="49" bestFit="1" customWidth="1"/>
    <col min="6153" max="6156" width="9.109375" style="49"/>
    <col min="6157" max="6160" width="0" style="49" hidden="1" customWidth="1"/>
    <col min="6161" max="6161" width="16.44140625" style="49" bestFit="1" customWidth="1"/>
    <col min="6162" max="6166" width="14.5546875" style="49" bestFit="1" customWidth="1"/>
    <col min="6167" max="6400" width="9.109375" style="49"/>
    <col min="6401" max="6401" width="0" style="49" hidden="1" customWidth="1"/>
    <col min="6402" max="6402" width="8.5546875" style="49" customWidth="1"/>
    <col min="6403" max="6403" width="0.109375" style="49" customWidth="1"/>
    <col min="6404" max="6404" width="16.5546875" style="49" customWidth="1"/>
    <col min="6405" max="6407" width="9.109375" style="49"/>
    <col min="6408" max="6408" width="14.5546875" style="49" bestFit="1" customWidth="1"/>
    <col min="6409" max="6412" width="9.109375" style="49"/>
    <col min="6413" max="6416" width="0" style="49" hidden="1" customWidth="1"/>
    <col min="6417" max="6417" width="16.44140625" style="49" bestFit="1" customWidth="1"/>
    <col min="6418" max="6422" width="14.5546875" style="49" bestFit="1" customWidth="1"/>
    <col min="6423" max="6656" width="9.109375" style="49"/>
    <col min="6657" max="6657" width="0" style="49" hidden="1" customWidth="1"/>
    <col min="6658" max="6658" width="8.5546875" style="49" customWidth="1"/>
    <col min="6659" max="6659" width="0.109375" style="49" customWidth="1"/>
    <col min="6660" max="6660" width="16.5546875" style="49" customWidth="1"/>
    <col min="6661" max="6663" width="9.109375" style="49"/>
    <col min="6664" max="6664" width="14.5546875" style="49" bestFit="1" customWidth="1"/>
    <col min="6665" max="6668" width="9.109375" style="49"/>
    <col min="6669" max="6672" width="0" style="49" hidden="1" customWidth="1"/>
    <col min="6673" max="6673" width="16.44140625" style="49" bestFit="1" customWidth="1"/>
    <col min="6674" max="6678" width="14.5546875" style="49" bestFit="1" customWidth="1"/>
    <col min="6679" max="6912" width="9.109375" style="49"/>
    <col min="6913" max="6913" width="0" style="49" hidden="1" customWidth="1"/>
    <col min="6914" max="6914" width="8.5546875" style="49" customWidth="1"/>
    <col min="6915" max="6915" width="0.109375" style="49" customWidth="1"/>
    <col min="6916" max="6916" width="16.5546875" style="49" customWidth="1"/>
    <col min="6917" max="6919" width="9.109375" style="49"/>
    <col min="6920" max="6920" width="14.5546875" style="49" bestFit="1" customWidth="1"/>
    <col min="6921" max="6924" width="9.109375" style="49"/>
    <col min="6925" max="6928" width="0" style="49" hidden="1" customWidth="1"/>
    <col min="6929" max="6929" width="16.44140625" style="49" bestFit="1" customWidth="1"/>
    <col min="6930" max="6934" width="14.5546875" style="49" bestFit="1" customWidth="1"/>
    <col min="6935" max="7168" width="9.109375" style="49"/>
    <col min="7169" max="7169" width="0" style="49" hidden="1" customWidth="1"/>
    <col min="7170" max="7170" width="8.5546875" style="49" customWidth="1"/>
    <col min="7171" max="7171" width="0.109375" style="49" customWidth="1"/>
    <col min="7172" max="7172" width="16.5546875" style="49" customWidth="1"/>
    <col min="7173" max="7175" width="9.109375" style="49"/>
    <col min="7176" max="7176" width="14.5546875" style="49" bestFit="1" customWidth="1"/>
    <col min="7177" max="7180" width="9.109375" style="49"/>
    <col min="7181" max="7184" width="0" style="49" hidden="1" customWidth="1"/>
    <col min="7185" max="7185" width="16.44140625" style="49" bestFit="1" customWidth="1"/>
    <col min="7186" max="7190" width="14.5546875" style="49" bestFit="1" customWidth="1"/>
    <col min="7191" max="7424" width="9.109375" style="49"/>
    <col min="7425" max="7425" width="0" style="49" hidden="1" customWidth="1"/>
    <col min="7426" max="7426" width="8.5546875" style="49" customWidth="1"/>
    <col min="7427" max="7427" width="0.109375" style="49" customWidth="1"/>
    <col min="7428" max="7428" width="16.5546875" style="49" customWidth="1"/>
    <col min="7429" max="7431" width="9.109375" style="49"/>
    <col min="7432" max="7432" width="14.5546875" style="49" bestFit="1" customWidth="1"/>
    <col min="7433" max="7436" width="9.109375" style="49"/>
    <col min="7437" max="7440" width="0" style="49" hidden="1" customWidth="1"/>
    <col min="7441" max="7441" width="16.44140625" style="49" bestFit="1" customWidth="1"/>
    <col min="7442" max="7446" width="14.5546875" style="49" bestFit="1" customWidth="1"/>
    <col min="7447" max="7680" width="9.109375" style="49"/>
    <col min="7681" max="7681" width="0" style="49" hidden="1" customWidth="1"/>
    <col min="7682" max="7682" width="8.5546875" style="49" customWidth="1"/>
    <col min="7683" max="7683" width="0.109375" style="49" customWidth="1"/>
    <col min="7684" max="7684" width="16.5546875" style="49" customWidth="1"/>
    <col min="7685" max="7687" width="9.109375" style="49"/>
    <col min="7688" max="7688" width="14.5546875" style="49" bestFit="1" customWidth="1"/>
    <col min="7689" max="7692" width="9.109375" style="49"/>
    <col min="7693" max="7696" width="0" style="49" hidden="1" customWidth="1"/>
    <col min="7697" max="7697" width="16.44140625" style="49" bestFit="1" customWidth="1"/>
    <col min="7698" max="7702" width="14.5546875" style="49" bestFit="1" customWidth="1"/>
    <col min="7703" max="7936" width="9.109375" style="49"/>
    <col min="7937" max="7937" width="0" style="49" hidden="1" customWidth="1"/>
    <col min="7938" max="7938" width="8.5546875" style="49" customWidth="1"/>
    <col min="7939" max="7939" width="0.109375" style="49" customWidth="1"/>
    <col min="7940" max="7940" width="16.5546875" style="49" customWidth="1"/>
    <col min="7941" max="7943" width="9.109375" style="49"/>
    <col min="7944" max="7944" width="14.5546875" style="49" bestFit="1" customWidth="1"/>
    <col min="7945" max="7948" width="9.109375" style="49"/>
    <col min="7949" max="7952" width="0" style="49" hidden="1" customWidth="1"/>
    <col min="7953" max="7953" width="16.44140625" style="49" bestFit="1" customWidth="1"/>
    <col min="7954" max="7958" width="14.5546875" style="49" bestFit="1" customWidth="1"/>
    <col min="7959" max="8192" width="9.109375" style="49"/>
    <col min="8193" max="8193" width="0" style="49" hidden="1" customWidth="1"/>
    <col min="8194" max="8194" width="8.5546875" style="49" customWidth="1"/>
    <col min="8195" max="8195" width="0.109375" style="49" customWidth="1"/>
    <col min="8196" max="8196" width="16.5546875" style="49" customWidth="1"/>
    <col min="8197" max="8199" width="9.109375" style="49"/>
    <col min="8200" max="8200" width="14.5546875" style="49" bestFit="1" customWidth="1"/>
    <col min="8201" max="8204" width="9.109375" style="49"/>
    <col min="8205" max="8208" width="0" style="49" hidden="1" customWidth="1"/>
    <col min="8209" max="8209" width="16.44140625" style="49" bestFit="1" customWidth="1"/>
    <col min="8210" max="8214" width="14.5546875" style="49" bestFit="1" customWidth="1"/>
    <col min="8215" max="8448" width="9.109375" style="49"/>
    <col min="8449" max="8449" width="0" style="49" hidden="1" customWidth="1"/>
    <col min="8450" max="8450" width="8.5546875" style="49" customWidth="1"/>
    <col min="8451" max="8451" width="0.109375" style="49" customWidth="1"/>
    <col min="8452" max="8452" width="16.5546875" style="49" customWidth="1"/>
    <col min="8453" max="8455" width="9.109375" style="49"/>
    <col min="8456" max="8456" width="14.5546875" style="49" bestFit="1" customWidth="1"/>
    <col min="8457" max="8460" width="9.109375" style="49"/>
    <col min="8461" max="8464" width="0" style="49" hidden="1" customWidth="1"/>
    <col min="8465" max="8465" width="16.44140625" style="49" bestFit="1" customWidth="1"/>
    <col min="8466" max="8470" width="14.5546875" style="49" bestFit="1" customWidth="1"/>
    <col min="8471" max="8704" width="9.109375" style="49"/>
    <col min="8705" max="8705" width="0" style="49" hidden="1" customWidth="1"/>
    <col min="8706" max="8706" width="8.5546875" style="49" customWidth="1"/>
    <col min="8707" max="8707" width="0.109375" style="49" customWidth="1"/>
    <col min="8708" max="8708" width="16.5546875" style="49" customWidth="1"/>
    <col min="8709" max="8711" width="9.109375" style="49"/>
    <col min="8712" max="8712" width="14.5546875" style="49" bestFit="1" customWidth="1"/>
    <col min="8713" max="8716" width="9.109375" style="49"/>
    <col min="8717" max="8720" width="0" style="49" hidden="1" customWidth="1"/>
    <col min="8721" max="8721" width="16.44140625" style="49" bestFit="1" customWidth="1"/>
    <col min="8722" max="8726" width="14.5546875" style="49" bestFit="1" customWidth="1"/>
    <col min="8727" max="8960" width="9.109375" style="49"/>
    <col min="8961" max="8961" width="0" style="49" hidden="1" customWidth="1"/>
    <col min="8962" max="8962" width="8.5546875" style="49" customWidth="1"/>
    <col min="8963" max="8963" width="0.109375" style="49" customWidth="1"/>
    <col min="8964" max="8964" width="16.5546875" style="49" customWidth="1"/>
    <col min="8965" max="8967" width="9.109375" style="49"/>
    <col min="8968" max="8968" width="14.5546875" style="49" bestFit="1" customWidth="1"/>
    <col min="8969" max="8972" width="9.109375" style="49"/>
    <col min="8973" max="8976" width="0" style="49" hidden="1" customWidth="1"/>
    <col min="8977" max="8977" width="16.44140625" style="49" bestFit="1" customWidth="1"/>
    <col min="8978" max="8982" width="14.5546875" style="49" bestFit="1" customWidth="1"/>
    <col min="8983" max="9216" width="9.109375" style="49"/>
    <col min="9217" max="9217" width="0" style="49" hidden="1" customWidth="1"/>
    <col min="9218" max="9218" width="8.5546875" style="49" customWidth="1"/>
    <col min="9219" max="9219" width="0.109375" style="49" customWidth="1"/>
    <col min="9220" max="9220" width="16.5546875" style="49" customWidth="1"/>
    <col min="9221" max="9223" width="9.109375" style="49"/>
    <col min="9224" max="9224" width="14.5546875" style="49" bestFit="1" customWidth="1"/>
    <col min="9225" max="9228" width="9.109375" style="49"/>
    <col min="9229" max="9232" width="0" style="49" hidden="1" customWidth="1"/>
    <col min="9233" max="9233" width="16.44140625" style="49" bestFit="1" customWidth="1"/>
    <col min="9234" max="9238" width="14.5546875" style="49" bestFit="1" customWidth="1"/>
    <col min="9239" max="9472" width="9.109375" style="49"/>
    <col min="9473" max="9473" width="0" style="49" hidden="1" customWidth="1"/>
    <col min="9474" max="9474" width="8.5546875" style="49" customWidth="1"/>
    <col min="9475" max="9475" width="0.109375" style="49" customWidth="1"/>
    <col min="9476" max="9476" width="16.5546875" style="49" customWidth="1"/>
    <col min="9477" max="9479" width="9.109375" style="49"/>
    <col min="9480" max="9480" width="14.5546875" style="49" bestFit="1" customWidth="1"/>
    <col min="9481" max="9484" width="9.109375" style="49"/>
    <col min="9485" max="9488" width="0" style="49" hidden="1" customWidth="1"/>
    <col min="9489" max="9489" width="16.44140625" style="49" bestFit="1" customWidth="1"/>
    <col min="9490" max="9494" width="14.5546875" style="49" bestFit="1" customWidth="1"/>
    <col min="9495" max="9728" width="9.109375" style="49"/>
    <col min="9729" max="9729" width="0" style="49" hidden="1" customWidth="1"/>
    <col min="9730" max="9730" width="8.5546875" style="49" customWidth="1"/>
    <col min="9731" max="9731" width="0.109375" style="49" customWidth="1"/>
    <col min="9732" max="9732" width="16.5546875" style="49" customWidth="1"/>
    <col min="9733" max="9735" width="9.109375" style="49"/>
    <col min="9736" max="9736" width="14.5546875" style="49" bestFit="1" customWidth="1"/>
    <col min="9737" max="9740" width="9.109375" style="49"/>
    <col min="9741" max="9744" width="0" style="49" hidden="1" customWidth="1"/>
    <col min="9745" max="9745" width="16.44140625" style="49" bestFit="1" customWidth="1"/>
    <col min="9746" max="9750" width="14.5546875" style="49" bestFit="1" customWidth="1"/>
    <col min="9751" max="9984" width="9.109375" style="49"/>
    <col min="9985" max="9985" width="0" style="49" hidden="1" customWidth="1"/>
    <col min="9986" max="9986" width="8.5546875" style="49" customWidth="1"/>
    <col min="9987" max="9987" width="0.109375" style="49" customWidth="1"/>
    <col min="9988" max="9988" width="16.5546875" style="49" customWidth="1"/>
    <col min="9989" max="9991" width="9.109375" style="49"/>
    <col min="9992" max="9992" width="14.5546875" style="49" bestFit="1" customWidth="1"/>
    <col min="9993" max="9996" width="9.109375" style="49"/>
    <col min="9997" max="10000" width="0" style="49" hidden="1" customWidth="1"/>
    <col min="10001" max="10001" width="16.44140625" style="49" bestFit="1" customWidth="1"/>
    <col min="10002" max="10006" width="14.5546875" style="49" bestFit="1" customWidth="1"/>
    <col min="10007" max="10240" width="9.109375" style="49"/>
    <col min="10241" max="10241" width="0" style="49" hidden="1" customWidth="1"/>
    <col min="10242" max="10242" width="8.5546875" style="49" customWidth="1"/>
    <col min="10243" max="10243" width="0.109375" style="49" customWidth="1"/>
    <col min="10244" max="10244" width="16.5546875" style="49" customWidth="1"/>
    <col min="10245" max="10247" width="9.109375" style="49"/>
    <col min="10248" max="10248" width="14.5546875" style="49" bestFit="1" customWidth="1"/>
    <col min="10249" max="10252" width="9.109375" style="49"/>
    <col min="10253" max="10256" width="0" style="49" hidden="1" customWidth="1"/>
    <col min="10257" max="10257" width="16.44140625" style="49" bestFit="1" customWidth="1"/>
    <col min="10258" max="10262" width="14.5546875" style="49" bestFit="1" customWidth="1"/>
    <col min="10263" max="10496" width="9.109375" style="49"/>
    <col min="10497" max="10497" width="0" style="49" hidden="1" customWidth="1"/>
    <col min="10498" max="10498" width="8.5546875" style="49" customWidth="1"/>
    <col min="10499" max="10499" width="0.109375" style="49" customWidth="1"/>
    <col min="10500" max="10500" width="16.5546875" style="49" customWidth="1"/>
    <col min="10501" max="10503" width="9.109375" style="49"/>
    <col min="10504" max="10504" width="14.5546875" style="49" bestFit="1" customWidth="1"/>
    <col min="10505" max="10508" width="9.109375" style="49"/>
    <col min="10509" max="10512" width="0" style="49" hidden="1" customWidth="1"/>
    <col min="10513" max="10513" width="16.44140625" style="49" bestFit="1" customWidth="1"/>
    <col min="10514" max="10518" width="14.5546875" style="49" bestFit="1" customWidth="1"/>
    <col min="10519" max="10752" width="9.109375" style="49"/>
    <col min="10753" max="10753" width="0" style="49" hidden="1" customWidth="1"/>
    <col min="10754" max="10754" width="8.5546875" style="49" customWidth="1"/>
    <col min="10755" max="10755" width="0.109375" style="49" customWidth="1"/>
    <col min="10756" max="10756" width="16.5546875" style="49" customWidth="1"/>
    <col min="10757" max="10759" width="9.109375" style="49"/>
    <col min="10760" max="10760" width="14.5546875" style="49" bestFit="1" customWidth="1"/>
    <col min="10761" max="10764" width="9.109375" style="49"/>
    <col min="10765" max="10768" width="0" style="49" hidden="1" customWidth="1"/>
    <col min="10769" max="10769" width="16.44140625" style="49" bestFit="1" customWidth="1"/>
    <col min="10770" max="10774" width="14.5546875" style="49" bestFit="1" customWidth="1"/>
    <col min="10775" max="11008" width="9.109375" style="49"/>
    <col min="11009" max="11009" width="0" style="49" hidden="1" customWidth="1"/>
    <col min="11010" max="11010" width="8.5546875" style="49" customWidth="1"/>
    <col min="11011" max="11011" width="0.109375" style="49" customWidth="1"/>
    <col min="11012" max="11012" width="16.5546875" style="49" customWidth="1"/>
    <col min="11013" max="11015" width="9.109375" style="49"/>
    <col min="11016" max="11016" width="14.5546875" style="49" bestFit="1" customWidth="1"/>
    <col min="11017" max="11020" width="9.109375" style="49"/>
    <col min="11021" max="11024" width="0" style="49" hidden="1" customWidth="1"/>
    <col min="11025" max="11025" width="16.44140625" style="49" bestFit="1" customWidth="1"/>
    <col min="11026" max="11030" width="14.5546875" style="49" bestFit="1" customWidth="1"/>
    <col min="11031" max="11264" width="9.109375" style="49"/>
    <col min="11265" max="11265" width="0" style="49" hidden="1" customWidth="1"/>
    <col min="11266" max="11266" width="8.5546875" style="49" customWidth="1"/>
    <col min="11267" max="11267" width="0.109375" style="49" customWidth="1"/>
    <col min="11268" max="11268" width="16.5546875" style="49" customWidth="1"/>
    <col min="11269" max="11271" width="9.109375" style="49"/>
    <col min="11272" max="11272" width="14.5546875" style="49" bestFit="1" customWidth="1"/>
    <col min="11273" max="11276" width="9.109375" style="49"/>
    <col min="11277" max="11280" width="0" style="49" hidden="1" customWidth="1"/>
    <col min="11281" max="11281" width="16.44140625" style="49" bestFit="1" customWidth="1"/>
    <col min="11282" max="11286" width="14.5546875" style="49" bestFit="1" customWidth="1"/>
    <col min="11287" max="11520" width="9.109375" style="49"/>
    <col min="11521" max="11521" width="0" style="49" hidden="1" customWidth="1"/>
    <col min="11522" max="11522" width="8.5546875" style="49" customWidth="1"/>
    <col min="11523" max="11523" width="0.109375" style="49" customWidth="1"/>
    <col min="11524" max="11524" width="16.5546875" style="49" customWidth="1"/>
    <col min="11525" max="11527" width="9.109375" style="49"/>
    <col min="11528" max="11528" width="14.5546875" style="49" bestFit="1" customWidth="1"/>
    <col min="11529" max="11532" width="9.109375" style="49"/>
    <col min="11533" max="11536" width="0" style="49" hidden="1" customWidth="1"/>
    <col min="11537" max="11537" width="16.44140625" style="49" bestFit="1" customWidth="1"/>
    <col min="11538" max="11542" width="14.5546875" style="49" bestFit="1" customWidth="1"/>
    <col min="11543" max="11776" width="9.109375" style="49"/>
    <col min="11777" max="11777" width="0" style="49" hidden="1" customWidth="1"/>
    <col min="11778" max="11778" width="8.5546875" style="49" customWidth="1"/>
    <col min="11779" max="11779" width="0.109375" style="49" customWidth="1"/>
    <col min="11780" max="11780" width="16.5546875" style="49" customWidth="1"/>
    <col min="11781" max="11783" width="9.109375" style="49"/>
    <col min="11784" max="11784" width="14.5546875" style="49" bestFit="1" customWidth="1"/>
    <col min="11785" max="11788" width="9.109375" style="49"/>
    <col min="11789" max="11792" width="0" style="49" hidden="1" customWidth="1"/>
    <col min="11793" max="11793" width="16.44140625" style="49" bestFit="1" customWidth="1"/>
    <col min="11794" max="11798" width="14.5546875" style="49" bestFit="1" customWidth="1"/>
    <col min="11799" max="12032" width="9.109375" style="49"/>
    <col min="12033" max="12033" width="0" style="49" hidden="1" customWidth="1"/>
    <col min="12034" max="12034" width="8.5546875" style="49" customWidth="1"/>
    <col min="12035" max="12035" width="0.109375" style="49" customWidth="1"/>
    <col min="12036" max="12036" width="16.5546875" style="49" customWidth="1"/>
    <col min="12037" max="12039" width="9.109375" style="49"/>
    <col min="12040" max="12040" width="14.5546875" style="49" bestFit="1" customWidth="1"/>
    <col min="12041" max="12044" width="9.109375" style="49"/>
    <col min="12045" max="12048" width="0" style="49" hidden="1" customWidth="1"/>
    <col min="12049" max="12049" width="16.44140625" style="49" bestFit="1" customWidth="1"/>
    <col min="12050" max="12054" width="14.5546875" style="49" bestFit="1" customWidth="1"/>
    <col min="12055" max="12288" width="9.109375" style="49"/>
    <col min="12289" max="12289" width="0" style="49" hidden="1" customWidth="1"/>
    <col min="12290" max="12290" width="8.5546875" style="49" customWidth="1"/>
    <col min="12291" max="12291" width="0.109375" style="49" customWidth="1"/>
    <col min="12292" max="12292" width="16.5546875" style="49" customWidth="1"/>
    <col min="12293" max="12295" width="9.109375" style="49"/>
    <col min="12296" max="12296" width="14.5546875" style="49" bestFit="1" customWidth="1"/>
    <col min="12297" max="12300" width="9.109375" style="49"/>
    <col min="12301" max="12304" width="0" style="49" hidden="1" customWidth="1"/>
    <col min="12305" max="12305" width="16.44140625" style="49" bestFit="1" customWidth="1"/>
    <col min="12306" max="12310" width="14.5546875" style="49" bestFit="1" customWidth="1"/>
    <col min="12311" max="12544" width="9.109375" style="49"/>
    <col min="12545" max="12545" width="0" style="49" hidden="1" customWidth="1"/>
    <col min="12546" max="12546" width="8.5546875" style="49" customWidth="1"/>
    <col min="12547" max="12547" width="0.109375" style="49" customWidth="1"/>
    <col min="12548" max="12548" width="16.5546875" style="49" customWidth="1"/>
    <col min="12549" max="12551" width="9.109375" style="49"/>
    <col min="12552" max="12552" width="14.5546875" style="49" bestFit="1" customWidth="1"/>
    <col min="12553" max="12556" width="9.109375" style="49"/>
    <col min="12557" max="12560" width="0" style="49" hidden="1" customWidth="1"/>
    <col min="12561" max="12561" width="16.44140625" style="49" bestFit="1" customWidth="1"/>
    <col min="12562" max="12566" width="14.5546875" style="49" bestFit="1" customWidth="1"/>
    <col min="12567" max="12800" width="9.109375" style="49"/>
    <col min="12801" max="12801" width="0" style="49" hidden="1" customWidth="1"/>
    <col min="12802" max="12802" width="8.5546875" style="49" customWidth="1"/>
    <col min="12803" max="12803" width="0.109375" style="49" customWidth="1"/>
    <col min="12804" max="12804" width="16.5546875" style="49" customWidth="1"/>
    <col min="12805" max="12807" width="9.109375" style="49"/>
    <col min="12808" max="12808" width="14.5546875" style="49" bestFit="1" customWidth="1"/>
    <col min="12809" max="12812" width="9.109375" style="49"/>
    <col min="12813" max="12816" width="0" style="49" hidden="1" customWidth="1"/>
    <col min="12817" max="12817" width="16.44140625" style="49" bestFit="1" customWidth="1"/>
    <col min="12818" max="12822" width="14.5546875" style="49" bestFit="1" customWidth="1"/>
    <col min="12823" max="13056" width="9.109375" style="49"/>
    <col min="13057" max="13057" width="0" style="49" hidden="1" customWidth="1"/>
    <col min="13058" max="13058" width="8.5546875" style="49" customWidth="1"/>
    <col min="13059" max="13059" width="0.109375" style="49" customWidth="1"/>
    <col min="13060" max="13060" width="16.5546875" style="49" customWidth="1"/>
    <col min="13061" max="13063" width="9.109375" style="49"/>
    <col min="13064" max="13064" width="14.5546875" style="49" bestFit="1" customWidth="1"/>
    <col min="13065" max="13068" width="9.109375" style="49"/>
    <col min="13069" max="13072" width="0" style="49" hidden="1" customWidth="1"/>
    <col min="13073" max="13073" width="16.44140625" style="49" bestFit="1" customWidth="1"/>
    <col min="13074" max="13078" width="14.5546875" style="49" bestFit="1" customWidth="1"/>
    <col min="13079" max="13312" width="9.109375" style="49"/>
    <col min="13313" max="13313" width="0" style="49" hidden="1" customWidth="1"/>
    <col min="13314" max="13314" width="8.5546875" style="49" customWidth="1"/>
    <col min="13315" max="13315" width="0.109375" style="49" customWidth="1"/>
    <col min="13316" max="13316" width="16.5546875" style="49" customWidth="1"/>
    <col min="13317" max="13319" width="9.109375" style="49"/>
    <col min="13320" max="13320" width="14.5546875" style="49" bestFit="1" customWidth="1"/>
    <col min="13321" max="13324" width="9.109375" style="49"/>
    <col min="13325" max="13328" width="0" style="49" hidden="1" customWidth="1"/>
    <col min="13329" max="13329" width="16.44140625" style="49" bestFit="1" customWidth="1"/>
    <col min="13330" max="13334" width="14.5546875" style="49" bestFit="1" customWidth="1"/>
    <col min="13335" max="13568" width="9.109375" style="49"/>
    <col min="13569" max="13569" width="0" style="49" hidden="1" customWidth="1"/>
    <col min="13570" max="13570" width="8.5546875" style="49" customWidth="1"/>
    <col min="13571" max="13571" width="0.109375" style="49" customWidth="1"/>
    <col min="13572" max="13572" width="16.5546875" style="49" customWidth="1"/>
    <col min="13573" max="13575" width="9.109375" style="49"/>
    <col min="13576" max="13576" width="14.5546875" style="49" bestFit="1" customWidth="1"/>
    <col min="13577" max="13580" width="9.109375" style="49"/>
    <col min="13581" max="13584" width="0" style="49" hidden="1" customWidth="1"/>
    <col min="13585" max="13585" width="16.44140625" style="49" bestFit="1" customWidth="1"/>
    <col min="13586" max="13590" width="14.5546875" style="49" bestFit="1" customWidth="1"/>
    <col min="13591" max="13824" width="9.109375" style="49"/>
    <col min="13825" max="13825" width="0" style="49" hidden="1" customWidth="1"/>
    <col min="13826" max="13826" width="8.5546875" style="49" customWidth="1"/>
    <col min="13827" max="13827" width="0.109375" style="49" customWidth="1"/>
    <col min="13828" max="13828" width="16.5546875" style="49" customWidth="1"/>
    <col min="13829" max="13831" width="9.109375" style="49"/>
    <col min="13832" max="13832" width="14.5546875" style="49" bestFit="1" customWidth="1"/>
    <col min="13833" max="13836" width="9.109375" style="49"/>
    <col min="13837" max="13840" width="0" style="49" hidden="1" customWidth="1"/>
    <col min="13841" max="13841" width="16.44140625" style="49" bestFit="1" customWidth="1"/>
    <col min="13842" max="13846" width="14.5546875" style="49" bestFit="1" customWidth="1"/>
    <col min="13847" max="14080" width="9.109375" style="49"/>
    <col min="14081" max="14081" width="0" style="49" hidden="1" customWidth="1"/>
    <col min="14082" max="14082" width="8.5546875" style="49" customWidth="1"/>
    <col min="14083" max="14083" width="0.109375" style="49" customWidth="1"/>
    <col min="14084" max="14084" width="16.5546875" style="49" customWidth="1"/>
    <col min="14085" max="14087" width="9.109375" style="49"/>
    <col min="14088" max="14088" width="14.5546875" style="49" bestFit="1" customWidth="1"/>
    <col min="14089" max="14092" width="9.109375" style="49"/>
    <col min="14093" max="14096" width="0" style="49" hidden="1" customWidth="1"/>
    <col min="14097" max="14097" width="16.44140625" style="49" bestFit="1" customWidth="1"/>
    <col min="14098" max="14102" width="14.5546875" style="49" bestFit="1" customWidth="1"/>
    <col min="14103" max="14336" width="9.109375" style="49"/>
    <col min="14337" max="14337" width="0" style="49" hidden="1" customWidth="1"/>
    <col min="14338" max="14338" width="8.5546875" style="49" customWidth="1"/>
    <col min="14339" max="14339" width="0.109375" style="49" customWidth="1"/>
    <col min="14340" max="14340" width="16.5546875" style="49" customWidth="1"/>
    <col min="14341" max="14343" width="9.109375" style="49"/>
    <col min="14344" max="14344" width="14.5546875" style="49" bestFit="1" customWidth="1"/>
    <col min="14345" max="14348" width="9.109375" style="49"/>
    <col min="14349" max="14352" width="0" style="49" hidden="1" customWidth="1"/>
    <col min="14353" max="14353" width="16.44140625" style="49" bestFit="1" customWidth="1"/>
    <col min="14354" max="14358" width="14.5546875" style="49" bestFit="1" customWidth="1"/>
    <col min="14359" max="14592" width="9.109375" style="49"/>
    <col min="14593" max="14593" width="0" style="49" hidden="1" customWidth="1"/>
    <col min="14594" max="14594" width="8.5546875" style="49" customWidth="1"/>
    <col min="14595" max="14595" width="0.109375" style="49" customWidth="1"/>
    <col min="14596" max="14596" width="16.5546875" style="49" customWidth="1"/>
    <col min="14597" max="14599" width="9.109375" style="49"/>
    <col min="14600" max="14600" width="14.5546875" style="49" bestFit="1" customWidth="1"/>
    <col min="14601" max="14604" width="9.109375" style="49"/>
    <col min="14605" max="14608" width="0" style="49" hidden="1" customWidth="1"/>
    <col min="14609" max="14609" width="16.44140625" style="49" bestFit="1" customWidth="1"/>
    <col min="14610" max="14614" width="14.5546875" style="49" bestFit="1" customWidth="1"/>
    <col min="14615" max="14848" width="9.109375" style="49"/>
    <col min="14849" max="14849" width="0" style="49" hidden="1" customWidth="1"/>
    <col min="14850" max="14850" width="8.5546875" style="49" customWidth="1"/>
    <col min="14851" max="14851" width="0.109375" style="49" customWidth="1"/>
    <col min="14852" max="14852" width="16.5546875" style="49" customWidth="1"/>
    <col min="14853" max="14855" width="9.109375" style="49"/>
    <col min="14856" max="14856" width="14.5546875" style="49" bestFit="1" customWidth="1"/>
    <col min="14857" max="14860" width="9.109375" style="49"/>
    <col min="14861" max="14864" width="0" style="49" hidden="1" customWidth="1"/>
    <col min="14865" max="14865" width="16.44140625" style="49" bestFit="1" customWidth="1"/>
    <col min="14866" max="14870" width="14.5546875" style="49" bestFit="1" customWidth="1"/>
    <col min="14871" max="15104" width="9.109375" style="49"/>
    <col min="15105" max="15105" width="0" style="49" hidden="1" customWidth="1"/>
    <col min="15106" max="15106" width="8.5546875" style="49" customWidth="1"/>
    <col min="15107" max="15107" width="0.109375" style="49" customWidth="1"/>
    <col min="15108" max="15108" width="16.5546875" style="49" customWidth="1"/>
    <col min="15109" max="15111" width="9.109375" style="49"/>
    <col min="15112" max="15112" width="14.5546875" style="49" bestFit="1" customWidth="1"/>
    <col min="15113" max="15116" width="9.109375" style="49"/>
    <col min="15117" max="15120" width="0" style="49" hidden="1" customWidth="1"/>
    <col min="15121" max="15121" width="16.44140625" style="49" bestFit="1" customWidth="1"/>
    <col min="15122" max="15126" width="14.5546875" style="49" bestFit="1" customWidth="1"/>
    <col min="15127" max="15360" width="9.109375" style="49"/>
    <col min="15361" max="15361" width="0" style="49" hidden="1" customWidth="1"/>
    <col min="15362" max="15362" width="8.5546875" style="49" customWidth="1"/>
    <col min="15363" max="15363" width="0.109375" style="49" customWidth="1"/>
    <col min="15364" max="15364" width="16.5546875" style="49" customWidth="1"/>
    <col min="15365" max="15367" width="9.109375" style="49"/>
    <col min="15368" max="15368" width="14.5546875" style="49" bestFit="1" customWidth="1"/>
    <col min="15369" max="15372" width="9.109375" style="49"/>
    <col min="15373" max="15376" width="0" style="49" hidden="1" customWidth="1"/>
    <col min="15377" max="15377" width="16.44140625" style="49" bestFit="1" customWidth="1"/>
    <col min="15378" max="15382" width="14.5546875" style="49" bestFit="1" customWidth="1"/>
    <col min="15383" max="15616" width="9.109375" style="49"/>
    <col min="15617" max="15617" width="0" style="49" hidden="1" customWidth="1"/>
    <col min="15618" max="15618" width="8.5546875" style="49" customWidth="1"/>
    <col min="15619" max="15619" width="0.109375" style="49" customWidth="1"/>
    <col min="15620" max="15620" width="16.5546875" style="49" customWidth="1"/>
    <col min="15621" max="15623" width="9.109375" style="49"/>
    <col min="15624" max="15624" width="14.5546875" style="49" bestFit="1" customWidth="1"/>
    <col min="15625" max="15628" width="9.109375" style="49"/>
    <col min="15629" max="15632" width="0" style="49" hidden="1" customWidth="1"/>
    <col min="15633" max="15633" width="16.44140625" style="49" bestFit="1" customWidth="1"/>
    <col min="15634" max="15638" width="14.5546875" style="49" bestFit="1" customWidth="1"/>
    <col min="15639" max="15872" width="9.109375" style="49"/>
    <col min="15873" max="15873" width="0" style="49" hidden="1" customWidth="1"/>
    <col min="15874" max="15874" width="8.5546875" style="49" customWidth="1"/>
    <col min="15875" max="15875" width="0.109375" style="49" customWidth="1"/>
    <col min="15876" max="15876" width="16.5546875" style="49" customWidth="1"/>
    <col min="15877" max="15879" width="9.109375" style="49"/>
    <col min="15880" max="15880" width="14.5546875" style="49" bestFit="1" customWidth="1"/>
    <col min="15881" max="15884" width="9.109375" style="49"/>
    <col min="15885" max="15888" width="0" style="49" hidden="1" customWidth="1"/>
    <col min="15889" max="15889" width="16.44140625" style="49" bestFit="1" customWidth="1"/>
    <col min="15890" max="15894" width="14.5546875" style="49" bestFit="1" customWidth="1"/>
    <col min="15895" max="16128" width="9.109375" style="49"/>
    <col min="16129" max="16129" width="0" style="49" hidden="1" customWidth="1"/>
    <col min="16130" max="16130" width="8.5546875" style="49" customWidth="1"/>
    <col min="16131" max="16131" width="0.109375" style="49" customWidth="1"/>
    <col min="16132" max="16132" width="16.5546875" style="49" customWidth="1"/>
    <col min="16133" max="16135" width="9.109375" style="49"/>
    <col min="16136" max="16136" width="14.5546875" style="49" bestFit="1" customWidth="1"/>
    <col min="16137" max="16140" width="9.109375" style="49"/>
    <col min="16141" max="16144" width="0" style="49" hidden="1" customWidth="1"/>
    <col min="16145" max="16145" width="16.44140625" style="49" bestFit="1" customWidth="1"/>
    <col min="16146" max="16150" width="14.5546875" style="49" bestFit="1" customWidth="1"/>
    <col min="16151" max="16384" width="9.109375" style="49"/>
  </cols>
  <sheetData>
    <row r="1" spans="1:22" ht="24.9" customHeight="1">
      <c r="A1" s="1"/>
      <c r="B1" s="269" t="s">
        <v>0</v>
      </c>
      <c r="C1" s="252"/>
      <c r="D1" s="221" t="s">
        <v>1</v>
      </c>
      <c r="E1" s="269" t="s">
        <v>2</v>
      </c>
      <c r="F1" s="252"/>
      <c r="G1" s="252"/>
      <c r="H1" s="221" t="s">
        <v>3</v>
      </c>
      <c r="I1" s="269" t="s">
        <v>4</v>
      </c>
      <c r="J1" s="252"/>
      <c r="K1" s="221" t="s">
        <v>5</v>
      </c>
      <c r="L1" s="221" t="s">
        <v>6</v>
      </c>
      <c r="M1" s="269" t="s">
        <v>7</v>
      </c>
      <c r="N1" s="252"/>
      <c r="O1" s="252"/>
      <c r="P1" s="221" t="s">
        <v>8</v>
      </c>
      <c r="Q1" s="2" t="s">
        <v>9</v>
      </c>
      <c r="R1" s="2" t="s">
        <v>10</v>
      </c>
      <c r="S1" s="2" t="s">
        <v>11</v>
      </c>
      <c r="T1" s="2" t="s">
        <v>1587</v>
      </c>
      <c r="U1" s="2" t="s">
        <v>12</v>
      </c>
      <c r="V1" s="3" t="s">
        <v>13</v>
      </c>
    </row>
    <row r="2" spans="1:22" ht="20.100000000000001" customHeight="1">
      <c r="A2" s="4"/>
      <c r="B2" s="249">
        <v>2018</v>
      </c>
      <c r="C2" s="250"/>
      <c r="D2" s="225" t="s">
        <v>14</v>
      </c>
      <c r="E2" s="270" t="s">
        <v>15</v>
      </c>
      <c r="F2" s="250"/>
      <c r="G2" s="250"/>
      <c r="H2" s="225" t="s">
        <v>16</v>
      </c>
      <c r="I2" s="270" t="s">
        <v>17</v>
      </c>
      <c r="J2" s="250"/>
      <c r="K2" s="223" t="s">
        <v>18</v>
      </c>
      <c r="L2" s="223">
        <v>0</v>
      </c>
      <c r="M2" s="249" t="s">
        <v>19</v>
      </c>
      <c r="N2" s="250"/>
      <c r="O2" s="250"/>
      <c r="P2" s="223" t="s">
        <v>18</v>
      </c>
      <c r="Q2" s="42"/>
      <c r="R2" s="42"/>
      <c r="S2" s="42"/>
      <c r="T2" s="42"/>
      <c r="U2" s="42"/>
      <c r="V2" s="42"/>
    </row>
    <row r="3" spans="1:22" s="50" customFormat="1" ht="20.100000000000001" customHeight="1">
      <c r="A3" s="5"/>
      <c r="B3" s="256">
        <v>2018</v>
      </c>
      <c r="C3" s="257"/>
      <c r="D3" s="231" t="s">
        <v>20</v>
      </c>
      <c r="E3" s="258" t="s">
        <v>21</v>
      </c>
      <c r="F3" s="257"/>
      <c r="G3" s="257"/>
      <c r="H3" s="231" t="s">
        <v>22</v>
      </c>
      <c r="I3" s="258" t="s">
        <v>17</v>
      </c>
      <c r="J3" s="257"/>
      <c r="K3" s="229" t="s">
        <v>18</v>
      </c>
      <c r="L3" s="229">
        <v>1</v>
      </c>
      <c r="M3" s="256" t="s">
        <v>19</v>
      </c>
      <c r="N3" s="257"/>
      <c r="O3" s="257"/>
      <c r="P3" s="229" t="s">
        <v>18</v>
      </c>
      <c r="Q3" s="38">
        <f>Ragra!Q3+Ruman!Q3+Reco!Q3+Rsper!Q3+Rchi!Q3+Rgiur!Q3+Rpod!Q3</f>
        <v>460500</v>
      </c>
      <c r="R3" s="38">
        <f>Ragra!R3+Ruman!R3+Reco!R3+Rsper!R3+Rchi!R3+Rgiur!R3</f>
        <v>13776608.66</v>
      </c>
      <c r="S3" s="38">
        <f>Ragra!S3+Ruman!S3+Reco!S3+Rsper!S3+Rchi!S3+Rgiur!S3</f>
        <v>1237121.4099999999</v>
      </c>
      <c r="T3" s="38">
        <f>Ragra!T3+Ruman!T3+Reco!T3+Rsper!T3+Rchi!T3+Rgiur!T3</f>
        <v>180004.72999999998</v>
      </c>
      <c r="U3" s="38">
        <f>Ragra!U3+Ruman!U3+Reco!U3+Rsper!U3+Rchi!U3+Rgiur!U3</f>
        <v>116363.01999999999</v>
      </c>
      <c r="V3" s="38">
        <f>Ragra!V3+Ruman!V3+Reco!V3+Rsper!V3+Rchi!V3+Rgiur!V3+Rpod!V3</f>
        <v>15770597.819999998</v>
      </c>
    </row>
    <row r="4" spans="1:22" s="230" customFormat="1" ht="20.100000000000001" customHeight="1">
      <c r="A4" s="6"/>
      <c r="B4" s="256">
        <v>2018</v>
      </c>
      <c r="C4" s="257"/>
      <c r="D4" s="231" t="s">
        <v>23</v>
      </c>
      <c r="E4" s="258" t="s">
        <v>24</v>
      </c>
      <c r="F4" s="257"/>
      <c r="G4" s="257"/>
      <c r="H4" s="231" t="s">
        <v>22</v>
      </c>
      <c r="I4" s="258" t="s">
        <v>17</v>
      </c>
      <c r="J4" s="257"/>
      <c r="K4" s="229" t="s">
        <v>18</v>
      </c>
      <c r="L4" s="229">
        <v>2</v>
      </c>
      <c r="M4" s="256" t="s">
        <v>19</v>
      </c>
      <c r="N4" s="257"/>
      <c r="O4" s="257"/>
      <c r="P4" s="229" t="s">
        <v>18</v>
      </c>
      <c r="Q4" s="38">
        <f>Ragra!Q4+Ruman!Q4+Reco!Q4+Rsper!Q4+Rchi!Q4+Rgiur!Q4</f>
        <v>30000</v>
      </c>
      <c r="R4" s="38">
        <f>Ragra!R4+Ruman!R4+Reco!R4+Rsper!R4+Rchi!R4+Rgiur!R4</f>
        <v>12343425.48</v>
      </c>
      <c r="S4" s="38">
        <f>Ragra!S4+Ruman!S4+Reco!S4+Rsper!S4+Rchi!S4+Rgiur!S4</f>
        <v>1237121.4099999999</v>
      </c>
      <c r="T4" s="38">
        <f>Ragra!T4+Ruman!T4+Reco!T4+Rsper!T4+Rchi!T4+Rgiur!T4</f>
        <v>180004.72999999998</v>
      </c>
      <c r="U4" s="38">
        <f>Ragra!U4+Ruman!U4+Reco!U4+Rsper!U4+Rchi!U4+Rgiur!U4</f>
        <v>116363.01999999999</v>
      </c>
      <c r="V4" s="38">
        <f>Ragra!V4+Ruman!V4+Reco!V4+Rsper!V4+Rchi!V4+Rgiur!V4</f>
        <v>13906914.640000001</v>
      </c>
    </row>
    <row r="5" spans="1:22" s="51" customFormat="1" ht="24.9" customHeight="1">
      <c r="A5" s="7"/>
      <c r="B5" s="259">
        <v>2018</v>
      </c>
      <c r="C5" s="260"/>
      <c r="D5" s="8" t="s">
        <v>25</v>
      </c>
      <c r="E5" s="261" t="s">
        <v>26</v>
      </c>
      <c r="F5" s="260"/>
      <c r="G5" s="260"/>
      <c r="H5" s="8" t="s">
        <v>22</v>
      </c>
      <c r="I5" s="261" t="s">
        <v>17</v>
      </c>
      <c r="J5" s="260"/>
      <c r="K5" s="226" t="s">
        <v>18</v>
      </c>
      <c r="L5" s="226">
        <v>3</v>
      </c>
      <c r="M5" s="259" t="s">
        <v>19</v>
      </c>
      <c r="N5" s="260"/>
      <c r="O5" s="260"/>
      <c r="P5" s="226" t="s">
        <v>18</v>
      </c>
      <c r="Q5" s="40">
        <f>Ragra!Q5+Ruman!Q5+Reco!Q5+Rsper!Q5+Rchi!Q5+Rgiur!Q5</f>
        <v>0</v>
      </c>
      <c r="R5" s="40">
        <f>Ragra!R5+Ruman!R5+Reco!R5+Rsper!R5+Rchi!R5+Rgiur!R5</f>
        <v>1168244.6600000001</v>
      </c>
      <c r="S5" s="40">
        <f>Ragra!S5+Ruman!S5+Reco!S5+Rsper!S5+Rchi!S5+Rgiur!S5</f>
        <v>0</v>
      </c>
      <c r="T5" s="40">
        <f>Ragra!T5+Ruman!T5+Reco!T5+Rsper!T5+Rchi!T5+Rgiur!T5</f>
        <v>0</v>
      </c>
      <c r="U5" s="40">
        <f>Ragra!U5+Ruman!U5+Reco!U5+Rsper!U5+Rchi!U5+Rgiur!U5</f>
        <v>0</v>
      </c>
      <c r="V5" s="40">
        <f>Ragra!V5+Ruman!V5+Reco!V5+Rsper!V5+Rchi!V5+Rgiur!V5</f>
        <v>1168244.6600000001</v>
      </c>
    </row>
    <row r="6" spans="1:22" ht="24.9" customHeight="1">
      <c r="A6" s="1"/>
      <c r="B6" s="249">
        <v>2018</v>
      </c>
      <c r="C6" s="250"/>
      <c r="D6" s="228" t="s">
        <v>27</v>
      </c>
      <c r="E6" s="251" t="s">
        <v>28</v>
      </c>
      <c r="F6" s="252"/>
      <c r="G6" s="252"/>
      <c r="H6" s="228" t="s">
        <v>22</v>
      </c>
      <c r="I6" s="251" t="s">
        <v>17</v>
      </c>
      <c r="J6" s="252"/>
      <c r="K6" s="227" t="s">
        <v>29</v>
      </c>
      <c r="L6" s="227">
        <v>4</v>
      </c>
      <c r="M6" s="253" t="s">
        <v>19</v>
      </c>
      <c r="N6" s="252"/>
      <c r="O6" s="252"/>
      <c r="P6" s="227" t="s">
        <v>18</v>
      </c>
      <c r="Q6" s="232">
        <f>Ragra!Q6+Ruman!Q6+Reco!Q6+Rsper!Q6+Rchi!Q6+Rgiur!Q6</f>
        <v>0</v>
      </c>
      <c r="R6" s="42">
        <f>Ragra!R6+Ruman!R6+Reco!R6+Rsper!R6+Rchi!R6+Rgiur!R6</f>
        <v>0</v>
      </c>
      <c r="S6" s="42">
        <f>Ragra!S6+Ruman!S6+Reco!S6+Rsper!S6+Rchi!S6+Rgiur!S6</f>
        <v>0</v>
      </c>
      <c r="T6" s="42">
        <f>Ragra!T6+Ruman!T6+Reco!T6+Rsper!T6+Rchi!T6+Rgiur!T6</f>
        <v>0</v>
      </c>
      <c r="U6" s="42">
        <f>Ragra!U6+Ruman!U6+Reco!U6+Rsper!U6+Rchi!U6+Rgiur!U6</f>
        <v>0</v>
      </c>
      <c r="V6" s="42">
        <f>Ragra!V6+Ruman!V6+Reco!V6+Rsper!V6+Rchi!V6+Rgiur!V6</f>
        <v>0</v>
      </c>
    </row>
    <row r="7" spans="1:22" ht="24.9" customHeight="1">
      <c r="A7" s="1"/>
      <c r="B7" s="249">
        <v>2018</v>
      </c>
      <c r="C7" s="250"/>
      <c r="D7" s="228" t="s">
        <v>30</v>
      </c>
      <c r="E7" s="251" t="s">
        <v>31</v>
      </c>
      <c r="F7" s="252"/>
      <c r="G7" s="252"/>
      <c r="H7" s="228" t="s">
        <v>22</v>
      </c>
      <c r="I7" s="251" t="s">
        <v>17</v>
      </c>
      <c r="J7" s="252"/>
      <c r="K7" s="227" t="s">
        <v>29</v>
      </c>
      <c r="L7" s="227">
        <v>4</v>
      </c>
      <c r="M7" s="253" t="s">
        <v>19</v>
      </c>
      <c r="N7" s="252"/>
      <c r="O7" s="252"/>
      <c r="P7" s="227" t="s">
        <v>18</v>
      </c>
      <c r="Q7" s="42">
        <f>Ragra!Q7+Ruman!Q7+Reco!Q7+Rsper!Q7+Rchi!Q7+Rgiur!Q7</f>
        <v>0</v>
      </c>
      <c r="R7" s="42">
        <f>Ragra!R7+Ruman!R7+Reco!R7+Rsper!R7+Rchi!R7+Rgiur!R7</f>
        <v>145270.45999999996</v>
      </c>
      <c r="S7" s="42">
        <f>Ragra!S7+Ruman!S7+Reco!S7+Rsper!S7+Rchi!S7+Rgiur!S7</f>
        <v>0</v>
      </c>
      <c r="T7" s="42">
        <f>Ragra!T7+Ruman!T7+Reco!T7+Rsper!T7+Rchi!T7+Rgiur!T7</f>
        <v>0</v>
      </c>
      <c r="U7" s="42">
        <f>Ragra!U7+Ruman!U7+Reco!U7+Rsper!U7+Rchi!U7+Rgiur!U7</f>
        <v>0</v>
      </c>
      <c r="V7" s="42">
        <f>Ragra!V7+Ruman!V7+Reco!V7+Rsper!V7+Rchi!V7+Rgiur!V7</f>
        <v>145270.45999999996</v>
      </c>
    </row>
    <row r="8" spans="1:22" ht="24.9" customHeight="1">
      <c r="A8" s="1"/>
      <c r="B8" s="249">
        <v>2018</v>
      </c>
      <c r="C8" s="250"/>
      <c r="D8" s="228" t="s">
        <v>32</v>
      </c>
      <c r="E8" s="251" t="s">
        <v>33</v>
      </c>
      <c r="F8" s="252"/>
      <c r="G8" s="252"/>
      <c r="H8" s="228" t="s">
        <v>22</v>
      </c>
      <c r="I8" s="251" t="s">
        <v>17</v>
      </c>
      <c r="J8" s="252"/>
      <c r="K8" s="227" t="s">
        <v>29</v>
      </c>
      <c r="L8" s="227">
        <v>4</v>
      </c>
      <c r="M8" s="253" t="s">
        <v>19</v>
      </c>
      <c r="N8" s="252"/>
      <c r="O8" s="252"/>
      <c r="P8" s="227" t="s">
        <v>18</v>
      </c>
      <c r="Q8" s="42">
        <f>Ragra!Q8+Ruman!Q8+Reco!Q8+Rsper!Q8+Rchi!Q8+Rgiur!Q8</f>
        <v>0</v>
      </c>
      <c r="R8" s="42">
        <f>Ragra!R8+Ruman!R8+Reco!R8+Rsper!R8+Rchi!R8+Rgiur!R8</f>
        <v>452260.11</v>
      </c>
      <c r="S8" s="42">
        <f>Ragra!S8+Ruman!S8+Reco!S8+Rsper!S8+Rchi!S8+Rgiur!S8</f>
        <v>0</v>
      </c>
      <c r="T8" s="42">
        <f>Ragra!T8+Ruman!T8+Reco!T8+Rsper!T8+Rchi!T8+Rgiur!T8</f>
        <v>0</v>
      </c>
      <c r="U8" s="42">
        <f>Ragra!U8+Ruman!U8+Reco!U8+Rsper!U8+Rchi!U8+Rgiur!U8</f>
        <v>0</v>
      </c>
      <c r="V8" s="42">
        <f>Ragra!V8+Ruman!V8+Reco!V8+Rsper!V8+Rchi!V8+Rgiur!V8</f>
        <v>452260.11</v>
      </c>
    </row>
    <row r="9" spans="1:22" ht="24.9" customHeight="1">
      <c r="A9" s="1"/>
      <c r="B9" s="249">
        <v>2018</v>
      </c>
      <c r="C9" s="250"/>
      <c r="D9" s="228" t="s">
        <v>34</v>
      </c>
      <c r="E9" s="251" t="s">
        <v>35</v>
      </c>
      <c r="F9" s="252"/>
      <c r="G9" s="252"/>
      <c r="H9" s="228" t="s">
        <v>22</v>
      </c>
      <c r="I9" s="251" t="s">
        <v>17</v>
      </c>
      <c r="J9" s="252"/>
      <c r="K9" s="227" t="s">
        <v>29</v>
      </c>
      <c r="L9" s="227">
        <v>4</v>
      </c>
      <c r="M9" s="253" t="s">
        <v>19</v>
      </c>
      <c r="N9" s="252"/>
      <c r="O9" s="252"/>
      <c r="P9" s="227" t="s">
        <v>18</v>
      </c>
      <c r="Q9" s="233">
        <f>Ragra!Q9+Ruman!Q9+Reco!Q9+Rsper!Q9+Rchi!Q9+Rgiur!Q9</f>
        <v>0</v>
      </c>
      <c r="R9" s="42">
        <f>Ragra!R9+Ruman!R9+Reco!R9+Rsper!R9+Rchi!R9+Rgiur!R9</f>
        <v>0</v>
      </c>
      <c r="S9" s="42">
        <f>Ragra!S9+Ruman!S9+Reco!S9+Rsper!S9+Rchi!S9+Rgiur!S9</f>
        <v>0</v>
      </c>
      <c r="T9" s="42">
        <f>Ragra!T9+Ruman!T9+Reco!T9+Rsper!T9+Rchi!T9+Rgiur!T9</f>
        <v>0</v>
      </c>
      <c r="U9" s="42">
        <f>Ragra!U9+Ruman!U9+Reco!U9+Rsper!U9+Rchi!U9+Rgiur!U9</f>
        <v>0</v>
      </c>
      <c r="V9" s="42">
        <f>Ragra!V9+Ruman!V9+Reco!V9+Rsper!V9+Rchi!V9+Rgiur!V9</f>
        <v>0</v>
      </c>
    </row>
    <row r="10" spans="1:22" ht="24.9" customHeight="1">
      <c r="A10" s="1"/>
      <c r="B10" s="249">
        <v>2018</v>
      </c>
      <c r="C10" s="250"/>
      <c r="D10" s="228" t="s">
        <v>36</v>
      </c>
      <c r="E10" s="251" t="s">
        <v>37</v>
      </c>
      <c r="F10" s="252"/>
      <c r="G10" s="252"/>
      <c r="H10" s="228" t="s">
        <v>22</v>
      </c>
      <c r="I10" s="251" t="s">
        <v>17</v>
      </c>
      <c r="J10" s="252"/>
      <c r="K10" s="227" t="s">
        <v>29</v>
      </c>
      <c r="L10" s="227">
        <v>4</v>
      </c>
      <c r="M10" s="253" t="s">
        <v>19</v>
      </c>
      <c r="N10" s="252"/>
      <c r="O10" s="252"/>
      <c r="P10" s="227" t="s">
        <v>18</v>
      </c>
      <c r="Q10" s="44">
        <f>Ragra!Q10+Ruman!Q10+Reco!Q10+Rsper!Q10+Rchi!Q10+Rgiur!Q10</f>
        <v>0</v>
      </c>
      <c r="R10" s="42">
        <f>Ragra!R10+Ruman!R10+Reco!R10+Rsper!R10+Rchi!R10+Rgiur!R10</f>
        <v>0</v>
      </c>
      <c r="S10" s="42">
        <f>Ragra!S10+Ruman!S10+Reco!S10+Rsper!S10+Rchi!S10+Rgiur!S10</f>
        <v>0</v>
      </c>
      <c r="T10" s="42">
        <f>Ragra!T10+Ruman!T10+Reco!T10+Rsper!T10+Rchi!T10+Rgiur!T10</f>
        <v>0</v>
      </c>
      <c r="U10" s="42">
        <f>Ragra!U10+Ruman!U10+Reco!U10+Rsper!U10+Rchi!U10+Rgiur!U10</f>
        <v>0</v>
      </c>
      <c r="V10" s="42">
        <f>Ragra!V10+Ruman!V10+Reco!V10+Rsper!V10+Rchi!V10+Rgiur!V10</f>
        <v>0</v>
      </c>
    </row>
    <row r="11" spans="1:22" ht="24.9" customHeight="1">
      <c r="A11" s="1"/>
      <c r="B11" s="249">
        <v>2018</v>
      </c>
      <c r="C11" s="250"/>
      <c r="D11" s="228" t="s">
        <v>38</v>
      </c>
      <c r="E11" s="251" t="s">
        <v>39</v>
      </c>
      <c r="F11" s="252"/>
      <c r="G11" s="252"/>
      <c r="H11" s="228" t="s">
        <v>22</v>
      </c>
      <c r="I11" s="251" t="s">
        <v>17</v>
      </c>
      <c r="J11" s="252"/>
      <c r="K11" s="227" t="s">
        <v>29</v>
      </c>
      <c r="L11" s="227">
        <v>4</v>
      </c>
      <c r="M11" s="253" t="s">
        <v>19</v>
      </c>
      <c r="N11" s="252"/>
      <c r="O11" s="252"/>
      <c r="P11" s="227" t="s">
        <v>18</v>
      </c>
      <c r="Q11" s="44">
        <f>Ragra!Q11+Ruman!Q11+Reco!Q11+Rsper!Q11+Rchi!Q11+Rgiur!Q11</f>
        <v>0</v>
      </c>
      <c r="R11" s="42">
        <f>Ragra!R11+Ruman!R11+Reco!R11+Rsper!R11+Rchi!R11+Rgiur!R11</f>
        <v>0</v>
      </c>
      <c r="S11" s="42">
        <f>Ragra!S11+Ruman!S11+Reco!S11+Rsper!S11+Rchi!S11+Rgiur!S11</f>
        <v>0</v>
      </c>
      <c r="T11" s="42">
        <f>Ragra!T11+Ruman!T11+Reco!T11+Rsper!T11+Rchi!T11+Rgiur!T11</f>
        <v>0</v>
      </c>
      <c r="U11" s="42">
        <f>Ragra!U11+Ruman!U11+Reco!U11+Rsper!U11+Rchi!U11+Rgiur!U11</f>
        <v>0</v>
      </c>
      <c r="V11" s="42">
        <f>Ragra!V11+Ruman!V11+Reco!V11+Rsper!V11+Rchi!V11+Rgiur!V11</f>
        <v>0</v>
      </c>
    </row>
    <row r="12" spans="1:22" ht="31.5" customHeight="1">
      <c r="A12" s="1"/>
      <c r="B12" s="249">
        <v>2018</v>
      </c>
      <c r="C12" s="250"/>
      <c r="D12" s="228" t="s">
        <v>40</v>
      </c>
      <c r="E12" s="251" t="s">
        <v>41</v>
      </c>
      <c r="F12" s="252"/>
      <c r="G12" s="252"/>
      <c r="H12" s="228" t="s">
        <v>22</v>
      </c>
      <c r="I12" s="251" t="s">
        <v>17</v>
      </c>
      <c r="J12" s="252"/>
      <c r="K12" s="227" t="s">
        <v>29</v>
      </c>
      <c r="L12" s="227">
        <v>4</v>
      </c>
      <c r="M12" s="253" t="s">
        <v>19</v>
      </c>
      <c r="N12" s="252"/>
      <c r="O12" s="252"/>
      <c r="P12" s="227" t="s">
        <v>18</v>
      </c>
      <c r="Q12" s="44">
        <f>Ragra!Q12+Ruman!Q12+Reco!Q12+Rsper!Q12+Rchi!Q12+Rgiur!Q12</f>
        <v>0</v>
      </c>
      <c r="R12" s="42">
        <f>Ragra!R12+Ruman!R12+Reco!R12+Rsper!R12+Rchi!R12+Rgiur!R12</f>
        <v>150516.56999999998</v>
      </c>
      <c r="S12" s="42">
        <f>Ragra!S12+Ruman!S12+Reco!S12+Rsper!S12+Rchi!S12+Rgiur!S12</f>
        <v>0</v>
      </c>
      <c r="T12" s="42">
        <f>Ragra!T12+Ruman!T12+Reco!T12+Rsper!T12+Rchi!T12+Rgiur!T12</f>
        <v>0</v>
      </c>
      <c r="U12" s="42">
        <f>Ragra!U12+Ruman!U12+Reco!U12+Rsper!U12+Rchi!U12+Rgiur!U12</f>
        <v>0</v>
      </c>
      <c r="V12" s="42">
        <f>Ragra!V12+Ruman!V12+Reco!V12+Rsper!V12+Rchi!V12+Rgiur!V12</f>
        <v>150516.56999999998</v>
      </c>
    </row>
    <row r="13" spans="1:22" ht="24.9" customHeight="1">
      <c r="A13" s="1"/>
      <c r="B13" s="249">
        <v>2018</v>
      </c>
      <c r="C13" s="250"/>
      <c r="D13" s="228" t="s">
        <v>42</v>
      </c>
      <c r="E13" s="251" t="s">
        <v>43</v>
      </c>
      <c r="F13" s="252"/>
      <c r="G13" s="252"/>
      <c r="H13" s="228" t="s">
        <v>22</v>
      </c>
      <c r="I13" s="251" t="s">
        <v>17</v>
      </c>
      <c r="J13" s="252"/>
      <c r="K13" s="227" t="s">
        <v>29</v>
      </c>
      <c r="L13" s="227">
        <v>4</v>
      </c>
      <c r="M13" s="253" t="s">
        <v>19</v>
      </c>
      <c r="N13" s="252"/>
      <c r="O13" s="252"/>
      <c r="P13" s="227" t="s">
        <v>18</v>
      </c>
      <c r="Q13" s="44">
        <f>Ragra!Q13+Ruman!Q13+Reco!Q13+Rsper!Q13+Rchi!Q13+Rgiur!Q13</f>
        <v>0</v>
      </c>
      <c r="R13" s="42">
        <f>Ragra!R13+Ruman!R13+Reco!R13+Rsper!R13+Rchi!R13+Rgiur!R13</f>
        <v>333204.48000000004</v>
      </c>
      <c r="S13" s="42">
        <f>Ragra!S13+Ruman!S13+Reco!S13+Rsper!S13+Rchi!S13+Rgiur!S13</f>
        <v>0</v>
      </c>
      <c r="T13" s="42">
        <f>Ragra!T13+Ruman!T13+Reco!T13+Rsper!T13+Rchi!T13+Rgiur!T13</f>
        <v>0</v>
      </c>
      <c r="U13" s="42">
        <f>Ragra!U13+Ruman!U13+Reco!U13+Rsper!U13+Rchi!U13+Rgiur!U13</f>
        <v>0</v>
      </c>
      <c r="V13" s="42">
        <f>Ragra!V13+Ruman!V13+Reco!V13+Rsper!V13+Rchi!V13+Rgiur!V13</f>
        <v>333204.48000000004</v>
      </c>
    </row>
    <row r="14" spans="1:22" ht="24.9" customHeight="1">
      <c r="A14" s="1"/>
      <c r="B14" s="249">
        <v>2018</v>
      </c>
      <c r="C14" s="250"/>
      <c r="D14" s="228" t="s">
        <v>44</v>
      </c>
      <c r="E14" s="251" t="s">
        <v>45</v>
      </c>
      <c r="F14" s="252"/>
      <c r="G14" s="252"/>
      <c r="H14" s="228" t="s">
        <v>22</v>
      </c>
      <c r="I14" s="251" t="s">
        <v>17</v>
      </c>
      <c r="J14" s="252"/>
      <c r="K14" s="227" t="s">
        <v>29</v>
      </c>
      <c r="L14" s="227">
        <v>4</v>
      </c>
      <c r="M14" s="253" t="s">
        <v>19</v>
      </c>
      <c r="N14" s="252"/>
      <c r="O14" s="252"/>
      <c r="P14" s="227" t="s">
        <v>18</v>
      </c>
      <c r="Q14" s="232">
        <f>Ragra!Q14+Ruman!Q14+Reco!Q14+Rsper!Q14+Rchi!Q14+Rgiur!Q14</f>
        <v>0</v>
      </c>
      <c r="R14" s="42">
        <f>Ragra!R14+Ruman!R14+Reco!R14+Rsper!R14+Rchi!R14+Rgiur!R14</f>
        <v>86993.040000000008</v>
      </c>
      <c r="S14" s="42">
        <f>Ragra!S14+Ruman!S14+Reco!S14+Rsper!S14+Rchi!S14+Rgiur!S14</f>
        <v>0</v>
      </c>
      <c r="T14" s="42">
        <f>Ragra!T14+Ruman!T14+Reco!T14+Rsper!T14+Rchi!T14+Rgiur!T14</f>
        <v>0</v>
      </c>
      <c r="U14" s="42">
        <f>Ragra!U14+Ruman!U14+Reco!U14+Rsper!U14+Rchi!U14+Rgiur!U14</f>
        <v>0</v>
      </c>
      <c r="V14" s="42">
        <f>Ragra!V14+Ruman!V14+Reco!V14+Rsper!V14+Rchi!V14+Rgiur!V14</f>
        <v>86993.040000000008</v>
      </c>
    </row>
    <row r="15" spans="1:22" ht="24.9" customHeight="1">
      <c r="A15" s="1"/>
      <c r="B15" s="249">
        <v>2018</v>
      </c>
      <c r="C15" s="250"/>
      <c r="D15" s="228" t="s">
        <v>46</v>
      </c>
      <c r="E15" s="251" t="s">
        <v>47</v>
      </c>
      <c r="F15" s="252"/>
      <c r="G15" s="252"/>
      <c r="H15" s="228" t="s">
        <v>22</v>
      </c>
      <c r="I15" s="251" t="s">
        <v>17</v>
      </c>
      <c r="J15" s="252"/>
      <c r="K15" s="227" t="s">
        <v>29</v>
      </c>
      <c r="L15" s="227">
        <v>4</v>
      </c>
      <c r="M15" s="253" t="s">
        <v>19</v>
      </c>
      <c r="N15" s="252"/>
      <c r="O15" s="252"/>
      <c r="P15" s="227" t="s">
        <v>18</v>
      </c>
      <c r="Q15" s="44">
        <f>Ragra!Q15+Ruman!Q15+Reco!Q15+Rsper!Q15+Rchi!Q15+Rgiur!Q15</f>
        <v>0</v>
      </c>
      <c r="R15" s="42">
        <f>Ragra!R15+Ruman!R15+Reco!R15+Rsper!R15+Rchi!R15+Rgiur!R15</f>
        <v>0</v>
      </c>
      <c r="S15" s="42">
        <f>Ragra!S15+Ruman!S15+Reco!S15+Rsper!S15+Rchi!S15+Rgiur!S15</f>
        <v>0</v>
      </c>
      <c r="T15" s="42">
        <f>Ragra!T15+Ruman!T15+Reco!T15+Rsper!T15+Rchi!T15+Rgiur!T15</f>
        <v>0</v>
      </c>
      <c r="U15" s="42">
        <f>Ragra!U15+Ruman!U15+Reco!U15+Rsper!U15+Rchi!U15+Rgiur!U15</f>
        <v>0</v>
      </c>
      <c r="V15" s="42">
        <f>Ragra!V15+Ruman!V15+Reco!V15+Rsper!V15+Rchi!V15+Rgiur!V15</f>
        <v>0</v>
      </c>
    </row>
    <row r="16" spans="1:22" s="51" customFormat="1" ht="24.9" customHeight="1">
      <c r="A16" s="7"/>
      <c r="B16" s="259">
        <v>2018</v>
      </c>
      <c r="C16" s="260"/>
      <c r="D16" s="8" t="s">
        <v>48</v>
      </c>
      <c r="E16" s="261" t="s">
        <v>49</v>
      </c>
      <c r="F16" s="260"/>
      <c r="G16" s="260"/>
      <c r="H16" s="8" t="s">
        <v>22</v>
      </c>
      <c r="I16" s="261" t="s">
        <v>17</v>
      </c>
      <c r="J16" s="260"/>
      <c r="K16" s="226" t="s">
        <v>18</v>
      </c>
      <c r="L16" s="226">
        <v>3</v>
      </c>
      <c r="M16" s="259" t="s">
        <v>19</v>
      </c>
      <c r="N16" s="260"/>
      <c r="O16" s="260"/>
      <c r="P16" s="226" t="s">
        <v>18</v>
      </c>
      <c r="Q16" s="40">
        <f>Ragra!Q16+Ruman!Q16+Reco!Q16+Rsper!Q16+Rchi!Q16+Rgiur!Q16</f>
        <v>0</v>
      </c>
      <c r="R16" s="40">
        <f>Ragra!R16+Ruman!R16+Reco!R16+Rsper!R16+Rchi!R16+Rgiur!R16</f>
        <v>5983268.1499999994</v>
      </c>
      <c r="S16" s="40">
        <f>Ragra!S16+Ruman!S16+Reco!S16+Rsper!S16+Rchi!S16+Rgiur!S16</f>
        <v>0</v>
      </c>
      <c r="T16" s="40">
        <f>Ragra!T16+Ruman!T16+Reco!T16+Rsper!T16+Rchi!T16+Rgiur!T16</f>
        <v>0</v>
      </c>
      <c r="U16" s="40">
        <f>Ragra!U16+Ruman!U16+Reco!U16+Rsper!U16+Rchi!U16+Rgiur!U16</f>
        <v>0</v>
      </c>
      <c r="V16" s="40">
        <f>Ragra!V16+Ruman!V16+Reco!V16+Rsper!V16+Rchi!V16+Rgiur!V16</f>
        <v>5983268.1499999994</v>
      </c>
    </row>
    <row r="17" spans="1:22" ht="24.9" customHeight="1">
      <c r="A17" s="1"/>
      <c r="B17" s="249">
        <v>2018</v>
      </c>
      <c r="C17" s="250"/>
      <c r="D17" s="228" t="s">
        <v>50</v>
      </c>
      <c r="E17" s="251" t="s">
        <v>51</v>
      </c>
      <c r="F17" s="252"/>
      <c r="G17" s="252"/>
      <c r="H17" s="228" t="s">
        <v>22</v>
      </c>
      <c r="I17" s="251" t="s">
        <v>17</v>
      </c>
      <c r="J17" s="252"/>
      <c r="K17" s="227" t="s">
        <v>29</v>
      </c>
      <c r="L17" s="227">
        <v>4</v>
      </c>
      <c r="M17" s="253" t="s">
        <v>19</v>
      </c>
      <c r="N17" s="252"/>
      <c r="O17" s="252"/>
      <c r="P17" s="227" t="s">
        <v>18</v>
      </c>
      <c r="Q17" s="44">
        <f>Ragra!Q17+Ruman!Q17+Reco!Q17+Rsper!Q17+Rchi!Q17+Rgiur!Q17</f>
        <v>0</v>
      </c>
      <c r="R17" s="42">
        <f>Ragra!R17+Ruman!R17+Reco!R17+Rsper!R17+Rchi!R17+Rgiur!R17</f>
        <v>10038.75</v>
      </c>
      <c r="S17" s="42">
        <f>Ragra!S17+Ruman!S17+Reco!S17+Rsper!S17+Rchi!S17+Rgiur!S17</f>
        <v>0</v>
      </c>
      <c r="T17" s="42">
        <f>Ragra!T17+Ruman!T17+Reco!T17+Rsper!T17+Rchi!T17+Rgiur!T17</f>
        <v>0</v>
      </c>
      <c r="U17" s="42">
        <f>Ragra!U17+Ruman!U17+Reco!U17+Rsper!U17+Rchi!U17+Rgiur!U17</f>
        <v>0</v>
      </c>
      <c r="V17" s="42">
        <f>Ragra!V17+Ruman!V17+Reco!V17+Rsper!V17+Rchi!V17+Rgiur!V17</f>
        <v>10038.75</v>
      </c>
    </row>
    <row r="18" spans="1:22" ht="24.9" customHeight="1">
      <c r="A18" s="1"/>
      <c r="B18" s="249">
        <v>2018</v>
      </c>
      <c r="C18" s="250"/>
      <c r="D18" s="228" t="s">
        <v>52</v>
      </c>
      <c r="E18" s="251" t="s">
        <v>53</v>
      </c>
      <c r="F18" s="252"/>
      <c r="G18" s="252"/>
      <c r="H18" s="228" t="s">
        <v>22</v>
      </c>
      <c r="I18" s="251" t="s">
        <v>17</v>
      </c>
      <c r="J18" s="252"/>
      <c r="K18" s="227" t="s">
        <v>29</v>
      </c>
      <c r="L18" s="227">
        <v>4</v>
      </c>
      <c r="M18" s="253" t="s">
        <v>19</v>
      </c>
      <c r="N18" s="252"/>
      <c r="O18" s="252"/>
      <c r="P18" s="227" t="s">
        <v>18</v>
      </c>
      <c r="Q18" s="44">
        <f>Ragra!Q18+Ruman!Q18+Reco!Q18+Rsper!Q18+Rchi!Q18+Rgiur!Q18</f>
        <v>0</v>
      </c>
      <c r="R18" s="42">
        <f>Ragra!R18+Ruman!R18+Reco!R18+Rsper!R18+Rchi!R18+Rgiur!R18</f>
        <v>0</v>
      </c>
      <c r="S18" s="42">
        <f>Ragra!S18+Ruman!S18+Reco!S18+Rsper!S18+Rchi!S18+Rgiur!S18</f>
        <v>0</v>
      </c>
      <c r="T18" s="42">
        <f>Ragra!T18+Ruman!T18+Reco!T18+Rsper!T18+Rchi!T18+Rgiur!T18</f>
        <v>0</v>
      </c>
      <c r="U18" s="42">
        <f>Ragra!U18+Ruman!U18+Reco!U18+Rsper!U18+Rchi!U18+Rgiur!U18</f>
        <v>0</v>
      </c>
      <c r="V18" s="42">
        <f>Ragra!V18+Ruman!V18+Reco!V18+Rsper!V18+Rchi!V18+Rgiur!V18</f>
        <v>0</v>
      </c>
    </row>
    <row r="19" spans="1:22" ht="24.9" customHeight="1">
      <c r="A19" s="1"/>
      <c r="B19" s="249">
        <v>2018</v>
      </c>
      <c r="C19" s="250"/>
      <c r="D19" s="228" t="s">
        <v>54</v>
      </c>
      <c r="E19" s="251" t="s">
        <v>55</v>
      </c>
      <c r="F19" s="252"/>
      <c r="G19" s="252"/>
      <c r="H19" s="228" t="s">
        <v>22</v>
      </c>
      <c r="I19" s="251" t="s">
        <v>17</v>
      </c>
      <c r="J19" s="252"/>
      <c r="K19" s="227" t="s">
        <v>29</v>
      </c>
      <c r="L19" s="227">
        <v>4</v>
      </c>
      <c r="M19" s="253" t="s">
        <v>19</v>
      </c>
      <c r="N19" s="252"/>
      <c r="O19" s="252"/>
      <c r="P19" s="227" t="s">
        <v>18</v>
      </c>
      <c r="Q19" s="44">
        <f>Ragra!Q19+Ruman!Q19+Reco!Q19+Rsper!Q19+Rchi!Q19+Rgiur!Q19</f>
        <v>0</v>
      </c>
      <c r="R19" s="42">
        <f>Ragra!R19+Ruman!R19+Reco!R19+Rsper!R19+Rchi!R19+Rgiur!R19</f>
        <v>0</v>
      </c>
      <c r="S19" s="42">
        <f>Ragra!S19+Ruman!S19+Reco!S19+Rsper!S19+Rchi!S19+Rgiur!S19</f>
        <v>0</v>
      </c>
      <c r="T19" s="42">
        <f>Ragra!T19+Ruman!T19+Reco!T19+Rsper!T19+Rchi!T19+Rgiur!T19</f>
        <v>0</v>
      </c>
      <c r="U19" s="42">
        <f>Ragra!U19+Ruman!U19+Reco!U19+Rsper!U19+Rchi!U19+Rgiur!U19</f>
        <v>0</v>
      </c>
      <c r="V19" s="42">
        <f>Ragra!V19+Ruman!V19+Reco!V19+Rsper!V19+Rchi!V19+Rgiur!V19</f>
        <v>0</v>
      </c>
    </row>
    <row r="20" spans="1:22" ht="24.9" customHeight="1">
      <c r="A20" s="1"/>
      <c r="B20" s="249">
        <v>2018</v>
      </c>
      <c r="C20" s="250"/>
      <c r="D20" s="228" t="s">
        <v>56</v>
      </c>
      <c r="E20" s="251" t="s">
        <v>57</v>
      </c>
      <c r="F20" s="252"/>
      <c r="G20" s="252"/>
      <c r="H20" s="228" t="s">
        <v>22</v>
      </c>
      <c r="I20" s="251" t="s">
        <v>17</v>
      </c>
      <c r="J20" s="252"/>
      <c r="K20" s="227" t="s">
        <v>29</v>
      </c>
      <c r="L20" s="227">
        <v>4</v>
      </c>
      <c r="M20" s="253" t="s">
        <v>19</v>
      </c>
      <c r="N20" s="252"/>
      <c r="O20" s="252"/>
      <c r="P20" s="227" t="s">
        <v>18</v>
      </c>
      <c r="Q20" s="44">
        <f>Ragra!Q20+Ruman!Q20+Reco!Q20+Rsper!Q20+Rchi!Q20+Rgiur!Q20</f>
        <v>0</v>
      </c>
      <c r="R20" s="42">
        <f>Ragra!R20+Ruman!R20+Reco!R20+Rsper!R20+Rchi!R20+Rgiur!R20</f>
        <v>0</v>
      </c>
      <c r="S20" s="42">
        <f>Ragra!S20+Ruman!S20+Reco!S20+Rsper!S20+Rchi!S20+Rgiur!S20</f>
        <v>0</v>
      </c>
      <c r="T20" s="42">
        <f>Ragra!T20+Ruman!T20+Reco!T20+Rsper!T20+Rchi!T20+Rgiur!T20</f>
        <v>0</v>
      </c>
      <c r="U20" s="42">
        <f>Ragra!U20+Ruman!U20+Reco!U20+Rsper!U20+Rchi!U20+Rgiur!U20</f>
        <v>0</v>
      </c>
      <c r="V20" s="42">
        <f>Ragra!V20+Ruman!V20+Reco!V20+Rsper!V20+Rchi!V20+Rgiur!V20</f>
        <v>0</v>
      </c>
    </row>
    <row r="21" spans="1:22" ht="24.9" customHeight="1">
      <c r="A21" s="1"/>
      <c r="B21" s="249">
        <v>2018</v>
      </c>
      <c r="C21" s="250"/>
      <c r="D21" s="228" t="s">
        <v>58</v>
      </c>
      <c r="E21" s="251" t="s">
        <v>59</v>
      </c>
      <c r="F21" s="252"/>
      <c r="G21" s="252"/>
      <c r="H21" s="228" t="s">
        <v>22</v>
      </c>
      <c r="I21" s="251" t="s">
        <v>17</v>
      </c>
      <c r="J21" s="252"/>
      <c r="K21" s="227" t="s">
        <v>29</v>
      </c>
      <c r="L21" s="227">
        <v>4</v>
      </c>
      <c r="M21" s="253" t="s">
        <v>19</v>
      </c>
      <c r="N21" s="252"/>
      <c r="O21" s="252"/>
      <c r="P21" s="227" t="s">
        <v>18</v>
      </c>
      <c r="Q21" s="44">
        <f>Ragra!Q21+Ruman!Q21+Reco!Q21+Rsper!Q21+Rchi!Q21+Rgiur!Q21</f>
        <v>0</v>
      </c>
      <c r="R21" s="42">
        <f>Ragra!R21+Ruman!R21+Reco!R21+Rsper!R21+Rchi!R21+Rgiur!R21</f>
        <v>0</v>
      </c>
      <c r="S21" s="42">
        <f>Ragra!S21+Ruman!S21+Reco!S21+Rsper!S21+Rchi!S21+Rgiur!S21</f>
        <v>0</v>
      </c>
      <c r="T21" s="42">
        <f>Ragra!T21+Ruman!T21+Reco!T21+Rsper!T21+Rchi!T21+Rgiur!T21</f>
        <v>0</v>
      </c>
      <c r="U21" s="42">
        <f>Ragra!U21+Ruman!U21+Reco!U21+Rsper!U21+Rchi!U21+Rgiur!U21</f>
        <v>0</v>
      </c>
      <c r="V21" s="42">
        <f>Ragra!V21+Ruman!V21+Reco!V21+Rsper!V21+Rchi!V21+Rgiur!V21</f>
        <v>0</v>
      </c>
    </row>
    <row r="22" spans="1:22" ht="24.9" customHeight="1">
      <c r="A22" s="1"/>
      <c r="B22" s="249">
        <v>2018</v>
      </c>
      <c r="C22" s="250"/>
      <c r="D22" s="228" t="s">
        <v>60</v>
      </c>
      <c r="E22" s="251" t="s">
        <v>61</v>
      </c>
      <c r="F22" s="252"/>
      <c r="G22" s="252"/>
      <c r="H22" s="228" t="s">
        <v>22</v>
      </c>
      <c r="I22" s="251" t="s">
        <v>17</v>
      </c>
      <c r="J22" s="252"/>
      <c r="K22" s="227" t="s">
        <v>29</v>
      </c>
      <c r="L22" s="227">
        <v>4</v>
      </c>
      <c r="M22" s="253" t="s">
        <v>19</v>
      </c>
      <c r="N22" s="252"/>
      <c r="O22" s="252"/>
      <c r="P22" s="227" t="s">
        <v>18</v>
      </c>
      <c r="Q22" s="44">
        <f>Ragra!Q22+Ruman!Q22+Reco!Q22+Rsper!Q22+Rchi!Q22+Rgiur!Q22</f>
        <v>0</v>
      </c>
      <c r="R22" s="42">
        <f>Ragra!R22+Ruman!R22+Reco!R22+Rsper!R22+Rchi!R22+Rgiur!R22</f>
        <v>271324.33</v>
      </c>
      <c r="S22" s="42">
        <f>Ragra!S22+Ruman!S22+Reco!S22+Rsper!S22+Rchi!S22+Rgiur!S22</f>
        <v>0</v>
      </c>
      <c r="T22" s="42">
        <f>Ragra!T22+Ruman!T22+Reco!T22+Rsper!T22+Rchi!T22+Rgiur!T22</f>
        <v>0</v>
      </c>
      <c r="U22" s="42">
        <f>Ragra!U22+Ruman!U22+Reco!U22+Rsper!U22+Rchi!U22+Rgiur!U22</f>
        <v>0</v>
      </c>
      <c r="V22" s="42">
        <f>Ragra!V22+Ruman!V22+Reco!V22+Rsper!V22+Rchi!V22+Rgiur!V22</f>
        <v>271324.33</v>
      </c>
    </row>
    <row r="23" spans="1:22" ht="24.9" customHeight="1">
      <c r="A23" s="1"/>
      <c r="B23" s="249">
        <v>2018</v>
      </c>
      <c r="C23" s="250"/>
      <c r="D23" s="228" t="s">
        <v>62</v>
      </c>
      <c r="E23" s="251" t="s">
        <v>63</v>
      </c>
      <c r="F23" s="252"/>
      <c r="G23" s="252"/>
      <c r="H23" s="228" t="s">
        <v>22</v>
      </c>
      <c r="I23" s="251" t="s">
        <v>17</v>
      </c>
      <c r="J23" s="252"/>
      <c r="K23" s="227" t="s">
        <v>29</v>
      </c>
      <c r="L23" s="227">
        <v>4</v>
      </c>
      <c r="M23" s="253" t="s">
        <v>19</v>
      </c>
      <c r="N23" s="252"/>
      <c r="O23" s="252"/>
      <c r="P23" s="227" t="s">
        <v>18</v>
      </c>
      <c r="Q23" s="44">
        <f>Ragra!Q23+Ruman!Q23+Reco!Q23+Rsper!Q23+Rchi!Q23+Rgiur!Q23</f>
        <v>0</v>
      </c>
      <c r="R23" s="42">
        <f>Ragra!R23+Ruman!R23+Reco!R23+Rsper!R23+Rchi!R23+Rgiur!R23</f>
        <v>0</v>
      </c>
      <c r="S23" s="42">
        <f>Ragra!S23+Ruman!S23+Reco!S23+Rsper!S23+Rchi!S23+Rgiur!S23</f>
        <v>0</v>
      </c>
      <c r="T23" s="42">
        <f>Ragra!T23+Ruman!T23+Reco!T23+Rsper!T23+Rchi!T23+Rgiur!T23</f>
        <v>0</v>
      </c>
      <c r="U23" s="42">
        <f>Ragra!U23+Ruman!U23+Reco!U23+Rsper!U23+Rchi!U23+Rgiur!U23</f>
        <v>0</v>
      </c>
      <c r="V23" s="42">
        <f>Ragra!V23+Ruman!V23+Reco!V23+Rsper!V23+Rchi!V23+Rgiur!V23</f>
        <v>0</v>
      </c>
    </row>
    <row r="24" spans="1:22" ht="24.9" customHeight="1">
      <c r="A24" s="1"/>
      <c r="B24" s="249">
        <v>2018</v>
      </c>
      <c r="C24" s="250"/>
      <c r="D24" s="228" t="s">
        <v>64</v>
      </c>
      <c r="E24" s="251" t="s">
        <v>65</v>
      </c>
      <c r="F24" s="252"/>
      <c r="G24" s="252"/>
      <c r="H24" s="228" t="s">
        <v>22</v>
      </c>
      <c r="I24" s="251" t="s">
        <v>17</v>
      </c>
      <c r="J24" s="252"/>
      <c r="K24" s="227" t="s">
        <v>29</v>
      </c>
      <c r="L24" s="227">
        <v>4</v>
      </c>
      <c r="M24" s="253" t="s">
        <v>19</v>
      </c>
      <c r="N24" s="252"/>
      <c r="O24" s="252"/>
      <c r="P24" s="227" t="s">
        <v>18</v>
      </c>
      <c r="Q24" s="44">
        <f>Ragra!Q24+Ruman!Q24+Reco!Q24+Rsper!Q24+Rchi!Q24+Rgiur!Q24</f>
        <v>0</v>
      </c>
      <c r="R24" s="42">
        <f>Ragra!R24+Ruman!R24+Reco!R24+Rsper!R24+Rchi!R24+Rgiur!R24</f>
        <v>0</v>
      </c>
      <c r="S24" s="42">
        <f>Ragra!S24+Ruman!S24+Reco!S24+Rsper!S24+Rchi!S24+Rgiur!S24</f>
        <v>0</v>
      </c>
      <c r="T24" s="42">
        <f>Ragra!T24+Ruman!T24+Reco!T24+Rsper!T24+Rchi!T24+Rgiur!T24</f>
        <v>0</v>
      </c>
      <c r="U24" s="42">
        <f>Ragra!U24+Ruman!U24+Reco!U24+Rsper!U24+Rchi!U24+Rgiur!U24</f>
        <v>0</v>
      </c>
      <c r="V24" s="42">
        <f>Ragra!V24+Ruman!V24+Reco!V24+Rsper!V24+Rchi!V24+Rgiur!V24</f>
        <v>0</v>
      </c>
    </row>
    <row r="25" spans="1:22" ht="24.9" customHeight="1">
      <c r="A25" s="1"/>
      <c r="B25" s="249">
        <v>2018</v>
      </c>
      <c r="C25" s="250"/>
      <c r="D25" s="228" t="s">
        <v>66</v>
      </c>
      <c r="E25" s="251" t="s">
        <v>67</v>
      </c>
      <c r="F25" s="252"/>
      <c r="G25" s="252"/>
      <c r="H25" s="228" t="s">
        <v>22</v>
      </c>
      <c r="I25" s="251" t="s">
        <v>17</v>
      </c>
      <c r="J25" s="252"/>
      <c r="K25" s="227" t="s">
        <v>29</v>
      </c>
      <c r="L25" s="227">
        <v>4</v>
      </c>
      <c r="M25" s="253" t="s">
        <v>19</v>
      </c>
      <c r="N25" s="252"/>
      <c r="O25" s="252"/>
      <c r="P25" s="227" t="s">
        <v>18</v>
      </c>
      <c r="Q25" s="44">
        <f>Ragra!Q25+Ruman!Q25+Reco!Q25+Rsper!Q25+Rchi!Q25+Rgiur!Q25</f>
        <v>0</v>
      </c>
      <c r="R25" s="42">
        <f>Ragra!R25+Ruman!R25+Reco!R25+Rsper!R25+Rchi!R25+Rgiur!R25</f>
        <v>0</v>
      </c>
      <c r="S25" s="42">
        <f>Ragra!S25+Ruman!S25+Reco!S25+Rsper!S25+Rchi!S25+Rgiur!S25</f>
        <v>0</v>
      </c>
      <c r="T25" s="42">
        <f>Ragra!T25+Ruman!T25+Reco!T25+Rsper!T25+Rchi!T25+Rgiur!T25</f>
        <v>0</v>
      </c>
      <c r="U25" s="42">
        <f>Ragra!U25+Ruman!U25+Reco!U25+Rsper!U25+Rchi!U25+Rgiur!U25</f>
        <v>0</v>
      </c>
      <c r="V25" s="42">
        <f>Ragra!V25+Ruman!V25+Reco!V25+Rsper!V25+Rchi!V25+Rgiur!V25</f>
        <v>0</v>
      </c>
    </row>
    <row r="26" spans="1:22" ht="45.75" customHeight="1">
      <c r="A26" s="1"/>
      <c r="B26" s="249">
        <v>2018</v>
      </c>
      <c r="C26" s="250"/>
      <c r="D26" s="228" t="s">
        <v>68</v>
      </c>
      <c r="E26" s="251" t="s">
        <v>69</v>
      </c>
      <c r="F26" s="252"/>
      <c r="G26" s="252"/>
      <c r="H26" s="228" t="s">
        <v>22</v>
      </c>
      <c r="I26" s="251" t="s">
        <v>17</v>
      </c>
      <c r="J26" s="252"/>
      <c r="K26" s="227" t="s">
        <v>29</v>
      </c>
      <c r="L26" s="227">
        <v>4</v>
      </c>
      <c r="M26" s="253" t="s">
        <v>19</v>
      </c>
      <c r="N26" s="252"/>
      <c r="O26" s="252"/>
      <c r="P26" s="227" t="s">
        <v>18</v>
      </c>
      <c r="Q26" s="44">
        <f>Ragra!Q26+Ruman!Q26+Reco!Q26+Rsper!Q26+Rchi!Q26+Rgiur!Q26</f>
        <v>0</v>
      </c>
      <c r="R26" s="42">
        <f>Ragra!R26+Ruman!R26+Reco!R26+Rsper!R26+Rchi!R26+Rgiur!R26</f>
        <v>0</v>
      </c>
      <c r="S26" s="42">
        <f>Ragra!S26+Ruman!S26+Reco!S26+Rsper!S26+Rchi!S26+Rgiur!S26</f>
        <v>0</v>
      </c>
      <c r="T26" s="42">
        <f>Ragra!T26+Ruman!T26+Reco!T26+Rsper!T26+Rchi!T26+Rgiur!T26</f>
        <v>0</v>
      </c>
      <c r="U26" s="42">
        <f>Ragra!U26+Ruman!U26+Reco!U26+Rsper!U26+Rchi!U26+Rgiur!U26</f>
        <v>0</v>
      </c>
      <c r="V26" s="42">
        <f>Ragra!V26+Ruman!V26+Reco!V26+Rsper!V26+Rchi!V26+Rgiur!V26</f>
        <v>0</v>
      </c>
    </row>
    <row r="27" spans="1:22" ht="24.9" customHeight="1">
      <c r="A27" s="1"/>
      <c r="B27" s="249">
        <v>2018</v>
      </c>
      <c r="C27" s="250"/>
      <c r="D27" s="228" t="s">
        <v>70</v>
      </c>
      <c r="E27" s="251" t="s">
        <v>71</v>
      </c>
      <c r="F27" s="252"/>
      <c r="G27" s="252"/>
      <c r="H27" s="228" t="s">
        <v>22</v>
      </c>
      <c r="I27" s="251" t="s">
        <v>17</v>
      </c>
      <c r="J27" s="252"/>
      <c r="K27" s="227" t="s">
        <v>29</v>
      </c>
      <c r="L27" s="227">
        <v>4</v>
      </c>
      <c r="M27" s="253" t="s">
        <v>19</v>
      </c>
      <c r="N27" s="252"/>
      <c r="O27" s="252"/>
      <c r="P27" s="227" t="s">
        <v>18</v>
      </c>
      <c r="Q27" s="44">
        <f>Ragra!Q27+Ruman!Q27+Reco!Q27+Rsper!Q27+Rchi!Q27+Rgiur!Q27</f>
        <v>0</v>
      </c>
      <c r="R27" s="42">
        <f>Ragra!R27+Ruman!R27+Reco!R27+Rsper!R27+Rchi!R27+Rgiur!R27</f>
        <v>0</v>
      </c>
      <c r="S27" s="42">
        <f>Ragra!S27+Ruman!S27+Reco!S27+Rsper!S27+Rchi!S27+Rgiur!S27</f>
        <v>0</v>
      </c>
      <c r="T27" s="42">
        <f>Ragra!T27+Ruman!T27+Reco!T27+Rsper!T27+Rchi!T27+Rgiur!T27</f>
        <v>0</v>
      </c>
      <c r="U27" s="42">
        <f>Ragra!U27+Ruman!U27+Reco!U27+Rsper!U27+Rchi!U27+Rgiur!U27</f>
        <v>0</v>
      </c>
      <c r="V27" s="42">
        <f>Ragra!V27+Ruman!V27+Reco!V27+Rsper!V27+Rchi!V27+Rgiur!V27</f>
        <v>0</v>
      </c>
    </row>
    <row r="28" spans="1:22" ht="24.9" customHeight="1">
      <c r="A28" s="1"/>
      <c r="B28" s="249">
        <v>2018</v>
      </c>
      <c r="C28" s="250"/>
      <c r="D28" s="228" t="s">
        <v>72</v>
      </c>
      <c r="E28" s="251" t="s">
        <v>73</v>
      </c>
      <c r="F28" s="252"/>
      <c r="G28" s="252"/>
      <c r="H28" s="228" t="s">
        <v>22</v>
      </c>
      <c r="I28" s="251" t="s">
        <v>17</v>
      </c>
      <c r="J28" s="252"/>
      <c r="K28" s="227" t="s">
        <v>29</v>
      </c>
      <c r="L28" s="227">
        <v>4</v>
      </c>
      <c r="M28" s="253" t="s">
        <v>19</v>
      </c>
      <c r="N28" s="252"/>
      <c r="O28" s="252"/>
      <c r="P28" s="227" t="s">
        <v>18</v>
      </c>
      <c r="Q28" s="44">
        <f>Ragra!Q28+Ruman!Q28+Reco!Q28+Rsper!Q28+Rchi!Q28+Rgiur!Q28</f>
        <v>0</v>
      </c>
      <c r="R28" s="42">
        <f>Ragra!R28+Ruman!R28+Reco!R28+Rsper!R28+Rchi!R28+Rgiur!R28</f>
        <v>0</v>
      </c>
      <c r="S28" s="42">
        <f>Ragra!S28+Ruman!S28+Reco!S28+Rsper!S28+Rchi!S28+Rgiur!S28</f>
        <v>0</v>
      </c>
      <c r="T28" s="42">
        <f>Ragra!T28+Ruman!T28+Reco!T28+Rsper!T28+Rchi!T28+Rgiur!T28</f>
        <v>0</v>
      </c>
      <c r="U28" s="42">
        <f>Ragra!U28+Ruman!U28+Reco!U28+Rsper!U28+Rchi!U28+Rgiur!U28</f>
        <v>0</v>
      </c>
      <c r="V28" s="42">
        <f>Ragra!V28+Ruman!V28+Reco!V28+Rsper!V28+Rchi!V28+Rgiur!V28</f>
        <v>0</v>
      </c>
    </row>
    <row r="29" spans="1:22" ht="24.9" customHeight="1">
      <c r="A29" s="1"/>
      <c r="B29" s="249">
        <v>2018</v>
      </c>
      <c r="C29" s="250"/>
      <c r="D29" s="228" t="s">
        <v>74</v>
      </c>
      <c r="E29" s="251" t="s">
        <v>75</v>
      </c>
      <c r="F29" s="252"/>
      <c r="G29" s="252"/>
      <c r="H29" s="228" t="s">
        <v>22</v>
      </c>
      <c r="I29" s="251" t="s">
        <v>17</v>
      </c>
      <c r="J29" s="252"/>
      <c r="K29" s="227" t="s">
        <v>29</v>
      </c>
      <c r="L29" s="227">
        <v>4</v>
      </c>
      <c r="M29" s="253" t="s">
        <v>19</v>
      </c>
      <c r="N29" s="252"/>
      <c r="O29" s="252"/>
      <c r="P29" s="227" t="s">
        <v>18</v>
      </c>
      <c r="Q29" s="44">
        <f>Ragra!Q29+Ruman!Q29+Reco!Q29+Rsper!Q29+Rchi!Q29+Rgiur!Q29</f>
        <v>0</v>
      </c>
      <c r="R29" s="42">
        <f>Ragra!R29+Ruman!R29+Reco!R29+Rsper!R29+Rchi!R29+Rgiur!R29</f>
        <v>0</v>
      </c>
      <c r="S29" s="42">
        <f>Ragra!S29+Ruman!S29+Reco!S29+Rsper!S29+Rchi!S29+Rgiur!S29</f>
        <v>0</v>
      </c>
      <c r="T29" s="42">
        <f>Ragra!T29+Ruman!T29+Reco!T29+Rsper!T29+Rchi!T29+Rgiur!T29</f>
        <v>0</v>
      </c>
      <c r="U29" s="42">
        <f>Ragra!U29+Ruman!U29+Reco!U29+Rsper!U29+Rchi!U29+Rgiur!U29</f>
        <v>0</v>
      </c>
      <c r="V29" s="42">
        <f>Ragra!V29+Ruman!V29+Reco!V29+Rsper!V29+Rchi!V29+Rgiur!V29</f>
        <v>0</v>
      </c>
    </row>
    <row r="30" spans="1:22" ht="24.9" customHeight="1">
      <c r="A30" s="1"/>
      <c r="B30" s="249">
        <v>2018</v>
      </c>
      <c r="C30" s="250"/>
      <c r="D30" s="228" t="s">
        <v>76</v>
      </c>
      <c r="E30" s="251" t="s">
        <v>77</v>
      </c>
      <c r="F30" s="252"/>
      <c r="G30" s="252"/>
      <c r="H30" s="228" t="s">
        <v>22</v>
      </c>
      <c r="I30" s="251" t="s">
        <v>17</v>
      </c>
      <c r="J30" s="252"/>
      <c r="K30" s="227" t="s">
        <v>29</v>
      </c>
      <c r="L30" s="227">
        <v>4</v>
      </c>
      <c r="M30" s="253" t="s">
        <v>19</v>
      </c>
      <c r="N30" s="252"/>
      <c r="O30" s="252"/>
      <c r="P30" s="227" t="s">
        <v>18</v>
      </c>
      <c r="Q30" s="44">
        <f>Ragra!Q30+Ruman!Q30+Reco!Q30+Rsper!Q30+Rchi!Q30+Rgiur!Q30</f>
        <v>0</v>
      </c>
      <c r="R30" s="42">
        <f>Ragra!R30+Ruman!R30+Reco!R30+Rsper!R30+Rchi!R30+Rgiur!R30</f>
        <v>0</v>
      </c>
      <c r="S30" s="42">
        <f>Ragra!S30+Ruman!S30+Reco!S30+Rsper!S30+Rchi!S30+Rgiur!S30</f>
        <v>0</v>
      </c>
      <c r="T30" s="42">
        <f>Ragra!T30+Ruman!T30+Reco!T30+Rsper!T30+Rchi!T30+Rgiur!T30</f>
        <v>0</v>
      </c>
      <c r="U30" s="42">
        <f>Ragra!U30+Ruman!U30+Reco!U30+Rsper!U30+Rchi!U30+Rgiur!U30</f>
        <v>0</v>
      </c>
      <c r="V30" s="42">
        <f>Ragra!V30+Ruman!V30+Reco!V30+Rsper!V30+Rchi!V30+Rgiur!V30</f>
        <v>0</v>
      </c>
    </row>
    <row r="31" spans="1:22" ht="24.9" customHeight="1">
      <c r="A31" s="1"/>
      <c r="B31" s="249">
        <v>2018</v>
      </c>
      <c r="C31" s="250"/>
      <c r="D31" s="228" t="s">
        <v>78</v>
      </c>
      <c r="E31" s="251" t="s">
        <v>79</v>
      </c>
      <c r="F31" s="252"/>
      <c r="G31" s="252"/>
      <c r="H31" s="228" t="s">
        <v>22</v>
      </c>
      <c r="I31" s="251" t="s">
        <v>17</v>
      </c>
      <c r="J31" s="252"/>
      <c r="K31" s="227" t="s">
        <v>29</v>
      </c>
      <c r="L31" s="227">
        <v>4</v>
      </c>
      <c r="M31" s="253" t="s">
        <v>19</v>
      </c>
      <c r="N31" s="252"/>
      <c r="O31" s="252"/>
      <c r="P31" s="227" t="s">
        <v>18</v>
      </c>
      <c r="Q31" s="44">
        <f>Ragra!Q31+Ruman!Q31+Reco!Q31+Rsper!Q31+Rchi!Q31+Rgiur!Q31</f>
        <v>0</v>
      </c>
      <c r="R31" s="42">
        <f>Ragra!R31+Ruman!R31+Reco!R31+Rsper!R31+Rchi!R31+Rgiur!R31</f>
        <v>0</v>
      </c>
      <c r="S31" s="42">
        <f>Ragra!S31+Ruman!S31+Reco!S31+Rsper!S31+Rchi!S31+Rgiur!S31</f>
        <v>0</v>
      </c>
      <c r="T31" s="42">
        <f>Ragra!T31+Ruman!T31+Reco!T31+Rsper!T31+Rchi!T31+Rgiur!T31</f>
        <v>0</v>
      </c>
      <c r="U31" s="42">
        <f>Ragra!U31+Ruman!U31+Reco!U31+Rsper!U31+Rchi!U31+Rgiur!U31</f>
        <v>0</v>
      </c>
      <c r="V31" s="42">
        <f>Ragra!V31+Ruman!V31+Reco!V31+Rsper!V31+Rchi!V31+Rgiur!V31</f>
        <v>0</v>
      </c>
    </row>
    <row r="32" spans="1:22" ht="24.9" customHeight="1">
      <c r="A32" s="1"/>
      <c r="B32" s="249">
        <v>2018</v>
      </c>
      <c r="C32" s="250"/>
      <c r="D32" s="228" t="s">
        <v>80</v>
      </c>
      <c r="E32" s="251" t="s">
        <v>81</v>
      </c>
      <c r="F32" s="252"/>
      <c r="G32" s="252"/>
      <c r="H32" s="228" t="s">
        <v>22</v>
      </c>
      <c r="I32" s="251" t="s">
        <v>17</v>
      </c>
      <c r="J32" s="252"/>
      <c r="K32" s="227" t="s">
        <v>29</v>
      </c>
      <c r="L32" s="227">
        <v>4</v>
      </c>
      <c r="M32" s="253" t="s">
        <v>19</v>
      </c>
      <c r="N32" s="252"/>
      <c r="O32" s="252"/>
      <c r="P32" s="227" t="s">
        <v>18</v>
      </c>
      <c r="Q32" s="44">
        <f>Ragra!Q32+Ruman!Q32+Reco!Q32+Rsper!Q32+Rchi!Q32+Rgiur!Q32</f>
        <v>0</v>
      </c>
      <c r="R32" s="42">
        <f>Ragra!R32+Ruman!R32+Reco!R32+Rsper!R32+Rchi!R32+Rgiur!R32</f>
        <v>5701905.0700000003</v>
      </c>
      <c r="S32" s="42">
        <f>Ragra!S32+Ruman!S32+Reco!S32+Rsper!S32+Rchi!S32+Rgiur!S32</f>
        <v>0</v>
      </c>
      <c r="T32" s="42">
        <f>Ragra!T32+Ruman!T32+Reco!T32+Rsper!T32+Rchi!T32+Rgiur!T32</f>
        <v>0</v>
      </c>
      <c r="U32" s="42">
        <f>Ragra!U32+Ruman!U32+Reco!U32+Rsper!U32+Rchi!U32+Rgiur!U32</f>
        <v>0</v>
      </c>
      <c r="V32" s="42">
        <f>Ragra!V32+Ruman!V32+Reco!V32+Rsper!V32+Rchi!V32+Rgiur!V32</f>
        <v>5701905.0700000003</v>
      </c>
    </row>
    <row r="33" spans="1:22" ht="39.75" customHeight="1">
      <c r="A33" s="1"/>
      <c r="B33" s="249">
        <v>2018</v>
      </c>
      <c r="C33" s="250"/>
      <c r="D33" s="228" t="s">
        <v>82</v>
      </c>
      <c r="E33" s="251" t="s">
        <v>83</v>
      </c>
      <c r="F33" s="252"/>
      <c r="G33" s="252"/>
      <c r="H33" s="228" t="s">
        <v>22</v>
      </c>
      <c r="I33" s="251" t="s">
        <v>17</v>
      </c>
      <c r="J33" s="252"/>
      <c r="K33" s="227" t="s">
        <v>29</v>
      </c>
      <c r="L33" s="227">
        <v>4</v>
      </c>
      <c r="M33" s="253" t="s">
        <v>19</v>
      </c>
      <c r="N33" s="252"/>
      <c r="O33" s="252"/>
      <c r="P33" s="227" t="s">
        <v>18</v>
      </c>
      <c r="Q33" s="44">
        <f>Ragra!Q33+Ruman!Q33+Reco!Q33+Rsper!Q33+Rchi!Q33+Rgiur!Q33</f>
        <v>0</v>
      </c>
      <c r="R33" s="42">
        <f>Ragra!R33+Ruman!R33+Reco!R33+Rsper!R33+Rchi!R33+Rgiur!R33</f>
        <v>0</v>
      </c>
      <c r="S33" s="42">
        <f>Ragra!S33+Ruman!S33+Reco!S33+Rsper!S33+Rchi!S33+Rgiur!S33</f>
        <v>0</v>
      </c>
      <c r="T33" s="42">
        <f>Ragra!T33+Ruman!T33+Reco!T33+Rsper!T33+Rchi!T33+Rgiur!T33</f>
        <v>0</v>
      </c>
      <c r="U33" s="42">
        <f>Ragra!U33+Ruman!U33+Reco!U33+Rsper!U33+Rchi!U33+Rgiur!U33</f>
        <v>0</v>
      </c>
      <c r="V33" s="42">
        <f>Ragra!V33+Ruman!V33+Reco!V33+Rsper!V33+Rchi!V33+Rgiur!V33</f>
        <v>0</v>
      </c>
    </row>
    <row r="34" spans="1:22" s="51" customFormat="1" ht="24.9" customHeight="1">
      <c r="A34" s="7"/>
      <c r="B34" s="259">
        <v>2018</v>
      </c>
      <c r="C34" s="260"/>
      <c r="D34" s="8" t="s">
        <v>84</v>
      </c>
      <c r="E34" s="261" t="s">
        <v>85</v>
      </c>
      <c r="F34" s="260"/>
      <c r="G34" s="260"/>
      <c r="H34" s="8" t="s">
        <v>22</v>
      </c>
      <c r="I34" s="261" t="s">
        <v>17</v>
      </c>
      <c r="J34" s="260"/>
      <c r="K34" s="226" t="s">
        <v>18</v>
      </c>
      <c r="L34" s="226">
        <v>3</v>
      </c>
      <c r="M34" s="259" t="s">
        <v>19</v>
      </c>
      <c r="N34" s="260"/>
      <c r="O34" s="260"/>
      <c r="P34" s="226" t="s">
        <v>18</v>
      </c>
      <c r="Q34" s="40">
        <f>Ragra!Q34+Ruman!Q34+Reco!Q34+Rsper!Q34+Rchi!Q34+Rgiur!Q34</f>
        <v>0</v>
      </c>
      <c r="R34" s="40">
        <f>Ragra!R34+Ruman!R34+Reco!R34+Rsper!R34+Rchi!R34+Rgiur!R34</f>
        <v>301645.76</v>
      </c>
      <c r="S34" s="40">
        <f>Ragra!S34+Ruman!S34+Reco!S34+Rsper!S34+Rchi!S34+Rgiur!S34</f>
        <v>0</v>
      </c>
      <c r="T34" s="40">
        <f>Ragra!T34+Ruman!T34+Reco!T34+Rsper!T34+Rchi!T34+Rgiur!T34</f>
        <v>0</v>
      </c>
      <c r="U34" s="40">
        <f>Ragra!U34+Ruman!U34+Reco!U34+Rsper!U34+Rchi!U34+Rgiur!U34</f>
        <v>0</v>
      </c>
      <c r="V34" s="40">
        <f>Ragra!V34+Ruman!V34+Reco!V34+Rsper!V34+Rchi!V34+Rgiur!V34</f>
        <v>301645.76</v>
      </c>
    </row>
    <row r="35" spans="1:22" ht="31.5" customHeight="1">
      <c r="A35" s="1"/>
      <c r="B35" s="249">
        <v>2018</v>
      </c>
      <c r="C35" s="250"/>
      <c r="D35" s="228" t="s">
        <v>86</v>
      </c>
      <c r="E35" s="251" t="s">
        <v>87</v>
      </c>
      <c r="F35" s="252"/>
      <c r="G35" s="252"/>
      <c r="H35" s="228" t="s">
        <v>22</v>
      </c>
      <c r="I35" s="251" t="s">
        <v>17</v>
      </c>
      <c r="J35" s="252"/>
      <c r="K35" s="227" t="s">
        <v>29</v>
      </c>
      <c r="L35" s="227">
        <v>4</v>
      </c>
      <c r="M35" s="253" t="s">
        <v>19</v>
      </c>
      <c r="N35" s="252"/>
      <c r="O35" s="252"/>
      <c r="P35" s="227" t="s">
        <v>18</v>
      </c>
      <c r="Q35" s="44">
        <f>Ragra!Q35+Ruman!Q35+Reco!Q35+Rsper!Q35+Rchi!Q35+Rgiur!Q35</f>
        <v>0</v>
      </c>
      <c r="R35" s="42">
        <f>Ragra!R35+Ruman!R35+Reco!R35+Rsper!R35+Rchi!R35+Rgiur!R35</f>
        <v>301645.76</v>
      </c>
      <c r="S35" s="42">
        <f>Ragra!S35+Ruman!S35+Reco!S35+Rsper!S35+Rchi!S35+Rgiur!S35</f>
        <v>0</v>
      </c>
      <c r="T35" s="42">
        <f>Ragra!T35+Ruman!T35+Reco!T35+Rsper!T35+Rchi!T35+Rgiur!T35</f>
        <v>0</v>
      </c>
      <c r="U35" s="42">
        <f>Ragra!U35+Ruman!U35+Reco!U35+Rsper!U35+Rchi!U35+Rgiur!U35</f>
        <v>0</v>
      </c>
      <c r="V35" s="42">
        <f>Ragra!V35+Ruman!V35+Reco!V35+Rsper!V35+Rchi!V35+Rgiur!V35</f>
        <v>301645.76</v>
      </c>
    </row>
    <row r="36" spans="1:22" ht="24.9" customHeight="1">
      <c r="A36" s="1"/>
      <c r="B36" s="249">
        <v>2018</v>
      </c>
      <c r="C36" s="250"/>
      <c r="D36" s="228" t="s">
        <v>88</v>
      </c>
      <c r="E36" s="251" t="s">
        <v>89</v>
      </c>
      <c r="F36" s="252"/>
      <c r="G36" s="252"/>
      <c r="H36" s="228" t="s">
        <v>22</v>
      </c>
      <c r="I36" s="251" t="s">
        <v>17</v>
      </c>
      <c r="J36" s="252"/>
      <c r="K36" s="227" t="s">
        <v>29</v>
      </c>
      <c r="L36" s="227">
        <v>4</v>
      </c>
      <c r="M36" s="253" t="s">
        <v>19</v>
      </c>
      <c r="N36" s="252"/>
      <c r="O36" s="252"/>
      <c r="P36" s="227" t="s">
        <v>18</v>
      </c>
      <c r="Q36" s="44">
        <f>Ragra!Q36+Ruman!Q36+Reco!Q36+Rsper!Q36+Rchi!Q36+Rgiur!Q36</f>
        <v>0</v>
      </c>
      <c r="R36" s="42">
        <f>Ragra!R36+Ruman!R36+Reco!R36+Rsper!R36+Rchi!R36+Rgiur!R36</f>
        <v>0</v>
      </c>
      <c r="S36" s="42">
        <f>Ragra!S36+Ruman!S36+Reco!S36+Rsper!S36+Rchi!S36+Rgiur!S36</f>
        <v>0</v>
      </c>
      <c r="T36" s="42">
        <f>Ragra!T36+Ruman!T36+Reco!T36+Rsper!T36+Rchi!T36+Rgiur!T36</f>
        <v>0</v>
      </c>
      <c r="U36" s="42">
        <f>Ragra!U36+Ruman!U36+Reco!U36+Rsper!U36+Rchi!U36+Rgiur!U36</f>
        <v>0</v>
      </c>
      <c r="V36" s="42">
        <f>Ragra!V36+Ruman!V36+Reco!V36+Rsper!V36+Rchi!V36+Rgiur!V36</f>
        <v>0</v>
      </c>
    </row>
    <row r="37" spans="1:22" ht="24.9" customHeight="1">
      <c r="A37" s="1"/>
      <c r="B37" s="249">
        <v>2018</v>
      </c>
      <c r="C37" s="250"/>
      <c r="D37" s="228" t="s">
        <v>90</v>
      </c>
      <c r="E37" s="251" t="s">
        <v>91</v>
      </c>
      <c r="F37" s="252"/>
      <c r="G37" s="252"/>
      <c r="H37" s="228" t="s">
        <v>22</v>
      </c>
      <c r="I37" s="251" t="s">
        <v>17</v>
      </c>
      <c r="J37" s="252"/>
      <c r="K37" s="227" t="s">
        <v>29</v>
      </c>
      <c r="L37" s="227">
        <v>4</v>
      </c>
      <c r="M37" s="253" t="s">
        <v>19</v>
      </c>
      <c r="N37" s="252"/>
      <c r="O37" s="252"/>
      <c r="P37" s="227" t="s">
        <v>18</v>
      </c>
      <c r="Q37" s="44">
        <f>Ragra!Q37+Ruman!Q37+Reco!Q37+Rsper!Q37+Rchi!Q37+Rgiur!Q37</f>
        <v>0</v>
      </c>
      <c r="R37" s="42">
        <f>Ragra!R37+Ruman!R37+Reco!R37+Rsper!R37+Rchi!R37+Rgiur!R37</f>
        <v>0</v>
      </c>
      <c r="S37" s="42">
        <f>Ragra!S37+Ruman!S37+Reco!S37+Rsper!S37+Rchi!S37+Rgiur!S37</f>
        <v>0</v>
      </c>
      <c r="T37" s="42">
        <f>Ragra!T37+Ruman!T37+Reco!T37+Rsper!T37+Rchi!T37+Rgiur!T37</f>
        <v>0</v>
      </c>
      <c r="U37" s="42">
        <f>Ragra!U37+Ruman!U37+Reco!U37+Rsper!U37+Rchi!U37+Rgiur!U37</f>
        <v>0</v>
      </c>
      <c r="V37" s="42">
        <f>Ragra!V37+Ruman!V37+Reco!V37+Rsper!V37+Rchi!V37+Rgiur!V37</f>
        <v>0</v>
      </c>
    </row>
    <row r="38" spans="1:22" s="51" customFormat="1" ht="24.9" customHeight="1">
      <c r="A38" s="7"/>
      <c r="B38" s="259">
        <v>2018</v>
      </c>
      <c r="C38" s="260"/>
      <c r="D38" s="8" t="s">
        <v>92</v>
      </c>
      <c r="E38" s="261" t="s">
        <v>93</v>
      </c>
      <c r="F38" s="260"/>
      <c r="G38" s="260"/>
      <c r="H38" s="8" t="s">
        <v>22</v>
      </c>
      <c r="I38" s="261" t="s">
        <v>17</v>
      </c>
      <c r="J38" s="260"/>
      <c r="K38" s="226" t="s">
        <v>18</v>
      </c>
      <c r="L38" s="226">
        <v>3</v>
      </c>
      <c r="M38" s="259" t="s">
        <v>19</v>
      </c>
      <c r="N38" s="260"/>
      <c r="O38" s="260"/>
      <c r="P38" s="226" t="s">
        <v>18</v>
      </c>
      <c r="Q38" s="40">
        <f>Ragra!Q38+Ruman!Q38+Reco!Q38+Rsper!Q38+Rchi!Q38+Rgiur!Q38</f>
        <v>30000</v>
      </c>
      <c r="R38" s="40">
        <f>Ragra!R38+Ruman!R38+Reco!R38+Rsper!R38+Rchi!R38+Rgiur!R38</f>
        <v>2663768.52</v>
      </c>
      <c r="S38" s="40">
        <f>Ragra!S38+Ruman!S38+Reco!S38+Rsper!S38+Rchi!S38+Rgiur!S38</f>
        <v>0</v>
      </c>
      <c r="T38" s="40">
        <f>Ragra!T38+Ruman!T38+Reco!T38+Rsper!T38+Rchi!T38+Rgiur!T38</f>
        <v>0</v>
      </c>
      <c r="U38" s="40">
        <f>Ragra!U38+Ruman!U38+Reco!U38+Rsper!U38+Rchi!U38+Rgiur!U38</f>
        <v>0</v>
      </c>
      <c r="V38" s="40">
        <f>Ragra!V38+Ruman!V38+Reco!V38+Rsper!V38+Rchi!V38+Rgiur!V38</f>
        <v>2693768.52</v>
      </c>
    </row>
    <row r="39" spans="1:22" ht="24.9" customHeight="1">
      <c r="A39" s="1"/>
      <c r="B39" s="249">
        <v>2018</v>
      </c>
      <c r="C39" s="250"/>
      <c r="D39" s="228" t="s">
        <v>94</v>
      </c>
      <c r="E39" s="251" t="s">
        <v>95</v>
      </c>
      <c r="F39" s="252"/>
      <c r="G39" s="252"/>
      <c r="H39" s="228" t="s">
        <v>22</v>
      </c>
      <c r="I39" s="251" t="s">
        <v>17</v>
      </c>
      <c r="J39" s="252"/>
      <c r="K39" s="227" t="s">
        <v>29</v>
      </c>
      <c r="L39" s="227">
        <v>4</v>
      </c>
      <c r="M39" s="253" t="s">
        <v>19</v>
      </c>
      <c r="N39" s="252"/>
      <c r="O39" s="252"/>
      <c r="P39" s="227" t="s">
        <v>18</v>
      </c>
      <c r="Q39" s="44">
        <f>Ragra!Q39+Ruman!Q39+Reco!Q39+Rsper!Q39+Rchi!Q39+Rgiur!Q39</f>
        <v>0</v>
      </c>
      <c r="R39" s="42">
        <f>Ragra!R39+Ruman!R39+Reco!R39+Rsper!R39+Rchi!R39+Rgiur!R39</f>
        <v>0</v>
      </c>
      <c r="S39" s="42">
        <f>Ragra!S39+Ruman!S39+Reco!S39+Rsper!S39+Rchi!S39+Rgiur!S39</f>
        <v>0</v>
      </c>
      <c r="T39" s="42">
        <f>Ragra!T39+Ruman!T39+Reco!T39+Rsper!T39+Rchi!T39+Rgiur!T39</f>
        <v>0</v>
      </c>
      <c r="U39" s="42">
        <f>Ragra!U39+Ruman!U39+Reco!U39+Rsper!U39+Rchi!U39+Rgiur!U39</f>
        <v>0</v>
      </c>
      <c r="V39" s="42">
        <f>Ragra!V39+Ruman!V39+Reco!V39+Rsper!V39+Rchi!V39+Rgiur!V39</f>
        <v>0</v>
      </c>
    </row>
    <row r="40" spans="1:22" ht="24.9" customHeight="1">
      <c r="A40" s="1"/>
      <c r="B40" s="249">
        <v>2018</v>
      </c>
      <c r="C40" s="250"/>
      <c r="D40" s="228" t="s">
        <v>96</v>
      </c>
      <c r="E40" s="251" t="s">
        <v>97</v>
      </c>
      <c r="F40" s="252"/>
      <c r="G40" s="252"/>
      <c r="H40" s="228" t="s">
        <v>22</v>
      </c>
      <c r="I40" s="251" t="s">
        <v>17</v>
      </c>
      <c r="J40" s="252"/>
      <c r="K40" s="227" t="s">
        <v>29</v>
      </c>
      <c r="L40" s="227">
        <v>4</v>
      </c>
      <c r="M40" s="253" t="s">
        <v>19</v>
      </c>
      <c r="N40" s="252"/>
      <c r="O40" s="252"/>
      <c r="P40" s="227" t="s">
        <v>18</v>
      </c>
      <c r="Q40" s="44">
        <f>Ragra!Q40+Ruman!Q40+Reco!Q40+Rsper!Q40+Rchi!Q40+Rgiur!Q40</f>
        <v>0</v>
      </c>
      <c r="R40" s="42">
        <f>Ragra!R40+Ruman!R40+Reco!R40+Rsper!R40+Rchi!R40+Rgiur!R40</f>
        <v>0</v>
      </c>
      <c r="S40" s="42">
        <f>Ragra!S40+Ruman!S40+Reco!S40+Rsper!S40+Rchi!S40+Rgiur!S40</f>
        <v>0</v>
      </c>
      <c r="T40" s="42">
        <f>Ragra!T40+Ruman!T40+Reco!T40+Rsper!T40+Rchi!T40+Rgiur!T40</f>
        <v>0</v>
      </c>
      <c r="U40" s="42">
        <f>Ragra!U40+Ruman!U40+Reco!U40+Rsper!U40+Rchi!U40+Rgiur!U40</f>
        <v>0</v>
      </c>
      <c r="V40" s="42">
        <f>Ragra!V40+Ruman!V40+Reco!V40+Rsper!V40+Rchi!V40+Rgiur!V40</f>
        <v>0</v>
      </c>
    </row>
    <row r="41" spans="1:22" ht="24.9" customHeight="1">
      <c r="A41" s="1"/>
      <c r="B41" s="249">
        <v>2018</v>
      </c>
      <c r="C41" s="250"/>
      <c r="D41" s="228" t="s">
        <v>98</v>
      </c>
      <c r="E41" s="251" t="s">
        <v>99</v>
      </c>
      <c r="F41" s="252"/>
      <c r="G41" s="252"/>
      <c r="H41" s="228" t="s">
        <v>22</v>
      </c>
      <c r="I41" s="251" t="s">
        <v>17</v>
      </c>
      <c r="J41" s="252"/>
      <c r="K41" s="227" t="s">
        <v>29</v>
      </c>
      <c r="L41" s="227">
        <v>4</v>
      </c>
      <c r="M41" s="253" t="s">
        <v>19</v>
      </c>
      <c r="N41" s="252"/>
      <c r="O41" s="252"/>
      <c r="P41" s="227" t="s">
        <v>18</v>
      </c>
      <c r="Q41" s="44">
        <f>Ragra!Q41+Ruman!Q41+Reco!Q41+Rsper!Q41+Rchi!Q41+Rgiur!Q41</f>
        <v>0</v>
      </c>
      <c r="R41" s="42">
        <f>Ragra!R41+Ruman!R41+Reco!R41+Rsper!R41+Rchi!R41+Rgiur!R41</f>
        <v>0</v>
      </c>
      <c r="S41" s="42">
        <f>Ragra!S41+Ruman!S41+Reco!S41+Rsper!S41+Rchi!S41+Rgiur!S41</f>
        <v>0</v>
      </c>
      <c r="T41" s="42">
        <f>Ragra!T41+Ruman!T41+Reco!T41+Rsper!T41+Rchi!T41+Rgiur!T41</f>
        <v>0</v>
      </c>
      <c r="U41" s="42">
        <f>Ragra!U41+Ruman!U41+Reco!U41+Rsper!U41+Rchi!U41+Rgiur!U41</f>
        <v>0</v>
      </c>
      <c r="V41" s="42">
        <f>Ragra!V41+Ruman!V41+Reco!V41+Rsper!V41+Rchi!V41+Rgiur!V41</f>
        <v>0</v>
      </c>
    </row>
    <row r="42" spans="1:22" ht="24.9" customHeight="1">
      <c r="A42" s="1"/>
      <c r="B42" s="249">
        <v>2018</v>
      </c>
      <c r="C42" s="250"/>
      <c r="D42" s="228" t="s">
        <v>100</v>
      </c>
      <c r="E42" s="251" t="s">
        <v>101</v>
      </c>
      <c r="F42" s="252"/>
      <c r="G42" s="252"/>
      <c r="H42" s="228" t="s">
        <v>22</v>
      </c>
      <c r="I42" s="251" t="s">
        <v>17</v>
      </c>
      <c r="J42" s="252"/>
      <c r="K42" s="227" t="s">
        <v>29</v>
      </c>
      <c r="L42" s="227">
        <v>4</v>
      </c>
      <c r="M42" s="253" t="s">
        <v>19</v>
      </c>
      <c r="N42" s="252"/>
      <c r="O42" s="252"/>
      <c r="P42" s="227" t="s">
        <v>18</v>
      </c>
      <c r="Q42" s="44">
        <f>Ragra!Q42+Ruman!Q42+Reco!Q42+Rsper!Q42+Rchi!Q42+Rgiur!Q42</f>
        <v>0</v>
      </c>
      <c r="R42" s="42">
        <f>Ragra!R42+Ruman!R42+Reco!R42+Rsper!R42+Rchi!R42+Rgiur!R42</f>
        <v>0</v>
      </c>
      <c r="S42" s="42">
        <f>Ragra!S42+Ruman!S42+Reco!S42+Rsper!S42+Rchi!S42+Rgiur!S42</f>
        <v>0</v>
      </c>
      <c r="T42" s="42">
        <f>Ragra!T42+Ruman!T42+Reco!T42+Rsper!T42+Rchi!T42+Rgiur!T42</f>
        <v>0</v>
      </c>
      <c r="U42" s="42">
        <f>Ragra!U42+Ruman!U42+Reco!U42+Rsper!U42+Rchi!U42+Rgiur!U42</f>
        <v>0</v>
      </c>
      <c r="V42" s="42">
        <f>Ragra!V42+Ruman!V42+Reco!V42+Rsper!V42+Rchi!V42+Rgiur!V42</f>
        <v>0</v>
      </c>
    </row>
    <row r="43" spans="1:22" ht="24.9" customHeight="1">
      <c r="A43" s="1"/>
      <c r="B43" s="249">
        <v>2018</v>
      </c>
      <c r="C43" s="250"/>
      <c r="D43" s="228" t="s">
        <v>102</v>
      </c>
      <c r="E43" s="251" t="s">
        <v>103</v>
      </c>
      <c r="F43" s="252"/>
      <c r="G43" s="252"/>
      <c r="H43" s="228" t="s">
        <v>22</v>
      </c>
      <c r="I43" s="251" t="s">
        <v>17</v>
      </c>
      <c r="J43" s="252"/>
      <c r="K43" s="227" t="s">
        <v>29</v>
      </c>
      <c r="L43" s="227">
        <v>4</v>
      </c>
      <c r="M43" s="253" t="s">
        <v>19</v>
      </c>
      <c r="N43" s="252"/>
      <c r="O43" s="252"/>
      <c r="P43" s="227" t="s">
        <v>18</v>
      </c>
      <c r="Q43" s="44">
        <f>Ragra!Q43+Ruman!Q43+Reco!Q43+Rsper!Q43+Rchi!Q43+Rgiur!Q43</f>
        <v>0</v>
      </c>
      <c r="R43" s="42">
        <f>Ragra!R43+Ruman!R43+Reco!R43+Rsper!R43+Rchi!R43+Rgiur!R43</f>
        <v>2433944.5199999996</v>
      </c>
      <c r="S43" s="42">
        <f>Ragra!S43+Ruman!S43+Reco!S43+Rsper!S43+Rchi!S43+Rgiur!S43</f>
        <v>0</v>
      </c>
      <c r="T43" s="42">
        <f>Ragra!T43+Ruman!T43+Reco!T43+Rsper!T43+Rchi!T43+Rgiur!T43</f>
        <v>0</v>
      </c>
      <c r="U43" s="42">
        <f>Ragra!U43+Ruman!U43+Reco!U43+Rsper!U43+Rchi!U43+Rgiur!U43</f>
        <v>0</v>
      </c>
      <c r="V43" s="42">
        <f>Ragra!V43+Ruman!V43+Reco!V43+Rsper!V43+Rchi!V43+Rgiur!V43</f>
        <v>2433944.5199999996</v>
      </c>
    </row>
    <row r="44" spans="1:22" ht="24.9" customHeight="1">
      <c r="A44" s="1"/>
      <c r="B44" s="249">
        <v>2018</v>
      </c>
      <c r="C44" s="250"/>
      <c r="D44" s="228" t="s">
        <v>104</v>
      </c>
      <c r="E44" s="251" t="s">
        <v>105</v>
      </c>
      <c r="F44" s="252"/>
      <c r="G44" s="252"/>
      <c r="H44" s="228" t="s">
        <v>22</v>
      </c>
      <c r="I44" s="251" t="s">
        <v>17</v>
      </c>
      <c r="J44" s="252"/>
      <c r="K44" s="227" t="s">
        <v>29</v>
      </c>
      <c r="L44" s="227">
        <v>4</v>
      </c>
      <c r="M44" s="253" t="s">
        <v>19</v>
      </c>
      <c r="N44" s="252"/>
      <c r="O44" s="252"/>
      <c r="P44" s="227" t="s">
        <v>18</v>
      </c>
      <c r="Q44" s="44">
        <f>Ragra!Q44+Ruman!Q44+Reco!Q44+Rsper!Q44+Rchi!Q44+Rgiur!Q44</f>
        <v>0</v>
      </c>
      <c r="R44" s="42">
        <f>Ragra!R44+Ruman!R44+Reco!R44+Rsper!R44+Rchi!R44+Rgiur!R44</f>
        <v>0</v>
      </c>
      <c r="S44" s="42">
        <f>Ragra!S44+Ruman!S44+Reco!S44+Rsper!S44+Rchi!S44+Rgiur!S44</f>
        <v>0</v>
      </c>
      <c r="T44" s="42">
        <f>Ragra!T44+Ruman!T44+Reco!T44+Rsper!T44+Rchi!T44+Rgiur!T44</f>
        <v>0</v>
      </c>
      <c r="U44" s="42">
        <f>Ragra!U44+Ruman!U44+Reco!U44+Rsper!U44+Rchi!U44+Rgiur!U44</f>
        <v>0</v>
      </c>
      <c r="V44" s="42">
        <f>Ragra!V44+Ruman!V44+Reco!V44+Rsper!V44+Rchi!V44+Rgiur!V44</f>
        <v>0</v>
      </c>
    </row>
    <row r="45" spans="1:22" ht="24.9" customHeight="1">
      <c r="A45" s="1"/>
      <c r="B45" s="249">
        <v>2018</v>
      </c>
      <c r="C45" s="250"/>
      <c r="D45" s="228" t="s">
        <v>106</v>
      </c>
      <c r="E45" s="251" t="s">
        <v>107</v>
      </c>
      <c r="F45" s="252"/>
      <c r="G45" s="252"/>
      <c r="H45" s="228" t="s">
        <v>22</v>
      </c>
      <c r="I45" s="251" t="s">
        <v>17</v>
      </c>
      <c r="J45" s="252"/>
      <c r="K45" s="227" t="s">
        <v>29</v>
      </c>
      <c r="L45" s="227">
        <v>4</v>
      </c>
      <c r="M45" s="253" t="s">
        <v>19</v>
      </c>
      <c r="N45" s="252"/>
      <c r="O45" s="252"/>
      <c r="P45" s="227" t="s">
        <v>18</v>
      </c>
      <c r="Q45" s="44">
        <f>Ragra!Q45+Ruman!Q45+Reco!Q45+Rsper!Q45+Rchi!Q45+Rgiur!Q45</f>
        <v>0</v>
      </c>
      <c r="R45" s="42">
        <f>Ragra!R45+Ruman!R45+Reco!R45+Rsper!R45+Rchi!R45+Rgiur!R45</f>
        <v>0</v>
      </c>
      <c r="S45" s="42">
        <f>Ragra!S45+Ruman!S45+Reco!S45+Rsper!S45+Rchi!S45+Rgiur!S45</f>
        <v>0</v>
      </c>
      <c r="T45" s="42">
        <f>Ragra!T45+Ruman!T45+Reco!T45+Rsper!T45+Rchi!T45+Rgiur!T45</f>
        <v>0</v>
      </c>
      <c r="U45" s="42">
        <f>Ragra!U45+Ruman!U45+Reco!U45+Rsper!U45+Rchi!U45+Rgiur!U45</f>
        <v>0</v>
      </c>
      <c r="V45" s="42">
        <f>Ragra!V45+Ruman!V45+Reco!V45+Rsper!V45+Rchi!V45+Rgiur!V45</f>
        <v>0</v>
      </c>
    </row>
    <row r="46" spans="1:22" ht="24.9" customHeight="1">
      <c r="A46" s="1"/>
      <c r="B46" s="249">
        <v>2018</v>
      </c>
      <c r="C46" s="250"/>
      <c r="D46" s="228" t="s">
        <v>108</v>
      </c>
      <c r="E46" s="251" t="s">
        <v>109</v>
      </c>
      <c r="F46" s="252"/>
      <c r="G46" s="252"/>
      <c r="H46" s="228" t="s">
        <v>22</v>
      </c>
      <c r="I46" s="251" t="s">
        <v>17</v>
      </c>
      <c r="J46" s="252"/>
      <c r="K46" s="227" t="s">
        <v>29</v>
      </c>
      <c r="L46" s="227">
        <v>4</v>
      </c>
      <c r="M46" s="253" t="s">
        <v>19</v>
      </c>
      <c r="N46" s="252"/>
      <c r="O46" s="252"/>
      <c r="P46" s="227" t="s">
        <v>18</v>
      </c>
      <c r="Q46" s="44">
        <f>Ragra!Q46+Ruman!Q46+Reco!Q46+Rsper!Q46+Rchi!Q46+Rgiur!Q46</f>
        <v>0</v>
      </c>
      <c r="R46" s="42">
        <f>Ragra!R46+Ruman!R46+Reco!R46+Rsper!R46+Rchi!R46+Rgiur!R46</f>
        <v>0</v>
      </c>
      <c r="S46" s="42">
        <f>Ragra!S46+Ruman!S46+Reco!S46+Rsper!S46+Rchi!S46+Rgiur!S46</f>
        <v>0</v>
      </c>
      <c r="T46" s="42">
        <f>Ragra!T46+Ruman!T46+Reco!T46+Rsper!T46+Rchi!T46+Rgiur!T46</f>
        <v>0</v>
      </c>
      <c r="U46" s="42">
        <f>Ragra!U46+Ruman!U46+Reco!U46+Rsper!U46+Rchi!U46+Rgiur!U46</f>
        <v>0</v>
      </c>
      <c r="V46" s="42">
        <f>Ragra!V46+Ruman!V46+Reco!V46+Rsper!V46+Rchi!V46+Rgiur!V46</f>
        <v>0</v>
      </c>
    </row>
    <row r="47" spans="1:22" ht="24.9" customHeight="1">
      <c r="A47" s="1"/>
      <c r="B47" s="249">
        <v>2018</v>
      </c>
      <c r="C47" s="250"/>
      <c r="D47" s="228" t="s">
        <v>110</v>
      </c>
      <c r="E47" s="251" t="s">
        <v>111</v>
      </c>
      <c r="F47" s="252"/>
      <c r="G47" s="252"/>
      <c r="H47" s="228" t="s">
        <v>22</v>
      </c>
      <c r="I47" s="251" t="s">
        <v>17</v>
      </c>
      <c r="J47" s="252"/>
      <c r="K47" s="227" t="s">
        <v>29</v>
      </c>
      <c r="L47" s="227">
        <v>4</v>
      </c>
      <c r="M47" s="253" t="s">
        <v>19</v>
      </c>
      <c r="N47" s="252"/>
      <c r="O47" s="252"/>
      <c r="P47" s="227" t="s">
        <v>18</v>
      </c>
      <c r="Q47" s="44">
        <f>Ragra!Q47+Ruman!Q47+Reco!Q47+Rsper!Q47+Rchi!Q47+Rgiur!Q47</f>
        <v>0</v>
      </c>
      <c r="R47" s="42">
        <f>Ragra!R47+Ruman!R47+Reco!R47+Rsper!R47+Rchi!R47+Rgiur!R47</f>
        <v>0</v>
      </c>
      <c r="S47" s="42">
        <f>Ragra!S47+Ruman!S47+Reco!S47+Rsper!S47+Rchi!S47+Rgiur!S47</f>
        <v>0</v>
      </c>
      <c r="T47" s="42">
        <f>Ragra!T47+Ruman!T47+Reco!T47+Rsper!T47+Rchi!T47+Rgiur!T47</f>
        <v>0</v>
      </c>
      <c r="U47" s="42">
        <f>Ragra!U47+Ruman!U47+Reco!U47+Rsper!U47+Rchi!U47+Rgiur!U47</f>
        <v>0</v>
      </c>
      <c r="V47" s="42">
        <f>Ragra!V47+Ruman!V47+Reco!V47+Rsper!V47+Rchi!V47+Rgiur!V47</f>
        <v>0</v>
      </c>
    </row>
    <row r="48" spans="1:22" ht="24.9" customHeight="1">
      <c r="A48" s="1"/>
      <c r="B48" s="249">
        <v>2018</v>
      </c>
      <c r="C48" s="250"/>
      <c r="D48" s="228" t="s">
        <v>112</v>
      </c>
      <c r="E48" s="251" t="s">
        <v>113</v>
      </c>
      <c r="F48" s="252"/>
      <c r="G48" s="252"/>
      <c r="H48" s="228" t="s">
        <v>22</v>
      </c>
      <c r="I48" s="251" t="s">
        <v>17</v>
      </c>
      <c r="J48" s="252"/>
      <c r="K48" s="227" t="s">
        <v>29</v>
      </c>
      <c r="L48" s="227">
        <v>4</v>
      </c>
      <c r="M48" s="253" t="s">
        <v>19</v>
      </c>
      <c r="N48" s="252"/>
      <c r="O48" s="252"/>
      <c r="P48" s="227" t="s">
        <v>18</v>
      </c>
      <c r="Q48" s="44">
        <f>Ragra!Q48+Ruman!Q48+Reco!Q48+Rsper!Q48+Rchi!Q48+Rgiur!Q48</f>
        <v>0</v>
      </c>
      <c r="R48" s="42">
        <f>Ragra!R48+Ruman!R48+Reco!R48+Rsper!R48+Rchi!R48+Rgiur!R48</f>
        <v>0</v>
      </c>
      <c r="S48" s="42">
        <f>Ragra!S48+Ruman!S48+Reco!S48+Rsper!S48+Rchi!S48+Rgiur!S48</f>
        <v>0</v>
      </c>
      <c r="T48" s="42">
        <f>Ragra!T48+Ruman!T48+Reco!T48+Rsper!T48+Rchi!T48+Rgiur!T48</f>
        <v>0</v>
      </c>
      <c r="U48" s="42">
        <f>Ragra!U48+Ruman!U48+Reco!U48+Rsper!U48+Rchi!U48+Rgiur!U48</f>
        <v>0</v>
      </c>
      <c r="V48" s="42">
        <f>Ragra!V48+Ruman!V48+Reco!V48+Rsper!V48+Rchi!V48+Rgiur!V48</f>
        <v>0</v>
      </c>
    </row>
    <row r="49" spans="1:22" ht="24.9" customHeight="1">
      <c r="A49" s="1"/>
      <c r="B49" s="249">
        <v>2018</v>
      </c>
      <c r="C49" s="250"/>
      <c r="D49" s="228" t="s">
        <v>114</v>
      </c>
      <c r="E49" s="251" t="s">
        <v>115</v>
      </c>
      <c r="F49" s="252"/>
      <c r="G49" s="252"/>
      <c r="H49" s="228" t="s">
        <v>22</v>
      </c>
      <c r="I49" s="251" t="s">
        <v>17</v>
      </c>
      <c r="J49" s="252"/>
      <c r="K49" s="227" t="s">
        <v>29</v>
      </c>
      <c r="L49" s="227">
        <v>4</v>
      </c>
      <c r="M49" s="253" t="s">
        <v>19</v>
      </c>
      <c r="N49" s="252"/>
      <c r="O49" s="252"/>
      <c r="P49" s="227" t="s">
        <v>18</v>
      </c>
      <c r="Q49" s="44">
        <f>Ragra!Q49+Ruman!Q49+Reco!Q49+Rsper!Q49+Rchi!Q49+Rgiur!Q49</f>
        <v>30000</v>
      </c>
      <c r="R49" s="42">
        <f>Ragra!R49+Ruman!R49+Reco!R49+Rsper!R49+Rchi!R49+Rgiur!R49</f>
        <v>0</v>
      </c>
      <c r="S49" s="42">
        <f>Ragra!S49+Ruman!S49+Reco!S49+Rsper!S49+Rchi!S49+Rgiur!S49</f>
        <v>0</v>
      </c>
      <c r="T49" s="42">
        <f>Ragra!T49+Ruman!T49+Reco!T49+Rsper!T49+Rchi!T49+Rgiur!T49</f>
        <v>0</v>
      </c>
      <c r="U49" s="42">
        <f>Ragra!U49+Ruman!U49+Reco!U49+Rsper!U49+Rchi!U49+Rgiur!U49</f>
        <v>0</v>
      </c>
      <c r="V49" s="42">
        <f>Ragra!V49+Ruman!V49+Reco!V49+Rsper!V49+Rchi!V49+Rgiur!V49</f>
        <v>30000</v>
      </c>
    </row>
    <row r="50" spans="1:22" ht="24.9" customHeight="1">
      <c r="A50" s="1"/>
      <c r="B50" s="249">
        <v>2018</v>
      </c>
      <c r="C50" s="250"/>
      <c r="D50" s="228" t="s">
        <v>116</v>
      </c>
      <c r="E50" s="251" t="s">
        <v>117</v>
      </c>
      <c r="F50" s="252"/>
      <c r="G50" s="252"/>
      <c r="H50" s="228" t="s">
        <v>22</v>
      </c>
      <c r="I50" s="251" t="s">
        <v>17</v>
      </c>
      <c r="J50" s="252"/>
      <c r="K50" s="227" t="s">
        <v>29</v>
      </c>
      <c r="L50" s="227">
        <v>4</v>
      </c>
      <c r="M50" s="253" t="s">
        <v>19</v>
      </c>
      <c r="N50" s="252"/>
      <c r="O50" s="252"/>
      <c r="P50" s="227" t="s">
        <v>18</v>
      </c>
      <c r="Q50" s="44">
        <f>Ragra!Q50+Ruman!Q50+Reco!Q50+Rsper!Q50+Rchi!Q50+Rgiur!Q50</f>
        <v>0</v>
      </c>
      <c r="R50" s="42">
        <f>Ragra!R50+Ruman!R50+Reco!R50+Rsper!R50+Rchi!R50+Rgiur!R50</f>
        <v>217006.21</v>
      </c>
      <c r="S50" s="42">
        <f>Ragra!S50+Ruman!S50+Reco!S50+Rsper!S50+Rchi!S50+Rgiur!S50</f>
        <v>0</v>
      </c>
      <c r="T50" s="42">
        <f>Ragra!T50+Ruman!T50+Reco!T50+Rsper!T50+Rchi!T50+Rgiur!T50</f>
        <v>0</v>
      </c>
      <c r="U50" s="42">
        <f>Ragra!U50+Ruman!U50+Reco!U50+Rsper!U50+Rchi!U50+Rgiur!U50</f>
        <v>0</v>
      </c>
      <c r="V50" s="42">
        <f>Ragra!V50+Ruman!V50+Reco!V50+Rsper!V50+Rchi!V50+Rgiur!V50</f>
        <v>217006.21</v>
      </c>
    </row>
    <row r="51" spans="1:22" ht="24.9" customHeight="1">
      <c r="A51" s="1"/>
      <c r="B51" s="249">
        <v>2018</v>
      </c>
      <c r="C51" s="250"/>
      <c r="D51" s="228" t="s">
        <v>118</v>
      </c>
      <c r="E51" s="251" t="s">
        <v>119</v>
      </c>
      <c r="F51" s="252"/>
      <c r="G51" s="252"/>
      <c r="H51" s="228" t="s">
        <v>22</v>
      </c>
      <c r="I51" s="251" t="s">
        <v>17</v>
      </c>
      <c r="J51" s="252"/>
      <c r="K51" s="227" t="s">
        <v>29</v>
      </c>
      <c r="L51" s="227">
        <v>4</v>
      </c>
      <c r="M51" s="253" t="s">
        <v>19</v>
      </c>
      <c r="N51" s="252"/>
      <c r="O51" s="252"/>
      <c r="P51" s="227" t="s">
        <v>18</v>
      </c>
      <c r="Q51" s="44">
        <f>Ragra!Q51+Ruman!Q51+Reco!Q51+Rsper!Q51+Rchi!Q51+Rgiur!Q51</f>
        <v>0</v>
      </c>
      <c r="R51" s="42">
        <f>Ragra!R51+Ruman!R51+Reco!R51+Rsper!R51+Rchi!R51+Rgiur!R51</f>
        <v>0</v>
      </c>
      <c r="S51" s="42">
        <f>Ragra!S51+Ruman!S51+Reco!S51+Rsper!S51+Rchi!S51+Rgiur!S51</f>
        <v>0</v>
      </c>
      <c r="T51" s="42">
        <f>Ragra!T51+Ruman!T51+Reco!T51+Rsper!T51+Rchi!T51+Rgiur!T51</f>
        <v>0</v>
      </c>
      <c r="U51" s="42">
        <f>Ragra!U51+Ruman!U51+Reco!U51+Rsper!U51+Rchi!U51+Rgiur!U51</f>
        <v>0</v>
      </c>
      <c r="V51" s="42">
        <f>Ragra!V51+Ruman!V51+Reco!V51+Rsper!V51+Rchi!V51+Rgiur!V51</f>
        <v>0</v>
      </c>
    </row>
    <row r="52" spans="1:22" ht="24.9" customHeight="1">
      <c r="A52" s="1"/>
      <c r="B52" s="249">
        <v>2018</v>
      </c>
      <c r="C52" s="250"/>
      <c r="D52" s="228" t="s">
        <v>120</v>
      </c>
      <c r="E52" s="251" t="s">
        <v>121</v>
      </c>
      <c r="F52" s="252"/>
      <c r="G52" s="252"/>
      <c r="H52" s="228" t="s">
        <v>22</v>
      </c>
      <c r="I52" s="251" t="s">
        <v>17</v>
      </c>
      <c r="J52" s="252"/>
      <c r="K52" s="227" t="s">
        <v>29</v>
      </c>
      <c r="L52" s="227">
        <v>4</v>
      </c>
      <c r="M52" s="253" t="s">
        <v>19</v>
      </c>
      <c r="N52" s="252"/>
      <c r="O52" s="252"/>
      <c r="P52" s="227" t="s">
        <v>18</v>
      </c>
      <c r="Q52" s="44">
        <f>Ragra!Q52+Ruman!Q52+Reco!Q52+Rsper!Q52+Rchi!Q52+Rgiur!Q52</f>
        <v>0</v>
      </c>
      <c r="R52" s="42">
        <f>Ragra!R52+Ruman!R52+Reco!R52+Rsper!R52+Rchi!R52+Rgiur!R52</f>
        <v>12817.79</v>
      </c>
      <c r="S52" s="42">
        <f>Ragra!S52+Ruman!S52+Reco!S52+Rsper!S52+Rchi!S52+Rgiur!S52</f>
        <v>0</v>
      </c>
      <c r="T52" s="42">
        <f>Ragra!T52+Ruman!T52+Reco!T52+Rsper!T52+Rchi!T52+Rgiur!T52</f>
        <v>0</v>
      </c>
      <c r="U52" s="42">
        <f>Ragra!U52+Ruman!U52+Reco!U52+Rsper!U52+Rchi!U52+Rgiur!U52</f>
        <v>0</v>
      </c>
      <c r="V52" s="42">
        <f>Ragra!V52+Ruman!V52+Reco!V52+Rsper!V52+Rchi!V52+Rgiur!V52</f>
        <v>12817.79</v>
      </c>
    </row>
    <row r="53" spans="1:22" s="51" customFormat="1" ht="24.9" customHeight="1">
      <c r="A53" s="7"/>
      <c r="B53" s="259">
        <v>2018</v>
      </c>
      <c r="C53" s="260"/>
      <c r="D53" s="8" t="s">
        <v>122</v>
      </c>
      <c r="E53" s="261" t="s">
        <v>123</v>
      </c>
      <c r="F53" s="260"/>
      <c r="G53" s="260"/>
      <c r="H53" s="8" t="s">
        <v>22</v>
      </c>
      <c r="I53" s="261" t="s">
        <v>17</v>
      </c>
      <c r="J53" s="260"/>
      <c r="K53" s="226" t="s">
        <v>18</v>
      </c>
      <c r="L53" s="226">
        <v>3</v>
      </c>
      <c r="M53" s="259" t="s">
        <v>19</v>
      </c>
      <c r="N53" s="260"/>
      <c r="O53" s="260"/>
      <c r="P53" s="226" t="s">
        <v>18</v>
      </c>
      <c r="Q53" s="40">
        <f>Ragra!Q53+Ruman!Q53+Reco!Q53+Rsper!Q53+Rchi!Q53+Rgiur!Q53</f>
        <v>0</v>
      </c>
      <c r="R53" s="40">
        <f>Ragra!R53+Ruman!R53+Reco!R53+Rsper!R53+Rchi!R53+Rgiur!R53</f>
        <v>897241.92999999993</v>
      </c>
      <c r="S53" s="40">
        <f>Ragra!S53+Ruman!S53+Reco!S53+Rsper!S53+Rchi!S53+Rgiur!S53</f>
        <v>0</v>
      </c>
      <c r="T53" s="40">
        <f>Ragra!T53+Ruman!T53+Reco!T53+Rsper!T53+Rchi!T53+Rgiur!T53</f>
        <v>0</v>
      </c>
      <c r="U53" s="40">
        <f>Ragra!U53+Ruman!U53+Reco!U53+Rsper!U53+Rchi!U53+Rgiur!U53</f>
        <v>0</v>
      </c>
      <c r="V53" s="40">
        <f>Ragra!V53+Ruman!V53+Reco!V53+Rsper!V53+Rchi!V53+Rgiur!V53</f>
        <v>897241.92999999993</v>
      </c>
    </row>
    <row r="54" spans="1:22" ht="24.9" customHeight="1">
      <c r="A54" s="1"/>
      <c r="B54" s="249">
        <v>2018</v>
      </c>
      <c r="C54" s="250"/>
      <c r="D54" s="228" t="s">
        <v>124</v>
      </c>
      <c r="E54" s="251" t="s">
        <v>125</v>
      </c>
      <c r="F54" s="252"/>
      <c r="G54" s="252"/>
      <c r="H54" s="228" t="s">
        <v>22</v>
      </c>
      <c r="I54" s="251" t="s">
        <v>17</v>
      </c>
      <c r="J54" s="252"/>
      <c r="K54" s="227" t="s">
        <v>29</v>
      </c>
      <c r="L54" s="227">
        <v>4</v>
      </c>
      <c r="M54" s="253" t="s">
        <v>19</v>
      </c>
      <c r="N54" s="252"/>
      <c r="O54" s="252"/>
      <c r="P54" s="227" t="s">
        <v>18</v>
      </c>
      <c r="Q54" s="44">
        <f>Ragra!Q54+Ruman!Q54+Reco!Q54+Rsper!Q54+Rchi!Q54+Rgiur!Q54</f>
        <v>0</v>
      </c>
      <c r="R54" s="44">
        <f>Ragra!R54+Ruman!R54+Reco!R54+Rsper!R54+Rchi!R54+Rgiur!R54</f>
        <v>0</v>
      </c>
      <c r="S54" s="42">
        <f>Ragra!S54+Ruman!S54+Reco!S54+Rsper!S54+Rchi!S54+Rgiur!S54</f>
        <v>0</v>
      </c>
      <c r="T54" s="42">
        <f>Ragra!T54+Ruman!T54+Reco!T54+Rsper!T54+Rchi!T54+Rgiur!T54</f>
        <v>0</v>
      </c>
      <c r="U54" s="42">
        <f>Ragra!U54+Ruman!U54+Reco!U54+Rsper!U54+Rchi!U54+Rgiur!U54</f>
        <v>0</v>
      </c>
      <c r="V54" s="42">
        <f>Ragra!V54+Ruman!V54+Reco!V54+Rsper!V54+Rchi!V54+Rgiur!V54</f>
        <v>0</v>
      </c>
    </row>
    <row r="55" spans="1:22" ht="24.9" customHeight="1">
      <c r="A55" s="1"/>
      <c r="B55" s="249">
        <v>2018</v>
      </c>
      <c r="C55" s="250"/>
      <c r="D55" s="228" t="s">
        <v>126</v>
      </c>
      <c r="E55" s="251" t="s">
        <v>127</v>
      </c>
      <c r="F55" s="252"/>
      <c r="G55" s="252"/>
      <c r="H55" s="228" t="s">
        <v>22</v>
      </c>
      <c r="I55" s="251" t="s">
        <v>17</v>
      </c>
      <c r="J55" s="252"/>
      <c r="K55" s="227" t="s">
        <v>29</v>
      </c>
      <c r="L55" s="227">
        <v>4</v>
      </c>
      <c r="M55" s="253" t="s">
        <v>19</v>
      </c>
      <c r="N55" s="252"/>
      <c r="O55" s="252"/>
      <c r="P55" s="227" t="s">
        <v>18</v>
      </c>
      <c r="Q55" s="44">
        <f>Ragra!Q55+Ruman!Q55+Reco!Q55+Rsper!Q55+Rchi!Q55+Rgiur!Q55</f>
        <v>0</v>
      </c>
      <c r="R55" s="44">
        <f>Ragra!R55+Ruman!R55+Reco!R55+Rsper!R55+Rchi!R55+Rgiur!R55</f>
        <v>0</v>
      </c>
      <c r="S55" s="42">
        <f>Ragra!S55+Ruman!S55+Reco!S55+Rsper!S55+Rchi!S55+Rgiur!S55</f>
        <v>0</v>
      </c>
      <c r="T55" s="42">
        <f>Ragra!T55+Ruman!T55+Reco!T55+Rsper!T55+Rchi!T55+Rgiur!T55</f>
        <v>0</v>
      </c>
      <c r="U55" s="42">
        <f>Ragra!U55+Ruman!U55+Reco!U55+Rsper!U55+Rchi!U55+Rgiur!U55</f>
        <v>0</v>
      </c>
      <c r="V55" s="42">
        <f>Ragra!V55+Ruman!V55+Reco!V55+Rsper!V55+Rchi!V55+Rgiur!V55</f>
        <v>0</v>
      </c>
    </row>
    <row r="56" spans="1:22" ht="24.9" customHeight="1">
      <c r="A56" s="1"/>
      <c r="B56" s="249">
        <v>2018</v>
      </c>
      <c r="C56" s="250"/>
      <c r="D56" s="228" t="s">
        <v>128</v>
      </c>
      <c r="E56" s="251" t="s">
        <v>129</v>
      </c>
      <c r="F56" s="252"/>
      <c r="G56" s="252"/>
      <c r="H56" s="228" t="s">
        <v>22</v>
      </c>
      <c r="I56" s="251" t="s">
        <v>17</v>
      </c>
      <c r="J56" s="252"/>
      <c r="K56" s="227" t="s">
        <v>29</v>
      </c>
      <c r="L56" s="227">
        <v>4</v>
      </c>
      <c r="M56" s="253" t="s">
        <v>19</v>
      </c>
      <c r="N56" s="252"/>
      <c r="O56" s="252"/>
      <c r="P56" s="227" t="s">
        <v>18</v>
      </c>
      <c r="Q56" s="44">
        <f>Ragra!Q56+Ruman!Q56+Reco!Q56+Rsper!Q56+Rchi!Q56+Rgiur!Q56</f>
        <v>0</v>
      </c>
      <c r="R56" s="44">
        <f>Ragra!R56+Ruman!R56+Reco!R56+Rsper!R56+Rchi!R56+Rgiur!R56</f>
        <v>0</v>
      </c>
      <c r="S56" s="42">
        <f>Ragra!S56+Ruman!S56+Reco!S56+Rsper!S56+Rchi!S56+Rgiur!S56</f>
        <v>0</v>
      </c>
      <c r="T56" s="42">
        <f>Ragra!T56+Ruman!T56+Reco!T56+Rsper!T56+Rchi!T56+Rgiur!T56</f>
        <v>0</v>
      </c>
      <c r="U56" s="42">
        <f>Ragra!U56+Ruman!U56+Reco!U56+Rsper!U56+Rchi!U56+Rgiur!U56</f>
        <v>0</v>
      </c>
      <c r="V56" s="42">
        <f>Ragra!V56+Ruman!V56+Reco!V56+Rsper!V56+Rchi!V56+Rgiur!V56</f>
        <v>0</v>
      </c>
    </row>
    <row r="57" spans="1:22" ht="24.9" customHeight="1">
      <c r="A57" s="1"/>
      <c r="B57" s="249">
        <v>2018</v>
      </c>
      <c r="C57" s="250"/>
      <c r="D57" s="228" t="s">
        <v>130</v>
      </c>
      <c r="E57" s="251" t="s">
        <v>131</v>
      </c>
      <c r="F57" s="252"/>
      <c r="G57" s="252"/>
      <c r="H57" s="228" t="s">
        <v>22</v>
      </c>
      <c r="I57" s="251" t="s">
        <v>17</v>
      </c>
      <c r="J57" s="252"/>
      <c r="K57" s="227" t="s">
        <v>29</v>
      </c>
      <c r="L57" s="227">
        <v>4</v>
      </c>
      <c r="M57" s="253" t="s">
        <v>19</v>
      </c>
      <c r="N57" s="252"/>
      <c r="O57" s="252"/>
      <c r="P57" s="227" t="s">
        <v>18</v>
      </c>
      <c r="Q57" s="44">
        <f>Ragra!Q57+Ruman!Q57+Reco!Q57+Rsper!Q57+Rchi!Q57+Rgiur!Q57</f>
        <v>0</v>
      </c>
      <c r="R57" s="44">
        <f>Ragra!R57+Ruman!R57+Reco!R57+Rsper!R57+Rchi!R57+Rgiur!R57</f>
        <v>0</v>
      </c>
      <c r="S57" s="42">
        <f>Ragra!S57+Ruman!S57+Reco!S57+Rsper!S57+Rchi!S57+Rgiur!S57</f>
        <v>0</v>
      </c>
      <c r="T57" s="42">
        <f>Ragra!T57+Ruman!T57+Reco!T57+Rsper!T57+Rchi!T57+Rgiur!T57</f>
        <v>0</v>
      </c>
      <c r="U57" s="42">
        <f>Ragra!U57+Ruman!U57+Reco!U57+Rsper!U57+Rchi!U57+Rgiur!U57</f>
        <v>0</v>
      </c>
      <c r="V57" s="42">
        <f>Ragra!V57+Ruman!V57+Reco!V57+Rsper!V57+Rchi!V57+Rgiur!V57</f>
        <v>0</v>
      </c>
    </row>
    <row r="58" spans="1:22" ht="24.9" customHeight="1">
      <c r="A58" s="1"/>
      <c r="B58" s="249">
        <v>2018</v>
      </c>
      <c r="C58" s="250"/>
      <c r="D58" s="228" t="s">
        <v>132</v>
      </c>
      <c r="E58" s="251" t="s">
        <v>133</v>
      </c>
      <c r="F58" s="252"/>
      <c r="G58" s="252"/>
      <c r="H58" s="228" t="s">
        <v>22</v>
      </c>
      <c r="I58" s="251" t="s">
        <v>17</v>
      </c>
      <c r="J58" s="252"/>
      <c r="K58" s="227" t="s">
        <v>29</v>
      </c>
      <c r="L58" s="227">
        <v>4</v>
      </c>
      <c r="M58" s="253" t="s">
        <v>19</v>
      </c>
      <c r="N58" s="252"/>
      <c r="O58" s="252"/>
      <c r="P58" s="227" t="s">
        <v>18</v>
      </c>
      <c r="Q58" s="44">
        <f>Ragra!Q58+Ruman!Q58+Reco!Q58+Rsper!Q58+Rchi!Q58+Rgiur!Q58</f>
        <v>0</v>
      </c>
      <c r="R58" s="44">
        <f>Ragra!R58+Ruman!R58+Reco!R58+Rsper!R58+Rchi!R58+Rgiur!R58</f>
        <v>0</v>
      </c>
      <c r="S58" s="42">
        <f>Ragra!S58+Ruman!S58+Reco!S58+Rsper!S58+Rchi!S58+Rgiur!S58</f>
        <v>0</v>
      </c>
      <c r="T58" s="42">
        <f>Ragra!T58+Ruman!T58+Reco!T58+Rsper!T58+Rchi!T58+Rgiur!T58</f>
        <v>0</v>
      </c>
      <c r="U58" s="42">
        <f>Ragra!U58+Ruman!U58+Reco!U58+Rsper!U58+Rchi!U58+Rgiur!U58</f>
        <v>0</v>
      </c>
      <c r="V58" s="42">
        <f>Ragra!V58+Ruman!V58+Reco!V58+Rsper!V58+Rchi!V58+Rgiur!V58</f>
        <v>0</v>
      </c>
    </row>
    <row r="59" spans="1:22" ht="24.9" customHeight="1">
      <c r="A59" s="1"/>
      <c r="B59" s="249">
        <v>2018</v>
      </c>
      <c r="C59" s="250"/>
      <c r="D59" s="228" t="s">
        <v>134</v>
      </c>
      <c r="E59" s="251" t="s">
        <v>135</v>
      </c>
      <c r="F59" s="252"/>
      <c r="G59" s="252"/>
      <c r="H59" s="228" t="s">
        <v>22</v>
      </c>
      <c r="I59" s="251" t="s">
        <v>17</v>
      </c>
      <c r="J59" s="252"/>
      <c r="K59" s="227" t="s">
        <v>29</v>
      </c>
      <c r="L59" s="227">
        <v>4</v>
      </c>
      <c r="M59" s="253" t="s">
        <v>19</v>
      </c>
      <c r="N59" s="252"/>
      <c r="O59" s="252"/>
      <c r="P59" s="227" t="s">
        <v>18</v>
      </c>
      <c r="Q59" s="44">
        <f>Ragra!Q59+Ruman!Q59+Reco!Q59+Rsper!Q59+Rchi!Q59+Rgiur!Q59</f>
        <v>0</v>
      </c>
      <c r="R59" s="44">
        <f>Ragra!R59+Ruman!R59+Reco!R59+Rsper!R59+Rchi!R59+Rgiur!R59</f>
        <v>0</v>
      </c>
      <c r="S59" s="42">
        <f>Ragra!S59+Ruman!S59+Reco!S59+Rsper!S59+Rchi!S59+Rgiur!S59</f>
        <v>0</v>
      </c>
      <c r="T59" s="42">
        <f>Ragra!T59+Ruman!T59+Reco!T59+Rsper!T59+Rchi!T59+Rgiur!T59</f>
        <v>0</v>
      </c>
      <c r="U59" s="42">
        <f>Ragra!U59+Ruman!U59+Reco!U59+Rsper!U59+Rchi!U59+Rgiur!U59</f>
        <v>0</v>
      </c>
      <c r="V59" s="42">
        <f>Ragra!V59+Ruman!V59+Reco!V59+Rsper!V59+Rchi!V59+Rgiur!V59</f>
        <v>0</v>
      </c>
    </row>
    <row r="60" spans="1:22" ht="24.9" customHeight="1">
      <c r="A60" s="1"/>
      <c r="B60" s="249">
        <v>2018</v>
      </c>
      <c r="C60" s="250"/>
      <c r="D60" s="228" t="s">
        <v>136</v>
      </c>
      <c r="E60" s="251" t="s">
        <v>137</v>
      </c>
      <c r="F60" s="252"/>
      <c r="G60" s="252"/>
      <c r="H60" s="228" t="s">
        <v>22</v>
      </c>
      <c r="I60" s="251" t="s">
        <v>17</v>
      </c>
      <c r="J60" s="252"/>
      <c r="K60" s="227" t="s">
        <v>29</v>
      </c>
      <c r="L60" s="227">
        <v>4</v>
      </c>
      <c r="M60" s="253" t="s">
        <v>19</v>
      </c>
      <c r="N60" s="252"/>
      <c r="O60" s="252"/>
      <c r="P60" s="227" t="s">
        <v>18</v>
      </c>
      <c r="Q60" s="44">
        <f>Ragra!Q60+Ruman!Q60+Reco!Q60+Rsper!Q60+Rchi!Q60+Rgiur!Q60</f>
        <v>0</v>
      </c>
      <c r="R60" s="44">
        <f>Ragra!R60+Ruman!R60+Reco!R60+Rsper!R60+Rchi!R60+Rgiur!R60</f>
        <v>279047.34999999998</v>
      </c>
      <c r="S60" s="42">
        <f>Ragra!S60+Ruman!S60+Reco!S60+Rsper!S60+Rchi!S60+Rgiur!S60</f>
        <v>0</v>
      </c>
      <c r="T60" s="42">
        <f>Ragra!T60+Ruman!T60+Reco!T60+Rsper!T60+Rchi!T60+Rgiur!T60</f>
        <v>0</v>
      </c>
      <c r="U60" s="42">
        <f>Ragra!U60+Ruman!U60+Reco!U60+Rsper!U60+Rchi!U60+Rgiur!U60</f>
        <v>0</v>
      </c>
      <c r="V60" s="42">
        <f>Ragra!V60+Ruman!V60+Reco!V60+Rsper!V60+Rchi!V60+Rgiur!V60</f>
        <v>279047.34999999998</v>
      </c>
    </row>
    <row r="61" spans="1:22" ht="24.9" customHeight="1">
      <c r="A61" s="1"/>
      <c r="B61" s="249">
        <v>2018</v>
      </c>
      <c r="C61" s="250"/>
      <c r="D61" s="228" t="s">
        <v>138</v>
      </c>
      <c r="E61" s="251" t="s">
        <v>139</v>
      </c>
      <c r="F61" s="252"/>
      <c r="G61" s="252"/>
      <c r="H61" s="228" t="s">
        <v>22</v>
      </c>
      <c r="I61" s="251" t="s">
        <v>17</v>
      </c>
      <c r="J61" s="252"/>
      <c r="K61" s="227" t="s">
        <v>29</v>
      </c>
      <c r="L61" s="227">
        <v>4</v>
      </c>
      <c r="M61" s="253" t="s">
        <v>19</v>
      </c>
      <c r="N61" s="252"/>
      <c r="O61" s="252"/>
      <c r="P61" s="227" t="s">
        <v>18</v>
      </c>
      <c r="Q61" s="44">
        <f>Ragra!Q61+Ruman!Q61+Reco!Q61+Rsper!Q61+Rchi!Q61+Rgiur!Q61</f>
        <v>0</v>
      </c>
      <c r="R61" s="44">
        <f>Ragra!R61+Ruman!R61+Reco!R61+Rsper!R61+Rchi!R61+Rgiur!R61</f>
        <v>618194.57999999996</v>
      </c>
      <c r="S61" s="42">
        <f>Ragra!S61+Ruman!S61+Reco!S61+Rsper!S61+Rchi!S61+Rgiur!S61</f>
        <v>0</v>
      </c>
      <c r="T61" s="42">
        <f>Ragra!T61+Ruman!T61+Reco!T61+Rsper!T61+Rchi!T61+Rgiur!T61</f>
        <v>0</v>
      </c>
      <c r="U61" s="42">
        <f>Ragra!U61+Ruman!U61+Reco!U61+Rsper!U61+Rchi!U61+Rgiur!U61</f>
        <v>0</v>
      </c>
      <c r="V61" s="42">
        <f>Ragra!V61+Ruman!V61+Reco!V61+Rsper!V61+Rchi!V61+Rgiur!V61</f>
        <v>618194.57999999996</v>
      </c>
    </row>
    <row r="62" spans="1:22" ht="36.75" customHeight="1">
      <c r="A62" s="1"/>
      <c r="B62" s="249">
        <v>2018</v>
      </c>
      <c r="C62" s="250"/>
      <c r="D62" s="228" t="s">
        <v>140</v>
      </c>
      <c r="E62" s="251" t="s">
        <v>141</v>
      </c>
      <c r="F62" s="252"/>
      <c r="G62" s="252"/>
      <c r="H62" s="228" t="s">
        <v>22</v>
      </c>
      <c r="I62" s="251" t="s">
        <v>17</v>
      </c>
      <c r="J62" s="252"/>
      <c r="K62" s="227" t="s">
        <v>29</v>
      </c>
      <c r="L62" s="227">
        <v>4</v>
      </c>
      <c r="M62" s="253" t="s">
        <v>19</v>
      </c>
      <c r="N62" s="252"/>
      <c r="O62" s="252"/>
      <c r="P62" s="227" t="s">
        <v>18</v>
      </c>
      <c r="Q62" s="44">
        <f>Ragra!Q62+Ruman!Q62+Reco!Q62+Rsper!Q62+Rchi!Q62+Rgiur!Q62</f>
        <v>0</v>
      </c>
      <c r="R62" s="44">
        <f>Ragra!R62+Ruman!R62+Reco!R62+Rsper!R62+Rchi!R62+Rgiur!R62</f>
        <v>0</v>
      </c>
      <c r="S62" s="42">
        <f>Ragra!S62+Ruman!S62+Reco!S62+Rsper!S62+Rchi!S62+Rgiur!S62</f>
        <v>0</v>
      </c>
      <c r="T62" s="42">
        <f>Ragra!T62+Ruman!T62+Reco!T62+Rsper!T62+Rchi!T62+Rgiur!T62</f>
        <v>0</v>
      </c>
      <c r="U62" s="42">
        <f>Ragra!U62+Ruman!U62+Reco!U62+Rsper!U62+Rchi!U62+Rgiur!U62</f>
        <v>0</v>
      </c>
      <c r="V62" s="42">
        <f>Ragra!V62+Ruman!V62+Reco!V62+Rsper!V62+Rchi!V62+Rgiur!V62</f>
        <v>0</v>
      </c>
    </row>
    <row r="63" spans="1:22" s="51" customFormat="1" ht="24.9" customHeight="1">
      <c r="A63" s="7"/>
      <c r="B63" s="259">
        <v>2018</v>
      </c>
      <c r="C63" s="260"/>
      <c r="D63" s="8" t="s">
        <v>142</v>
      </c>
      <c r="E63" s="261" t="s">
        <v>143</v>
      </c>
      <c r="F63" s="260"/>
      <c r="G63" s="260"/>
      <c r="H63" s="8" t="s">
        <v>22</v>
      </c>
      <c r="I63" s="261" t="s">
        <v>17</v>
      </c>
      <c r="J63" s="260"/>
      <c r="K63" s="226" t="s">
        <v>18</v>
      </c>
      <c r="L63" s="226">
        <v>3</v>
      </c>
      <c r="M63" s="259" t="s">
        <v>19</v>
      </c>
      <c r="N63" s="260"/>
      <c r="O63" s="260"/>
      <c r="P63" s="226" t="s">
        <v>18</v>
      </c>
      <c r="Q63" s="40">
        <f>Ragra!Q63+Ruman!Q63+Reco!Q63+Rsper!Q63+Rchi!Q63+Rgiur!Q63</f>
        <v>0</v>
      </c>
      <c r="R63" s="53">
        <f>Ragra!R63+Ruman!R63+Reco!R63+Rsper!R63+Rchi!R63+Rgiur!R63</f>
        <v>1329256.4599999997</v>
      </c>
      <c r="S63" s="53">
        <f>Ragra!S63+Ruman!S63+Reco!S63+Rsper!S63+Rchi!S63+Rgiur!S63</f>
        <v>0</v>
      </c>
      <c r="T63" s="53">
        <f>Ragra!T63+Ruman!T63+Reco!T63+Rsper!T63+Rchi!T63+Rgiur!T63</f>
        <v>0</v>
      </c>
      <c r="U63" s="53">
        <f>Ragra!U63+Ruman!U63+Reco!U63+Rsper!U63+Rchi!U63+Rgiur!U63</f>
        <v>0</v>
      </c>
      <c r="V63" s="53">
        <f>Ragra!V63+Ruman!V63+Reco!V63+Rsper!V63+Rchi!V63+Rgiur!V63</f>
        <v>1329256.4599999997</v>
      </c>
    </row>
    <row r="64" spans="1:22" ht="24.9" customHeight="1">
      <c r="A64" s="1"/>
      <c r="B64" s="249">
        <v>2018</v>
      </c>
      <c r="C64" s="250"/>
      <c r="D64" s="228" t="s">
        <v>144</v>
      </c>
      <c r="E64" s="251" t="s">
        <v>145</v>
      </c>
      <c r="F64" s="252"/>
      <c r="G64" s="252"/>
      <c r="H64" s="228" t="s">
        <v>22</v>
      </c>
      <c r="I64" s="251" t="s">
        <v>17</v>
      </c>
      <c r="J64" s="252"/>
      <c r="K64" s="227" t="s">
        <v>29</v>
      </c>
      <c r="L64" s="227">
        <v>4</v>
      </c>
      <c r="M64" s="253" t="s">
        <v>19</v>
      </c>
      <c r="N64" s="252"/>
      <c r="O64" s="252"/>
      <c r="P64" s="227" t="s">
        <v>18</v>
      </c>
      <c r="Q64" s="234">
        <f>Ragra!Q64+Ruman!Q64+Reco!Q64+Rsper!Q64+Rchi!Q64+Rgiur!Q64</f>
        <v>0</v>
      </c>
      <c r="R64" s="42">
        <f>Ragra!R64+Ruman!R64+Reco!R64+Rsper!R64+Rchi!R64+Rgiur!R64</f>
        <v>1329256.4599999997</v>
      </c>
      <c r="S64" s="42">
        <f>Ragra!S64+Ruman!S64+Reco!S64+Rsper!S64+Rchi!S64+Rgiur!S64</f>
        <v>0</v>
      </c>
      <c r="T64" s="42">
        <f>Ragra!T64+Ruman!T64+Reco!T64+Rsper!T64+Rchi!T64+Rgiur!T64</f>
        <v>0</v>
      </c>
      <c r="U64" s="42">
        <f>Ragra!U64+Ruman!U64+Reco!U64+Rsper!U64+Rchi!U64+Rgiur!U64</f>
        <v>0</v>
      </c>
      <c r="V64" s="42">
        <f>Ragra!V64+Ruman!V64+Reco!V64+Rsper!V64+Rchi!V64+Rgiur!V64</f>
        <v>1329256.4599999997</v>
      </c>
    </row>
    <row r="65" spans="1:22" ht="24.9" customHeight="1">
      <c r="A65" s="1"/>
      <c r="B65" s="249">
        <v>2018</v>
      </c>
      <c r="C65" s="250"/>
      <c r="D65" s="228" t="s">
        <v>146</v>
      </c>
      <c r="E65" s="251" t="s">
        <v>147</v>
      </c>
      <c r="F65" s="252"/>
      <c r="G65" s="252"/>
      <c r="H65" s="228" t="s">
        <v>22</v>
      </c>
      <c r="I65" s="251" t="s">
        <v>17</v>
      </c>
      <c r="J65" s="252"/>
      <c r="K65" s="227" t="s">
        <v>29</v>
      </c>
      <c r="L65" s="227">
        <v>4</v>
      </c>
      <c r="M65" s="253" t="s">
        <v>19</v>
      </c>
      <c r="N65" s="252"/>
      <c r="O65" s="252"/>
      <c r="P65" s="227" t="s">
        <v>18</v>
      </c>
      <c r="Q65" s="44">
        <f>Ragra!Q65+Ruman!Q65+Reco!Q65+Rsper!Q65+Rchi!Q65+Rgiur!Q65</f>
        <v>0</v>
      </c>
      <c r="R65" s="42">
        <f>Ragra!R65+Ruman!R65+Reco!R65+Rsper!R65+Rchi!R65+Rgiur!R65</f>
        <v>0</v>
      </c>
      <c r="S65" s="42">
        <f>Ragra!S65+Ruman!S65+Reco!S65+Rsper!S65+Rchi!S65+Rgiur!S65</f>
        <v>0</v>
      </c>
      <c r="T65" s="42">
        <f>Ragra!T65+Ruman!T65+Reco!T65+Rsper!T65+Rchi!T65+Rgiur!T65</f>
        <v>0</v>
      </c>
      <c r="U65" s="42">
        <f>Ragra!U65+Ruman!U65+Reco!U65+Rsper!U65+Rchi!U65+Rgiur!U65</f>
        <v>0</v>
      </c>
      <c r="V65" s="42">
        <f>Ragra!V65+Ruman!V65+Reco!V65+Rsper!V65+Rchi!V65+Rgiur!V65</f>
        <v>0</v>
      </c>
    </row>
    <row r="66" spans="1:22" ht="24.9" customHeight="1">
      <c r="A66" s="1"/>
      <c r="B66" s="249">
        <v>2018</v>
      </c>
      <c r="C66" s="250"/>
      <c r="D66" s="228" t="s">
        <v>148</v>
      </c>
      <c r="E66" s="251" t="s">
        <v>149</v>
      </c>
      <c r="F66" s="252"/>
      <c r="G66" s="252"/>
      <c r="H66" s="228" t="s">
        <v>22</v>
      </c>
      <c r="I66" s="251" t="s">
        <v>17</v>
      </c>
      <c r="J66" s="252"/>
      <c r="K66" s="227" t="s">
        <v>29</v>
      </c>
      <c r="L66" s="227">
        <v>4</v>
      </c>
      <c r="M66" s="253" t="s">
        <v>19</v>
      </c>
      <c r="N66" s="252"/>
      <c r="O66" s="252"/>
      <c r="P66" s="227" t="s">
        <v>18</v>
      </c>
      <c r="Q66" s="44">
        <f>Ragra!Q66+Ruman!Q66+Reco!Q66+Rsper!Q66+Rchi!Q66+Rgiur!Q66</f>
        <v>0</v>
      </c>
      <c r="R66" s="42">
        <f>Ragra!R66+Ruman!R66+Reco!R66+Rsper!R66+Rchi!R66+Rgiur!R66</f>
        <v>0</v>
      </c>
      <c r="S66" s="42">
        <f>Ragra!S66+Ruman!S66+Reco!S66+Rsper!S66+Rchi!S66+Rgiur!S66</f>
        <v>0</v>
      </c>
      <c r="T66" s="42">
        <f>Ragra!T66+Ruman!T66+Reco!T66+Rsper!T66+Rchi!T66+Rgiur!T66</f>
        <v>0</v>
      </c>
      <c r="U66" s="42">
        <f>Ragra!U66+Ruman!U66+Reco!U66+Rsper!U66+Rchi!U66+Rgiur!U66</f>
        <v>0</v>
      </c>
      <c r="V66" s="42">
        <f>Ragra!V66+Ruman!V66+Reco!V66+Rsper!V66+Rchi!V66+Rgiur!V66</f>
        <v>0</v>
      </c>
    </row>
    <row r="67" spans="1:22" ht="24.9" customHeight="1">
      <c r="A67" s="1"/>
      <c r="B67" s="249">
        <v>2018</v>
      </c>
      <c r="C67" s="250"/>
      <c r="D67" s="228" t="s">
        <v>150</v>
      </c>
      <c r="E67" s="251" t="s">
        <v>151</v>
      </c>
      <c r="F67" s="252"/>
      <c r="G67" s="252"/>
      <c r="H67" s="228" t="s">
        <v>22</v>
      </c>
      <c r="I67" s="251" t="s">
        <v>17</v>
      </c>
      <c r="J67" s="252"/>
      <c r="K67" s="227" t="s">
        <v>29</v>
      </c>
      <c r="L67" s="227">
        <v>4</v>
      </c>
      <c r="M67" s="253" t="s">
        <v>19</v>
      </c>
      <c r="N67" s="252"/>
      <c r="O67" s="252"/>
      <c r="P67" s="227" t="s">
        <v>18</v>
      </c>
      <c r="Q67" s="44">
        <f>Ragra!Q67+Ruman!Q67+Reco!Q67+Rsper!Q67+Rchi!Q67+Rgiur!Q67</f>
        <v>0</v>
      </c>
      <c r="R67" s="42">
        <f>Ragra!R67+Ruman!R67+Reco!R67+Rsper!R67+Rchi!R67+Rgiur!R67</f>
        <v>0</v>
      </c>
      <c r="S67" s="42">
        <f>Ragra!S67+Ruman!S67+Reco!S67+Rsper!S67+Rchi!S67+Rgiur!S67</f>
        <v>0</v>
      </c>
      <c r="T67" s="42">
        <f>Ragra!T67+Ruman!T67+Reco!T67+Rsper!T67+Rchi!T67+Rgiur!T67</f>
        <v>0</v>
      </c>
      <c r="U67" s="42">
        <f>Ragra!U67+Ruman!U67+Reco!U67+Rsper!U67+Rchi!U67+Rgiur!U67</f>
        <v>0</v>
      </c>
      <c r="V67" s="42">
        <f>Ragra!V67+Ruman!V67+Reco!V67+Rsper!V67+Rchi!V67+Rgiur!V67</f>
        <v>0</v>
      </c>
    </row>
    <row r="68" spans="1:22" s="51" customFormat="1" ht="24.9" customHeight="1">
      <c r="A68" s="7"/>
      <c r="B68" s="259">
        <v>2018</v>
      </c>
      <c r="C68" s="260"/>
      <c r="D68" s="8" t="s">
        <v>152</v>
      </c>
      <c r="E68" s="261" t="s">
        <v>153</v>
      </c>
      <c r="F68" s="260"/>
      <c r="G68" s="260"/>
      <c r="H68" s="8" t="s">
        <v>22</v>
      </c>
      <c r="I68" s="261" t="s">
        <v>17</v>
      </c>
      <c r="J68" s="260"/>
      <c r="K68" s="226" t="s">
        <v>18</v>
      </c>
      <c r="L68" s="226">
        <v>3</v>
      </c>
      <c r="M68" s="259" t="s">
        <v>19</v>
      </c>
      <c r="N68" s="260"/>
      <c r="O68" s="260"/>
      <c r="P68" s="226" t="s">
        <v>18</v>
      </c>
      <c r="Q68" s="40">
        <f>Ragra!Q68+Ruman!Q68+Reco!Q68+Rsper!Q68+Rchi!Q68+Rgiur!Q68</f>
        <v>0</v>
      </c>
      <c r="R68" s="40">
        <f>Ragra!R68+Ruman!R68+Reco!R68+Rsper!R68+Rchi!R68+Rgiur!R68</f>
        <v>0</v>
      </c>
      <c r="S68" s="40">
        <f>Ragra!S68+Ruman!S68+Reco!S68+Rsper!S68+Rchi!S68+Rgiur!S68</f>
        <v>0</v>
      </c>
      <c r="T68" s="40">
        <f>Ragra!T68+Ruman!T68+Reco!T68+Rsper!T68+Rchi!T68+Rgiur!T68</f>
        <v>0</v>
      </c>
      <c r="U68" s="40">
        <f>Ragra!U68+Ruman!U68+Reco!U68+Rsper!U68+Rchi!U68+Rgiur!U68</f>
        <v>0</v>
      </c>
      <c r="V68" s="40">
        <f>Ragra!V68+Ruman!V68+Reco!V68+Rsper!V68+Rchi!V68+Rgiur!V68</f>
        <v>0</v>
      </c>
    </row>
    <row r="69" spans="1:22" ht="24.9" customHeight="1">
      <c r="A69" s="1"/>
      <c r="B69" s="249">
        <v>2018</v>
      </c>
      <c r="C69" s="250"/>
      <c r="D69" s="228" t="s">
        <v>154</v>
      </c>
      <c r="E69" s="251" t="s">
        <v>155</v>
      </c>
      <c r="F69" s="252"/>
      <c r="G69" s="252"/>
      <c r="H69" s="228" t="s">
        <v>22</v>
      </c>
      <c r="I69" s="251" t="s">
        <v>17</v>
      </c>
      <c r="J69" s="252"/>
      <c r="K69" s="227" t="s">
        <v>29</v>
      </c>
      <c r="L69" s="227">
        <v>4</v>
      </c>
      <c r="M69" s="253" t="s">
        <v>19</v>
      </c>
      <c r="N69" s="252"/>
      <c r="O69" s="252"/>
      <c r="P69" s="227" t="s">
        <v>18</v>
      </c>
      <c r="Q69" s="44">
        <f>Ragra!Q69+Ruman!Q69+Reco!Q69+Rsper!Q69+Rchi!Q69+Rgiur!Q69</f>
        <v>0</v>
      </c>
      <c r="R69" s="42">
        <f>Ragra!R69+Ruman!R69+Reco!R69+Rsper!R69+Rchi!R69+Rgiur!R69</f>
        <v>0</v>
      </c>
      <c r="S69" s="42">
        <f>Ragra!S69+Ruman!S69+Reco!S69+Rsper!S69+Rchi!S69+Rgiur!S69</f>
        <v>0</v>
      </c>
      <c r="T69" s="42">
        <f>Ragra!T69+Ruman!T69+Reco!T69+Rsper!T69+Rchi!T69+Rgiur!T69</f>
        <v>0</v>
      </c>
      <c r="U69" s="42">
        <f>Ragra!U69+Ruman!U69+Reco!U69+Rsper!U69+Rchi!U69+Rgiur!U69</f>
        <v>0</v>
      </c>
      <c r="V69" s="42">
        <f>Ragra!V69+Ruman!V69+Reco!V69+Rsper!V69+Rchi!V69+Rgiur!V69</f>
        <v>0</v>
      </c>
    </row>
    <row r="70" spans="1:22" ht="24.9" customHeight="1">
      <c r="A70" s="1"/>
      <c r="B70" s="249">
        <v>2018</v>
      </c>
      <c r="C70" s="250"/>
      <c r="D70" s="228" t="s">
        <v>156</v>
      </c>
      <c r="E70" s="251" t="s">
        <v>157</v>
      </c>
      <c r="F70" s="252"/>
      <c r="G70" s="252"/>
      <c r="H70" s="228" t="s">
        <v>22</v>
      </c>
      <c r="I70" s="251" t="s">
        <v>17</v>
      </c>
      <c r="J70" s="252"/>
      <c r="K70" s="227" t="s">
        <v>29</v>
      </c>
      <c r="L70" s="227">
        <v>4</v>
      </c>
      <c r="M70" s="253" t="s">
        <v>19</v>
      </c>
      <c r="N70" s="252"/>
      <c r="O70" s="252"/>
      <c r="P70" s="227" t="s">
        <v>18</v>
      </c>
      <c r="Q70" s="44">
        <f>Ragra!Q70+Ruman!Q70+Reco!Q70+Rsper!Q70+Rchi!Q70+Rgiur!Q70</f>
        <v>0</v>
      </c>
      <c r="R70" s="42">
        <f>Ragra!R70+Ruman!R70+Reco!R70+Rsper!R70+Rchi!R70+Rgiur!R70</f>
        <v>0</v>
      </c>
      <c r="S70" s="42">
        <f>Ragra!S70+Ruman!S70+Reco!S70+Rsper!S70+Rchi!S70+Rgiur!S70</f>
        <v>0</v>
      </c>
      <c r="T70" s="42">
        <f>Ragra!T70+Ruman!T70+Reco!T70+Rsper!T70+Rchi!T70+Rgiur!T70</f>
        <v>0</v>
      </c>
      <c r="U70" s="42">
        <f>Ragra!U70+Ruman!U70+Reco!U70+Rsper!U70+Rchi!U70+Rgiur!U70</f>
        <v>0</v>
      </c>
      <c r="V70" s="42">
        <f>Ragra!V70+Ruman!V70+Reco!V70+Rsper!V70+Rchi!V70+Rgiur!V70</f>
        <v>0</v>
      </c>
    </row>
    <row r="71" spans="1:22" ht="24.9" customHeight="1">
      <c r="A71" s="1"/>
      <c r="B71" s="249">
        <v>2018</v>
      </c>
      <c r="C71" s="250"/>
      <c r="D71" s="228" t="s">
        <v>158</v>
      </c>
      <c r="E71" s="251" t="s">
        <v>159</v>
      </c>
      <c r="F71" s="252"/>
      <c r="G71" s="252"/>
      <c r="H71" s="228" t="s">
        <v>22</v>
      </c>
      <c r="I71" s="251" t="s">
        <v>17</v>
      </c>
      <c r="J71" s="252"/>
      <c r="K71" s="227" t="s">
        <v>29</v>
      </c>
      <c r="L71" s="227">
        <v>4</v>
      </c>
      <c r="M71" s="253" t="s">
        <v>19</v>
      </c>
      <c r="N71" s="252"/>
      <c r="O71" s="252"/>
      <c r="P71" s="227" t="s">
        <v>18</v>
      </c>
      <c r="Q71" s="44">
        <f>Ragra!Q71+Ruman!Q71+Reco!Q71+Rsper!Q71+Rchi!Q71+Rgiur!Q71</f>
        <v>0</v>
      </c>
      <c r="R71" s="42">
        <f>Ragra!R71+Ruman!R71+Reco!R71+Rsper!R71+Rchi!R71+Rgiur!R71</f>
        <v>0</v>
      </c>
      <c r="S71" s="42">
        <f>Ragra!S71+Ruman!S71+Reco!S71+Rsper!S71+Rchi!S71+Rgiur!S71</f>
        <v>0</v>
      </c>
      <c r="T71" s="42">
        <f>Ragra!T71+Ruman!T71+Reco!T71+Rsper!T71+Rchi!T71+Rgiur!T71</f>
        <v>0</v>
      </c>
      <c r="U71" s="42">
        <f>Ragra!U71+Ruman!U71+Reco!U71+Rsper!U71+Rchi!U71+Rgiur!U71</f>
        <v>0</v>
      </c>
      <c r="V71" s="42">
        <f>Ragra!V71+Ruman!V71+Reco!V71+Rsper!V71+Rchi!V71+Rgiur!V71</f>
        <v>0</v>
      </c>
    </row>
    <row r="72" spans="1:22" ht="24.9" customHeight="1">
      <c r="A72" s="1"/>
      <c r="B72" s="249">
        <v>2018</v>
      </c>
      <c r="C72" s="250"/>
      <c r="D72" s="228" t="s">
        <v>160</v>
      </c>
      <c r="E72" s="251" t="s">
        <v>161</v>
      </c>
      <c r="F72" s="252"/>
      <c r="G72" s="252"/>
      <c r="H72" s="228" t="s">
        <v>22</v>
      </c>
      <c r="I72" s="251" t="s">
        <v>17</v>
      </c>
      <c r="J72" s="252"/>
      <c r="K72" s="227" t="s">
        <v>29</v>
      </c>
      <c r="L72" s="227">
        <v>4</v>
      </c>
      <c r="M72" s="253" t="s">
        <v>19</v>
      </c>
      <c r="N72" s="252"/>
      <c r="O72" s="252"/>
      <c r="P72" s="227" t="s">
        <v>18</v>
      </c>
      <c r="Q72" s="44">
        <f>Ragra!Q72+Ruman!Q72+Reco!Q72+Rsper!Q72+Rchi!Q72+Rgiur!Q72</f>
        <v>0</v>
      </c>
      <c r="R72" s="42">
        <f>Ragra!R72+Ruman!R72+Reco!R72+Rsper!R72+Rchi!R72+Rgiur!R72</f>
        <v>0</v>
      </c>
      <c r="S72" s="42">
        <f>Ragra!S72+Ruman!S72+Reco!S72+Rsper!S72+Rchi!S72+Rgiur!S72</f>
        <v>0</v>
      </c>
      <c r="T72" s="42">
        <f>Ragra!T72+Ruman!T72+Reco!T72+Rsper!T72+Rchi!T72+Rgiur!T72</f>
        <v>0</v>
      </c>
      <c r="U72" s="42">
        <f>Ragra!U72+Ruman!U72+Reco!U72+Rsper!U72+Rchi!U72+Rgiur!U72</f>
        <v>0</v>
      </c>
      <c r="V72" s="42">
        <f>Ragra!V72+Ruman!V72+Reco!V72+Rsper!V72+Rchi!V72+Rgiur!V72</f>
        <v>0</v>
      </c>
    </row>
    <row r="73" spans="1:22" ht="24.9" customHeight="1">
      <c r="A73" s="1"/>
      <c r="B73" s="249">
        <v>2018</v>
      </c>
      <c r="C73" s="250"/>
      <c r="D73" s="228" t="s">
        <v>162</v>
      </c>
      <c r="E73" s="251" t="s">
        <v>163</v>
      </c>
      <c r="F73" s="252"/>
      <c r="G73" s="252"/>
      <c r="H73" s="228" t="s">
        <v>22</v>
      </c>
      <c r="I73" s="251" t="s">
        <v>17</v>
      </c>
      <c r="J73" s="252"/>
      <c r="K73" s="227" t="s">
        <v>29</v>
      </c>
      <c r="L73" s="227">
        <v>4</v>
      </c>
      <c r="M73" s="253" t="s">
        <v>19</v>
      </c>
      <c r="N73" s="252"/>
      <c r="O73" s="252"/>
      <c r="P73" s="227" t="s">
        <v>18</v>
      </c>
      <c r="Q73" s="44">
        <f>Ragra!Q73+Ruman!Q73+Reco!Q73+Rsper!Q73+Rchi!Q73+Rgiur!Q73</f>
        <v>0</v>
      </c>
      <c r="R73" s="42">
        <f>Ragra!R73+Ruman!R73+Reco!R73+Rsper!R73+Rchi!R73+Rgiur!R73</f>
        <v>0</v>
      </c>
      <c r="S73" s="42">
        <f>Ragra!S73+Ruman!S73+Reco!S73+Rsper!S73+Rchi!S73+Rgiur!S73</f>
        <v>0</v>
      </c>
      <c r="T73" s="42">
        <f>Ragra!T73+Ruman!T73+Reco!T73+Rsper!T73+Rchi!T73+Rgiur!T73</f>
        <v>0</v>
      </c>
      <c r="U73" s="42">
        <f>Ragra!U73+Ruman!U73+Reco!U73+Rsper!U73+Rchi!U73+Rgiur!U73</f>
        <v>0</v>
      </c>
      <c r="V73" s="42">
        <f>Ragra!V73+Ruman!V73+Reco!V73+Rsper!V73+Rchi!V73+Rgiur!V73</f>
        <v>0</v>
      </c>
    </row>
    <row r="74" spans="1:22" ht="24.9" customHeight="1">
      <c r="A74" s="1"/>
      <c r="B74" s="249">
        <v>2018</v>
      </c>
      <c r="C74" s="250"/>
      <c r="D74" s="228" t="s">
        <v>164</v>
      </c>
      <c r="E74" s="251" t="s">
        <v>165</v>
      </c>
      <c r="F74" s="252"/>
      <c r="G74" s="252"/>
      <c r="H74" s="228" t="s">
        <v>22</v>
      </c>
      <c r="I74" s="251" t="s">
        <v>17</v>
      </c>
      <c r="J74" s="252"/>
      <c r="K74" s="227" t="s">
        <v>29</v>
      </c>
      <c r="L74" s="227">
        <v>4</v>
      </c>
      <c r="M74" s="253" t="s">
        <v>19</v>
      </c>
      <c r="N74" s="252"/>
      <c r="O74" s="252"/>
      <c r="P74" s="227" t="s">
        <v>18</v>
      </c>
      <c r="Q74" s="44">
        <f>Ragra!Q74+Ruman!Q74+Reco!Q74+Rsper!Q74+Rchi!Q74+Rgiur!Q74</f>
        <v>0</v>
      </c>
      <c r="R74" s="42">
        <f>Ragra!R74+Ruman!R74+Reco!R74+Rsper!R74+Rchi!R74+Rgiur!R74</f>
        <v>0</v>
      </c>
      <c r="S74" s="42">
        <f>Ragra!S74+Ruman!S74+Reco!S74+Rsper!S74+Rchi!S74+Rgiur!S74</f>
        <v>0</v>
      </c>
      <c r="T74" s="42">
        <f>Ragra!T74+Ruman!T74+Reco!T74+Rsper!T74+Rchi!T74+Rgiur!T74</f>
        <v>0</v>
      </c>
      <c r="U74" s="42">
        <f>Ragra!U74+Ruman!U74+Reco!U74+Rsper!U74+Rchi!U74+Rgiur!U74</f>
        <v>0</v>
      </c>
      <c r="V74" s="42">
        <f>Ragra!V74+Ruman!V74+Reco!V74+Rsper!V74+Rchi!V74+Rgiur!V74</f>
        <v>0</v>
      </c>
    </row>
    <row r="75" spans="1:22" ht="24.9" customHeight="1">
      <c r="A75" s="1"/>
      <c r="B75" s="249">
        <v>2018</v>
      </c>
      <c r="C75" s="250"/>
      <c r="D75" s="228" t="s">
        <v>166</v>
      </c>
      <c r="E75" s="251" t="s">
        <v>167</v>
      </c>
      <c r="F75" s="252"/>
      <c r="G75" s="252"/>
      <c r="H75" s="228" t="s">
        <v>22</v>
      </c>
      <c r="I75" s="251" t="s">
        <v>17</v>
      </c>
      <c r="J75" s="252"/>
      <c r="K75" s="227" t="s">
        <v>29</v>
      </c>
      <c r="L75" s="227">
        <v>4</v>
      </c>
      <c r="M75" s="253" t="s">
        <v>19</v>
      </c>
      <c r="N75" s="252"/>
      <c r="O75" s="252"/>
      <c r="P75" s="227" t="s">
        <v>18</v>
      </c>
      <c r="Q75" s="44">
        <f>Ragra!Q75+Ruman!Q75+Reco!Q75+Rsper!Q75+Rchi!Q75+Rgiur!Q75</f>
        <v>0</v>
      </c>
      <c r="R75" s="42">
        <f>Ragra!R75+Ruman!R75+Reco!R75+Rsper!R75+Rchi!R75+Rgiur!R75</f>
        <v>0</v>
      </c>
      <c r="S75" s="42">
        <f>Ragra!S75+Ruman!S75+Reco!S75+Rsper!S75+Rchi!S75+Rgiur!S75</f>
        <v>0</v>
      </c>
      <c r="T75" s="42">
        <f>Ragra!T75+Ruman!T75+Reco!T75+Rsper!T75+Rchi!T75+Rgiur!T75</f>
        <v>0</v>
      </c>
      <c r="U75" s="42">
        <f>Ragra!U75+Ruman!U75+Reco!U75+Rsper!U75+Rchi!U75+Rgiur!U75</f>
        <v>0</v>
      </c>
      <c r="V75" s="42">
        <f>Ragra!V75+Ruman!V75+Reco!V75+Rsper!V75+Rchi!V75+Rgiur!V75</f>
        <v>0</v>
      </c>
    </row>
    <row r="76" spans="1:22" s="51" customFormat="1" ht="39.75" customHeight="1">
      <c r="A76" s="7"/>
      <c r="B76" s="259">
        <v>2018</v>
      </c>
      <c r="C76" s="260"/>
      <c r="D76" s="8" t="s">
        <v>168</v>
      </c>
      <c r="E76" s="261" t="s">
        <v>169</v>
      </c>
      <c r="F76" s="260"/>
      <c r="G76" s="260"/>
      <c r="H76" s="8" t="s">
        <v>22</v>
      </c>
      <c r="I76" s="261" t="s">
        <v>17</v>
      </c>
      <c r="J76" s="260"/>
      <c r="K76" s="226" t="s">
        <v>18</v>
      </c>
      <c r="L76" s="226">
        <v>3</v>
      </c>
      <c r="M76" s="259" t="s">
        <v>19</v>
      </c>
      <c r="N76" s="260"/>
      <c r="O76" s="260"/>
      <c r="P76" s="226" t="s">
        <v>18</v>
      </c>
      <c r="Q76" s="40">
        <f>Ragra!Q76+Ruman!Q76+Reco!Q76+Rsper!Q76+Rchi!Q76+Rgiur!Q76</f>
        <v>0</v>
      </c>
      <c r="R76" s="40">
        <f>Ragra!R76+Ruman!R76+Reco!R76+Rsper!R76+Rchi!R76+Rgiur!R76</f>
        <v>0</v>
      </c>
      <c r="S76" s="40">
        <f>Ragra!S76+Ruman!S76+Reco!S76+Rsper!S76+Rchi!S76+Rgiur!S76</f>
        <v>0</v>
      </c>
      <c r="T76" s="40">
        <f>Ragra!T76+Ruman!T76+Reco!T76+Rsper!T76+Rchi!T76+Rgiur!T76</f>
        <v>0</v>
      </c>
      <c r="U76" s="40">
        <f>Ragra!U76+Ruman!U76+Reco!U76+Rsper!U76+Rchi!U76+Rgiur!U76</f>
        <v>0</v>
      </c>
      <c r="V76" s="40">
        <f>Ragra!V76+Ruman!V76+Reco!V76+Rsper!V76+Rchi!V76+Rgiur!V76</f>
        <v>0</v>
      </c>
    </row>
    <row r="77" spans="1:22" ht="24.9" customHeight="1">
      <c r="A77" s="1"/>
      <c r="B77" s="249">
        <v>2018</v>
      </c>
      <c r="C77" s="250"/>
      <c r="D77" s="228" t="s">
        <v>170</v>
      </c>
      <c r="E77" s="251" t="s">
        <v>171</v>
      </c>
      <c r="F77" s="252"/>
      <c r="G77" s="252"/>
      <c r="H77" s="228" t="s">
        <v>22</v>
      </c>
      <c r="I77" s="251" t="s">
        <v>17</v>
      </c>
      <c r="J77" s="252"/>
      <c r="K77" s="227" t="s">
        <v>29</v>
      </c>
      <c r="L77" s="227">
        <v>4</v>
      </c>
      <c r="M77" s="253" t="s">
        <v>19</v>
      </c>
      <c r="N77" s="252"/>
      <c r="O77" s="252"/>
      <c r="P77" s="227" t="s">
        <v>18</v>
      </c>
      <c r="Q77" s="44">
        <f>Ragra!Q77+Ruman!Q77+Reco!Q77+Rsper!Q77+Rchi!Q77+Rgiur!Q77</f>
        <v>0</v>
      </c>
      <c r="R77" s="42">
        <f>Ragra!R77+Ruman!R77+Reco!R77+Rsper!R77+Rchi!R77+Rgiur!R77</f>
        <v>0</v>
      </c>
      <c r="S77" s="42">
        <f>Ragra!S77+Ruman!S77+Reco!S77+Rsper!S77+Rchi!S77+Rgiur!S77</f>
        <v>0</v>
      </c>
      <c r="T77" s="42">
        <f>Ragra!T77+Ruman!T77+Reco!T77+Rsper!T77+Rchi!T77+Rgiur!T77</f>
        <v>0</v>
      </c>
      <c r="U77" s="42">
        <f>Ragra!U77+Ruman!U77+Reco!U77+Rsper!U77+Rchi!U77+Rgiur!U77</f>
        <v>0</v>
      </c>
      <c r="V77" s="42">
        <f>Ragra!V77+Ruman!V77+Reco!V77+Rsper!V77+Rchi!V77+Rgiur!V77</f>
        <v>0</v>
      </c>
    </row>
    <row r="78" spans="1:22" ht="24.9" customHeight="1">
      <c r="A78" s="1"/>
      <c r="B78" s="249">
        <v>2018</v>
      </c>
      <c r="C78" s="250"/>
      <c r="D78" s="228" t="s">
        <v>172</v>
      </c>
      <c r="E78" s="251" t="s">
        <v>173</v>
      </c>
      <c r="F78" s="252"/>
      <c r="G78" s="252"/>
      <c r="H78" s="228" t="s">
        <v>22</v>
      </c>
      <c r="I78" s="251" t="s">
        <v>17</v>
      </c>
      <c r="J78" s="252"/>
      <c r="K78" s="227" t="s">
        <v>29</v>
      </c>
      <c r="L78" s="227">
        <v>4</v>
      </c>
      <c r="M78" s="253" t="s">
        <v>19</v>
      </c>
      <c r="N78" s="252"/>
      <c r="O78" s="252"/>
      <c r="P78" s="227" t="s">
        <v>18</v>
      </c>
      <c r="Q78" s="44">
        <f>Ragra!Q78+Ruman!Q78+Reco!Q78+Rsper!Q78+Rchi!Q78+Rgiur!Q78</f>
        <v>0</v>
      </c>
      <c r="R78" s="42">
        <f>Ragra!R78+Ruman!R78+Reco!R78+Rsper!R78+Rchi!R78+Rgiur!R78</f>
        <v>0</v>
      </c>
      <c r="S78" s="42">
        <f>Ragra!S78+Ruman!S78+Reco!S78+Rsper!S78+Rchi!S78+Rgiur!S78</f>
        <v>0</v>
      </c>
      <c r="T78" s="42">
        <f>Ragra!T78+Ruman!T78+Reco!T78+Rsper!T78+Rchi!T78+Rgiur!T78</f>
        <v>0</v>
      </c>
      <c r="U78" s="42">
        <f>Ragra!U78+Ruman!U78+Reco!U78+Rsper!U78+Rchi!U78+Rgiur!U78</f>
        <v>0</v>
      </c>
      <c r="V78" s="42">
        <f>Ragra!V78+Ruman!V78+Reco!V78+Rsper!V78+Rchi!V78+Rgiur!V78</f>
        <v>0</v>
      </c>
    </row>
    <row r="79" spans="1:22" s="51" customFormat="1" ht="24.9" customHeight="1">
      <c r="A79" s="7"/>
      <c r="B79" s="259">
        <v>2018</v>
      </c>
      <c r="C79" s="260"/>
      <c r="D79" s="8" t="s">
        <v>174</v>
      </c>
      <c r="E79" s="261" t="s">
        <v>175</v>
      </c>
      <c r="F79" s="260"/>
      <c r="G79" s="260"/>
      <c r="H79" s="8" t="s">
        <v>22</v>
      </c>
      <c r="I79" s="261" t="s">
        <v>17</v>
      </c>
      <c r="J79" s="260"/>
      <c r="K79" s="226" t="s">
        <v>18</v>
      </c>
      <c r="L79" s="226">
        <v>3</v>
      </c>
      <c r="M79" s="259" t="s">
        <v>19</v>
      </c>
      <c r="N79" s="260"/>
      <c r="O79" s="260"/>
      <c r="P79" s="226" t="s">
        <v>18</v>
      </c>
      <c r="Q79" s="40">
        <f>Ragra!Q79+Ruman!Q79+Reco!Q79+Rsper!Q79+Rchi!Q79+Rgiur!Q79</f>
        <v>0</v>
      </c>
      <c r="R79" s="40">
        <f>Ragra!R79+Ruman!R79+Reco!R79+Rsper!R79+Rchi!R79+Rgiur!R79</f>
        <v>0</v>
      </c>
      <c r="S79" s="40">
        <f>Ragra!S79+Ruman!S79+Reco!S79+Rsper!S79+Rchi!S79+Rgiur!S79</f>
        <v>0</v>
      </c>
      <c r="T79" s="40">
        <f>Ragra!T79+Ruman!T79+Reco!T79+Rsper!T79+Rchi!T79+Rgiur!T79</f>
        <v>0</v>
      </c>
      <c r="U79" s="40">
        <f>Ragra!U79+Ruman!U79+Reco!U79+Rsper!U79+Rchi!U79+Rgiur!U79</f>
        <v>0</v>
      </c>
      <c r="V79" s="40">
        <f>Ragra!V79+Ruman!V79+Reco!V79+Rsper!V79+Rchi!V79+Rgiur!V79</f>
        <v>0</v>
      </c>
    </row>
    <row r="80" spans="1:22" ht="24.9" customHeight="1">
      <c r="A80" s="1"/>
      <c r="B80" s="249">
        <v>2018</v>
      </c>
      <c r="C80" s="250"/>
      <c r="D80" s="228" t="s">
        <v>176</v>
      </c>
      <c r="E80" s="251" t="s">
        <v>177</v>
      </c>
      <c r="F80" s="252"/>
      <c r="G80" s="252"/>
      <c r="H80" s="228" t="s">
        <v>22</v>
      </c>
      <c r="I80" s="251" t="s">
        <v>17</v>
      </c>
      <c r="J80" s="252"/>
      <c r="K80" s="227" t="s">
        <v>29</v>
      </c>
      <c r="L80" s="227">
        <v>4</v>
      </c>
      <c r="M80" s="253" t="s">
        <v>19</v>
      </c>
      <c r="N80" s="252"/>
      <c r="O80" s="252"/>
      <c r="P80" s="227" t="s">
        <v>18</v>
      </c>
      <c r="Q80" s="44">
        <f>Ragra!Q80+Ruman!Q80+Reco!Q80+Rsper!Q80+Rchi!Q80+Rgiur!Q80</f>
        <v>0</v>
      </c>
      <c r="R80" s="42">
        <f>Ragra!R80+Ruman!R80+Reco!R80+Rsper!R80+Rchi!R80+Rgiur!R80</f>
        <v>0</v>
      </c>
      <c r="S80" s="42">
        <f>Ragra!S80+Ruman!S80+Reco!S80+Rsper!S80+Rchi!S80+Rgiur!S80</f>
        <v>0</v>
      </c>
      <c r="T80" s="42">
        <f>Ragra!T80+Ruman!T80+Reco!T80+Rsper!T80+Rchi!T80+Rgiur!T80</f>
        <v>0</v>
      </c>
      <c r="U80" s="42">
        <f>Ragra!U80+Ruman!U80+Reco!U80+Rsper!U80+Rchi!U80+Rgiur!U80</f>
        <v>0</v>
      </c>
      <c r="V80" s="42">
        <f>Ragra!V80+Ruman!V80+Reco!V80+Rsper!V80+Rchi!V80+Rgiur!V80</f>
        <v>0</v>
      </c>
    </row>
    <row r="81" spans="1:22" s="51" customFormat="1" ht="24.9" customHeight="1">
      <c r="A81" s="7"/>
      <c r="B81" s="259">
        <v>2018</v>
      </c>
      <c r="C81" s="260"/>
      <c r="D81" s="8" t="s">
        <v>178</v>
      </c>
      <c r="E81" s="261" t="s">
        <v>179</v>
      </c>
      <c r="F81" s="260"/>
      <c r="G81" s="260"/>
      <c r="H81" s="8" t="s">
        <v>22</v>
      </c>
      <c r="I81" s="261" t="s">
        <v>17</v>
      </c>
      <c r="J81" s="260"/>
      <c r="K81" s="226" t="s">
        <v>18</v>
      </c>
      <c r="L81" s="226">
        <v>3</v>
      </c>
      <c r="M81" s="259" t="s">
        <v>19</v>
      </c>
      <c r="N81" s="260"/>
      <c r="O81" s="260"/>
      <c r="P81" s="226" t="s">
        <v>18</v>
      </c>
      <c r="Q81" s="40">
        <f>Ragra!Q81+Ruman!Q81+Reco!Q81+Rsper!Q81+Rchi!Q81+Rgiur!Q81</f>
        <v>0</v>
      </c>
      <c r="R81" s="40">
        <f>Ragra!R81+Ruman!R81+Reco!R81+Rsper!R81+Rchi!R81+Rgiur!R81</f>
        <v>0</v>
      </c>
      <c r="S81" s="40">
        <f>Ragra!S81+Ruman!S81+Reco!S81+Rsper!S81+Rchi!S81+Rgiur!S81</f>
        <v>0</v>
      </c>
      <c r="T81" s="40">
        <f>Ragra!T81+Ruman!T81+Reco!T81+Rsper!T81+Rchi!T81+Rgiur!T81</f>
        <v>0</v>
      </c>
      <c r="U81" s="40">
        <f>Ragra!U81+Ruman!U81+Reco!U81+Rsper!U81+Rchi!U81+Rgiur!U81</f>
        <v>0</v>
      </c>
      <c r="V81" s="40">
        <f>Ragra!V81+Ruman!V81+Reco!V81+Rsper!V81+Rchi!V81+Rgiur!V81</f>
        <v>0</v>
      </c>
    </row>
    <row r="82" spans="1:22" ht="24.9" customHeight="1">
      <c r="A82" s="1"/>
      <c r="B82" s="249">
        <v>2018</v>
      </c>
      <c r="C82" s="250"/>
      <c r="D82" s="228" t="s">
        <v>180</v>
      </c>
      <c r="E82" s="251" t="s">
        <v>181</v>
      </c>
      <c r="F82" s="252"/>
      <c r="G82" s="252"/>
      <c r="H82" s="228" t="s">
        <v>22</v>
      </c>
      <c r="I82" s="251" t="s">
        <v>17</v>
      </c>
      <c r="J82" s="252"/>
      <c r="K82" s="227" t="s">
        <v>29</v>
      </c>
      <c r="L82" s="227">
        <v>4</v>
      </c>
      <c r="M82" s="253" t="s">
        <v>19</v>
      </c>
      <c r="N82" s="252"/>
      <c r="O82" s="252"/>
      <c r="P82" s="227" t="s">
        <v>18</v>
      </c>
      <c r="Q82" s="44">
        <f>Ragra!Q82+Ruman!Q82+Reco!Q82+Rsper!Q82+Rchi!Q82+Rgiur!Q82</f>
        <v>0</v>
      </c>
      <c r="R82" s="42">
        <f>Ragra!R82+Ruman!R82+Reco!R82+Rsper!R82+Rchi!R82+Rgiur!R82</f>
        <v>0</v>
      </c>
      <c r="S82" s="42">
        <f>Ragra!S82+Ruman!S82+Reco!S82+Rsper!S82+Rchi!S82+Rgiur!S82</f>
        <v>0</v>
      </c>
      <c r="T82" s="42">
        <f>Ragra!T82+Ruman!T82+Reco!T82+Rsper!T82+Rchi!T82+Rgiur!T82</f>
        <v>0</v>
      </c>
      <c r="U82" s="42">
        <f>Ragra!U82+Ruman!U82+Reco!U82+Rsper!U82+Rchi!U82+Rgiur!U82</f>
        <v>0</v>
      </c>
      <c r="V82" s="42">
        <f>Ragra!V82+Ruman!V82+Reco!V82+Rsper!V82+Rchi!V82+Rgiur!V82</f>
        <v>0</v>
      </c>
    </row>
    <row r="83" spans="1:22" ht="24.9" customHeight="1">
      <c r="A83" s="1"/>
      <c r="B83" s="249">
        <v>2018</v>
      </c>
      <c r="C83" s="250"/>
      <c r="D83" s="228" t="s">
        <v>182</v>
      </c>
      <c r="E83" s="251" t="s">
        <v>183</v>
      </c>
      <c r="F83" s="252"/>
      <c r="G83" s="252"/>
      <c r="H83" s="228" t="s">
        <v>22</v>
      </c>
      <c r="I83" s="251" t="s">
        <v>17</v>
      </c>
      <c r="J83" s="252"/>
      <c r="K83" s="227" t="s">
        <v>29</v>
      </c>
      <c r="L83" s="227">
        <v>4</v>
      </c>
      <c r="M83" s="253" t="s">
        <v>19</v>
      </c>
      <c r="N83" s="252"/>
      <c r="O83" s="252"/>
      <c r="P83" s="227" t="s">
        <v>18</v>
      </c>
      <c r="Q83" s="235">
        <f>Ragra!Q83+Ruman!Q83+Reco!Q83+Rsper!Q83+Rchi!Q83+Rgiur!Q83</f>
        <v>0</v>
      </c>
      <c r="R83" s="42">
        <f>Ragra!R83+Ruman!R83+Reco!R83+Rsper!R83+Rchi!R83+Rgiur!R83</f>
        <v>0</v>
      </c>
      <c r="S83" s="42">
        <f>Ragra!S83+Ruman!S83+Reco!S83+Rsper!S83+Rchi!S83+Rgiur!S83</f>
        <v>0</v>
      </c>
      <c r="T83" s="42">
        <f>Ragra!T83+Ruman!T83+Reco!T83+Rsper!T83+Rchi!T83+Rgiur!T83</f>
        <v>0</v>
      </c>
      <c r="U83" s="42">
        <f>Ragra!U83+Ruman!U83+Reco!U83+Rsper!U83+Rchi!U83+Rgiur!U83</f>
        <v>0</v>
      </c>
      <c r="V83" s="42">
        <f>Ragra!V83+Ruman!V83+Reco!V83+Rsper!V83+Rchi!V83+Rgiur!V83</f>
        <v>0</v>
      </c>
    </row>
    <row r="84" spans="1:22" s="51" customFormat="1" ht="24.9" customHeight="1">
      <c r="A84" s="7"/>
      <c r="B84" s="259">
        <v>2018</v>
      </c>
      <c r="C84" s="260"/>
      <c r="D84" s="8" t="s">
        <v>184</v>
      </c>
      <c r="E84" s="261" t="s">
        <v>185</v>
      </c>
      <c r="F84" s="260"/>
      <c r="G84" s="260"/>
      <c r="H84" s="8" t="s">
        <v>22</v>
      </c>
      <c r="I84" s="261" t="s">
        <v>17</v>
      </c>
      <c r="J84" s="260"/>
      <c r="K84" s="226" t="s">
        <v>18</v>
      </c>
      <c r="L84" s="226">
        <v>3</v>
      </c>
      <c r="M84" s="259" t="s">
        <v>19</v>
      </c>
      <c r="N84" s="260"/>
      <c r="O84" s="260"/>
      <c r="P84" s="226" t="s">
        <v>18</v>
      </c>
      <c r="Q84" s="40">
        <f>Ragra!Q84+Ruman!Q84+Reco!Q84+Rsper!Q84+Rchi!Q84+Rgiur!Q84</f>
        <v>0</v>
      </c>
      <c r="R84" s="40">
        <f>Ragra!R84+Ruman!R84+Reco!R84+Rsper!R84+Rchi!R84+Rgiur!R84</f>
        <v>0</v>
      </c>
      <c r="S84" s="40">
        <f>Ragra!S84+Ruman!S84+Reco!S84+Rsper!S84+Rchi!S84+Rgiur!S84</f>
        <v>0</v>
      </c>
      <c r="T84" s="40">
        <f>Ragra!T84+Ruman!T84+Reco!T84+Rsper!T84+Rchi!T84+Rgiur!T84</f>
        <v>0</v>
      </c>
      <c r="U84" s="40">
        <f>Ragra!U84+Ruman!U84+Reco!U84+Rsper!U84+Rchi!U84+Rgiur!U84</f>
        <v>0</v>
      </c>
      <c r="V84" s="40">
        <f>Ragra!V84+Ruman!V84+Reco!V84+Rsper!V84+Rchi!V84+Rgiur!V84</f>
        <v>0</v>
      </c>
    </row>
    <row r="85" spans="1:22" ht="24.9" customHeight="1">
      <c r="A85" s="1"/>
      <c r="B85" s="249">
        <v>2018</v>
      </c>
      <c r="C85" s="250"/>
      <c r="D85" s="228" t="s">
        <v>186</v>
      </c>
      <c r="E85" s="251" t="s">
        <v>187</v>
      </c>
      <c r="F85" s="252"/>
      <c r="G85" s="252"/>
      <c r="H85" s="228" t="s">
        <v>22</v>
      </c>
      <c r="I85" s="251" t="s">
        <v>17</v>
      </c>
      <c r="J85" s="252"/>
      <c r="K85" s="227" t="s">
        <v>29</v>
      </c>
      <c r="L85" s="227">
        <v>4</v>
      </c>
      <c r="M85" s="253" t="s">
        <v>19</v>
      </c>
      <c r="N85" s="252"/>
      <c r="O85" s="252"/>
      <c r="P85" s="227" t="s">
        <v>18</v>
      </c>
      <c r="Q85" s="44">
        <f>Ragra!Q85+Ruman!Q85+Reco!Q85+Rsper!Q85+Rchi!Q85+Rgiur!Q85</f>
        <v>0</v>
      </c>
      <c r="R85" s="42">
        <f>Ragra!R85+Ruman!R85+Reco!R85+Rsper!R85+Rchi!R85+Rgiur!R85</f>
        <v>0</v>
      </c>
      <c r="S85" s="42">
        <f>Ragra!S85+Ruman!S85+Reco!S85+Rsper!S85+Rchi!S85+Rgiur!S85</f>
        <v>0</v>
      </c>
      <c r="T85" s="42">
        <f>Ragra!T85+Ruman!T85+Reco!T85+Rsper!T85+Rchi!T85+Rgiur!T85</f>
        <v>0</v>
      </c>
      <c r="U85" s="42">
        <f>Ragra!U85+Ruman!U85+Reco!U85+Rsper!U85+Rchi!U85+Rgiur!U85</f>
        <v>0</v>
      </c>
      <c r="V85" s="42">
        <f>Ragra!V85+Ruman!V85+Reco!V85+Rsper!V85+Rchi!V85+Rgiur!V85</f>
        <v>0</v>
      </c>
    </row>
    <row r="86" spans="1:22" ht="24.9" customHeight="1">
      <c r="A86" s="1"/>
      <c r="B86" s="249">
        <v>2018</v>
      </c>
      <c r="C86" s="250"/>
      <c r="D86" s="228" t="s">
        <v>188</v>
      </c>
      <c r="E86" s="251" t="s">
        <v>189</v>
      </c>
      <c r="F86" s="252"/>
      <c r="G86" s="252"/>
      <c r="H86" s="228" t="s">
        <v>22</v>
      </c>
      <c r="I86" s="251" t="s">
        <v>17</v>
      </c>
      <c r="J86" s="252"/>
      <c r="K86" s="227" t="s">
        <v>29</v>
      </c>
      <c r="L86" s="227">
        <v>4</v>
      </c>
      <c r="M86" s="253" t="s">
        <v>19</v>
      </c>
      <c r="N86" s="252"/>
      <c r="O86" s="252"/>
      <c r="P86" s="227" t="s">
        <v>18</v>
      </c>
      <c r="Q86" s="44">
        <f>Ragra!Q86+Ruman!Q86+Reco!Q86+Rsper!Q86+Rchi!Q86+Rgiur!Q86</f>
        <v>0</v>
      </c>
      <c r="R86" s="42">
        <f>Ragra!R86+Ruman!R86+Reco!R86+Rsper!R86+Rchi!R86+Rgiur!R86</f>
        <v>0</v>
      </c>
      <c r="S86" s="42">
        <f>Ragra!S86+Ruman!S86+Reco!S86+Rsper!S86+Rchi!S86+Rgiur!S86</f>
        <v>0</v>
      </c>
      <c r="T86" s="42">
        <f>Ragra!T86+Ruman!T86+Reco!T86+Rsper!T86+Rchi!T86+Rgiur!T86</f>
        <v>0</v>
      </c>
      <c r="U86" s="42">
        <f>Ragra!U86+Ruman!U86+Reco!U86+Rsper!U86+Rchi!U86+Rgiur!U86</f>
        <v>0</v>
      </c>
      <c r="V86" s="42">
        <f>Ragra!V86+Ruman!V86+Reco!V86+Rsper!V86+Rchi!V86+Rgiur!V86</f>
        <v>0</v>
      </c>
    </row>
    <row r="87" spans="1:22" s="51" customFormat="1" ht="24.9" customHeight="1">
      <c r="A87" s="7"/>
      <c r="B87" s="259">
        <v>2018</v>
      </c>
      <c r="C87" s="260"/>
      <c r="D87" s="8" t="s">
        <v>190</v>
      </c>
      <c r="E87" s="261" t="s">
        <v>191</v>
      </c>
      <c r="F87" s="260"/>
      <c r="G87" s="260"/>
      <c r="H87" s="8" t="s">
        <v>22</v>
      </c>
      <c r="I87" s="261" t="s">
        <v>17</v>
      </c>
      <c r="J87" s="260"/>
      <c r="K87" s="226" t="s">
        <v>18</v>
      </c>
      <c r="L87" s="226">
        <v>3</v>
      </c>
      <c r="M87" s="259" t="s">
        <v>19</v>
      </c>
      <c r="N87" s="260"/>
      <c r="O87" s="260"/>
      <c r="P87" s="226" t="s">
        <v>18</v>
      </c>
      <c r="Q87" s="40">
        <f>Ragra!Q87+Ruman!Q87+Reco!Q87+Rsper!Q87+Rchi!Q87+Rgiur!Q87</f>
        <v>0</v>
      </c>
      <c r="R87" s="40">
        <f>Ragra!R87+Ruman!R87+Reco!R87+Rsper!R87+Rchi!R87+Rgiur!R87</f>
        <v>0</v>
      </c>
      <c r="S87" s="40">
        <f>Ragra!S87+Ruman!S87+Reco!S87+Rsper!S87+Rchi!S87+Rgiur!S87</f>
        <v>0</v>
      </c>
      <c r="T87" s="40">
        <f>Ragra!T87+Ruman!T87+Reco!T87+Rsper!T87+Rchi!T87+Rgiur!T87</f>
        <v>0</v>
      </c>
      <c r="U87" s="40">
        <f>Ragra!U87+Ruman!U87+Reco!U87+Rsper!U87+Rchi!U87+Rgiur!U87</f>
        <v>0</v>
      </c>
      <c r="V87" s="40">
        <f>Ragra!V87+Ruman!V87+Reco!V87+Rsper!V87+Rchi!V87+Rgiur!V87</f>
        <v>0</v>
      </c>
    </row>
    <row r="88" spans="1:22" ht="24.9" customHeight="1">
      <c r="A88" s="1"/>
      <c r="B88" s="249">
        <v>2018</v>
      </c>
      <c r="C88" s="250"/>
      <c r="D88" s="228" t="s">
        <v>192</v>
      </c>
      <c r="E88" s="251" t="s">
        <v>193</v>
      </c>
      <c r="F88" s="252"/>
      <c r="G88" s="252"/>
      <c r="H88" s="228" t="s">
        <v>22</v>
      </c>
      <c r="I88" s="251" t="s">
        <v>17</v>
      </c>
      <c r="J88" s="252"/>
      <c r="K88" s="227" t="s">
        <v>29</v>
      </c>
      <c r="L88" s="227">
        <v>4</v>
      </c>
      <c r="M88" s="253" t="s">
        <v>19</v>
      </c>
      <c r="N88" s="252"/>
      <c r="O88" s="252"/>
      <c r="P88" s="227" t="s">
        <v>18</v>
      </c>
      <c r="Q88" s="44">
        <f>Ragra!Q88+Ruman!Q88+Reco!Q88+Rsper!Q88+Rchi!Q88+Rgiur!Q88</f>
        <v>0</v>
      </c>
      <c r="R88" s="42">
        <f>Ragra!R88+Ruman!R88+Reco!R88+Rsper!R88+Rchi!R88+Rgiur!R88</f>
        <v>0</v>
      </c>
      <c r="S88" s="42">
        <f>Ragra!S88+Ruman!S88+Reco!S88+Rsper!S88+Rchi!S88+Rgiur!S88</f>
        <v>0</v>
      </c>
      <c r="T88" s="42">
        <f>Ragra!T88+Ruman!T88+Reco!T88+Rsper!T88+Rchi!T88+Rgiur!T88</f>
        <v>0</v>
      </c>
      <c r="U88" s="42">
        <f>Ragra!U88+Ruman!U88+Reco!U88+Rsper!U88+Rchi!U88+Rgiur!U88</f>
        <v>0</v>
      </c>
      <c r="V88" s="42">
        <f>Ragra!V88+Ruman!V88+Reco!V88+Rsper!V88+Rchi!V88+Rgiur!V88</f>
        <v>0</v>
      </c>
    </row>
    <row r="89" spans="1:22" ht="24.9" customHeight="1">
      <c r="A89" s="1"/>
      <c r="B89" s="249">
        <v>2018</v>
      </c>
      <c r="C89" s="250"/>
      <c r="D89" s="228" t="s">
        <v>194</v>
      </c>
      <c r="E89" s="251" t="s">
        <v>195</v>
      </c>
      <c r="F89" s="252"/>
      <c r="G89" s="252"/>
      <c r="H89" s="228" t="s">
        <v>22</v>
      </c>
      <c r="I89" s="251" t="s">
        <v>17</v>
      </c>
      <c r="J89" s="252"/>
      <c r="K89" s="227" t="s">
        <v>29</v>
      </c>
      <c r="L89" s="227">
        <v>4</v>
      </c>
      <c r="M89" s="253" t="s">
        <v>19</v>
      </c>
      <c r="N89" s="252"/>
      <c r="O89" s="252"/>
      <c r="P89" s="227" t="s">
        <v>18</v>
      </c>
      <c r="Q89" s="44">
        <f>Ragra!Q89+Ruman!Q89+Reco!Q89+Rsper!Q89+Rchi!Q89+Rgiur!Q89</f>
        <v>0</v>
      </c>
      <c r="R89" s="42">
        <f>Ragra!R89+Ruman!R89+Reco!R89+Rsper!R89+Rchi!R89+Rgiur!R89</f>
        <v>0</v>
      </c>
      <c r="S89" s="42">
        <f>Ragra!S89+Ruman!S89+Reco!S89+Rsper!S89+Rchi!S89+Rgiur!S89</f>
        <v>0</v>
      </c>
      <c r="T89" s="42">
        <f>Ragra!T89+Ruman!T89+Reco!T89+Rsper!T89+Rchi!T89+Rgiur!T89</f>
        <v>0</v>
      </c>
      <c r="U89" s="42">
        <f>Ragra!U89+Ruman!U89+Reco!U89+Rsper!U89+Rchi!U89+Rgiur!U89</f>
        <v>0</v>
      </c>
      <c r="V89" s="42">
        <f>Ragra!V89+Ruman!V89+Reco!V89+Rsper!V89+Rchi!V89+Rgiur!V89</f>
        <v>0</v>
      </c>
    </row>
    <row r="90" spans="1:22" ht="24.9" customHeight="1">
      <c r="A90" s="1"/>
      <c r="B90" s="249">
        <v>2018</v>
      </c>
      <c r="C90" s="250"/>
      <c r="D90" s="228" t="s">
        <v>196</v>
      </c>
      <c r="E90" s="251" t="s">
        <v>197</v>
      </c>
      <c r="F90" s="252"/>
      <c r="G90" s="252"/>
      <c r="H90" s="228" t="s">
        <v>22</v>
      </c>
      <c r="I90" s="251" t="s">
        <v>17</v>
      </c>
      <c r="J90" s="252"/>
      <c r="K90" s="227" t="s">
        <v>29</v>
      </c>
      <c r="L90" s="227">
        <v>4</v>
      </c>
      <c r="M90" s="253" t="s">
        <v>19</v>
      </c>
      <c r="N90" s="252"/>
      <c r="O90" s="252"/>
      <c r="P90" s="227" t="s">
        <v>18</v>
      </c>
      <c r="Q90" s="44">
        <f>Ragra!Q90+Ruman!Q90+Reco!Q90+Rsper!Q90+Rchi!Q90+Rgiur!Q90</f>
        <v>0</v>
      </c>
      <c r="R90" s="42">
        <f>Ragra!R90+Ruman!R90+Reco!R90+Rsper!R90+Rchi!R90+Rgiur!R90</f>
        <v>0</v>
      </c>
      <c r="S90" s="42">
        <f>Ragra!S90+Ruman!S90+Reco!S90+Rsper!S90+Rchi!S90+Rgiur!S90</f>
        <v>0</v>
      </c>
      <c r="T90" s="42">
        <f>Ragra!T90+Ruman!T90+Reco!T90+Rsper!T90+Rchi!T90+Rgiur!T90</f>
        <v>0</v>
      </c>
      <c r="U90" s="42">
        <f>Ragra!U90+Ruman!U90+Reco!U90+Rsper!U90+Rchi!U90+Rgiur!U90</f>
        <v>0</v>
      </c>
      <c r="V90" s="42">
        <f>Ragra!V90+Ruman!V90+Reco!V90+Rsper!V90+Rchi!V90+Rgiur!V90</f>
        <v>0</v>
      </c>
    </row>
    <row r="91" spans="1:22" ht="24.9" customHeight="1">
      <c r="A91" s="1"/>
      <c r="B91" s="249">
        <v>2018</v>
      </c>
      <c r="C91" s="250"/>
      <c r="D91" s="228" t="s">
        <v>198</v>
      </c>
      <c r="E91" s="251" t="s">
        <v>199</v>
      </c>
      <c r="F91" s="252"/>
      <c r="G91" s="252"/>
      <c r="H91" s="228" t="s">
        <v>22</v>
      </c>
      <c r="I91" s="251" t="s">
        <v>17</v>
      </c>
      <c r="J91" s="252"/>
      <c r="K91" s="227" t="s">
        <v>29</v>
      </c>
      <c r="L91" s="227">
        <v>4</v>
      </c>
      <c r="M91" s="253" t="s">
        <v>19</v>
      </c>
      <c r="N91" s="252"/>
      <c r="O91" s="252"/>
      <c r="P91" s="227" t="s">
        <v>18</v>
      </c>
      <c r="Q91" s="44">
        <f>Ragra!Q91+Ruman!Q91+Reco!Q91+Rsper!Q91+Rchi!Q91+Rgiur!Q91</f>
        <v>0</v>
      </c>
      <c r="R91" s="42">
        <f>Ragra!R91+Ruman!R91+Reco!R91+Rsper!R91+Rchi!R91+Rgiur!R91</f>
        <v>0</v>
      </c>
      <c r="S91" s="42">
        <f>Ragra!S91+Ruman!S91+Reco!S91+Rsper!S91+Rchi!S91+Rgiur!S91</f>
        <v>0</v>
      </c>
      <c r="T91" s="42">
        <f>Ragra!T91+Ruman!T91+Reco!T91+Rsper!T91+Rchi!T91+Rgiur!T91</f>
        <v>0</v>
      </c>
      <c r="U91" s="42">
        <f>Ragra!U91+Ruman!U91+Reco!U91+Rsper!U91+Rchi!U91+Rgiur!U91</f>
        <v>0</v>
      </c>
      <c r="V91" s="42">
        <f>Ragra!V91+Ruman!V91+Reco!V91+Rsper!V91+Rchi!V91+Rgiur!V91</f>
        <v>0</v>
      </c>
    </row>
    <row r="92" spans="1:22" ht="24.9" customHeight="1">
      <c r="A92" s="1"/>
      <c r="B92" s="249">
        <v>2018</v>
      </c>
      <c r="C92" s="250"/>
      <c r="D92" s="228" t="s">
        <v>200</v>
      </c>
      <c r="E92" s="251" t="s">
        <v>201</v>
      </c>
      <c r="F92" s="252"/>
      <c r="G92" s="252"/>
      <c r="H92" s="228" t="s">
        <v>22</v>
      </c>
      <c r="I92" s="251" t="s">
        <v>17</v>
      </c>
      <c r="J92" s="252"/>
      <c r="K92" s="227" t="s">
        <v>29</v>
      </c>
      <c r="L92" s="227">
        <v>4</v>
      </c>
      <c r="M92" s="253" t="s">
        <v>19</v>
      </c>
      <c r="N92" s="252"/>
      <c r="O92" s="252"/>
      <c r="P92" s="227" t="s">
        <v>18</v>
      </c>
      <c r="Q92" s="44">
        <f>Ragra!Q92+Ruman!Q92+Reco!Q92+Rsper!Q92+Rchi!Q92+Rgiur!Q92</f>
        <v>0</v>
      </c>
      <c r="R92" s="42">
        <f>Ragra!R92+Ruman!R92+Reco!R92+Rsper!R92+Rchi!R92+Rgiur!R92</f>
        <v>0</v>
      </c>
      <c r="S92" s="42">
        <f>Ragra!S92+Ruman!S92+Reco!S92+Rsper!S92+Rchi!S92+Rgiur!S92</f>
        <v>0</v>
      </c>
      <c r="T92" s="42">
        <f>Ragra!T92+Ruman!T92+Reco!T92+Rsper!T92+Rchi!T92+Rgiur!T92</f>
        <v>0</v>
      </c>
      <c r="U92" s="42">
        <f>Ragra!U92+Ruman!U92+Reco!U92+Rsper!U92+Rchi!U92+Rgiur!U92</f>
        <v>0</v>
      </c>
      <c r="V92" s="42">
        <f>Ragra!V92+Ruman!V92+Reco!V92+Rsper!V92+Rchi!V92+Rgiur!V92</f>
        <v>0</v>
      </c>
    </row>
    <row r="93" spans="1:22" ht="24.9" customHeight="1">
      <c r="A93" s="1"/>
      <c r="B93" s="249">
        <v>2018</v>
      </c>
      <c r="C93" s="250"/>
      <c r="D93" s="228" t="s">
        <v>202</v>
      </c>
      <c r="E93" s="251" t="s">
        <v>203</v>
      </c>
      <c r="F93" s="252"/>
      <c r="G93" s="252"/>
      <c r="H93" s="228" t="s">
        <v>22</v>
      </c>
      <c r="I93" s="251" t="s">
        <v>17</v>
      </c>
      <c r="J93" s="252"/>
      <c r="K93" s="227" t="s">
        <v>29</v>
      </c>
      <c r="L93" s="227">
        <v>4</v>
      </c>
      <c r="M93" s="253" t="s">
        <v>19</v>
      </c>
      <c r="N93" s="252"/>
      <c r="O93" s="252"/>
      <c r="P93" s="227" t="s">
        <v>18</v>
      </c>
      <c r="Q93" s="44">
        <f>Ragra!Q93+Ruman!Q93+Reco!Q93+Rsper!Q93+Rchi!Q93+Rgiur!Q93</f>
        <v>0</v>
      </c>
      <c r="R93" s="42">
        <f>Ragra!R93+Ruman!R93+Reco!R93+Rsper!R93+Rchi!R93+Rgiur!R93</f>
        <v>0</v>
      </c>
      <c r="S93" s="42">
        <f>Ragra!S93+Ruman!S93+Reco!S93+Rsper!S93+Rchi!S93+Rgiur!S93</f>
        <v>0</v>
      </c>
      <c r="T93" s="42">
        <f>Ragra!T93+Ruman!T93+Reco!T93+Rsper!T93+Rchi!T93+Rgiur!T93</f>
        <v>0</v>
      </c>
      <c r="U93" s="42">
        <f>Ragra!U93+Ruman!U93+Reco!U93+Rsper!U93+Rchi!U93+Rgiur!U93</f>
        <v>0</v>
      </c>
      <c r="V93" s="42">
        <f>Ragra!V93+Ruman!V93+Reco!V93+Rsper!V93+Rchi!V93+Rgiur!V93</f>
        <v>0</v>
      </c>
    </row>
    <row r="94" spans="1:22" ht="24.9" customHeight="1">
      <c r="A94" s="1"/>
      <c r="B94" s="249">
        <v>2018</v>
      </c>
      <c r="C94" s="250"/>
      <c r="D94" s="228" t="s">
        <v>204</v>
      </c>
      <c r="E94" s="251" t="s">
        <v>205</v>
      </c>
      <c r="F94" s="252"/>
      <c r="G94" s="252"/>
      <c r="H94" s="228" t="s">
        <v>22</v>
      </c>
      <c r="I94" s="251" t="s">
        <v>17</v>
      </c>
      <c r="J94" s="252"/>
      <c r="K94" s="227" t="s">
        <v>29</v>
      </c>
      <c r="L94" s="227">
        <v>4</v>
      </c>
      <c r="M94" s="253" t="s">
        <v>19</v>
      </c>
      <c r="N94" s="252"/>
      <c r="O94" s="252"/>
      <c r="P94" s="227" t="s">
        <v>18</v>
      </c>
      <c r="Q94" s="44">
        <f>Ragra!Q94+Ruman!Q94+Reco!Q94+Rsper!Q94+Rchi!Q94+Rgiur!Q94</f>
        <v>0</v>
      </c>
      <c r="R94" s="42">
        <f>Ragra!R94+Ruman!R94+Reco!R94+Rsper!R94+Rchi!R94+Rgiur!R94</f>
        <v>0</v>
      </c>
      <c r="S94" s="42">
        <f>Ragra!S94+Ruman!S94+Reco!S94+Rsper!S94+Rchi!S94+Rgiur!S94</f>
        <v>0</v>
      </c>
      <c r="T94" s="42">
        <f>Ragra!T94+Ruman!T94+Reco!T94+Rsper!T94+Rchi!T94+Rgiur!T94</f>
        <v>0</v>
      </c>
      <c r="U94" s="42">
        <f>Ragra!U94+Ruman!U94+Reco!U94+Rsper!U94+Rchi!U94+Rgiur!U94</f>
        <v>0</v>
      </c>
      <c r="V94" s="42">
        <f>Ragra!V94+Ruman!V94+Reco!V94+Rsper!V94+Rchi!V94+Rgiur!V94</f>
        <v>0</v>
      </c>
    </row>
    <row r="95" spans="1:22" ht="24.9" customHeight="1">
      <c r="A95" s="1"/>
      <c r="B95" s="249">
        <v>2018</v>
      </c>
      <c r="C95" s="250"/>
      <c r="D95" s="228" t="s">
        <v>206</v>
      </c>
      <c r="E95" s="251" t="s">
        <v>207</v>
      </c>
      <c r="F95" s="252"/>
      <c r="G95" s="252"/>
      <c r="H95" s="228" t="s">
        <v>22</v>
      </c>
      <c r="I95" s="251" t="s">
        <v>17</v>
      </c>
      <c r="J95" s="252"/>
      <c r="K95" s="227" t="s">
        <v>29</v>
      </c>
      <c r="L95" s="227">
        <v>4</v>
      </c>
      <c r="M95" s="253" t="s">
        <v>19</v>
      </c>
      <c r="N95" s="252"/>
      <c r="O95" s="252"/>
      <c r="P95" s="227" t="s">
        <v>18</v>
      </c>
      <c r="Q95" s="44">
        <f>Ragra!Q95+Ruman!Q95+Reco!Q95+Rsper!Q95+Rchi!Q95+Rgiur!Q95</f>
        <v>0</v>
      </c>
      <c r="R95" s="42">
        <f>Ragra!R95+Ruman!R95+Reco!R95+Rsper!R95+Rchi!R95+Rgiur!R95</f>
        <v>0</v>
      </c>
      <c r="S95" s="42">
        <f>Ragra!S95+Ruman!S95+Reco!S95+Rsper!S95+Rchi!S95+Rgiur!S95</f>
        <v>0</v>
      </c>
      <c r="T95" s="42">
        <f>Ragra!T95+Ruman!T95+Reco!T95+Rsper!T95+Rchi!T95+Rgiur!T95</f>
        <v>0</v>
      </c>
      <c r="U95" s="42">
        <f>Ragra!U95+Ruman!U95+Reco!U95+Rsper!U95+Rchi!U95+Rgiur!U95</f>
        <v>0</v>
      </c>
      <c r="V95" s="42">
        <f>Ragra!V95+Ruman!V95+Reco!V95+Rsper!V95+Rchi!V95+Rgiur!V95</f>
        <v>0</v>
      </c>
    </row>
    <row r="96" spans="1:22" ht="24.9" customHeight="1">
      <c r="A96" s="1"/>
      <c r="B96" s="249">
        <v>2018</v>
      </c>
      <c r="C96" s="250"/>
      <c r="D96" s="228" t="s">
        <v>208</v>
      </c>
      <c r="E96" s="251" t="s">
        <v>209</v>
      </c>
      <c r="F96" s="252"/>
      <c r="G96" s="252"/>
      <c r="H96" s="228" t="s">
        <v>22</v>
      </c>
      <c r="I96" s="251" t="s">
        <v>17</v>
      </c>
      <c r="J96" s="252"/>
      <c r="K96" s="227" t="s">
        <v>29</v>
      </c>
      <c r="L96" s="227">
        <v>4</v>
      </c>
      <c r="M96" s="253" t="s">
        <v>19</v>
      </c>
      <c r="N96" s="252"/>
      <c r="O96" s="252"/>
      <c r="P96" s="227" t="s">
        <v>18</v>
      </c>
      <c r="Q96" s="44">
        <f>Ragra!Q96+Ruman!Q96+Reco!Q96+Rsper!Q96+Rchi!Q96+Rgiur!Q96</f>
        <v>0</v>
      </c>
      <c r="R96" s="42">
        <f>Ragra!R96+Ruman!R96+Reco!R96+Rsper!R96+Rchi!R96+Rgiur!R96</f>
        <v>0</v>
      </c>
      <c r="S96" s="42">
        <f>Ragra!S96+Ruman!S96+Reco!S96+Rsper!S96+Rchi!S96+Rgiur!S96</f>
        <v>0</v>
      </c>
      <c r="T96" s="42">
        <f>Ragra!T96+Ruman!T96+Reco!T96+Rsper!T96+Rchi!T96+Rgiur!T96</f>
        <v>0</v>
      </c>
      <c r="U96" s="42">
        <f>Ragra!U96+Ruman!U96+Reco!U96+Rsper!U96+Rchi!U96+Rgiur!U96</f>
        <v>0</v>
      </c>
      <c r="V96" s="42">
        <f>Ragra!V96+Ruman!V96+Reco!V96+Rsper!V96+Rchi!V96+Rgiur!V96</f>
        <v>0</v>
      </c>
    </row>
    <row r="97" spans="1:22" ht="24.9" customHeight="1">
      <c r="A97" s="1"/>
      <c r="B97" s="249">
        <v>2018</v>
      </c>
      <c r="C97" s="250"/>
      <c r="D97" s="228" t="s">
        <v>210</v>
      </c>
      <c r="E97" s="251" t="s">
        <v>211</v>
      </c>
      <c r="F97" s="252"/>
      <c r="G97" s="252"/>
      <c r="H97" s="228" t="s">
        <v>22</v>
      </c>
      <c r="I97" s="251" t="s">
        <v>17</v>
      </c>
      <c r="J97" s="252"/>
      <c r="K97" s="227" t="s">
        <v>29</v>
      </c>
      <c r="L97" s="227">
        <v>4</v>
      </c>
      <c r="M97" s="253" t="s">
        <v>19</v>
      </c>
      <c r="N97" s="252"/>
      <c r="O97" s="252"/>
      <c r="P97" s="227" t="s">
        <v>18</v>
      </c>
      <c r="Q97" s="44">
        <f>Ragra!Q97+Ruman!Q97+Reco!Q97+Rsper!Q97+Rchi!Q97+Rgiur!Q97</f>
        <v>0</v>
      </c>
      <c r="R97" s="42">
        <f>Ragra!R97+Ruman!R97+Reco!R97+Rsper!R97+Rchi!R97+Rgiur!R97</f>
        <v>0</v>
      </c>
      <c r="S97" s="42">
        <f>Ragra!S97+Ruman!S97+Reco!S97+Rsper!S97+Rchi!S97+Rgiur!S97</f>
        <v>0</v>
      </c>
      <c r="T97" s="42">
        <f>Ragra!T97+Ruman!T97+Reco!T97+Rsper!T97+Rchi!T97+Rgiur!T97</f>
        <v>0</v>
      </c>
      <c r="U97" s="42">
        <f>Ragra!U97+Ruman!U97+Reco!U97+Rsper!U97+Rchi!U97+Rgiur!U97</f>
        <v>0</v>
      </c>
      <c r="V97" s="42">
        <f>Ragra!V97+Ruman!V97+Reco!V97+Rsper!V97+Rchi!V97+Rgiur!V97</f>
        <v>0</v>
      </c>
    </row>
    <row r="98" spans="1:22" ht="24.9" customHeight="1">
      <c r="A98" s="1"/>
      <c r="B98" s="249">
        <v>2018</v>
      </c>
      <c r="C98" s="250"/>
      <c r="D98" s="228" t="s">
        <v>212</v>
      </c>
      <c r="E98" s="251" t="s">
        <v>213</v>
      </c>
      <c r="F98" s="252"/>
      <c r="G98" s="252"/>
      <c r="H98" s="228" t="s">
        <v>22</v>
      </c>
      <c r="I98" s="251" t="s">
        <v>17</v>
      </c>
      <c r="J98" s="252"/>
      <c r="K98" s="227" t="s">
        <v>29</v>
      </c>
      <c r="L98" s="227">
        <v>4</v>
      </c>
      <c r="M98" s="253" t="s">
        <v>19</v>
      </c>
      <c r="N98" s="252"/>
      <c r="O98" s="252"/>
      <c r="P98" s="227" t="s">
        <v>18</v>
      </c>
      <c r="Q98" s="44">
        <f>Ragra!Q98+Ruman!Q98+Reco!Q98+Rsper!Q98+Rchi!Q98+Rgiur!Q98</f>
        <v>0</v>
      </c>
      <c r="R98" s="42">
        <f>Ragra!R98+Ruman!R98+Reco!R98+Rsper!R98+Rchi!R98+Rgiur!R98</f>
        <v>0</v>
      </c>
      <c r="S98" s="42">
        <f>Ragra!S98+Ruman!S98+Reco!S98+Rsper!S98+Rchi!S98+Rgiur!S98</f>
        <v>0</v>
      </c>
      <c r="T98" s="42">
        <f>Ragra!T98+Ruman!T98+Reco!T98+Rsper!T98+Rchi!T98+Rgiur!T98</f>
        <v>0</v>
      </c>
      <c r="U98" s="42">
        <f>Ragra!U98+Ruman!U98+Reco!U98+Rsper!U98+Rchi!U98+Rgiur!U98</f>
        <v>0</v>
      </c>
      <c r="V98" s="42">
        <f>Ragra!V98+Ruman!V98+Reco!V98+Rsper!V98+Rchi!V98+Rgiur!V98</f>
        <v>0</v>
      </c>
    </row>
    <row r="99" spans="1:22" ht="24.9" customHeight="1">
      <c r="A99" s="1"/>
      <c r="B99" s="249">
        <v>2018</v>
      </c>
      <c r="C99" s="250"/>
      <c r="D99" s="228" t="s">
        <v>214</v>
      </c>
      <c r="E99" s="251" t="s">
        <v>215</v>
      </c>
      <c r="F99" s="252"/>
      <c r="G99" s="252"/>
      <c r="H99" s="228" t="s">
        <v>22</v>
      </c>
      <c r="I99" s="251" t="s">
        <v>17</v>
      </c>
      <c r="J99" s="252"/>
      <c r="K99" s="227" t="s">
        <v>29</v>
      </c>
      <c r="L99" s="227">
        <v>4</v>
      </c>
      <c r="M99" s="253" t="s">
        <v>19</v>
      </c>
      <c r="N99" s="252"/>
      <c r="O99" s="252"/>
      <c r="P99" s="227" t="s">
        <v>18</v>
      </c>
      <c r="Q99" s="44">
        <f>Ragra!Q99+Ruman!Q99+Reco!Q99+Rsper!Q99+Rchi!Q99+Rgiur!Q99</f>
        <v>0</v>
      </c>
      <c r="R99" s="42">
        <f>Ragra!R99+Ruman!R99+Reco!R99+Rsper!R99+Rchi!R99+Rgiur!R99</f>
        <v>0</v>
      </c>
      <c r="S99" s="42">
        <f>Ragra!S99+Ruman!S99+Reco!S99+Rsper!S99+Rchi!S99+Rgiur!S99</f>
        <v>0</v>
      </c>
      <c r="T99" s="42">
        <f>Ragra!T99+Ruman!T99+Reco!T99+Rsper!T99+Rchi!T99+Rgiur!T99</f>
        <v>0</v>
      </c>
      <c r="U99" s="42">
        <f>Ragra!U99+Ruman!U99+Reco!U99+Rsper!U99+Rchi!U99+Rgiur!U99</f>
        <v>0</v>
      </c>
      <c r="V99" s="42">
        <f>Ragra!V99+Ruman!V99+Reco!V99+Rsper!V99+Rchi!V99+Rgiur!V99</f>
        <v>0</v>
      </c>
    </row>
    <row r="100" spans="1:22" ht="24.9" customHeight="1">
      <c r="A100" s="1"/>
      <c r="B100" s="249">
        <v>2018</v>
      </c>
      <c r="C100" s="250"/>
      <c r="D100" s="228" t="s">
        <v>216</v>
      </c>
      <c r="E100" s="251" t="s">
        <v>1588</v>
      </c>
      <c r="F100" s="252"/>
      <c r="G100" s="252"/>
      <c r="H100" s="228" t="s">
        <v>22</v>
      </c>
      <c r="I100" s="251" t="s">
        <v>17</v>
      </c>
      <c r="J100" s="252"/>
      <c r="K100" s="227" t="s">
        <v>29</v>
      </c>
      <c r="L100" s="227">
        <v>4</v>
      </c>
      <c r="M100" s="227"/>
      <c r="N100" s="222"/>
      <c r="O100" s="222"/>
      <c r="P100" s="227"/>
      <c r="Q100" s="44">
        <f>Ragra!Q100+Ruman!Q100+Reco!Q100+Rsper!Q100+Rchi!Q100+Rgiur!Q100</f>
        <v>0</v>
      </c>
      <c r="R100" s="42">
        <f>Ragra!R100+Ruman!R100+Reco!R100+Rsper!R100+Rchi!R100+Rgiur!R100</f>
        <v>0</v>
      </c>
      <c r="S100" s="42">
        <f>Ragra!S100+Ruman!S100+Reco!S100+Rsper!S100+Rchi!S100+Rgiur!S100</f>
        <v>0</v>
      </c>
      <c r="T100" s="42">
        <f>Ragra!T100+Ruman!T100+Reco!T100+Rsper!T100+Rchi!T100+Rgiur!T100</f>
        <v>0</v>
      </c>
      <c r="U100" s="42">
        <f>Ragra!U100+Ruman!U100+Reco!U100+Rsper!U100+Rchi!U100+Rgiur!U100</f>
        <v>0</v>
      </c>
      <c r="V100" s="42">
        <f>Ragra!V100+Ruman!V100+Reco!V100+Rsper!V100+Rchi!V100+Rgiur!V100</f>
        <v>0</v>
      </c>
    </row>
    <row r="101" spans="1:22" s="51" customFormat="1" ht="24.9" customHeight="1">
      <c r="A101" s="7"/>
      <c r="B101" s="259">
        <v>2018</v>
      </c>
      <c r="C101" s="260"/>
      <c r="D101" s="8" t="s">
        <v>218</v>
      </c>
      <c r="E101" s="261" t="s">
        <v>219</v>
      </c>
      <c r="F101" s="260"/>
      <c r="G101" s="260"/>
      <c r="H101" s="8" t="s">
        <v>22</v>
      </c>
      <c r="I101" s="261" t="s">
        <v>17</v>
      </c>
      <c r="J101" s="260"/>
      <c r="K101" s="226" t="s">
        <v>18</v>
      </c>
      <c r="L101" s="226">
        <v>3</v>
      </c>
      <c r="M101" s="259" t="s">
        <v>19</v>
      </c>
      <c r="N101" s="260"/>
      <c r="O101" s="260"/>
      <c r="P101" s="226" t="s">
        <v>18</v>
      </c>
      <c r="Q101" s="40">
        <f>Ragra!Q101+Ruman!Q101+Reco!Q101+Rsper!Q101+Rchi!Q101+Rgiur!Q101</f>
        <v>0</v>
      </c>
      <c r="R101" s="40">
        <f>Ragra!R101+Ruman!R101+Reco!R101+Rsper!R101+Rchi!R101+Rgiur!R101</f>
        <v>0</v>
      </c>
      <c r="S101" s="40">
        <f>Ragra!S101+Ruman!S101+Reco!S101+Rsper!S101+Rchi!S101+Rgiur!S101</f>
        <v>1237121.4099999999</v>
      </c>
      <c r="T101" s="40">
        <f>Ragra!T101+Ruman!T101+Reco!T101+Rsper!T101+Rchi!T101+Rgiur!T101</f>
        <v>180004.72999999998</v>
      </c>
      <c r="U101" s="40">
        <f>Ragra!U101+Ruman!U101+Reco!U101+Rsper!U101+Rchi!U101+Rgiur!U101</f>
        <v>116363.01999999999</v>
      </c>
      <c r="V101" s="40">
        <f>Ragra!V101+Ruman!V101+Reco!V101+Rsper!V101+Rchi!V101+Rgiur!V101</f>
        <v>1533489.1600000001</v>
      </c>
    </row>
    <row r="102" spans="1:22" ht="24.9" customHeight="1">
      <c r="A102" s="1"/>
      <c r="B102" s="249">
        <v>2018</v>
      </c>
      <c r="C102" s="250"/>
      <c r="D102" s="228" t="s">
        <v>220</v>
      </c>
      <c r="E102" s="251" t="s">
        <v>221</v>
      </c>
      <c r="F102" s="252"/>
      <c r="G102" s="252"/>
      <c r="H102" s="228" t="s">
        <v>22</v>
      </c>
      <c r="I102" s="251" t="s">
        <v>17</v>
      </c>
      <c r="J102" s="252"/>
      <c r="K102" s="227" t="s">
        <v>29</v>
      </c>
      <c r="L102" s="227">
        <v>4</v>
      </c>
      <c r="M102" s="253" t="s">
        <v>19</v>
      </c>
      <c r="N102" s="252"/>
      <c r="O102" s="252"/>
      <c r="P102" s="227" t="s">
        <v>18</v>
      </c>
      <c r="Q102" s="44">
        <f>Ragra!Q102+Ruman!Q102+Reco!Q102+Rsper!Q102+Rchi!Q102+Rgiur!Q102</f>
        <v>0</v>
      </c>
      <c r="R102" s="42">
        <f>Ragra!R102+Ruman!R102+Reco!R102+Rsper!R102+Rchi!R102+Rgiur!R102</f>
        <v>0</v>
      </c>
      <c r="S102" s="42">
        <f>Ragra!S102+Ruman!S102+Reco!S102+Rsper!S102+Rchi!S102+Rgiur!S102</f>
        <v>0</v>
      </c>
      <c r="T102" s="42">
        <f>Ragra!T102+Ruman!T102+Reco!T102+Rsper!T102+Rchi!T102+Rgiur!T102</f>
        <v>0</v>
      </c>
      <c r="U102" s="42">
        <f>Ragra!U102+Ruman!U102+Reco!U102+Rsper!U102+Rchi!U102+Rgiur!U102</f>
        <v>0</v>
      </c>
      <c r="V102" s="42">
        <f>Ragra!V102+Ruman!V102+Reco!V102+Rsper!V102+Rchi!V102+Rgiur!V102</f>
        <v>0</v>
      </c>
    </row>
    <row r="103" spans="1:22" ht="24.9" customHeight="1">
      <c r="A103" s="1"/>
      <c r="B103" s="249">
        <v>2018</v>
      </c>
      <c r="C103" s="250"/>
      <c r="D103" s="228" t="s">
        <v>222</v>
      </c>
      <c r="E103" s="251" t="s">
        <v>223</v>
      </c>
      <c r="F103" s="252"/>
      <c r="G103" s="252"/>
      <c r="H103" s="228" t="s">
        <v>22</v>
      </c>
      <c r="I103" s="251" t="s">
        <v>17</v>
      </c>
      <c r="J103" s="252"/>
      <c r="K103" s="227" t="s">
        <v>29</v>
      </c>
      <c r="L103" s="227">
        <v>4</v>
      </c>
      <c r="M103" s="253" t="s">
        <v>19</v>
      </c>
      <c r="N103" s="252"/>
      <c r="O103" s="252"/>
      <c r="P103" s="227" t="s">
        <v>18</v>
      </c>
      <c r="Q103" s="44">
        <f>Ragra!Q103+Ruman!Q103+Reco!Q103+Rsper!Q103+Rchi!Q103+Rgiur!Q103</f>
        <v>0</v>
      </c>
      <c r="R103" s="42">
        <f>Ragra!R103+Ruman!R103+Reco!R103+Rsper!R103+Rchi!R103+Rgiur!R103</f>
        <v>0</v>
      </c>
      <c r="S103" s="42">
        <f>Ragra!S103+Ruman!S103+Reco!S103+Rsper!S103+Rchi!S103+Rgiur!S103</f>
        <v>0</v>
      </c>
      <c r="T103" s="42">
        <f>Ragra!T103+Ruman!T103+Reco!T103+Rsper!T103+Rchi!T103+Rgiur!T103</f>
        <v>0</v>
      </c>
      <c r="U103" s="42">
        <f>Ragra!U103+Ruman!U103+Reco!U103+Rsper!U103+Rchi!U103+Rgiur!U103</f>
        <v>0</v>
      </c>
      <c r="V103" s="42">
        <f>Ragra!V103+Ruman!V103+Reco!V103+Rsper!V103+Rchi!V103+Rgiur!V103</f>
        <v>0</v>
      </c>
    </row>
    <row r="104" spans="1:22" ht="24.9" customHeight="1">
      <c r="A104" s="1"/>
      <c r="B104" s="249">
        <v>2018</v>
      </c>
      <c r="C104" s="250"/>
      <c r="D104" s="228" t="s">
        <v>224</v>
      </c>
      <c r="E104" s="251" t="s">
        <v>225</v>
      </c>
      <c r="F104" s="252"/>
      <c r="G104" s="252"/>
      <c r="H104" s="228" t="s">
        <v>22</v>
      </c>
      <c r="I104" s="251" t="s">
        <v>17</v>
      </c>
      <c r="J104" s="252"/>
      <c r="K104" s="227" t="s">
        <v>29</v>
      </c>
      <c r="L104" s="227">
        <v>4</v>
      </c>
      <c r="M104" s="253" t="s">
        <v>19</v>
      </c>
      <c r="N104" s="252"/>
      <c r="O104" s="252"/>
      <c r="P104" s="227" t="s">
        <v>18</v>
      </c>
      <c r="Q104" s="44">
        <f>Ragra!Q104+Ruman!Q104+Reco!Q104+Rsper!Q104+Rchi!Q104+Rgiur!Q104</f>
        <v>0</v>
      </c>
      <c r="R104" s="42">
        <f>Ragra!R104+Ruman!R104+Reco!R104+Rsper!R104+Rchi!R104+Rgiur!R104</f>
        <v>0</v>
      </c>
      <c r="S104" s="44">
        <f>Ragra!S104+Ruman!S104+Reco!S104+Rsper!S104+Rchi!S104+Rgiur!S104</f>
        <v>259348.22</v>
      </c>
      <c r="T104" s="44">
        <f>Ragra!T104+Ruman!T104+Reco!T104+Rsper!T104+Rchi!T104+Rgiur!T104</f>
        <v>40135.78</v>
      </c>
      <c r="U104" s="42">
        <f>Ragra!U104+Ruman!U104+Reco!U104+Rsper!U104+Rchi!U104+Rgiur!U104</f>
        <v>0</v>
      </c>
      <c r="V104" s="42">
        <f>Ragra!V104+Ruman!V104+Reco!V104+Rsper!V104+Rchi!V104+Rgiur!V104</f>
        <v>299484.00000000006</v>
      </c>
    </row>
    <row r="105" spans="1:22" ht="24.9" customHeight="1">
      <c r="A105" s="1"/>
      <c r="B105" s="249">
        <v>2018</v>
      </c>
      <c r="C105" s="250"/>
      <c r="D105" s="228" t="s">
        <v>226</v>
      </c>
      <c r="E105" s="251" t="s">
        <v>227</v>
      </c>
      <c r="F105" s="252"/>
      <c r="G105" s="252"/>
      <c r="H105" s="228" t="s">
        <v>22</v>
      </c>
      <c r="I105" s="251" t="s">
        <v>17</v>
      </c>
      <c r="J105" s="252"/>
      <c r="K105" s="227" t="s">
        <v>29</v>
      </c>
      <c r="L105" s="227">
        <v>4</v>
      </c>
      <c r="M105" s="253" t="s">
        <v>19</v>
      </c>
      <c r="N105" s="252"/>
      <c r="O105" s="252"/>
      <c r="P105" s="227" t="s">
        <v>18</v>
      </c>
      <c r="Q105" s="44">
        <f>Ragra!Q105+Ruman!Q105+Reco!Q105+Rsper!Q105+Rchi!Q105+Rgiur!Q105</f>
        <v>0</v>
      </c>
      <c r="R105" s="42">
        <f>Ragra!R105+Ruman!R105+Reco!R105+Rsper!R105+Rchi!R105+Rgiur!R105</f>
        <v>0</v>
      </c>
      <c r="S105" s="42">
        <f>Ragra!S105+Ruman!S105+Reco!S105+Rsper!S105+Rchi!S105+Rgiur!S105</f>
        <v>0</v>
      </c>
      <c r="T105" s="42">
        <f>Ragra!T105+Ruman!T105+Reco!T105+Rsper!T105+Rchi!T105+Rgiur!T105</f>
        <v>0</v>
      </c>
      <c r="U105" s="42">
        <f>Ragra!U105+Ruman!U105+Reco!U105+Rsper!U105+Rchi!U105+Rgiur!U105</f>
        <v>0</v>
      </c>
      <c r="V105" s="42">
        <f>Ragra!V105+Ruman!V105+Reco!V105+Rsper!V105+Rchi!V105+Rgiur!V105</f>
        <v>0</v>
      </c>
    </row>
    <row r="106" spans="1:22" ht="24.9" customHeight="1">
      <c r="A106" s="1"/>
      <c r="B106" s="249">
        <v>2018</v>
      </c>
      <c r="C106" s="250"/>
      <c r="D106" s="228" t="s">
        <v>228</v>
      </c>
      <c r="E106" s="251" t="s">
        <v>229</v>
      </c>
      <c r="F106" s="252"/>
      <c r="G106" s="252"/>
      <c r="H106" s="228" t="s">
        <v>22</v>
      </c>
      <c r="I106" s="251" t="s">
        <v>17</v>
      </c>
      <c r="J106" s="252"/>
      <c r="K106" s="227" t="s">
        <v>29</v>
      </c>
      <c r="L106" s="227">
        <v>4</v>
      </c>
      <c r="M106" s="253" t="s">
        <v>19</v>
      </c>
      <c r="N106" s="252"/>
      <c r="O106" s="252"/>
      <c r="P106" s="227" t="s">
        <v>18</v>
      </c>
      <c r="Q106" s="44">
        <f>Ragra!Q106+Ruman!Q106+Reco!Q106+Rsper!Q106+Rchi!Q106+Rgiur!Q106</f>
        <v>0</v>
      </c>
      <c r="R106" s="42">
        <f>Ragra!R106+Ruman!R106+Reco!R106+Rsper!R106+Rchi!R106+Rgiur!R106</f>
        <v>0</v>
      </c>
      <c r="S106" s="42">
        <f>Ragra!S106+Ruman!S106+Reco!S106+Rsper!S106+Rchi!S106+Rgiur!S106</f>
        <v>0</v>
      </c>
      <c r="T106" s="42">
        <f>Ragra!T106+Ruman!T106+Reco!T106+Rsper!T106+Rchi!T106+Rgiur!T106</f>
        <v>0</v>
      </c>
      <c r="U106" s="42">
        <f>Ragra!U106+Ruman!U106+Reco!U106+Rsper!U106+Rchi!U106+Rgiur!U106</f>
        <v>0</v>
      </c>
      <c r="V106" s="42">
        <f>Ragra!V106+Ruman!V106+Reco!V106+Rsper!V106+Rchi!V106+Rgiur!V106</f>
        <v>0</v>
      </c>
    </row>
    <row r="107" spans="1:22" ht="24.9" customHeight="1">
      <c r="A107" s="1"/>
      <c r="B107" s="249">
        <v>2018</v>
      </c>
      <c r="C107" s="250"/>
      <c r="D107" s="228" t="s">
        <v>230</v>
      </c>
      <c r="E107" s="251" t="s">
        <v>231</v>
      </c>
      <c r="F107" s="252"/>
      <c r="G107" s="252"/>
      <c r="H107" s="228" t="s">
        <v>22</v>
      </c>
      <c r="I107" s="251" t="s">
        <v>17</v>
      </c>
      <c r="J107" s="252"/>
      <c r="K107" s="227" t="s">
        <v>29</v>
      </c>
      <c r="L107" s="227">
        <v>4</v>
      </c>
      <c r="M107" s="253" t="s">
        <v>19</v>
      </c>
      <c r="N107" s="252"/>
      <c r="O107" s="252"/>
      <c r="P107" s="227" t="s">
        <v>18</v>
      </c>
      <c r="Q107" s="44">
        <f>Ragra!Q107+Ruman!Q107+Reco!Q107+Rsper!Q107+Rchi!Q107+Rgiur!Q107</f>
        <v>0</v>
      </c>
      <c r="R107" s="42">
        <f>Ragra!R107+Ruman!R107+Reco!R107+Rsper!R107+Rchi!R107+Rgiur!R107</f>
        <v>0</v>
      </c>
      <c r="S107" s="42">
        <f>Ragra!S107+Ruman!S107+Reco!S107+Rsper!S107+Rchi!S107+Rgiur!S107</f>
        <v>0</v>
      </c>
      <c r="T107" s="42">
        <f>Ragra!T107+Ruman!T107+Reco!T107+Rsper!T107+Rchi!T107+Rgiur!T107</f>
        <v>0</v>
      </c>
      <c r="U107" s="42">
        <f>Ragra!U107+Ruman!U107+Reco!U107+Rsper!U107+Rchi!U107+Rgiur!U107</f>
        <v>0</v>
      </c>
      <c r="V107" s="42">
        <f>Ragra!V107+Ruman!V107+Reco!V107+Rsper!V107+Rchi!V107+Rgiur!V107</f>
        <v>0</v>
      </c>
    </row>
    <row r="108" spans="1:22" ht="24.9" customHeight="1">
      <c r="A108" s="1"/>
      <c r="B108" s="249">
        <v>2018</v>
      </c>
      <c r="C108" s="250"/>
      <c r="D108" s="228" t="s">
        <v>232</v>
      </c>
      <c r="E108" s="251" t="s">
        <v>233</v>
      </c>
      <c r="F108" s="252"/>
      <c r="G108" s="252"/>
      <c r="H108" s="228" t="s">
        <v>22</v>
      </c>
      <c r="I108" s="251" t="s">
        <v>17</v>
      </c>
      <c r="J108" s="252"/>
      <c r="K108" s="227" t="s">
        <v>29</v>
      </c>
      <c r="L108" s="227">
        <v>4</v>
      </c>
      <c r="M108" s="253" t="s">
        <v>19</v>
      </c>
      <c r="N108" s="252"/>
      <c r="O108" s="252"/>
      <c r="P108" s="227" t="s">
        <v>18</v>
      </c>
      <c r="Q108" s="44">
        <f>Ragra!Q108+Ruman!Q108+Reco!Q108+Rsper!Q108+Rchi!Q108+Rgiur!Q108</f>
        <v>0</v>
      </c>
      <c r="R108" s="42">
        <f>Ragra!R108+Ruman!R108+Reco!R108+Rsper!R108+Rchi!R108+Rgiur!R108</f>
        <v>0</v>
      </c>
      <c r="S108" s="42">
        <f>Ragra!S108+Ruman!S108+Reco!S108+Rsper!S108+Rchi!S108+Rgiur!S108</f>
        <v>0</v>
      </c>
      <c r="T108" s="42">
        <f>Ragra!T108+Ruman!T108+Reco!T108+Rsper!T108+Rchi!T108+Rgiur!T108</f>
        <v>0</v>
      </c>
      <c r="U108" s="42">
        <f>Ragra!U108+Ruman!U108+Reco!U108+Rsper!U108+Rchi!U108+Rgiur!U108</f>
        <v>0</v>
      </c>
      <c r="V108" s="42">
        <f>Ragra!V108+Ruman!V108+Reco!V108+Rsper!V108+Rchi!V108+Rgiur!V108</f>
        <v>0</v>
      </c>
    </row>
    <row r="109" spans="1:22" ht="24.9" customHeight="1">
      <c r="A109" s="1"/>
      <c r="B109" s="249">
        <v>2018</v>
      </c>
      <c r="C109" s="250"/>
      <c r="D109" s="228" t="s">
        <v>234</v>
      </c>
      <c r="E109" s="251" t="s">
        <v>235</v>
      </c>
      <c r="F109" s="252"/>
      <c r="G109" s="252"/>
      <c r="H109" s="228" t="s">
        <v>22</v>
      </c>
      <c r="I109" s="251" t="s">
        <v>17</v>
      </c>
      <c r="J109" s="252"/>
      <c r="K109" s="227" t="s">
        <v>29</v>
      </c>
      <c r="L109" s="227">
        <v>4</v>
      </c>
      <c r="M109" s="253" t="s">
        <v>19</v>
      </c>
      <c r="N109" s="252"/>
      <c r="O109" s="252"/>
      <c r="P109" s="227" t="s">
        <v>18</v>
      </c>
      <c r="Q109" s="44">
        <f>Ragra!Q109+Ruman!Q109+Reco!Q109+Rsper!Q109+Rchi!Q109+Rgiur!Q109</f>
        <v>0</v>
      </c>
      <c r="R109" s="42">
        <f>Ragra!R109+Ruman!R109+Reco!R109+Rsper!R109+Rchi!R109+Rgiur!R109</f>
        <v>0</v>
      </c>
      <c r="S109" s="42">
        <f>Ragra!S109+Ruman!S109+Reco!S109+Rsper!S109+Rchi!S109+Rgiur!S109</f>
        <v>0</v>
      </c>
      <c r="T109" s="42">
        <f>Ragra!T109+Ruman!T109+Reco!T109+Rsper!T109+Rchi!T109+Rgiur!T109</f>
        <v>0</v>
      </c>
      <c r="U109" s="42">
        <f>Ragra!U109+Ruman!U109+Reco!U109+Rsper!U109+Rchi!U109+Rgiur!U109</f>
        <v>0</v>
      </c>
      <c r="V109" s="42">
        <f>Ragra!V109+Ruman!V109+Reco!V109+Rsper!V109+Rchi!V109+Rgiur!V109</f>
        <v>0</v>
      </c>
    </row>
    <row r="110" spans="1:22" ht="24.9" customHeight="1">
      <c r="A110" s="1"/>
      <c r="B110" s="249">
        <v>2018</v>
      </c>
      <c r="C110" s="250"/>
      <c r="D110" s="228" t="s">
        <v>236</v>
      </c>
      <c r="E110" s="251" t="s">
        <v>237</v>
      </c>
      <c r="F110" s="252"/>
      <c r="G110" s="252"/>
      <c r="H110" s="228" t="s">
        <v>22</v>
      </c>
      <c r="I110" s="251" t="s">
        <v>17</v>
      </c>
      <c r="J110" s="252"/>
      <c r="K110" s="227" t="s">
        <v>29</v>
      </c>
      <c r="L110" s="227">
        <v>4</v>
      </c>
      <c r="M110" s="253" t="s">
        <v>19</v>
      </c>
      <c r="N110" s="252"/>
      <c r="O110" s="252"/>
      <c r="P110" s="227" t="s">
        <v>18</v>
      </c>
      <c r="Q110" s="44">
        <f>Ragra!Q110+Ruman!Q110+Reco!Q110+Rsper!Q110+Rchi!Q110+Rgiur!Q110</f>
        <v>0</v>
      </c>
      <c r="R110" s="42">
        <f>Ragra!R110+Ruman!R110+Reco!R110+Rsper!R110+Rchi!R110+Rgiur!R110</f>
        <v>0</v>
      </c>
      <c r="S110" s="42">
        <f>Ragra!S110+Ruman!S110+Reco!S110+Rsper!S110+Rchi!S110+Rgiur!S110</f>
        <v>0</v>
      </c>
      <c r="T110" s="42">
        <f>Ragra!T110+Ruman!T110+Reco!T110+Rsper!T110+Rchi!T110+Rgiur!T110</f>
        <v>0</v>
      </c>
      <c r="U110" s="42">
        <f>Ragra!U110+Ruman!U110+Reco!U110+Rsper!U110+Rchi!U110+Rgiur!U110</f>
        <v>0</v>
      </c>
      <c r="V110" s="42">
        <f>Ragra!V110+Ruman!V110+Reco!V110+Rsper!V110+Rchi!V110+Rgiur!V110</f>
        <v>0</v>
      </c>
    </row>
    <row r="111" spans="1:22" ht="24.9" customHeight="1">
      <c r="A111" s="1"/>
      <c r="B111" s="249">
        <v>2018</v>
      </c>
      <c r="C111" s="250"/>
      <c r="D111" s="228" t="s">
        <v>238</v>
      </c>
      <c r="E111" s="251" t="s">
        <v>239</v>
      </c>
      <c r="F111" s="252"/>
      <c r="G111" s="252"/>
      <c r="H111" s="228" t="s">
        <v>22</v>
      </c>
      <c r="I111" s="251" t="s">
        <v>17</v>
      </c>
      <c r="J111" s="252"/>
      <c r="K111" s="227" t="s">
        <v>29</v>
      </c>
      <c r="L111" s="227">
        <v>4</v>
      </c>
      <c r="M111" s="253" t="s">
        <v>19</v>
      </c>
      <c r="N111" s="252"/>
      <c r="O111" s="252"/>
      <c r="P111" s="227" t="s">
        <v>18</v>
      </c>
      <c r="Q111" s="44">
        <f>Ragra!Q111+Ruman!Q111+Reco!Q111+Rsper!Q111+Rchi!Q111+Rgiur!Q111</f>
        <v>0</v>
      </c>
      <c r="R111" s="42">
        <f>Ragra!R111+Ruman!R111+Reco!R111+Rsper!R111+Rchi!R111+Rgiur!R111</f>
        <v>0</v>
      </c>
      <c r="S111" s="42">
        <f>Ragra!S111+Ruman!S111+Reco!S111+Rsper!S111+Rchi!S111+Rgiur!S111</f>
        <v>0</v>
      </c>
      <c r="T111" s="42">
        <f>Ragra!T111+Ruman!T111+Reco!T111+Rsper!T111+Rchi!T111+Rgiur!T111</f>
        <v>0</v>
      </c>
      <c r="U111" s="42">
        <f>Ragra!U111+Ruman!U111+Reco!U111+Rsper!U111+Rchi!U111+Rgiur!U111</f>
        <v>0</v>
      </c>
      <c r="V111" s="42">
        <f>Ragra!V111+Ruman!V111+Reco!V111+Rsper!V111+Rchi!V111+Rgiur!V111</f>
        <v>0</v>
      </c>
    </row>
    <row r="112" spans="1:22" ht="24.9" customHeight="1">
      <c r="A112" s="1"/>
      <c r="B112" s="249">
        <v>2018</v>
      </c>
      <c r="C112" s="250"/>
      <c r="D112" s="228" t="s">
        <v>240</v>
      </c>
      <c r="E112" s="251" t="s">
        <v>241</v>
      </c>
      <c r="F112" s="252"/>
      <c r="G112" s="252"/>
      <c r="H112" s="228" t="s">
        <v>22</v>
      </c>
      <c r="I112" s="251" t="s">
        <v>17</v>
      </c>
      <c r="J112" s="252"/>
      <c r="K112" s="227" t="s">
        <v>29</v>
      </c>
      <c r="L112" s="227">
        <v>4</v>
      </c>
      <c r="M112" s="253" t="s">
        <v>19</v>
      </c>
      <c r="N112" s="252"/>
      <c r="O112" s="252"/>
      <c r="P112" s="227" t="s">
        <v>18</v>
      </c>
      <c r="Q112" s="44">
        <f>Ragra!Q112+Ruman!Q112+Reco!Q112+Rsper!Q112+Rchi!Q112+Rgiur!Q112</f>
        <v>0</v>
      </c>
      <c r="R112" s="42">
        <f>Ragra!R112+Ruman!R112+Reco!R112+Rsper!R112+Rchi!R112+Rgiur!R112</f>
        <v>0</v>
      </c>
      <c r="S112" s="42">
        <f>Ragra!S112+Ruman!S112+Reco!S112+Rsper!S112+Rchi!S112+Rgiur!S112</f>
        <v>0</v>
      </c>
      <c r="T112" s="42">
        <f>Ragra!T112+Ruman!T112+Reco!T112+Rsper!T112+Rchi!T112+Rgiur!T112</f>
        <v>0</v>
      </c>
      <c r="U112" s="42">
        <f>Ragra!U112+Ruman!U112+Reco!U112+Rsper!U112+Rchi!U112+Rgiur!U112</f>
        <v>0</v>
      </c>
      <c r="V112" s="42">
        <f>Ragra!V112+Ruman!V112+Reco!V112+Rsper!V112+Rchi!V112+Rgiur!V112</f>
        <v>0</v>
      </c>
    </row>
    <row r="113" spans="1:24" ht="24.9" customHeight="1">
      <c r="A113" s="1"/>
      <c r="B113" s="249">
        <v>2018</v>
      </c>
      <c r="C113" s="250"/>
      <c r="D113" s="228" t="s">
        <v>242</v>
      </c>
      <c r="E113" s="251" t="s">
        <v>243</v>
      </c>
      <c r="F113" s="252"/>
      <c r="G113" s="252"/>
      <c r="H113" s="228" t="s">
        <v>22</v>
      </c>
      <c r="I113" s="251" t="s">
        <v>17</v>
      </c>
      <c r="J113" s="252"/>
      <c r="K113" s="227" t="s">
        <v>29</v>
      </c>
      <c r="L113" s="227">
        <v>4</v>
      </c>
      <c r="M113" s="253" t="s">
        <v>19</v>
      </c>
      <c r="N113" s="252"/>
      <c r="O113" s="252"/>
      <c r="P113" s="227" t="s">
        <v>18</v>
      </c>
      <c r="Q113" s="44">
        <f>Ragra!Q113+Ruman!Q113+Reco!Q113+Rsper!Q113+Rchi!Q113+Rgiur!Q113</f>
        <v>0</v>
      </c>
      <c r="R113" s="42">
        <f>Ragra!R113+Ruman!R113+Reco!R113+Rsper!R113+Rchi!R113+Rgiur!R113</f>
        <v>0</v>
      </c>
      <c r="S113" s="42">
        <f>Ragra!S113+Ruman!S113+Reco!S113+Rsper!S113+Rchi!S113+Rgiur!S113</f>
        <v>0</v>
      </c>
      <c r="T113" s="42">
        <f>Ragra!T113+Ruman!T113+Reco!T113+Rsper!T113+Rchi!T113+Rgiur!T113</f>
        <v>0</v>
      </c>
      <c r="U113" s="42">
        <f>Ragra!U113+Ruman!U113+Reco!U113+Rsper!U113+Rchi!U113+Rgiur!U113</f>
        <v>0</v>
      </c>
      <c r="V113" s="42">
        <f>Ragra!V113+Ruman!V113+Reco!V113+Rsper!V113+Rchi!V113+Rgiur!V113</f>
        <v>0</v>
      </c>
    </row>
    <row r="114" spans="1:24" ht="24.9" customHeight="1">
      <c r="A114" s="1"/>
      <c r="B114" s="249">
        <v>2018</v>
      </c>
      <c r="C114" s="250"/>
      <c r="D114" s="228" t="s">
        <v>244</v>
      </c>
      <c r="E114" s="251" t="s">
        <v>245</v>
      </c>
      <c r="F114" s="252"/>
      <c r="G114" s="252"/>
      <c r="H114" s="228" t="s">
        <v>22</v>
      </c>
      <c r="I114" s="251" t="s">
        <v>17</v>
      </c>
      <c r="J114" s="252"/>
      <c r="K114" s="227" t="s">
        <v>29</v>
      </c>
      <c r="L114" s="227">
        <v>4</v>
      </c>
      <c r="M114" s="253" t="s">
        <v>19</v>
      </c>
      <c r="N114" s="252"/>
      <c r="O114" s="252"/>
      <c r="P114" s="227" t="s">
        <v>18</v>
      </c>
      <c r="Q114" s="44">
        <f>Ragra!Q114+Ruman!Q114+Reco!Q114+Rsper!Q114+Rchi!Q114+Rgiur!Q114</f>
        <v>0</v>
      </c>
      <c r="R114" s="42">
        <f>Ragra!R114+Ruman!R114+Reco!R114+Rsper!R114+Rchi!R114+Rgiur!R114</f>
        <v>0</v>
      </c>
      <c r="S114" s="44">
        <f>Ragra!S114+Ruman!S114+Reco!S114+Rsper!S114+Rchi!S114+Rgiur!S114</f>
        <v>0</v>
      </c>
      <c r="T114" s="44">
        <f>Ragra!T114+Ruman!T114+Reco!T114+Rsper!T114+Rchi!T114+Rgiur!T114</f>
        <v>0</v>
      </c>
      <c r="U114" s="44">
        <f>Ragra!U114+Ruman!U114+Reco!U114+Rsper!U114+Rchi!U114+Rgiur!U114</f>
        <v>0</v>
      </c>
      <c r="V114" s="44">
        <f>Ragra!V114+Ruman!V114+Reco!V114+Rsper!V114+Rchi!V114+Rgiur!V114</f>
        <v>0</v>
      </c>
    </row>
    <row r="115" spans="1:24" ht="24.9" customHeight="1">
      <c r="A115" s="1"/>
      <c r="B115" s="249">
        <v>2018</v>
      </c>
      <c r="C115" s="250"/>
      <c r="D115" s="228" t="s">
        <v>246</v>
      </c>
      <c r="E115" s="251" t="s">
        <v>247</v>
      </c>
      <c r="F115" s="252"/>
      <c r="G115" s="252"/>
      <c r="H115" s="228" t="s">
        <v>22</v>
      </c>
      <c r="I115" s="251" t="s">
        <v>17</v>
      </c>
      <c r="J115" s="252"/>
      <c r="K115" s="227" t="s">
        <v>29</v>
      </c>
      <c r="L115" s="227">
        <v>4</v>
      </c>
      <c r="M115" s="253" t="s">
        <v>19</v>
      </c>
      <c r="N115" s="252"/>
      <c r="O115" s="252"/>
      <c r="P115" s="227" t="s">
        <v>18</v>
      </c>
      <c r="Q115" s="44">
        <f>Ragra!Q115+Ruman!Q115+Reco!Q115+Rsper!Q115+Rchi!Q115+Rgiur!Q115</f>
        <v>0</v>
      </c>
      <c r="R115" s="42">
        <f>Ragra!R115+Ruman!R115+Reco!R115+Rsper!R115+Rchi!R115+Rgiur!R115</f>
        <v>0</v>
      </c>
      <c r="S115" s="42">
        <f>Ragra!S115+Ruman!S115+Reco!S115+Rsper!S115+Rchi!S115+Rgiur!S115</f>
        <v>0</v>
      </c>
      <c r="T115" s="42">
        <f>Ragra!T115+Ruman!T115+Reco!T115+Rsper!T115+Rchi!T115+Rgiur!T115</f>
        <v>0</v>
      </c>
      <c r="U115" s="42">
        <f>Ragra!U115+Ruman!U115+Reco!U115+Rsper!U115+Rchi!U115+Rgiur!U115</f>
        <v>0</v>
      </c>
      <c r="V115" s="42">
        <f>Ragra!V115+Ruman!V115+Reco!V115+Rsper!V115+Rchi!V115+Rgiur!V115</f>
        <v>0</v>
      </c>
    </row>
    <row r="116" spans="1:24" ht="24.9" customHeight="1">
      <c r="A116" s="1"/>
      <c r="B116" s="249">
        <v>2018</v>
      </c>
      <c r="C116" s="250"/>
      <c r="D116" s="228" t="s">
        <v>248</v>
      </c>
      <c r="E116" s="251" t="s">
        <v>249</v>
      </c>
      <c r="F116" s="252"/>
      <c r="G116" s="252"/>
      <c r="H116" s="228" t="s">
        <v>22</v>
      </c>
      <c r="I116" s="251" t="s">
        <v>17</v>
      </c>
      <c r="J116" s="252"/>
      <c r="K116" s="227" t="s">
        <v>29</v>
      </c>
      <c r="L116" s="227">
        <v>4</v>
      </c>
      <c r="M116" s="253" t="s">
        <v>19</v>
      </c>
      <c r="N116" s="252"/>
      <c r="O116" s="252"/>
      <c r="P116" s="227" t="s">
        <v>18</v>
      </c>
      <c r="Q116" s="44">
        <f>Ragra!Q116+Ruman!Q116+Reco!Q116+Rsper!Q116+Rchi!Q116+Rgiur!Q116</f>
        <v>0</v>
      </c>
      <c r="R116" s="42">
        <f>Ragra!R116+Ruman!R116+Reco!R116+Rsper!R116+Rchi!R116+Rgiur!R116</f>
        <v>0</v>
      </c>
      <c r="S116" s="42">
        <f>Ragra!S116+Ruman!S116+Reco!S116+Rsper!S116+Rchi!S116+Rgiur!S116</f>
        <v>0</v>
      </c>
      <c r="T116" s="42">
        <f>Ragra!T116+Ruman!T116+Reco!T116+Rsper!T116+Rchi!T116+Rgiur!T116</f>
        <v>0</v>
      </c>
      <c r="U116" s="42">
        <f>Ragra!U116+Ruman!U116+Reco!U116+Rsper!U116+Rchi!U116+Rgiur!U116</f>
        <v>0</v>
      </c>
      <c r="V116" s="42">
        <f>Ragra!V116+Ruman!V116+Reco!V116+Rsper!V116+Rchi!V116+Rgiur!V116</f>
        <v>0</v>
      </c>
    </row>
    <row r="117" spans="1:24" ht="24.9" customHeight="1">
      <c r="A117" s="1"/>
      <c r="B117" s="249">
        <v>2018</v>
      </c>
      <c r="C117" s="250"/>
      <c r="D117" s="228" t="s">
        <v>250</v>
      </c>
      <c r="E117" s="251" t="s">
        <v>251</v>
      </c>
      <c r="F117" s="252"/>
      <c r="G117" s="252"/>
      <c r="H117" s="228" t="s">
        <v>22</v>
      </c>
      <c r="I117" s="251" t="s">
        <v>17</v>
      </c>
      <c r="J117" s="252"/>
      <c r="K117" s="227" t="s">
        <v>29</v>
      </c>
      <c r="L117" s="227">
        <v>4</v>
      </c>
      <c r="M117" s="253" t="s">
        <v>19</v>
      </c>
      <c r="N117" s="252"/>
      <c r="O117" s="252"/>
      <c r="P117" s="227" t="s">
        <v>18</v>
      </c>
      <c r="Q117" s="44">
        <f>Ragra!Q117+Ruman!Q117+Reco!Q117+Rsper!Q117+Rchi!Q117+Rgiur!Q117</f>
        <v>0</v>
      </c>
      <c r="R117" s="42">
        <f>Ragra!R117+Ruman!R117+Reco!R117+Rsper!R117+Rchi!R117+Rgiur!R117</f>
        <v>0</v>
      </c>
      <c r="S117" s="42">
        <f>Ragra!S117+Ruman!S117+Reco!S117+Rsper!S117+Rchi!S117+Rgiur!S117</f>
        <v>0</v>
      </c>
      <c r="T117" s="42">
        <f>Ragra!T117+Ruman!T117+Reco!T117+Rsper!T117+Rchi!T117+Rgiur!T117</f>
        <v>0</v>
      </c>
      <c r="U117" s="42">
        <f>Ragra!U117+Ruman!U117+Reco!U117+Rsper!U117+Rchi!U117+Rgiur!U117</f>
        <v>0</v>
      </c>
      <c r="V117" s="42">
        <f>Ragra!V117+Ruman!V117+Reco!V117+Rsper!V117+Rchi!V117+Rgiur!V117</f>
        <v>0</v>
      </c>
    </row>
    <row r="118" spans="1:24" ht="47.25" customHeight="1">
      <c r="A118" s="1"/>
      <c r="B118" s="249">
        <v>2018</v>
      </c>
      <c r="C118" s="250"/>
      <c r="D118" s="228" t="s">
        <v>252</v>
      </c>
      <c r="E118" s="251" t="s">
        <v>253</v>
      </c>
      <c r="F118" s="252"/>
      <c r="G118" s="252"/>
      <c r="H118" s="228" t="s">
        <v>22</v>
      </c>
      <c r="I118" s="251" t="s">
        <v>17</v>
      </c>
      <c r="J118" s="252"/>
      <c r="K118" s="227" t="s">
        <v>29</v>
      </c>
      <c r="L118" s="227">
        <v>4</v>
      </c>
      <c r="M118" s="253" t="s">
        <v>19</v>
      </c>
      <c r="N118" s="252"/>
      <c r="O118" s="252"/>
      <c r="P118" s="227" t="s">
        <v>18</v>
      </c>
      <c r="Q118" s="44">
        <f>Ragra!Q118+Ruman!Q118+Reco!Q118+Rsper!Q118+Rchi!Q118+Rgiur!Q118</f>
        <v>0</v>
      </c>
      <c r="R118" s="42">
        <f>Ragra!R118+Ruman!R118+Reco!R118+Rsper!R118+Rchi!R118+Rgiur!R118</f>
        <v>0</v>
      </c>
      <c r="S118" s="42">
        <f>Ragra!S118+Ruman!S118+Reco!S118+Rsper!S118+Rchi!S118+Rgiur!S118</f>
        <v>265641.91000000003</v>
      </c>
      <c r="T118" s="44">
        <f>Ragra!T118+Ruman!T118+Reco!T118+Rsper!T118+Rchi!T118+Rgiur!T118</f>
        <v>83885.34</v>
      </c>
      <c r="U118" s="44">
        <f>Ragra!U118+Ruman!U118+Reco!U118+Rsper!U118+Rchi!U118+Rgiur!U118</f>
        <v>0</v>
      </c>
      <c r="V118" s="42">
        <f>Ragra!V118+Ruman!V118+Reco!V118+Rsper!V118+Rchi!V118+Rgiur!V118</f>
        <v>349527.25</v>
      </c>
    </row>
    <row r="119" spans="1:24" ht="42.75" customHeight="1">
      <c r="A119" s="1"/>
      <c r="B119" s="249">
        <v>2018</v>
      </c>
      <c r="C119" s="250"/>
      <c r="D119" s="228" t="s">
        <v>254</v>
      </c>
      <c r="E119" s="251" t="s">
        <v>255</v>
      </c>
      <c r="F119" s="252"/>
      <c r="G119" s="252"/>
      <c r="H119" s="228" t="s">
        <v>22</v>
      </c>
      <c r="I119" s="251" t="s">
        <v>17</v>
      </c>
      <c r="J119" s="252"/>
      <c r="K119" s="227" t="s">
        <v>29</v>
      </c>
      <c r="L119" s="227">
        <v>4</v>
      </c>
      <c r="M119" s="253" t="s">
        <v>19</v>
      </c>
      <c r="N119" s="252"/>
      <c r="O119" s="252"/>
      <c r="P119" s="227" t="s">
        <v>18</v>
      </c>
      <c r="Q119" s="42">
        <f>Ragra!Q119+Ruman!Q119+Reco!Q119+Rsper!Q119+Rchi!Q119+Rgiur!Q119</f>
        <v>0</v>
      </c>
      <c r="R119" s="42">
        <f>Ragra!R119+Ruman!R119+Reco!R119+Rsper!R119+Rchi!R119+Rgiur!R119</f>
        <v>0</v>
      </c>
      <c r="S119" s="42">
        <f>Ragra!S119+Ruman!S119+Reco!S119+Rsper!S119+Rchi!S119+Rgiur!S119</f>
        <v>0</v>
      </c>
      <c r="T119" s="42">
        <f>Ragra!T119+Ruman!T119+Reco!T119+Rsper!T119+Rchi!T119+Rgiur!T119</f>
        <v>0</v>
      </c>
      <c r="U119" s="42">
        <f>Ragra!U119+Ruman!U119+Reco!U119+Rsper!U119+Rchi!U119+Rgiur!U119</f>
        <v>0</v>
      </c>
      <c r="V119" s="42">
        <f>Ragra!V119+Ruman!V119+Reco!V119+Rsper!V119+Rchi!V119+Rgiur!V119</f>
        <v>0</v>
      </c>
    </row>
    <row r="120" spans="1:24" ht="42.75" customHeight="1">
      <c r="A120" s="1"/>
      <c r="B120" s="249">
        <v>2018</v>
      </c>
      <c r="C120" s="250"/>
      <c r="D120" s="228" t="s">
        <v>1577</v>
      </c>
      <c r="E120" s="251" t="s">
        <v>1578</v>
      </c>
      <c r="F120" s="252"/>
      <c r="G120" s="252"/>
      <c r="H120" s="228" t="s">
        <v>22</v>
      </c>
      <c r="I120" s="251" t="s">
        <v>17</v>
      </c>
      <c r="J120" s="252"/>
      <c r="K120" s="227" t="s">
        <v>29</v>
      </c>
      <c r="L120" s="227">
        <v>4</v>
      </c>
      <c r="M120" s="253" t="s">
        <v>19</v>
      </c>
      <c r="N120" s="252"/>
      <c r="O120" s="252"/>
      <c r="P120" s="227" t="s">
        <v>18</v>
      </c>
      <c r="Q120" s="42">
        <f>Ragra!Q120+Ruman!Q120+Reco!Q120+Rsper!Q120+Rchi!Q120+Rgiur!Q120</f>
        <v>0</v>
      </c>
      <c r="R120" s="42">
        <f>Ragra!R120+Ruman!R120+Reco!R120+Rsper!R120+Rchi!R120+Rgiur!R120</f>
        <v>0</v>
      </c>
      <c r="S120" s="42">
        <f>Ragra!S120+Ruman!S120+Reco!S120+Rsper!S120+Rchi!S120+Rgiur!S120</f>
        <v>712131.27999999991</v>
      </c>
      <c r="T120" s="42">
        <f>Ragra!T120+Ruman!T120+Reco!T120+Rsper!T120+Rchi!T120+Rgiur!T120</f>
        <v>55983.61</v>
      </c>
      <c r="U120" s="42">
        <f>Ragra!U120+Ruman!U120+Reco!U120+Rsper!U120+Rchi!U120+Rgiur!U120</f>
        <v>116363.01999999999</v>
      </c>
      <c r="V120" s="42">
        <f>Ragra!V120+Ruman!V120+Reco!V120+Rsper!V120+Rchi!V120+Rgiur!V120</f>
        <v>884477.91</v>
      </c>
      <c r="X120" s="57"/>
    </row>
    <row r="121" spans="1:24" s="51" customFormat="1" ht="24.9" customHeight="1">
      <c r="A121" s="7"/>
      <c r="B121" s="259">
        <v>2018</v>
      </c>
      <c r="C121" s="260"/>
      <c r="D121" s="8" t="s">
        <v>256</v>
      </c>
      <c r="E121" s="263" t="s">
        <v>257</v>
      </c>
      <c r="F121" s="264"/>
      <c r="G121" s="265"/>
      <c r="H121" s="8" t="s">
        <v>22</v>
      </c>
      <c r="I121" s="263" t="s">
        <v>17</v>
      </c>
      <c r="J121" s="265"/>
      <c r="K121" s="226" t="s">
        <v>18</v>
      </c>
      <c r="L121" s="226">
        <v>3</v>
      </c>
      <c r="M121" s="266" t="s">
        <v>19</v>
      </c>
      <c r="N121" s="267"/>
      <c r="O121" s="268"/>
      <c r="P121" s="226" t="s">
        <v>18</v>
      </c>
      <c r="Q121" s="40">
        <f>Ragra!Q121+Ruman!Q121+Reco!Q121+Rsper!Q121+Rchi!Q121+Rgiur!Q121</f>
        <v>0</v>
      </c>
      <c r="R121" s="40">
        <f>Ragra!R121+Ruman!R121+Reco!R121+Rsper!R121+Rchi!R121+Rgiur!R121</f>
        <v>0</v>
      </c>
      <c r="S121" s="40">
        <f>Ragra!S121+Ruman!S121+Reco!S121+Rsper!S121+Rchi!S121+Rgiur!S121</f>
        <v>0</v>
      </c>
      <c r="T121" s="40">
        <f>Ragra!T121+Ruman!T121+Reco!T121+Rsper!T121+Rchi!T121+Rgiur!T121</f>
        <v>0</v>
      </c>
      <c r="U121" s="40">
        <f>Ragra!U121+Ruman!U121+Reco!U121+Rsper!U121+Rchi!U121+Rgiur!U121</f>
        <v>0</v>
      </c>
      <c r="V121" s="40">
        <f>Ragra!V121+Ruman!V121+Reco!V121+Rsper!V121+Rchi!V121+Rgiur!V121</f>
        <v>0</v>
      </c>
    </row>
    <row r="122" spans="1:24" ht="24.9" customHeight="1">
      <c r="A122" s="1"/>
      <c r="B122" s="249">
        <v>2018</v>
      </c>
      <c r="C122" s="250"/>
      <c r="D122" s="228" t="s">
        <v>258</v>
      </c>
      <c r="E122" s="251" t="s">
        <v>259</v>
      </c>
      <c r="F122" s="252"/>
      <c r="G122" s="252"/>
      <c r="H122" s="228" t="s">
        <v>22</v>
      </c>
      <c r="I122" s="251" t="s">
        <v>17</v>
      </c>
      <c r="J122" s="252"/>
      <c r="K122" s="227" t="s">
        <v>29</v>
      </c>
      <c r="L122" s="227">
        <v>4</v>
      </c>
      <c r="M122" s="253" t="s">
        <v>19</v>
      </c>
      <c r="N122" s="252"/>
      <c r="O122" s="252"/>
      <c r="P122" s="227" t="s">
        <v>18</v>
      </c>
      <c r="Q122" s="44">
        <f>Ragra!Q122+Ruman!Q122+Reco!Q122+Rsper!Q122+Rchi!Q122+Rgiur!Q122</f>
        <v>0</v>
      </c>
      <c r="R122" s="42">
        <f>Ragra!R122+Ruman!R122+Reco!R122+Rsper!R122+Rchi!R122+Rgiur!R122</f>
        <v>0</v>
      </c>
      <c r="S122" s="42">
        <f>Ragra!S122+Ruman!S122+Reco!S122+Rsper!S122+Rchi!S122+Rgiur!S122</f>
        <v>0</v>
      </c>
      <c r="T122" s="42">
        <f>Ragra!T122+Ruman!T122+Reco!T122+Rsper!T122+Rchi!T122+Rgiur!T122</f>
        <v>0</v>
      </c>
      <c r="U122" s="42">
        <f>Ragra!U122+Ruman!U122+Reco!U122+Rsper!U122+Rchi!U122+Rgiur!U122</f>
        <v>0</v>
      </c>
      <c r="V122" s="42">
        <f>Ragra!V122+Ruman!V122+Reco!V122+Rsper!V122+Rchi!V122+Rgiur!V122</f>
        <v>0</v>
      </c>
    </row>
    <row r="123" spans="1:24" ht="24.9" customHeight="1">
      <c r="A123" s="1"/>
      <c r="B123" s="249">
        <v>2018</v>
      </c>
      <c r="C123" s="250"/>
      <c r="D123" s="228" t="s">
        <v>260</v>
      </c>
      <c r="E123" s="251" t="s">
        <v>261</v>
      </c>
      <c r="F123" s="252"/>
      <c r="G123" s="252"/>
      <c r="H123" s="228" t="s">
        <v>22</v>
      </c>
      <c r="I123" s="251" t="s">
        <v>17</v>
      </c>
      <c r="J123" s="252"/>
      <c r="K123" s="227" t="s">
        <v>29</v>
      </c>
      <c r="L123" s="227">
        <v>4</v>
      </c>
      <c r="M123" s="253" t="s">
        <v>19</v>
      </c>
      <c r="N123" s="252"/>
      <c r="O123" s="252"/>
      <c r="P123" s="227" t="s">
        <v>18</v>
      </c>
      <c r="Q123" s="44">
        <f>Ragra!Q123+Ruman!Q123+Reco!Q123+Rsper!Q123+Rchi!Q123+Rgiur!Q123</f>
        <v>0</v>
      </c>
      <c r="R123" s="42">
        <f>Ragra!R123+Ruman!R123+Reco!R123+Rsper!R123+Rchi!R123+Rgiur!R123</f>
        <v>0</v>
      </c>
      <c r="S123" s="42">
        <f>Ragra!S123+Ruman!S123+Reco!S123+Rsper!S123+Rchi!S123+Rgiur!S123</f>
        <v>0</v>
      </c>
      <c r="T123" s="42">
        <f>Ragra!T123+Ruman!T123+Reco!T123+Rsper!T123+Rchi!T123+Rgiur!T123</f>
        <v>0</v>
      </c>
      <c r="U123" s="42">
        <f>Ragra!U123+Ruman!U123+Reco!U123+Rsper!U123+Rchi!U123+Rgiur!U123</f>
        <v>0</v>
      </c>
      <c r="V123" s="42">
        <f>Ragra!V123+Ruman!V123+Reco!V123+Rsper!V123+Rchi!V123+Rgiur!V123</f>
        <v>0</v>
      </c>
    </row>
    <row r="124" spans="1:24" ht="24.9" customHeight="1">
      <c r="A124" s="1"/>
      <c r="B124" s="249">
        <v>2018</v>
      </c>
      <c r="C124" s="250"/>
      <c r="D124" s="228" t="s">
        <v>262</v>
      </c>
      <c r="E124" s="251" t="s">
        <v>263</v>
      </c>
      <c r="F124" s="252"/>
      <c r="G124" s="252"/>
      <c r="H124" s="228" t="s">
        <v>22</v>
      </c>
      <c r="I124" s="251" t="s">
        <v>17</v>
      </c>
      <c r="J124" s="252"/>
      <c r="K124" s="227" t="s">
        <v>29</v>
      </c>
      <c r="L124" s="227">
        <v>4</v>
      </c>
      <c r="M124" s="253" t="s">
        <v>19</v>
      </c>
      <c r="N124" s="252"/>
      <c r="O124" s="252"/>
      <c r="P124" s="227" t="s">
        <v>18</v>
      </c>
      <c r="Q124" s="44">
        <f>Ragra!Q124+Ruman!Q124+Reco!Q124+Rsper!Q124+Rchi!Q124+Rgiur!Q124</f>
        <v>0</v>
      </c>
      <c r="R124" s="42">
        <f>Ragra!R124+Ruman!R124+Reco!R124+Rsper!R124+Rchi!R124+Rgiur!R124</f>
        <v>0</v>
      </c>
      <c r="S124" s="42">
        <f>Ragra!S124+Ruman!S124+Reco!S124+Rsper!S124+Rchi!S124+Rgiur!S124</f>
        <v>0</v>
      </c>
      <c r="T124" s="42">
        <f>Ragra!T124+Ruman!T124+Reco!T124+Rsper!T124+Rchi!T124+Rgiur!T124</f>
        <v>0</v>
      </c>
      <c r="U124" s="42">
        <f>Ragra!U124+Ruman!U124+Reco!U124+Rsper!U124+Rchi!U124+Rgiur!U124</f>
        <v>0</v>
      </c>
      <c r="V124" s="42">
        <f>Ragra!V124+Ruman!V124+Reco!V124+Rsper!V124+Rchi!V124+Rgiur!V124</f>
        <v>0</v>
      </c>
    </row>
    <row r="125" spans="1:24" ht="24.9" customHeight="1">
      <c r="A125" s="1"/>
      <c r="B125" s="249">
        <v>2018</v>
      </c>
      <c r="C125" s="250"/>
      <c r="D125" s="228" t="s">
        <v>264</v>
      </c>
      <c r="E125" s="251" t="s">
        <v>265</v>
      </c>
      <c r="F125" s="252"/>
      <c r="G125" s="252"/>
      <c r="H125" s="228" t="s">
        <v>22</v>
      </c>
      <c r="I125" s="251" t="s">
        <v>17</v>
      </c>
      <c r="J125" s="252"/>
      <c r="K125" s="227" t="s">
        <v>29</v>
      </c>
      <c r="L125" s="227">
        <v>4</v>
      </c>
      <c r="M125" s="253" t="s">
        <v>19</v>
      </c>
      <c r="N125" s="252"/>
      <c r="O125" s="252"/>
      <c r="P125" s="227" t="s">
        <v>18</v>
      </c>
      <c r="Q125" s="44">
        <f>Ragra!Q125+Ruman!Q125+Reco!Q125+Rsper!Q125+Rchi!Q125+Rgiur!Q125</f>
        <v>0</v>
      </c>
      <c r="R125" s="42">
        <f>Ragra!R125+Ruman!R125+Reco!R125+Rsper!R125+Rchi!R125+Rgiur!R125</f>
        <v>0</v>
      </c>
      <c r="S125" s="42">
        <f>Ragra!S125+Ruman!S125+Reco!S125+Rsper!S125+Rchi!S125+Rgiur!S125</f>
        <v>0</v>
      </c>
      <c r="T125" s="42">
        <f>Ragra!T125+Ruman!T125+Reco!T125+Rsper!T125+Rchi!T125+Rgiur!T125</f>
        <v>0</v>
      </c>
      <c r="U125" s="42">
        <f>Ragra!U125+Ruman!U125+Reco!U125+Rsper!U125+Rchi!U125+Rgiur!U125</f>
        <v>0</v>
      </c>
      <c r="V125" s="42">
        <f>Ragra!V125+Ruman!V125+Reco!V125+Rsper!V125+Rchi!V125+Rgiur!V125</f>
        <v>0</v>
      </c>
    </row>
    <row r="126" spans="1:24" s="50" customFormat="1" ht="24.9" customHeight="1">
      <c r="A126" s="6"/>
      <c r="B126" s="256">
        <v>2018</v>
      </c>
      <c r="C126" s="257"/>
      <c r="D126" s="231" t="s">
        <v>266</v>
      </c>
      <c r="E126" s="258" t="s">
        <v>267</v>
      </c>
      <c r="F126" s="257"/>
      <c r="G126" s="257"/>
      <c r="H126" s="231" t="s">
        <v>22</v>
      </c>
      <c r="I126" s="258" t="s">
        <v>17</v>
      </c>
      <c r="J126" s="257"/>
      <c r="K126" s="229" t="s">
        <v>18</v>
      </c>
      <c r="L126" s="229">
        <v>2</v>
      </c>
      <c r="M126" s="256" t="s">
        <v>19</v>
      </c>
      <c r="N126" s="257"/>
      <c r="O126" s="257"/>
      <c r="P126" s="229" t="s">
        <v>18</v>
      </c>
      <c r="Q126" s="38">
        <f>Ragra!Q126+Ruman!Q126+Reco!Q126+Rsper!Q126+Rchi!Q126+Rgiur!Q126+Rpod!Q126</f>
        <v>430500</v>
      </c>
      <c r="R126" s="38">
        <f>Ragra!R126+Ruman!R126+Reco!R126+Rsper!R126+Rchi!R126+Rgiur!R126</f>
        <v>1433183.1800000002</v>
      </c>
      <c r="S126" s="38">
        <f>Ragra!S126+Ruman!S126+Reco!S126+Rsper!S126+Rchi!S126+Rgiur!S126</f>
        <v>0</v>
      </c>
      <c r="T126" s="38">
        <f>Ragra!T126+Ruman!T126+Reco!T126+Rsper!T126+Rchi!T126+Rgiur!T126</f>
        <v>0</v>
      </c>
      <c r="U126" s="38">
        <f>Ragra!U126+Ruman!U126+Reco!U126+Rsper!U126+Rchi!U126+Rgiur!U126</f>
        <v>0</v>
      </c>
      <c r="V126" s="38">
        <f>Ragra!V126+Ruman!V126+Reco!V126+Rsper!V126+Rchi!V126+Rgiur!V126+Rpod!V126</f>
        <v>1863683.1800000002</v>
      </c>
    </row>
    <row r="127" spans="1:24" s="51" customFormat="1" ht="48" customHeight="1">
      <c r="A127" s="7"/>
      <c r="B127" s="259">
        <v>2018</v>
      </c>
      <c r="C127" s="260"/>
      <c r="D127" s="8" t="s">
        <v>268</v>
      </c>
      <c r="E127" s="261" t="s">
        <v>269</v>
      </c>
      <c r="F127" s="260"/>
      <c r="G127" s="260"/>
      <c r="H127" s="8" t="s">
        <v>22</v>
      </c>
      <c r="I127" s="261" t="s">
        <v>17</v>
      </c>
      <c r="J127" s="260"/>
      <c r="K127" s="226" t="s">
        <v>18</v>
      </c>
      <c r="L127" s="226">
        <v>3</v>
      </c>
      <c r="M127" s="259" t="s">
        <v>19</v>
      </c>
      <c r="N127" s="260"/>
      <c r="O127" s="260"/>
      <c r="P127" s="226" t="s">
        <v>18</v>
      </c>
      <c r="Q127" s="40">
        <f>Ragra!Q127+Ruman!Q127+Reco!Q127+Rsper!Q127+Rchi!Q127+Rgiur!Q127</f>
        <v>196500</v>
      </c>
      <c r="R127" s="40">
        <f>Ragra!R127+Ruman!R127+Reco!R127+Rsper!R127+Rchi!R127+Rgiur!R127</f>
        <v>1403541.8800000001</v>
      </c>
      <c r="S127" s="40">
        <f>Ragra!S127+Ruman!S127+Reco!S127+Rsper!S127+Rchi!S127+Rgiur!S127</f>
        <v>0</v>
      </c>
      <c r="T127" s="40">
        <f>Ragra!T127+Ruman!T127+Reco!T127+Rsper!T127+Rchi!T127+Rgiur!T127</f>
        <v>0</v>
      </c>
      <c r="U127" s="40">
        <f>Ragra!U127+Ruman!U127+Reco!U127+Rsper!U127+Rchi!U127+Rgiur!U127</f>
        <v>0</v>
      </c>
      <c r="V127" s="40">
        <f>Ragra!V127+Ruman!V127+Reco!V127+Rsper!V127+Rchi!V127+Rgiur!V127</f>
        <v>1600041.8800000001</v>
      </c>
    </row>
    <row r="128" spans="1:24" ht="24.9" customHeight="1">
      <c r="A128" s="1"/>
      <c r="B128" s="249">
        <v>2018</v>
      </c>
      <c r="C128" s="250"/>
      <c r="D128" s="228" t="s">
        <v>270</v>
      </c>
      <c r="E128" s="251" t="s">
        <v>271</v>
      </c>
      <c r="F128" s="252"/>
      <c r="G128" s="252"/>
      <c r="H128" s="228" t="s">
        <v>22</v>
      </c>
      <c r="I128" s="251" t="s">
        <v>17</v>
      </c>
      <c r="J128" s="252"/>
      <c r="K128" s="227" t="s">
        <v>29</v>
      </c>
      <c r="L128" s="227">
        <v>4</v>
      </c>
      <c r="M128" s="253" t="s">
        <v>19</v>
      </c>
      <c r="N128" s="252"/>
      <c r="O128" s="252"/>
      <c r="P128" s="227" t="s">
        <v>18</v>
      </c>
      <c r="Q128" s="44">
        <f>Ragra!Q128+Ruman!Q128+Reco!Q128+Rsper!Q128+Rchi!Q128+Rgiur!Q128</f>
        <v>0</v>
      </c>
      <c r="R128" s="42">
        <f>Ragra!R128+Ruman!R128+Reco!R128+Rsper!R128+Rchi!R128+Rgiur!R128</f>
        <v>0</v>
      </c>
      <c r="S128" s="42">
        <f>Ragra!S128+Ruman!S128+Reco!S128+Rsper!S128+Rchi!S128+Rgiur!S128</f>
        <v>0</v>
      </c>
      <c r="T128" s="42">
        <f>Ragra!T128+Ruman!T128+Reco!T128+Rsper!T128+Rchi!T128+Rgiur!T128</f>
        <v>0</v>
      </c>
      <c r="U128" s="42">
        <f>Ragra!U128+Ruman!U128+Reco!U128+Rsper!U128+Rchi!U128+Rgiur!U128</f>
        <v>0</v>
      </c>
      <c r="V128" s="42">
        <f>Ragra!V128+Ruman!V128+Reco!V128+Rsper!V128+Rchi!V128+Rgiur!V128</f>
        <v>0</v>
      </c>
    </row>
    <row r="129" spans="1:22" ht="30.75" customHeight="1">
      <c r="A129" s="1"/>
      <c r="B129" s="249">
        <v>2018</v>
      </c>
      <c r="C129" s="250"/>
      <c r="D129" s="228" t="s">
        <v>272</v>
      </c>
      <c r="E129" s="251" t="s">
        <v>273</v>
      </c>
      <c r="F129" s="252"/>
      <c r="G129" s="252"/>
      <c r="H129" s="228" t="s">
        <v>22</v>
      </c>
      <c r="I129" s="251" t="s">
        <v>17</v>
      </c>
      <c r="J129" s="252"/>
      <c r="K129" s="227" t="s">
        <v>29</v>
      </c>
      <c r="L129" s="227">
        <v>4</v>
      </c>
      <c r="M129" s="253" t="s">
        <v>19</v>
      </c>
      <c r="N129" s="252"/>
      <c r="O129" s="252"/>
      <c r="P129" s="227" t="s">
        <v>18</v>
      </c>
      <c r="Q129" s="44">
        <f>Ragra!Q129+Ruman!Q129+Reco!Q129+Rsper!Q129+Rchi!Q129+Rgiur!Q129</f>
        <v>60000</v>
      </c>
      <c r="R129" s="44">
        <f>Ragra!R129+Ruman!R129+Reco!R129+Rsper!R129+Rchi!R129+Rgiur!R129</f>
        <v>482796.53</v>
      </c>
      <c r="S129" s="44">
        <f>Ragra!S129+Ruman!S129+Reco!S129+Rsper!S129+Rchi!S129+Rgiur!S129</f>
        <v>0</v>
      </c>
      <c r="T129" s="44">
        <f>Ragra!T129+Ruman!T129+Reco!T129+Rsper!T129+Rchi!T129+Rgiur!T129</f>
        <v>0</v>
      </c>
      <c r="U129" s="44">
        <f>Ragra!U129+Ruman!U129+Reco!U129+Rsper!U129+Rchi!U129+Rgiur!U129</f>
        <v>0</v>
      </c>
      <c r="V129" s="44">
        <f>Ragra!V129+Ruman!V129+Reco!V129+Rsper!V129+Rchi!V129+Rgiur!V129</f>
        <v>542796.53</v>
      </c>
    </row>
    <row r="130" spans="1:22" ht="24.9" customHeight="1">
      <c r="A130" s="1"/>
      <c r="B130" s="249">
        <v>2018</v>
      </c>
      <c r="C130" s="250"/>
      <c r="D130" s="228" t="s">
        <v>274</v>
      </c>
      <c r="E130" s="251" t="s">
        <v>275</v>
      </c>
      <c r="F130" s="252"/>
      <c r="G130" s="252"/>
      <c r="H130" s="228" t="s">
        <v>22</v>
      </c>
      <c r="I130" s="251" t="s">
        <v>17</v>
      </c>
      <c r="J130" s="252"/>
      <c r="K130" s="227" t="s">
        <v>29</v>
      </c>
      <c r="L130" s="227">
        <v>4</v>
      </c>
      <c r="M130" s="253" t="s">
        <v>19</v>
      </c>
      <c r="N130" s="252"/>
      <c r="O130" s="252"/>
      <c r="P130" s="227" t="s">
        <v>18</v>
      </c>
      <c r="Q130" s="44">
        <f>Ragra!Q130+Ruman!Q130+Reco!Q130+Rsper!Q130+Rchi!Q130+Rgiur!Q130</f>
        <v>136500</v>
      </c>
      <c r="R130" s="44">
        <f>Ragra!R130+Ruman!R130+Reco!R130+Rsper!R130+Rchi!R130+Rgiur!R130</f>
        <v>920745.35000000009</v>
      </c>
      <c r="S130" s="44">
        <f>Ragra!S130+Ruman!S130+Reco!S130+Rsper!S130+Rchi!S130+Rgiur!S130</f>
        <v>0</v>
      </c>
      <c r="T130" s="44">
        <f>Ragra!T130+Ruman!T130+Reco!T130+Rsper!T130+Rchi!T130+Rgiur!T130</f>
        <v>0</v>
      </c>
      <c r="U130" s="44">
        <f>Ragra!U130+Ruman!U130+Reco!U130+Rsper!U130+Rchi!U130+Rgiur!U130</f>
        <v>0</v>
      </c>
      <c r="V130" s="44">
        <f>Ragra!V130+Ruman!V130+Reco!V130+Rsper!V130+Rchi!V130+Rgiur!V130</f>
        <v>1057245.3500000001</v>
      </c>
    </row>
    <row r="131" spans="1:22" s="51" customFormat="1" ht="24.9" customHeight="1">
      <c r="A131" s="7"/>
      <c r="B131" s="259">
        <v>2018</v>
      </c>
      <c r="C131" s="260"/>
      <c r="D131" s="8" t="s">
        <v>276</v>
      </c>
      <c r="E131" s="261" t="s">
        <v>277</v>
      </c>
      <c r="F131" s="260"/>
      <c r="G131" s="260"/>
      <c r="H131" s="8" t="s">
        <v>22</v>
      </c>
      <c r="I131" s="261" t="s">
        <v>17</v>
      </c>
      <c r="J131" s="260"/>
      <c r="K131" s="226" t="s">
        <v>18</v>
      </c>
      <c r="L131" s="226">
        <v>3</v>
      </c>
      <c r="M131" s="259" t="s">
        <v>19</v>
      </c>
      <c r="N131" s="260"/>
      <c r="O131" s="260"/>
      <c r="P131" s="226" t="s">
        <v>18</v>
      </c>
      <c r="Q131" s="40">
        <f>Ragra!Q131+Ruman!Q131+Reco!Q131+Rsper!Q131+Rchi!Q131+Rgiur!Q131+Rpod!Q131</f>
        <v>230000</v>
      </c>
      <c r="R131" s="40">
        <f>Ragra!R131+Ruman!R131+Reco!R131+Rsper!R131+Rchi!R131+Rgiur!R131</f>
        <v>0</v>
      </c>
      <c r="S131" s="40">
        <f>Ragra!S131+Ruman!S131+Reco!S131+Rsper!S131+Rchi!S131+Rgiur!S131</f>
        <v>0</v>
      </c>
      <c r="T131" s="40">
        <f>Ragra!T131+Ruman!T131+Reco!T131+Rsper!T131+Rchi!T131+Rgiur!T131</f>
        <v>0</v>
      </c>
      <c r="U131" s="40">
        <f>Ragra!U131+Ruman!U131+Reco!U131+Rsper!U131+Rchi!U131+Rgiur!U131</f>
        <v>0</v>
      </c>
      <c r="V131" s="40">
        <f>Ragra!V131+Ruman!V131+Reco!V131+Rsper!V131+Rchi!V131+Rgiur!V131+Rpod!V131</f>
        <v>230000</v>
      </c>
    </row>
    <row r="132" spans="1:22" ht="24.9" customHeight="1">
      <c r="A132" s="1"/>
      <c r="B132" s="249">
        <v>2018</v>
      </c>
      <c r="C132" s="250"/>
      <c r="D132" s="228" t="s">
        <v>278</v>
      </c>
      <c r="E132" s="251" t="s">
        <v>279</v>
      </c>
      <c r="F132" s="252"/>
      <c r="G132" s="252"/>
      <c r="H132" s="228" t="s">
        <v>22</v>
      </c>
      <c r="I132" s="251" t="s">
        <v>17</v>
      </c>
      <c r="J132" s="252"/>
      <c r="K132" s="227" t="s">
        <v>29</v>
      </c>
      <c r="L132" s="227">
        <v>4</v>
      </c>
      <c r="M132" s="253" t="s">
        <v>19</v>
      </c>
      <c r="N132" s="252"/>
      <c r="O132" s="252"/>
      <c r="P132" s="227" t="s">
        <v>18</v>
      </c>
      <c r="Q132" s="44">
        <f>Ragra!Q132+Ruman!Q132+Reco!Q132+Rsper!Q132+Rchi!Q132+Rgiur!Q132+Rpod!Q132</f>
        <v>230000</v>
      </c>
      <c r="R132" s="42">
        <f>Ragra!R132+Ruman!R132+Reco!R132+Rsper!R132+Rchi!R132+Rgiur!R132</f>
        <v>0</v>
      </c>
      <c r="S132" s="42">
        <f>Ragra!S132+Ruman!S132+Reco!S132+Rsper!S132+Rchi!S132+Rgiur!S132</f>
        <v>0</v>
      </c>
      <c r="T132" s="42">
        <f>Ragra!T132+Ruman!T132+Reco!T132+Rsper!T132+Rchi!T132+Rgiur!T132</f>
        <v>0</v>
      </c>
      <c r="U132" s="42">
        <f>Ragra!U132+Ruman!U132+Reco!U132+Rsper!U132+Rchi!U132+Rgiur!U132</f>
        <v>0</v>
      </c>
      <c r="V132" s="42">
        <f>Ragra!V132+Ruman!V132+Reco!V132+Rsper!V132+Rchi!V132+Rgiur!V132+Rpod!V132</f>
        <v>230000</v>
      </c>
    </row>
    <row r="133" spans="1:22" s="51" customFormat="1" ht="24.9" customHeight="1">
      <c r="A133" s="7"/>
      <c r="B133" s="259">
        <v>2018</v>
      </c>
      <c r="C133" s="260"/>
      <c r="D133" s="8" t="s">
        <v>280</v>
      </c>
      <c r="E133" s="261" t="s">
        <v>281</v>
      </c>
      <c r="F133" s="260"/>
      <c r="G133" s="260"/>
      <c r="H133" s="8" t="s">
        <v>22</v>
      </c>
      <c r="I133" s="261" t="s">
        <v>17</v>
      </c>
      <c r="J133" s="260"/>
      <c r="K133" s="226" t="s">
        <v>18</v>
      </c>
      <c r="L133" s="226">
        <v>3</v>
      </c>
      <c r="M133" s="259" t="s">
        <v>19</v>
      </c>
      <c r="N133" s="260"/>
      <c r="O133" s="260"/>
      <c r="P133" s="226" t="s">
        <v>18</v>
      </c>
      <c r="Q133" s="40">
        <f>Ragra!Q133+Ruman!Q133+Reco!Q133+Rsper!Q133+Rchi!Q133+Rgiur!Q133</f>
        <v>4000</v>
      </c>
      <c r="R133" s="40">
        <f>Ragra!R133+Ruman!R133+Reco!R133+Rsper!R133+Rchi!R133+Rgiur!R133</f>
        <v>29641.300000000003</v>
      </c>
      <c r="S133" s="40">
        <f>Ragra!S133+Ruman!S133+Reco!S133+Rsper!S133+Rchi!S133+Rgiur!S133</f>
        <v>0</v>
      </c>
      <c r="T133" s="40">
        <f>Ragra!T133+Ruman!T133+Reco!T133+Rsper!T133+Rchi!T133+Rgiur!T133</f>
        <v>0</v>
      </c>
      <c r="U133" s="40">
        <f>Ragra!U133+Ruman!U133+Reco!U133+Rsper!U133+Rchi!U133+Rgiur!U133</f>
        <v>0</v>
      </c>
      <c r="V133" s="40">
        <f>Ragra!V133+Ruman!V133+Reco!V133+Rsper!V133+Rchi!V133+Rgiur!V133</f>
        <v>33641.300000000003</v>
      </c>
    </row>
    <row r="134" spans="1:22" ht="24.9" customHeight="1">
      <c r="A134" s="1"/>
      <c r="B134" s="249">
        <v>2018</v>
      </c>
      <c r="C134" s="250"/>
      <c r="D134" s="228" t="s">
        <v>282</v>
      </c>
      <c r="E134" s="251" t="s">
        <v>283</v>
      </c>
      <c r="F134" s="252"/>
      <c r="G134" s="252"/>
      <c r="H134" s="228" t="s">
        <v>22</v>
      </c>
      <c r="I134" s="251" t="s">
        <v>17</v>
      </c>
      <c r="J134" s="252"/>
      <c r="K134" s="227" t="s">
        <v>29</v>
      </c>
      <c r="L134" s="227">
        <v>4</v>
      </c>
      <c r="M134" s="253" t="s">
        <v>19</v>
      </c>
      <c r="N134" s="252"/>
      <c r="O134" s="252"/>
      <c r="P134" s="227" t="s">
        <v>18</v>
      </c>
      <c r="Q134" s="44">
        <f>Ragra!Q134+Ruman!Q134+Reco!Q134+Rsper!Q134+Rchi!Q134+Rgiur!Q134</f>
        <v>0</v>
      </c>
      <c r="R134" s="44">
        <f>Ragra!R134+Ruman!R134+Reco!R134+Rsper!R134+Rchi!R134+Rgiur!R134</f>
        <v>0</v>
      </c>
      <c r="S134" s="42">
        <f>Ragra!S134+Ruman!S134+Reco!S134+Rsper!S134+Rchi!S134+Rgiur!S134</f>
        <v>0</v>
      </c>
      <c r="T134" s="42">
        <f>Ragra!T134+Ruman!T134+Reco!T134+Rsper!T134+Rchi!T134+Rgiur!T134</f>
        <v>0</v>
      </c>
      <c r="U134" s="42">
        <f>Ragra!U134+Ruman!U134+Reco!U134+Rsper!U134+Rchi!U134+Rgiur!U134</f>
        <v>0</v>
      </c>
      <c r="V134" s="42">
        <f>Ragra!V134+Ruman!V134+Reco!V134+Rsper!V134+Rchi!V134+Rgiur!V134</f>
        <v>0</v>
      </c>
    </row>
    <row r="135" spans="1:22" ht="24.9" customHeight="1">
      <c r="A135" s="1"/>
      <c r="B135" s="249">
        <v>2018</v>
      </c>
      <c r="C135" s="250"/>
      <c r="D135" s="228" t="s">
        <v>284</v>
      </c>
      <c r="E135" s="251" t="s">
        <v>285</v>
      </c>
      <c r="F135" s="252"/>
      <c r="G135" s="252"/>
      <c r="H135" s="228" t="s">
        <v>22</v>
      </c>
      <c r="I135" s="251" t="s">
        <v>17</v>
      </c>
      <c r="J135" s="252"/>
      <c r="K135" s="227" t="s">
        <v>29</v>
      </c>
      <c r="L135" s="227">
        <v>4</v>
      </c>
      <c r="M135" s="253" t="s">
        <v>19</v>
      </c>
      <c r="N135" s="252"/>
      <c r="O135" s="252"/>
      <c r="P135" s="227" t="s">
        <v>18</v>
      </c>
      <c r="Q135" s="44">
        <f>Ragra!Q135+Ruman!Q135+Reco!Q135+Rsper!Q135+Rchi!Q135+Rgiur!Q135</f>
        <v>0</v>
      </c>
      <c r="R135" s="44">
        <f>Ragra!R135+Ruman!R135+Reco!R135+Rsper!R135+Rchi!R135+Rgiur!R135</f>
        <v>0</v>
      </c>
      <c r="S135" s="42">
        <f>Ragra!S135+Ruman!S135+Reco!S135+Rsper!S135+Rchi!S135+Rgiur!S135</f>
        <v>0</v>
      </c>
      <c r="T135" s="42">
        <f>Ragra!T135+Ruman!T135+Reco!T135+Rsper!T135+Rchi!T135+Rgiur!T135</f>
        <v>0</v>
      </c>
      <c r="U135" s="42">
        <f>Ragra!U135+Ruman!U135+Reco!U135+Rsper!U135+Rchi!U135+Rgiur!U135</f>
        <v>0</v>
      </c>
      <c r="V135" s="42">
        <f>Ragra!V135+Ruman!V135+Reco!V135+Rsper!V135+Rchi!V135+Rgiur!V135</f>
        <v>0</v>
      </c>
    </row>
    <row r="136" spans="1:22" ht="24.9" customHeight="1">
      <c r="A136" s="1"/>
      <c r="B136" s="249">
        <v>2018</v>
      </c>
      <c r="C136" s="250"/>
      <c r="D136" s="228" t="s">
        <v>286</v>
      </c>
      <c r="E136" s="251" t="s">
        <v>287</v>
      </c>
      <c r="F136" s="252"/>
      <c r="G136" s="252"/>
      <c r="H136" s="228" t="s">
        <v>22</v>
      </c>
      <c r="I136" s="251" t="s">
        <v>17</v>
      </c>
      <c r="J136" s="252"/>
      <c r="K136" s="227" t="s">
        <v>29</v>
      </c>
      <c r="L136" s="227">
        <v>4</v>
      </c>
      <c r="M136" s="253" t="s">
        <v>19</v>
      </c>
      <c r="N136" s="252"/>
      <c r="O136" s="252"/>
      <c r="P136" s="227" t="s">
        <v>18</v>
      </c>
      <c r="Q136" s="44">
        <f>Ragra!Q136+Ruman!Q136+Reco!Q136+Rsper!Q136+Rchi!Q136+Rgiur!Q136</f>
        <v>0</v>
      </c>
      <c r="R136" s="44">
        <f>Ragra!R136+Ruman!R136+Reco!R136+Rsper!R136+Rchi!R136+Rgiur!R136</f>
        <v>0</v>
      </c>
      <c r="S136" s="42">
        <f>Ragra!S136+Ruman!S136+Reco!S136+Rsper!S136+Rchi!S136+Rgiur!S136</f>
        <v>0</v>
      </c>
      <c r="T136" s="42">
        <f>Ragra!T136+Ruman!T136+Reco!T136+Rsper!T136+Rchi!T136+Rgiur!T136</f>
        <v>0</v>
      </c>
      <c r="U136" s="42">
        <f>Ragra!U136+Ruman!U136+Reco!U136+Rsper!U136+Rchi!U136+Rgiur!U136</f>
        <v>0</v>
      </c>
      <c r="V136" s="42">
        <f>Ragra!V136+Ruman!V136+Reco!V136+Rsper!V136+Rchi!V136+Rgiur!V136</f>
        <v>0</v>
      </c>
    </row>
    <row r="137" spans="1:22" ht="24.9" customHeight="1">
      <c r="A137" s="1"/>
      <c r="B137" s="249">
        <v>2018</v>
      </c>
      <c r="C137" s="250"/>
      <c r="D137" s="228" t="s">
        <v>288</v>
      </c>
      <c r="E137" s="251" t="s">
        <v>289</v>
      </c>
      <c r="F137" s="252"/>
      <c r="G137" s="252"/>
      <c r="H137" s="228" t="s">
        <v>22</v>
      </c>
      <c r="I137" s="251" t="s">
        <v>17</v>
      </c>
      <c r="J137" s="252"/>
      <c r="K137" s="227" t="s">
        <v>29</v>
      </c>
      <c r="L137" s="227">
        <v>4</v>
      </c>
      <c r="M137" s="253" t="s">
        <v>19</v>
      </c>
      <c r="N137" s="252"/>
      <c r="O137" s="252"/>
      <c r="P137" s="227" t="s">
        <v>18</v>
      </c>
      <c r="Q137" s="44">
        <f>Ragra!Q137+Ruman!Q137+Reco!Q137+Rsper!Q137+Rchi!Q137+Rgiur!Q137</f>
        <v>0</v>
      </c>
      <c r="R137" s="44">
        <f>Ragra!R137+Ruman!R137+Reco!R137+Rsper!R137+Rchi!R137+Rgiur!R137</f>
        <v>0</v>
      </c>
      <c r="S137" s="42">
        <f>Ragra!S137+Ruman!S137+Reco!S137+Rsper!S137+Rchi!S137+Rgiur!S137</f>
        <v>0</v>
      </c>
      <c r="T137" s="42">
        <f>Ragra!T137+Ruman!T137+Reco!T137+Rsper!T137+Rchi!T137+Rgiur!T137</f>
        <v>0</v>
      </c>
      <c r="U137" s="42">
        <f>Ragra!U137+Ruman!U137+Reco!U137+Rsper!U137+Rchi!U137+Rgiur!U137</f>
        <v>0</v>
      </c>
      <c r="V137" s="42">
        <f>Ragra!V137+Ruman!V137+Reco!V137+Rsper!V137+Rchi!V137+Rgiur!V137</f>
        <v>0</v>
      </c>
    </row>
    <row r="138" spans="1:22" ht="24.9" customHeight="1">
      <c r="A138" s="1"/>
      <c r="B138" s="249">
        <v>2018</v>
      </c>
      <c r="C138" s="250"/>
      <c r="D138" s="228" t="s">
        <v>290</v>
      </c>
      <c r="E138" s="251" t="s">
        <v>291</v>
      </c>
      <c r="F138" s="252"/>
      <c r="G138" s="252"/>
      <c r="H138" s="228" t="s">
        <v>22</v>
      </c>
      <c r="I138" s="251" t="s">
        <v>17</v>
      </c>
      <c r="J138" s="252"/>
      <c r="K138" s="227" t="s">
        <v>29</v>
      </c>
      <c r="L138" s="227">
        <v>4</v>
      </c>
      <c r="M138" s="253" t="s">
        <v>19</v>
      </c>
      <c r="N138" s="252"/>
      <c r="O138" s="252"/>
      <c r="P138" s="227" t="s">
        <v>18</v>
      </c>
      <c r="Q138" s="44">
        <f>Ragra!Q138+Ruman!Q138+Reco!Q138+Rsper!Q138+Rchi!Q138+Rgiur!Q138</f>
        <v>4000</v>
      </c>
      <c r="R138" s="44">
        <f>Ragra!R138+Ruman!R138+Reco!R138+Rsper!R138+Rchi!R138+Rgiur!R138</f>
        <v>25371.91</v>
      </c>
      <c r="S138" s="42">
        <f>Ragra!S138+Ruman!S138+Reco!S138+Rsper!S138+Rchi!S138+Rgiur!S138</f>
        <v>0</v>
      </c>
      <c r="T138" s="42">
        <f>Ragra!T138+Ruman!T138+Reco!T138+Rsper!T138+Rchi!T138+Rgiur!T138</f>
        <v>0</v>
      </c>
      <c r="U138" s="42">
        <f>Ragra!U138+Ruman!U138+Reco!U138+Rsper!U138+Rchi!U138+Rgiur!U138</f>
        <v>0</v>
      </c>
      <c r="V138" s="42">
        <f>Ragra!V138+Ruman!V138+Reco!V138+Rsper!V138+Rchi!V138+Rgiur!V138</f>
        <v>29371.910000000003</v>
      </c>
    </row>
    <row r="139" spans="1:22" ht="24.9" customHeight="1">
      <c r="A139" s="1"/>
      <c r="B139" s="249">
        <v>2018</v>
      </c>
      <c r="C139" s="250"/>
      <c r="D139" s="228" t="s">
        <v>292</v>
      </c>
      <c r="E139" s="251" t="s">
        <v>293</v>
      </c>
      <c r="F139" s="252"/>
      <c r="G139" s="252"/>
      <c r="H139" s="228" t="s">
        <v>22</v>
      </c>
      <c r="I139" s="251" t="s">
        <v>17</v>
      </c>
      <c r="J139" s="252"/>
      <c r="K139" s="227" t="s">
        <v>29</v>
      </c>
      <c r="L139" s="227">
        <v>4</v>
      </c>
      <c r="M139" s="253" t="s">
        <v>19</v>
      </c>
      <c r="N139" s="252"/>
      <c r="O139" s="252"/>
      <c r="P139" s="227" t="s">
        <v>18</v>
      </c>
      <c r="Q139" s="44">
        <f>Ragra!Q139+Ruman!Q139+Reco!Q139+Rsper!Q139+Rchi!Q139+Rgiur!Q139</f>
        <v>0</v>
      </c>
      <c r="R139" s="44">
        <f>Ragra!R139+Ruman!R139+Reco!R139+Rsper!R139+Rchi!R139+Rgiur!R139</f>
        <v>0</v>
      </c>
      <c r="S139" s="42">
        <f>Ragra!S139+Ruman!S139+Reco!S139+Rsper!S139+Rchi!S139+Rgiur!S139</f>
        <v>0</v>
      </c>
      <c r="T139" s="42">
        <f>Ragra!T139+Ruman!T139+Reco!T139+Rsper!T139+Rchi!T139+Rgiur!T139</f>
        <v>0</v>
      </c>
      <c r="U139" s="42">
        <f>Ragra!U139+Ruman!U139+Reco!U139+Rsper!U139+Rchi!U139+Rgiur!U139</f>
        <v>0</v>
      </c>
      <c r="V139" s="42">
        <f>Ragra!V139+Ruman!V139+Reco!V139+Rsper!V139+Rchi!V139+Rgiur!V139</f>
        <v>0</v>
      </c>
    </row>
    <row r="140" spans="1:22" ht="24.9" customHeight="1">
      <c r="A140" s="1"/>
      <c r="B140" s="249">
        <v>2018</v>
      </c>
      <c r="C140" s="250"/>
      <c r="D140" s="228" t="s">
        <v>294</v>
      </c>
      <c r="E140" s="251" t="s">
        <v>295</v>
      </c>
      <c r="F140" s="252"/>
      <c r="G140" s="252"/>
      <c r="H140" s="228" t="s">
        <v>22</v>
      </c>
      <c r="I140" s="251" t="s">
        <v>17</v>
      </c>
      <c r="J140" s="252"/>
      <c r="K140" s="227" t="s">
        <v>29</v>
      </c>
      <c r="L140" s="227">
        <v>4</v>
      </c>
      <c r="M140" s="253" t="s">
        <v>19</v>
      </c>
      <c r="N140" s="252"/>
      <c r="O140" s="252"/>
      <c r="P140" s="227" t="s">
        <v>18</v>
      </c>
      <c r="Q140" s="44">
        <f>Ragra!Q140+Ruman!Q140+Reco!Q140+Rsper!Q140+Rchi!Q140+Rgiur!Q140</f>
        <v>0</v>
      </c>
      <c r="R140" s="44">
        <f>Ragra!R140+Ruman!R140+Reco!R140+Rsper!R140+Rchi!R140+Rgiur!R140</f>
        <v>4269.3900000000003</v>
      </c>
      <c r="S140" s="42">
        <f>Ragra!S140+Ruman!S140+Reco!S140+Rsper!S140+Rchi!S140+Rgiur!S140</f>
        <v>0</v>
      </c>
      <c r="T140" s="42">
        <f>Ragra!T140+Ruman!T140+Reco!T140+Rsper!T140+Rchi!T140+Rgiur!T140</f>
        <v>0</v>
      </c>
      <c r="U140" s="42">
        <f>Ragra!U140+Ruman!U140+Reco!U140+Rsper!U140+Rchi!U140+Rgiur!U140</f>
        <v>0</v>
      </c>
      <c r="V140" s="42">
        <f>Ragra!V140+Ruman!V140+Reco!V140+Rsper!V140+Rchi!V140+Rgiur!V140</f>
        <v>4269.3900000000003</v>
      </c>
    </row>
    <row r="141" spans="1:22" s="50" customFormat="1" ht="24.9" customHeight="1">
      <c r="A141" s="6"/>
      <c r="B141" s="256">
        <v>2018</v>
      </c>
      <c r="C141" s="257"/>
      <c r="D141" s="231" t="s">
        <v>296</v>
      </c>
      <c r="E141" s="258" t="s">
        <v>297</v>
      </c>
      <c r="F141" s="257"/>
      <c r="G141" s="257"/>
      <c r="H141" s="231" t="s">
        <v>22</v>
      </c>
      <c r="I141" s="258" t="s">
        <v>17</v>
      </c>
      <c r="J141" s="257"/>
      <c r="K141" s="229" t="s">
        <v>18</v>
      </c>
      <c r="L141" s="229">
        <v>2</v>
      </c>
      <c r="M141" s="256" t="s">
        <v>19</v>
      </c>
      <c r="N141" s="257"/>
      <c r="O141" s="257"/>
      <c r="P141" s="229" t="s">
        <v>18</v>
      </c>
      <c r="Q141" s="38">
        <f>Ragra!Q141+Ruman!Q141+Reco!Q141+Rsper!Q141+Rchi!Q141+Rgiur!Q141</f>
        <v>0</v>
      </c>
      <c r="R141" s="38">
        <f>Ragra!R141+Ruman!R141+Reco!R141+Rsper!R141+Rchi!R141+Rgiur!R141</f>
        <v>0</v>
      </c>
      <c r="S141" s="38">
        <f>Ragra!S141+Ruman!S141+Reco!S141+Rsper!S141+Rchi!S141+Rgiur!S141</f>
        <v>0</v>
      </c>
      <c r="T141" s="38">
        <f>Ragra!T141+Ruman!T141+Reco!T141+Rsper!T141+Rchi!T141+Rgiur!T141</f>
        <v>0</v>
      </c>
      <c r="U141" s="38">
        <f>Ragra!U141+Ruman!U141+Reco!U141+Rsper!U141+Rchi!U141+Rgiur!U141</f>
        <v>0</v>
      </c>
      <c r="V141" s="38">
        <f>Ragra!V141+Ruman!V141+Reco!V141+Rsper!V141+Rchi!V141+Rgiur!V141</f>
        <v>0</v>
      </c>
    </row>
    <row r="142" spans="1:22" s="51" customFormat="1" ht="24.9" customHeight="1">
      <c r="A142" s="7"/>
      <c r="B142" s="259">
        <v>2018</v>
      </c>
      <c r="C142" s="260"/>
      <c r="D142" s="8" t="s">
        <v>298</v>
      </c>
      <c r="E142" s="261" t="s">
        <v>299</v>
      </c>
      <c r="F142" s="260"/>
      <c r="G142" s="260"/>
      <c r="H142" s="8" t="s">
        <v>22</v>
      </c>
      <c r="I142" s="261" t="s">
        <v>17</v>
      </c>
      <c r="J142" s="260"/>
      <c r="K142" s="226" t="s">
        <v>18</v>
      </c>
      <c r="L142" s="226">
        <v>3</v>
      </c>
      <c r="M142" s="259" t="s">
        <v>19</v>
      </c>
      <c r="N142" s="260"/>
      <c r="O142" s="260"/>
      <c r="P142" s="226" t="s">
        <v>18</v>
      </c>
      <c r="Q142" s="40">
        <f>Ragra!Q142+Ruman!Q142+Reco!Q142+Rsper!Q142+Rchi!Q142+Rgiur!Q142</f>
        <v>0</v>
      </c>
      <c r="R142" s="40">
        <f>Ragra!R142+Ruman!R142+Reco!R142+Rsper!R142+Rchi!R142+Rgiur!R142</f>
        <v>0</v>
      </c>
      <c r="S142" s="40">
        <f>Ragra!S142+Ruman!S142+Reco!S142+Rsper!S142+Rchi!S142+Rgiur!S142</f>
        <v>0</v>
      </c>
      <c r="T142" s="40">
        <f>Ragra!T142+Ruman!T142+Reco!T142+Rsper!T142+Rchi!T142+Rgiur!T142</f>
        <v>0</v>
      </c>
      <c r="U142" s="40">
        <f>Ragra!U142+Ruman!U142+Reco!U142+Rsper!U142+Rchi!U142+Rgiur!U142</f>
        <v>0</v>
      </c>
      <c r="V142" s="40">
        <f>Ragra!V142+Ruman!V142+Reco!V142+Rsper!V142+Rchi!V142+Rgiur!V142</f>
        <v>0</v>
      </c>
    </row>
    <row r="143" spans="1:22" ht="24.9" customHeight="1">
      <c r="A143" s="1"/>
      <c r="B143" s="249">
        <v>2018</v>
      </c>
      <c r="C143" s="250"/>
      <c r="D143" s="228" t="s">
        <v>300</v>
      </c>
      <c r="E143" s="251" t="s">
        <v>301</v>
      </c>
      <c r="F143" s="252"/>
      <c r="G143" s="252"/>
      <c r="H143" s="228" t="s">
        <v>22</v>
      </c>
      <c r="I143" s="251" t="s">
        <v>17</v>
      </c>
      <c r="J143" s="252"/>
      <c r="K143" s="227" t="s">
        <v>29</v>
      </c>
      <c r="L143" s="227">
        <v>4</v>
      </c>
      <c r="M143" s="253" t="s">
        <v>19</v>
      </c>
      <c r="N143" s="252"/>
      <c r="O143" s="252"/>
      <c r="P143" s="227" t="s">
        <v>18</v>
      </c>
      <c r="Q143" s="44">
        <f>Ragra!Q143+Ruman!Q143+Reco!Q143+Rsper!Q143+Rchi!Q143+Rgiur!Q143</f>
        <v>0</v>
      </c>
      <c r="R143" s="42">
        <f>Ragra!R143+Ruman!R143+Reco!R143+Rsper!R143+Rchi!R143+Rgiur!R143</f>
        <v>0</v>
      </c>
      <c r="S143" s="42">
        <f>Ragra!S143+Ruman!S143+Reco!S143+Rsper!S143+Rchi!S143+Rgiur!S143</f>
        <v>0</v>
      </c>
      <c r="T143" s="42">
        <f>Ragra!T143+Ruman!T143+Reco!T143+Rsper!T143+Rchi!T143+Rgiur!T143</f>
        <v>0</v>
      </c>
      <c r="U143" s="42">
        <f>Ragra!U143+Ruman!U143+Reco!U143+Rsper!U143+Rchi!U143+Rgiur!U143</f>
        <v>0</v>
      </c>
      <c r="V143" s="42">
        <f>Ragra!V143+Ruman!V143+Reco!V143+Rsper!V143+Rchi!V143+Rgiur!V143</f>
        <v>0</v>
      </c>
    </row>
    <row r="144" spans="1:22" s="51" customFormat="1" ht="24.9" customHeight="1">
      <c r="A144" s="7"/>
      <c r="B144" s="259">
        <v>2018</v>
      </c>
      <c r="C144" s="260"/>
      <c r="D144" s="8" t="s">
        <v>302</v>
      </c>
      <c r="E144" s="261" t="s">
        <v>303</v>
      </c>
      <c r="F144" s="260"/>
      <c r="G144" s="260"/>
      <c r="H144" s="8" t="s">
        <v>22</v>
      </c>
      <c r="I144" s="261" t="s">
        <v>17</v>
      </c>
      <c r="J144" s="260"/>
      <c r="K144" s="226" t="s">
        <v>18</v>
      </c>
      <c r="L144" s="226">
        <v>3</v>
      </c>
      <c r="M144" s="259" t="s">
        <v>19</v>
      </c>
      <c r="N144" s="260"/>
      <c r="O144" s="260"/>
      <c r="P144" s="226" t="s">
        <v>18</v>
      </c>
      <c r="Q144" s="40">
        <f>Ragra!Q144+Ruman!Q144+Reco!Q144+Rsper!Q144+Rchi!Q144+Rgiur!Q144</f>
        <v>0</v>
      </c>
      <c r="R144" s="40">
        <f>Ragra!R144+Ruman!R144+Reco!R144+Rsper!R144+Rchi!R144+Rgiur!R144</f>
        <v>0</v>
      </c>
      <c r="S144" s="40">
        <f>Ragra!S144+Ruman!S144+Reco!S144+Rsper!S144+Rchi!S144+Rgiur!S144</f>
        <v>0</v>
      </c>
      <c r="T144" s="40">
        <f>Ragra!T144+Ruman!T144+Reco!T144+Rsper!T144+Rchi!T144+Rgiur!T144</f>
        <v>0</v>
      </c>
      <c r="U144" s="40">
        <f>Ragra!U144+Ruman!U144+Reco!U144+Rsper!U144+Rchi!U144+Rgiur!U144</f>
        <v>0</v>
      </c>
      <c r="V144" s="40">
        <f>Ragra!V144+Ruman!V144+Reco!V144+Rsper!V144+Rchi!V144+Rgiur!V144</f>
        <v>0</v>
      </c>
    </row>
    <row r="145" spans="1:22" ht="24.9" customHeight="1">
      <c r="A145" s="1"/>
      <c r="B145" s="249">
        <v>2018</v>
      </c>
      <c r="C145" s="250"/>
      <c r="D145" s="228" t="s">
        <v>304</v>
      </c>
      <c r="E145" s="251" t="s">
        <v>305</v>
      </c>
      <c r="F145" s="252"/>
      <c r="G145" s="252"/>
      <c r="H145" s="228" t="s">
        <v>22</v>
      </c>
      <c r="I145" s="251" t="s">
        <v>17</v>
      </c>
      <c r="J145" s="252"/>
      <c r="K145" s="227" t="s">
        <v>29</v>
      </c>
      <c r="L145" s="227">
        <v>4</v>
      </c>
      <c r="M145" s="253" t="s">
        <v>19</v>
      </c>
      <c r="N145" s="252"/>
      <c r="O145" s="252"/>
      <c r="P145" s="227" t="s">
        <v>18</v>
      </c>
      <c r="Q145" s="44">
        <f>Ragra!Q145+Ruman!Q145+Reco!Q145+Rsper!Q145+Rchi!Q145+Rgiur!Q145</f>
        <v>0</v>
      </c>
      <c r="R145" s="42">
        <f>Ragra!R145+Ruman!R145+Reco!R145+Rsper!R145+Rchi!R145+Rgiur!R145</f>
        <v>0</v>
      </c>
      <c r="S145" s="42">
        <f>Ragra!S145+Ruman!S145+Reco!S145+Rsper!S145+Rchi!S145+Rgiur!S145</f>
        <v>0</v>
      </c>
      <c r="T145" s="42">
        <f>Ragra!T145+Ruman!T145+Reco!T145+Rsper!T145+Rchi!T145+Rgiur!T145</f>
        <v>0</v>
      </c>
      <c r="U145" s="42">
        <f>Ragra!U145+Ruman!U145+Reco!U145+Rsper!U145+Rchi!U145+Rgiur!U145</f>
        <v>0</v>
      </c>
      <c r="V145" s="42">
        <f>Ragra!V145+Ruman!V145+Reco!V145+Rsper!V145+Rchi!V145+Rgiur!V145</f>
        <v>0</v>
      </c>
    </row>
    <row r="146" spans="1:22" s="51" customFormat="1" ht="24.9" customHeight="1">
      <c r="A146" s="7"/>
      <c r="B146" s="259">
        <v>2018</v>
      </c>
      <c r="C146" s="260"/>
      <c r="D146" s="8" t="s">
        <v>306</v>
      </c>
      <c r="E146" s="261" t="s">
        <v>307</v>
      </c>
      <c r="F146" s="260"/>
      <c r="G146" s="260"/>
      <c r="H146" s="8" t="s">
        <v>22</v>
      </c>
      <c r="I146" s="261" t="s">
        <v>17</v>
      </c>
      <c r="J146" s="260"/>
      <c r="K146" s="226" t="s">
        <v>18</v>
      </c>
      <c r="L146" s="226">
        <v>3</v>
      </c>
      <c r="M146" s="259" t="s">
        <v>19</v>
      </c>
      <c r="N146" s="260"/>
      <c r="O146" s="260"/>
      <c r="P146" s="226" t="s">
        <v>18</v>
      </c>
      <c r="Q146" s="40">
        <f>Ragra!Q146+Ruman!Q146+Reco!Q146+Rsper!Q146+Rchi!Q146+Rgiur!Q146</f>
        <v>0</v>
      </c>
      <c r="R146" s="40">
        <f>Ragra!R146+Ruman!R146+Reco!R146+Rsper!R146+Rchi!R146+Rgiur!R146</f>
        <v>0</v>
      </c>
      <c r="S146" s="40">
        <f>Ragra!S146+Ruman!S146+Reco!S146+Rsper!S146+Rchi!S146+Rgiur!S146</f>
        <v>0</v>
      </c>
      <c r="T146" s="40">
        <f>Ragra!T146+Ruman!T146+Reco!T146+Rsper!T146+Rchi!T146+Rgiur!T146</f>
        <v>0</v>
      </c>
      <c r="U146" s="40">
        <f>Ragra!U146+Ruman!U146+Reco!U146+Rsper!U146+Rchi!U146+Rgiur!U146</f>
        <v>0</v>
      </c>
      <c r="V146" s="40">
        <f>Ragra!V146+Ruman!V146+Reco!V146+Rsper!V146+Rchi!V146+Rgiur!V146</f>
        <v>0</v>
      </c>
    </row>
    <row r="147" spans="1:22" ht="24.9" customHeight="1">
      <c r="A147" s="1"/>
      <c r="B147" s="249">
        <v>2018</v>
      </c>
      <c r="C147" s="250"/>
      <c r="D147" s="228" t="s">
        <v>308</v>
      </c>
      <c r="E147" s="251" t="s">
        <v>309</v>
      </c>
      <c r="F147" s="252"/>
      <c r="G147" s="252"/>
      <c r="H147" s="228" t="s">
        <v>22</v>
      </c>
      <c r="I147" s="251" t="s">
        <v>17</v>
      </c>
      <c r="J147" s="252"/>
      <c r="K147" s="227" t="s">
        <v>29</v>
      </c>
      <c r="L147" s="227">
        <v>4</v>
      </c>
      <c r="M147" s="253" t="s">
        <v>19</v>
      </c>
      <c r="N147" s="252"/>
      <c r="O147" s="252"/>
      <c r="P147" s="227" t="s">
        <v>18</v>
      </c>
      <c r="Q147" s="44">
        <f>Ragra!Q147+Ruman!Q147+Reco!Q147+Rsper!Q147+Rchi!Q147+Rgiur!Q147</f>
        <v>0</v>
      </c>
      <c r="R147" s="42">
        <f>Ragra!R147+Ruman!R147+Reco!R147+Rsper!R147+Rchi!R147+Rgiur!R147</f>
        <v>0</v>
      </c>
      <c r="S147" s="42">
        <f>Ragra!S147+Ruman!S147+Reco!S147+Rsper!S147+Rchi!S147+Rgiur!S147</f>
        <v>0</v>
      </c>
      <c r="T147" s="42">
        <f>Ragra!T147+Ruman!T147+Reco!T147+Rsper!T147+Rchi!T147+Rgiur!T147</f>
        <v>0</v>
      </c>
      <c r="U147" s="42">
        <f>Ragra!U147+Ruman!U147+Reco!U147+Rsper!U147+Rchi!U147+Rgiur!U147</f>
        <v>0</v>
      </c>
      <c r="V147" s="42">
        <f>Ragra!V147+Ruman!V147+Reco!V147+Rsper!V147+Rchi!V147+Rgiur!V147</f>
        <v>0</v>
      </c>
    </row>
    <row r="148" spans="1:22" s="51" customFormat="1" ht="24.9" customHeight="1">
      <c r="A148" s="7"/>
      <c r="B148" s="259">
        <v>2018</v>
      </c>
      <c r="C148" s="260"/>
      <c r="D148" s="8" t="s">
        <v>310</v>
      </c>
      <c r="E148" s="261" t="s">
        <v>311</v>
      </c>
      <c r="F148" s="260"/>
      <c r="G148" s="260"/>
      <c r="H148" s="8" t="s">
        <v>22</v>
      </c>
      <c r="I148" s="261" t="s">
        <v>17</v>
      </c>
      <c r="J148" s="260"/>
      <c r="K148" s="226" t="s">
        <v>18</v>
      </c>
      <c r="L148" s="226">
        <v>3</v>
      </c>
      <c r="M148" s="259" t="s">
        <v>19</v>
      </c>
      <c r="N148" s="260"/>
      <c r="O148" s="260"/>
      <c r="P148" s="226" t="s">
        <v>18</v>
      </c>
      <c r="Q148" s="40">
        <f>Ragra!Q148+Ruman!Q148+Reco!Q148+Rsper!Q148+Rchi!Q148+Rgiur!Q148</f>
        <v>0</v>
      </c>
      <c r="R148" s="40">
        <f>Ragra!R148+Ruman!R148+Reco!R148+Rsper!R148+Rchi!R148+Rgiur!R148</f>
        <v>0</v>
      </c>
      <c r="S148" s="40">
        <f>Ragra!S148+Ruman!S148+Reco!S148+Rsper!S148+Rchi!S148+Rgiur!S148</f>
        <v>0</v>
      </c>
      <c r="T148" s="40">
        <f>Ragra!T148+Ruman!T148+Reco!T148+Rsper!T148+Rchi!T148+Rgiur!T148</f>
        <v>0</v>
      </c>
      <c r="U148" s="40">
        <f>Ragra!U148+Ruman!U148+Reco!U148+Rsper!U148+Rchi!U148+Rgiur!U148</f>
        <v>0</v>
      </c>
      <c r="V148" s="40">
        <f>Ragra!V148+Ruman!V148+Reco!V148+Rsper!V148+Rchi!V148+Rgiur!V148</f>
        <v>0</v>
      </c>
    </row>
    <row r="149" spans="1:22" ht="24.9" customHeight="1">
      <c r="A149" s="1"/>
      <c r="B149" s="249">
        <v>2018</v>
      </c>
      <c r="C149" s="250"/>
      <c r="D149" s="228" t="s">
        <v>312</v>
      </c>
      <c r="E149" s="251" t="s">
        <v>313</v>
      </c>
      <c r="F149" s="252"/>
      <c r="G149" s="252"/>
      <c r="H149" s="228" t="s">
        <v>22</v>
      </c>
      <c r="I149" s="251" t="s">
        <v>17</v>
      </c>
      <c r="J149" s="252"/>
      <c r="K149" s="227" t="s">
        <v>29</v>
      </c>
      <c r="L149" s="227">
        <v>4</v>
      </c>
      <c r="M149" s="253" t="s">
        <v>19</v>
      </c>
      <c r="N149" s="252"/>
      <c r="O149" s="252"/>
      <c r="P149" s="227" t="s">
        <v>18</v>
      </c>
      <c r="Q149" s="44">
        <f>Ragra!Q149+Ruman!Q149+Reco!Q149+Rsper!Q149+Rchi!Q149+Rgiur!Q149</f>
        <v>0</v>
      </c>
      <c r="R149" s="42">
        <f>Ragra!R149+Ruman!R149+Reco!R149+Rsper!R149+Rchi!R149+Rgiur!R149</f>
        <v>0</v>
      </c>
      <c r="S149" s="42">
        <f>Ragra!S149+Ruman!S149+Reco!S149+Rsper!S149+Rchi!S149+Rgiur!S149</f>
        <v>0</v>
      </c>
      <c r="T149" s="42">
        <f>Ragra!T149+Ruman!T149+Reco!T149+Rsper!T149+Rchi!T149+Rgiur!T149</f>
        <v>0</v>
      </c>
      <c r="U149" s="42">
        <f>Ragra!U149+Ruman!U149+Reco!U149+Rsper!U149+Rchi!U149+Rgiur!U149</f>
        <v>0</v>
      </c>
      <c r="V149" s="42">
        <f>Ragra!V149+Ruman!V149+Reco!V149+Rsper!V149+Rchi!V149+Rgiur!V149</f>
        <v>0</v>
      </c>
    </row>
    <row r="150" spans="1:22" s="51" customFormat="1" ht="24.9" customHeight="1">
      <c r="A150" s="7"/>
      <c r="B150" s="259">
        <v>2018</v>
      </c>
      <c r="C150" s="260"/>
      <c r="D150" s="8" t="s">
        <v>314</v>
      </c>
      <c r="E150" s="261" t="s">
        <v>315</v>
      </c>
      <c r="F150" s="260"/>
      <c r="G150" s="260"/>
      <c r="H150" s="8" t="s">
        <v>22</v>
      </c>
      <c r="I150" s="261" t="s">
        <v>17</v>
      </c>
      <c r="J150" s="260"/>
      <c r="K150" s="226" t="s">
        <v>18</v>
      </c>
      <c r="L150" s="226">
        <v>3</v>
      </c>
      <c r="M150" s="259" t="s">
        <v>19</v>
      </c>
      <c r="N150" s="260"/>
      <c r="O150" s="260"/>
      <c r="P150" s="226" t="s">
        <v>18</v>
      </c>
      <c r="Q150" s="40">
        <f>Ragra!Q150+Ruman!Q150+Reco!Q150+Rsper!Q150+Rchi!Q150+Rgiur!Q150</f>
        <v>0</v>
      </c>
      <c r="R150" s="40">
        <f>Ragra!R150+Ruman!R150+Reco!R150+Rsper!R150+Rchi!R150+Rgiur!R150</f>
        <v>0</v>
      </c>
      <c r="S150" s="40">
        <f>Ragra!S150+Ruman!S150+Reco!S150+Rsper!S150+Rchi!S150+Rgiur!S150</f>
        <v>0</v>
      </c>
      <c r="T150" s="40">
        <f>Ragra!T150+Ruman!T150+Reco!T150+Rsper!T150+Rchi!T150+Rgiur!T150</f>
        <v>0</v>
      </c>
      <c r="U150" s="40">
        <f>Ragra!U150+Ruman!U150+Reco!U150+Rsper!U150+Rchi!U150+Rgiur!U150</f>
        <v>0</v>
      </c>
      <c r="V150" s="40">
        <f>Ragra!V150+Ruman!V150+Reco!V150+Rsper!V150+Rchi!V150+Rgiur!V150</f>
        <v>0</v>
      </c>
    </row>
    <row r="151" spans="1:22" ht="24.9" customHeight="1">
      <c r="A151" s="1"/>
      <c r="B151" s="249">
        <v>2018</v>
      </c>
      <c r="C151" s="250"/>
      <c r="D151" s="228" t="s">
        <v>316</v>
      </c>
      <c r="E151" s="251" t="s">
        <v>317</v>
      </c>
      <c r="F151" s="252"/>
      <c r="G151" s="252"/>
      <c r="H151" s="228" t="s">
        <v>22</v>
      </c>
      <c r="I151" s="251" t="s">
        <v>17</v>
      </c>
      <c r="J151" s="252"/>
      <c r="K151" s="227" t="s">
        <v>29</v>
      </c>
      <c r="L151" s="227">
        <v>4</v>
      </c>
      <c r="M151" s="253" t="s">
        <v>19</v>
      </c>
      <c r="N151" s="252"/>
      <c r="O151" s="252"/>
      <c r="P151" s="227" t="s">
        <v>18</v>
      </c>
      <c r="Q151" s="44">
        <f>Ragra!Q151+Ruman!Q151+Reco!Q151+Rsper!Q151+Rchi!Q151+Rgiur!Q151</f>
        <v>0</v>
      </c>
      <c r="R151" s="42">
        <f>Ragra!R151+Ruman!R151+Reco!R151+Rsper!R151+Rchi!R151+Rgiur!R151</f>
        <v>0</v>
      </c>
      <c r="S151" s="42">
        <f>Ragra!S151+Ruman!S151+Reco!S151+Rsper!S151+Rchi!S151+Rgiur!S151</f>
        <v>0</v>
      </c>
      <c r="T151" s="42">
        <f>Ragra!T151+Ruman!T151+Reco!T151+Rsper!T151+Rchi!T151+Rgiur!T151</f>
        <v>0</v>
      </c>
      <c r="U151" s="42">
        <f>Ragra!U151+Ruman!U151+Reco!U151+Rsper!U151+Rchi!U151+Rgiur!U151</f>
        <v>0</v>
      </c>
      <c r="V151" s="42">
        <f>Ragra!V151+Ruman!V151+Reco!V151+Rsper!V151+Rchi!V151+Rgiur!V151</f>
        <v>0</v>
      </c>
    </row>
    <row r="152" spans="1:22" s="50" customFormat="1" ht="24.9" customHeight="1">
      <c r="A152" s="6"/>
      <c r="B152" s="256">
        <v>2018</v>
      </c>
      <c r="C152" s="257"/>
      <c r="D152" s="231" t="s">
        <v>318</v>
      </c>
      <c r="E152" s="258" t="s">
        <v>319</v>
      </c>
      <c r="F152" s="257"/>
      <c r="G152" s="257"/>
      <c r="H152" s="231" t="s">
        <v>22</v>
      </c>
      <c r="I152" s="258" t="s">
        <v>17</v>
      </c>
      <c r="J152" s="257"/>
      <c r="K152" s="229" t="s">
        <v>18</v>
      </c>
      <c r="L152" s="229">
        <v>2</v>
      </c>
      <c r="M152" s="256" t="s">
        <v>19</v>
      </c>
      <c r="N152" s="257"/>
      <c r="O152" s="257"/>
      <c r="P152" s="229" t="s">
        <v>18</v>
      </c>
      <c r="Q152" s="38">
        <f>Ragra!Q152+Ruman!Q152+Reco!Q152+Rsper!Q152+Rchi!Q152+Rgiur!Q152</f>
        <v>0</v>
      </c>
      <c r="R152" s="38">
        <f>Ragra!R152+Ruman!R152+Reco!R152+Rsper!R152+Rchi!R152+Rgiur!R152</f>
        <v>0</v>
      </c>
      <c r="S152" s="38">
        <f>Ragra!S152+Ruman!S152+Reco!S152+Rsper!S152+Rchi!S152+Rgiur!S152</f>
        <v>0</v>
      </c>
      <c r="T152" s="38">
        <f>Ragra!T152+Ruman!T152+Reco!T152+Rsper!T152+Rchi!T152+Rgiur!T152</f>
        <v>0</v>
      </c>
      <c r="U152" s="38">
        <f>Ragra!U152+Ruman!U152+Reco!U152+Rsper!U152+Rchi!U152+Rgiur!U152</f>
        <v>0</v>
      </c>
      <c r="V152" s="38">
        <f>Ragra!V152+Ruman!V152+Reco!V152+Rsper!V152+Rchi!V152+Rgiur!V152</f>
        <v>0</v>
      </c>
    </row>
    <row r="153" spans="1:22" s="51" customFormat="1" ht="24.9" customHeight="1">
      <c r="A153" s="7"/>
      <c r="B153" s="259">
        <v>2018</v>
      </c>
      <c r="C153" s="260"/>
      <c r="D153" s="8" t="s">
        <v>320</v>
      </c>
      <c r="E153" s="261" t="s">
        <v>321</v>
      </c>
      <c r="F153" s="260"/>
      <c r="G153" s="260"/>
      <c r="H153" s="8" t="s">
        <v>22</v>
      </c>
      <c r="I153" s="261" t="s">
        <v>17</v>
      </c>
      <c r="J153" s="260"/>
      <c r="K153" s="226" t="s">
        <v>18</v>
      </c>
      <c r="L153" s="226">
        <v>3</v>
      </c>
      <c r="M153" s="259" t="s">
        <v>19</v>
      </c>
      <c r="N153" s="260"/>
      <c r="O153" s="260"/>
      <c r="P153" s="226" t="s">
        <v>18</v>
      </c>
      <c r="Q153" s="40">
        <f>Ragra!Q153+Ruman!Q153+Reco!Q153+Rsper!Q153+Rchi!Q153+Rgiur!Q153</f>
        <v>0</v>
      </c>
      <c r="R153" s="40">
        <f>Ragra!R153+Ruman!R153+Reco!R153+Rsper!R153+Rchi!R153+Rgiur!R153</f>
        <v>0</v>
      </c>
      <c r="S153" s="40">
        <f>Ragra!S153+Ruman!S153+Reco!S153+Rsper!S153+Rchi!S153+Rgiur!S153</f>
        <v>0</v>
      </c>
      <c r="T153" s="40">
        <f>Ragra!T153+Ruman!T153+Reco!T153+Rsper!T153+Rchi!T153+Rgiur!T153</f>
        <v>0</v>
      </c>
      <c r="U153" s="40">
        <f>Ragra!U153+Ruman!U153+Reco!U153+Rsper!U153+Rchi!U153+Rgiur!U153</f>
        <v>0</v>
      </c>
      <c r="V153" s="40">
        <f>Ragra!V153+Ruman!V153+Reco!V153+Rsper!V153+Rchi!V153+Rgiur!V153</f>
        <v>0</v>
      </c>
    </row>
    <row r="154" spans="1:22" ht="24.9" customHeight="1">
      <c r="A154" s="1"/>
      <c r="B154" s="249">
        <v>2018</v>
      </c>
      <c r="C154" s="250"/>
      <c r="D154" s="228" t="s">
        <v>322</v>
      </c>
      <c r="E154" s="251" t="s">
        <v>323</v>
      </c>
      <c r="F154" s="252"/>
      <c r="G154" s="252"/>
      <c r="H154" s="228" t="s">
        <v>22</v>
      </c>
      <c r="I154" s="251" t="s">
        <v>17</v>
      </c>
      <c r="J154" s="252"/>
      <c r="K154" s="227" t="s">
        <v>29</v>
      </c>
      <c r="L154" s="227">
        <v>4</v>
      </c>
      <c r="M154" s="253" t="s">
        <v>19</v>
      </c>
      <c r="N154" s="252"/>
      <c r="O154" s="252"/>
      <c r="P154" s="227" t="s">
        <v>18</v>
      </c>
      <c r="Q154" s="44">
        <f>Ragra!Q154+Ruman!Q154+Reco!Q154+Rsper!Q154+Rchi!Q154+Rgiur!Q154</f>
        <v>0</v>
      </c>
      <c r="R154" s="42">
        <f>Ragra!R154+Ruman!R154+Reco!R154+Rsper!R154+Rchi!R154+Rgiur!R154</f>
        <v>0</v>
      </c>
      <c r="S154" s="42">
        <f>Ragra!S154+Ruman!S154+Reco!S154+Rsper!S154+Rchi!S154+Rgiur!S154</f>
        <v>0</v>
      </c>
      <c r="T154" s="42">
        <f>Ragra!T154+Ruman!T154+Reco!T154+Rsper!T154+Rchi!T154+Rgiur!T154</f>
        <v>0</v>
      </c>
      <c r="U154" s="42">
        <f>Ragra!U154+Ruman!U154+Reco!U154+Rsper!U154+Rchi!U154+Rgiur!U154</f>
        <v>0</v>
      </c>
      <c r="V154" s="42">
        <f>Ragra!V154+Ruman!V154+Reco!V154+Rsper!V154+Rchi!V154+Rgiur!V154</f>
        <v>0</v>
      </c>
    </row>
    <row r="155" spans="1:22" ht="24.9" customHeight="1">
      <c r="A155" s="1"/>
      <c r="B155" s="249">
        <v>2018</v>
      </c>
      <c r="C155" s="250"/>
      <c r="D155" s="228" t="s">
        <v>324</v>
      </c>
      <c r="E155" s="251" t="s">
        <v>325</v>
      </c>
      <c r="F155" s="252"/>
      <c r="G155" s="252"/>
      <c r="H155" s="228" t="s">
        <v>22</v>
      </c>
      <c r="I155" s="251" t="s">
        <v>17</v>
      </c>
      <c r="J155" s="252"/>
      <c r="K155" s="227" t="s">
        <v>29</v>
      </c>
      <c r="L155" s="227">
        <v>4</v>
      </c>
      <c r="M155" s="253" t="s">
        <v>19</v>
      </c>
      <c r="N155" s="252"/>
      <c r="O155" s="252"/>
      <c r="P155" s="227" t="s">
        <v>18</v>
      </c>
      <c r="Q155" s="44">
        <f>Ragra!Q155+Ruman!Q155+Reco!Q155+Rsper!Q155+Rchi!Q155+Rgiur!Q155</f>
        <v>0</v>
      </c>
      <c r="R155" s="42">
        <f>Ragra!R155+Ruman!R155+Reco!R155+Rsper!R155+Rchi!R155+Rgiur!R155</f>
        <v>0</v>
      </c>
      <c r="S155" s="42">
        <f>Ragra!S155+Ruman!S155+Reco!S155+Rsper!S155+Rchi!S155+Rgiur!S155</f>
        <v>0</v>
      </c>
      <c r="T155" s="42">
        <f>Ragra!T155+Ruman!T155+Reco!T155+Rsper!T155+Rchi!T155+Rgiur!T155</f>
        <v>0</v>
      </c>
      <c r="U155" s="42">
        <f>Ragra!U155+Ruman!U155+Reco!U155+Rsper!U155+Rchi!U155+Rgiur!U155</f>
        <v>0</v>
      </c>
      <c r="V155" s="42">
        <f>Ragra!V155+Ruman!V155+Reco!V155+Rsper!V155+Rchi!V155+Rgiur!V155</f>
        <v>0</v>
      </c>
    </row>
    <row r="156" spans="1:22" s="50" customFormat="1" ht="24.9" customHeight="1">
      <c r="A156" s="6"/>
      <c r="B156" s="256">
        <v>2018</v>
      </c>
      <c r="C156" s="257"/>
      <c r="D156" s="231" t="s">
        <v>326</v>
      </c>
      <c r="E156" s="258" t="s">
        <v>327</v>
      </c>
      <c r="F156" s="257"/>
      <c r="G156" s="257"/>
      <c r="H156" s="231" t="s">
        <v>22</v>
      </c>
      <c r="I156" s="258" t="s">
        <v>17</v>
      </c>
      <c r="J156" s="257"/>
      <c r="K156" s="229" t="s">
        <v>18</v>
      </c>
      <c r="L156" s="229">
        <v>2</v>
      </c>
      <c r="M156" s="256" t="s">
        <v>19</v>
      </c>
      <c r="N156" s="257"/>
      <c r="O156" s="257"/>
      <c r="P156" s="229" t="s">
        <v>18</v>
      </c>
      <c r="Q156" s="38">
        <f>Ragra!Q156+Ruman!Q156+Reco!Q156+Rsper!Q156+Rchi!Q156+Rgiur!Q156</f>
        <v>0</v>
      </c>
      <c r="R156" s="38">
        <f>Ragra!R156+Ruman!R156+Reco!R156+Rsper!R156+Rchi!R156+Rgiur!R156</f>
        <v>0</v>
      </c>
      <c r="S156" s="38">
        <f>Ragra!S156+Ruman!S156+Reco!S156+Rsper!S156+Rchi!S156+Rgiur!S156</f>
        <v>0</v>
      </c>
      <c r="T156" s="38">
        <f>Ragra!T156+Ruman!T156+Reco!T156+Rsper!T156+Rchi!T156+Rgiur!T156</f>
        <v>0</v>
      </c>
      <c r="U156" s="38">
        <f>Ragra!U156+Ruman!U156+Reco!U156+Rsper!U156+Rchi!U156+Rgiur!U156</f>
        <v>0</v>
      </c>
      <c r="V156" s="38">
        <f>Ragra!V156+Ruman!V156+Reco!V156+Rsper!V156+Rchi!V156+Rgiur!V156</f>
        <v>0</v>
      </c>
    </row>
    <row r="157" spans="1:22" s="51" customFormat="1" ht="24.9" customHeight="1">
      <c r="A157" s="7"/>
      <c r="B157" s="259">
        <v>2018</v>
      </c>
      <c r="C157" s="260"/>
      <c r="D157" s="8" t="s">
        <v>328</v>
      </c>
      <c r="E157" s="261" t="s">
        <v>329</v>
      </c>
      <c r="F157" s="260"/>
      <c r="G157" s="260"/>
      <c r="H157" s="8" t="s">
        <v>22</v>
      </c>
      <c r="I157" s="261" t="s">
        <v>17</v>
      </c>
      <c r="J157" s="260"/>
      <c r="K157" s="226" t="s">
        <v>18</v>
      </c>
      <c r="L157" s="226">
        <v>3</v>
      </c>
      <c r="M157" s="259" t="s">
        <v>19</v>
      </c>
      <c r="N157" s="260"/>
      <c r="O157" s="260"/>
      <c r="P157" s="226" t="s">
        <v>18</v>
      </c>
      <c r="Q157" s="40">
        <f>Ragra!Q157+Ruman!Q157+Reco!Q157+Rsper!Q157+Rchi!Q157+Rgiur!Q157</f>
        <v>0</v>
      </c>
      <c r="R157" s="40">
        <f>Ragra!R157+Ruman!R157+Reco!R157+Rsper!R157+Rchi!R157+Rgiur!R157</f>
        <v>0</v>
      </c>
      <c r="S157" s="40">
        <f>Ragra!S157+Ruman!S157+Reco!S157+Rsper!S157+Rchi!S157+Rgiur!S157</f>
        <v>0</v>
      </c>
      <c r="T157" s="40">
        <f>Ragra!T157+Ruman!T157+Reco!T157+Rsper!T157+Rchi!T157+Rgiur!T157</f>
        <v>0</v>
      </c>
      <c r="U157" s="40">
        <f>Ragra!U157+Ruman!U157+Reco!U157+Rsper!U157+Rchi!U157+Rgiur!U157</f>
        <v>0</v>
      </c>
      <c r="V157" s="40">
        <f>Ragra!V157+Ruman!V157+Reco!V157+Rsper!V157+Rchi!V157+Rgiur!V157</f>
        <v>0</v>
      </c>
    </row>
    <row r="158" spans="1:22" ht="24.9" customHeight="1">
      <c r="A158" s="1"/>
      <c r="B158" s="249">
        <v>2018</v>
      </c>
      <c r="C158" s="250"/>
      <c r="D158" s="228" t="s">
        <v>330</v>
      </c>
      <c r="E158" s="251" t="s">
        <v>331</v>
      </c>
      <c r="F158" s="252"/>
      <c r="G158" s="252"/>
      <c r="H158" s="228" t="s">
        <v>22</v>
      </c>
      <c r="I158" s="251" t="s">
        <v>17</v>
      </c>
      <c r="J158" s="252"/>
      <c r="K158" s="227" t="s">
        <v>29</v>
      </c>
      <c r="L158" s="227">
        <v>4</v>
      </c>
      <c r="M158" s="253" t="s">
        <v>19</v>
      </c>
      <c r="N158" s="252"/>
      <c r="O158" s="252"/>
      <c r="P158" s="227" t="s">
        <v>18</v>
      </c>
      <c r="Q158" s="44">
        <f>Ragra!Q158+Ruman!Q158+Reco!Q158+Rsper!Q158+Rchi!Q158+Rgiur!Q158</f>
        <v>0</v>
      </c>
      <c r="R158" s="42">
        <f>Ragra!R158+Ruman!R158+Reco!R158+Rsper!R158+Rchi!R158+Rgiur!R158</f>
        <v>0</v>
      </c>
      <c r="S158" s="42">
        <f>Ragra!S158+Ruman!S158+Reco!S158+Rsper!S158+Rchi!S158+Rgiur!S158</f>
        <v>0</v>
      </c>
      <c r="T158" s="42">
        <f>Ragra!T158+Ruman!T158+Reco!T158+Rsper!T158+Rchi!T158+Rgiur!T158</f>
        <v>0</v>
      </c>
      <c r="U158" s="42">
        <f>Ragra!U158+Ruman!U158+Reco!U158+Rsper!U158+Rchi!U158+Rgiur!U158</f>
        <v>0</v>
      </c>
      <c r="V158" s="42">
        <f>Ragra!V158+Ruman!V158+Reco!V158+Rsper!V158+Rchi!V158+Rgiur!V158</f>
        <v>0</v>
      </c>
    </row>
    <row r="159" spans="1:22" ht="24.9" customHeight="1">
      <c r="A159" s="1"/>
      <c r="B159" s="249">
        <v>2018</v>
      </c>
      <c r="C159" s="250"/>
      <c r="D159" s="228" t="s">
        <v>332</v>
      </c>
      <c r="E159" s="251" t="s">
        <v>333</v>
      </c>
      <c r="F159" s="252"/>
      <c r="G159" s="252"/>
      <c r="H159" s="228" t="s">
        <v>22</v>
      </c>
      <c r="I159" s="251" t="s">
        <v>17</v>
      </c>
      <c r="J159" s="252"/>
      <c r="K159" s="227" t="s">
        <v>29</v>
      </c>
      <c r="L159" s="227">
        <v>4</v>
      </c>
      <c r="M159" s="253" t="s">
        <v>19</v>
      </c>
      <c r="N159" s="252"/>
      <c r="O159" s="252"/>
      <c r="P159" s="227" t="s">
        <v>18</v>
      </c>
      <c r="Q159" s="44">
        <f>Ragra!Q159+Ruman!Q159+Reco!Q159+Rsper!Q159+Rchi!Q159+Rgiur!Q159</f>
        <v>0</v>
      </c>
      <c r="R159" s="42">
        <f>Ragra!R159+Ruman!R159+Reco!R159+Rsper!R159+Rchi!R159+Rgiur!R159</f>
        <v>0</v>
      </c>
      <c r="S159" s="42">
        <f>Ragra!S159+Ruman!S159+Reco!S159+Rsper!S159+Rchi!S159+Rgiur!S159</f>
        <v>0</v>
      </c>
      <c r="T159" s="42">
        <f>Ragra!T159+Ruman!T159+Reco!T159+Rsper!T159+Rchi!T159+Rgiur!T159</f>
        <v>0</v>
      </c>
      <c r="U159" s="42">
        <f>Ragra!U159+Ruman!U159+Reco!U159+Rsper!U159+Rchi!U159+Rgiur!U159</f>
        <v>0</v>
      </c>
      <c r="V159" s="42">
        <f>Ragra!V159+Ruman!V159+Reco!V159+Rsper!V159+Rchi!V159+Rgiur!V159</f>
        <v>0</v>
      </c>
    </row>
    <row r="160" spans="1:22" ht="24.9" customHeight="1">
      <c r="A160" s="1"/>
      <c r="B160" s="249">
        <v>2018</v>
      </c>
      <c r="C160" s="250"/>
      <c r="D160" s="228" t="s">
        <v>334</v>
      </c>
      <c r="E160" s="251" t="s">
        <v>335</v>
      </c>
      <c r="F160" s="252"/>
      <c r="G160" s="252"/>
      <c r="H160" s="228" t="s">
        <v>22</v>
      </c>
      <c r="I160" s="251" t="s">
        <v>17</v>
      </c>
      <c r="J160" s="252"/>
      <c r="K160" s="227" t="s">
        <v>29</v>
      </c>
      <c r="L160" s="227">
        <v>4</v>
      </c>
      <c r="M160" s="253" t="s">
        <v>19</v>
      </c>
      <c r="N160" s="252"/>
      <c r="O160" s="252"/>
      <c r="P160" s="227" t="s">
        <v>18</v>
      </c>
      <c r="Q160" s="44">
        <f>Ragra!Q160+Ruman!Q160+Reco!Q160+Rsper!Q160+Rchi!Q160+Rgiur!Q160</f>
        <v>0</v>
      </c>
      <c r="R160" s="42">
        <f>Ragra!R160+Ruman!R160+Reco!R160+Rsper!R160+Rchi!R160+Rgiur!R160</f>
        <v>0</v>
      </c>
      <c r="S160" s="42">
        <f>Ragra!S160+Ruman!S160+Reco!S160+Rsper!S160+Rchi!S160+Rgiur!S160</f>
        <v>0</v>
      </c>
      <c r="T160" s="42">
        <f>Ragra!T160+Ruman!T160+Reco!T160+Rsper!T160+Rchi!T160+Rgiur!T160</f>
        <v>0</v>
      </c>
      <c r="U160" s="42">
        <f>Ragra!U160+Ruman!U160+Reco!U160+Rsper!U160+Rchi!U160+Rgiur!U160</f>
        <v>0</v>
      </c>
      <c r="V160" s="42">
        <f>Ragra!V160+Ruman!V160+Reco!V160+Rsper!V160+Rchi!V160+Rgiur!V160</f>
        <v>0</v>
      </c>
    </row>
    <row r="161" spans="1:22" s="51" customFormat="1" ht="24.9" customHeight="1">
      <c r="A161" s="7"/>
      <c r="B161" s="259">
        <v>2018</v>
      </c>
      <c r="C161" s="260"/>
      <c r="D161" s="8" t="s">
        <v>336</v>
      </c>
      <c r="E161" s="261" t="s">
        <v>337</v>
      </c>
      <c r="F161" s="260"/>
      <c r="G161" s="260"/>
      <c r="H161" s="8" t="s">
        <v>22</v>
      </c>
      <c r="I161" s="261" t="s">
        <v>17</v>
      </c>
      <c r="J161" s="260"/>
      <c r="K161" s="226" t="s">
        <v>18</v>
      </c>
      <c r="L161" s="226">
        <v>3</v>
      </c>
      <c r="M161" s="259" t="s">
        <v>19</v>
      </c>
      <c r="N161" s="260"/>
      <c r="O161" s="260"/>
      <c r="P161" s="226" t="s">
        <v>18</v>
      </c>
      <c r="Q161" s="40">
        <f>Ragra!Q161+Ruman!Q161+Reco!Q161+Rsper!Q161+Rchi!Q161+Rgiur!Q161</f>
        <v>0</v>
      </c>
      <c r="R161" s="40">
        <f>Ragra!R161+Ruman!R161+Reco!R161+Rsper!R161+Rchi!R161+Rgiur!R161</f>
        <v>0</v>
      </c>
      <c r="S161" s="40">
        <f>Ragra!S161+Ruman!S161+Reco!S161+Rsper!S161+Rchi!S161+Rgiur!S161</f>
        <v>0</v>
      </c>
      <c r="T161" s="40">
        <f>Ragra!T161+Ruman!T161+Reco!T161+Rsper!T161+Rchi!T161+Rgiur!T161</f>
        <v>0</v>
      </c>
      <c r="U161" s="40">
        <f>Ragra!U161+Ruman!U161+Reco!U161+Rsper!U161+Rchi!U161+Rgiur!U161</f>
        <v>0</v>
      </c>
      <c r="V161" s="40">
        <f>Ragra!V161+Ruman!V161+Reco!V161+Rsper!V161+Rchi!V161+Rgiur!V161</f>
        <v>0</v>
      </c>
    </row>
    <row r="162" spans="1:22" ht="24.9" customHeight="1">
      <c r="A162" s="1"/>
      <c r="B162" s="249">
        <v>2018</v>
      </c>
      <c r="C162" s="250"/>
      <c r="D162" s="228" t="s">
        <v>338</v>
      </c>
      <c r="E162" s="251" t="s">
        <v>339</v>
      </c>
      <c r="F162" s="252"/>
      <c r="G162" s="252"/>
      <c r="H162" s="228" t="s">
        <v>22</v>
      </c>
      <c r="I162" s="251" t="s">
        <v>17</v>
      </c>
      <c r="J162" s="252"/>
      <c r="K162" s="227" t="s">
        <v>29</v>
      </c>
      <c r="L162" s="227">
        <v>4</v>
      </c>
      <c r="M162" s="253" t="s">
        <v>19</v>
      </c>
      <c r="N162" s="252"/>
      <c r="O162" s="252"/>
      <c r="P162" s="227" t="s">
        <v>18</v>
      </c>
      <c r="Q162" s="44">
        <f>Ragra!Q162+Ruman!Q162+Reco!Q162+Rsper!Q162+Rchi!Q162+Rgiur!Q162</f>
        <v>0</v>
      </c>
      <c r="R162" s="42">
        <f>Ragra!R162+Ruman!R162+Reco!R162+Rsper!R162+Rchi!R162+Rgiur!R162</f>
        <v>0</v>
      </c>
      <c r="S162" s="42">
        <f>Ragra!S162+Ruman!S162+Reco!S162+Rsper!S162+Rchi!S162+Rgiur!S162</f>
        <v>0</v>
      </c>
      <c r="T162" s="42">
        <f>Ragra!T162+Ruman!T162+Reco!T162+Rsper!T162+Rchi!T162+Rgiur!T162</f>
        <v>0</v>
      </c>
      <c r="U162" s="42">
        <f>Ragra!U162+Ruman!U162+Reco!U162+Rsper!U162+Rchi!U162+Rgiur!U162</f>
        <v>0</v>
      </c>
      <c r="V162" s="42">
        <f>Ragra!V162+Ruman!V162+Reco!V162+Rsper!V162+Rchi!V162+Rgiur!V162</f>
        <v>0</v>
      </c>
    </row>
    <row r="163" spans="1:22" ht="24.9" customHeight="1">
      <c r="A163" s="1"/>
      <c r="B163" s="249">
        <v>2018</v>
      </c>
      <c r="C163" s="250"/>
      <c r="D163" s="228" t="s">
        <v>340</v>
      </c>
      <c r="E163" s="251" t="s">
        <v>341</v>
      </c>
      <c r="F163" s="252"/>
      <c r="G163" s="252"/>
      <c r="H163" s="228" t="s">
        <v>22</v>
      </c>
      <c r="I163" s="251" t="s">
        <v>17</v>
      </c>
      <c r="J163" s="252"/>
      <c r="K163" s="227" t="s">
        <v>29</v>
      </c>
      <c r="L163" s="227">
        <v>4</v>
      </c>
      <c r="M163" s="253" t="s">
        <v>19</v>
      </c>
      <c r="N163" s="252"/>
      <c r="O163" s="252"/>
      <c r="P163" s="227" t="s">
        <v>18</v>
      </c>
      <c r="Q163" s="44">
        <f>Ragra!Q163+Ruman!Q163+Reco!Q163+Rsper!Q163+Rchi!Q163+Rgiur!Q163</f>
        <v>0</v>
      </c>
      <c r="R163" s="42">
        <f>Ragra!R163+Ruman!R163+Reco!R163+Rsper!R163+Rchi!R163+Rgiur!R163</f>
        <v>0</v>
      </c>
      <c r="S163" s="42">
        <f>Ragra!S163+Ruman!S163+Reco!S163+Rsper!S163+Rchi!S163+Rgiur!S163</f>
        <v>0</v>
      </c>
      <c r="T163" s="42">
        <f>Ragra!T163+Ruman!T163+Reco!T163+Rsper!T163+Rchi!T163+Rgiur!T163</f>
        <v>0</v>
      </c>
      <c r="U163" s="42">
        <f>Ragra!U163+Ruman!U163+Reco!U163+Rsper!U163+Rchi!U163+Rgiur!U163</f>
        <v>0</v>
      </c>
      <c r="V163" s="42">
        <f>Ragra!V163+Ruman!V163+Reco!V163+Rsper!V163+Rchi!V163+Rgiur!V163</f>
        <v>0</v>
      </c>
    </row>
    <row r="164" spans="1:22" ht="24.9" customHeight="1">
      <c r="A164" s="1"/>
      <c r="B164" s="249">
        <v>2018</v>
      </c>
      <c r="C164" s="250"/>
      <c r="D164" s="228" t="s">
        <v>342</v>
      </c>
      <c r="E164" s="251" t="s">
        <v>343</v>
      </c>
      <c r="F164" s="252"/>
      <c r="G164" s="252"/>
      <c r="H164" s="228" t="s">
        <v>22</v>
      </c>
      <c r="I164" s="251" t="s">
        <v>17</v>
      </c>
      <c r="J164" s="252"/>
      <c r="K164" s="227" t="s">
        <v>29</v>
      </c>
      <c r="L164" s="227">
        <v>4</v>
      </c>
      <c r="M164" s="253" t="s">
        <v>19</v>
      </c>
      <c r="N164" s="252"/>
      <c r="O164" s="252"/>
      <c r="P164" s="227" t="s">
        <v>18</v>
      </c>
      <c r="Q164" s="44">
        <f>Ragra!Q164+Ruman!Q164+Reco!Q164+Rsper!Q164+Rchi!Q164+Rgiur!Q164</f>
        <v>0</v>
      </c>
      <c r="R164" s="42">
        <f>Ragra!R164+Ruman!R164+Reco!R164+Rsper!R164+Rchi!R164+Rgiur!R164</f>
        <v>0</v>
      </c>
      <c r="S164" s="42">
        <f>Ragra!S164+Ruman!S164+Reco!S164+Rsper!S164+Rchi!S164+Rgiur!S164</f>
        <v>0</v>
      </c>
      <c r="T164" s="42">
        <f>Ragra!T164+Ruman!T164+Reco!T164+Rsper!T164+Rchi!T164+Rgiur!T164</f>
        <v>0</v>
      </c>
      <c r="U164" s="42">
        <f>Ragra!U164+Ruman!U164+Reco!U164+Rsper!U164+Rchi!U164+Rgiur!U164</f>
        <v>0</v>
      </c>
      <c r="V164" s="42">
        <f>Ragra!V164+Ruman!V164+Reco!V164+Rsper!V164+Rchi!V164+Rgiur!V164</f>
        <v>0</v>
      </c>
    </row>
    <row r="165" spans="1:22" s="50" customFormat="1" ht="24.9" customHeight="1">
      <c r="A165" s="6"/>
      <c r="B165" s="256">
        <v>2018</v>
      </c>
      <c r="C165" s="257"/>
      <c r="D165" s="231" t="s">
        <v>344</v>
      </c>
      <c r="E165" s="258" t="s">
        <v>345</v>
      </c>
      <c r="F165" s="257"/>
      <c r="G165" s="257"/>
      <c r="H165" s="231" t="s">
        <v>22</v>
      </c>
      <c r="I165" s="258" t="s">
        <v>17</v>
      </c>
      <c r="J165" s="257"/>
      <c r="K165" s="229" t="s">
        <v>18</v>
      </c>
      <c r="L165" s="229">
        <v>2</v>
      </c>
      <c r="M165" s="256" t="s">
        <v>19</v>
      </c>
      <c r="N165" s="257"/>
      <c r="O165" s="257"/>
      <c r="P165" s="229" t="s">
        <v>18</v>
      </c>
      <c r="Q165" s="38">
        <f>Ragra!Q165+Ruman!Q165+Reco!Q165+Rsper!Q165+Rchi!Q165+Rgiur!Q165</f>
        <v>0</v>
      </c>
      <c r="R165" s="38">
        <f>Ragra!R165+Ruman!R165+Reco!R165+Rsper!R165+Rchi!R165+Rgiur!R165</f>
        <v>0</v>
      </c>
      <c r="S165" s="38">
        <f>Ragra!S165+Ruman!S165+Reco!S165+Rsper!S165+Rchi!S165+Rgiur!S165</f>
        <v>0</v>
      </c>
      <c r="T165" s="38">
        <f>Ragra!T165+Ruman!T165+Reco!T165+Rsper!T165+Rchi!T165+Rgiur!T165</f>
        <v>0</v>
      </c>
      <c r="U165" s="38">
        <f>Ragra!U165+Ruman!U165+Reco!U165+Rsper!U165+Rchi!U165+Rgiur!U165</f>
        <v>0</v>
      </c>
      <c r="V165" s="38">
        <f>Ragra!V165+Ruman!V165+Reco!V165+Rsper!V165+Rchi!V165+Rgiur!V165</f>
        <v>0</v>
      </c>
    </row>
    <row r="166" spans="1:22" s="51" customFormat="1" ht="24.9" customHeight="1">
      <c r="A166" s="7"/>
      <c r="B166" s="259">
        <v>2018</v>
      </c>
      <c r="C166" s="260"/>
      <c r="D166" s="8" t="s">
        <v>346</v>
      </c>
      <c r="E166" s="261" t="s">
        <v>347</v>
      </c>
      <c r="F166" s="260"/>
      <c r="G166" s="260"/>
      <c r="H166" s="8" t="s">
        <v>22</v>
      </c>
      <c r="I166" s="261" t="s">
        <v>17</v>
      </c>
      <c r="J166" s="260"/>
      <c r="K166" s="226" t="s">
        <v>18</v>
      </c>
      <c r="L166" s="226">
        <v>3</v>
      </c>
      <c r="M166" s="259" t="s">
        <v>19</v>
      </c>
      <c r="N166" s="260"/>
      <c r="O166" s="260"/>
      <c r="P166" s="226" t="s">
        <v>18</v>
      </c>
      <c r="Q166" s="40">
        <f>Ragra!Q166+Ruman!Q166+Reco!Q166+Rsper!Q166+Rchi!Q166+Rgiur!Q166</f>
        <v>0</v>
      </c>
      <c r="R166" s="40">
        <f>Ragra!R166+Ruman!R166+Reco!R166+Rsper!R166+Rchi!R166+Rgiur!R166</f>
        <v>0</v>
      </c>
      <c r="S166" s="40">
        <f>Ragra!S166+Ruman!S166+Reco!S166+Rsper!S166+Rchi!S166+Rgiur!S166</f>
        <v>0</v>
      </c>
      <c r="T166" s="40">
        <f>Ragra!T166+Ruman!T166+Reco!T166+Rsper!T166+Rchi!T166+Rgiur!T166</f>
        <v>0</v>
      </c>
      <c r="U166" s="40">
        <f>Ragra!U166+Ruman!U166+Reco!U166+Rsper!U166+Rchi!U166+Rgiur!U166</f>
        <v>0</v>
      </c>
      <c r="V166" s="40">
        <f>Ragra!V166+Ruman!V166+Reco!V166+Rsper!V166+Rchi!V166+Rgiur!V166</f>
        <v>0</v>
      </c>
    </row>
    <row r="167" spans="1:22" ht="24.9" customHeight="1">
      <c r="A167" s="1"/>
      <c r="B167" s="249">
        <v>2018</v>
      </c>
      <c r="C167" s="250"/>
      <c r="D167" s="228" t="s">
        <v>348</v>
      </c>
      <c r="E167" s="251" t="s">
        <v>349</v>
      </c>
      <c r="F167" s="252"/>
      <c r="G167" s="252"/>
      <c r="H167" s="228" t="s">
        <v>22</v>
      </c>
      <c r="I167" s="251" t="s">
        <v>17</v>
      </c>
      <c r="J167" s="252"/>
      <c r="K167" s="227" t="s">
        <v>29</v>
      </c>
      <c r="L167" s="227">
        <v>4</v>
      </c>
      <c r="M167" s="253" t="s">
        <v>19</v>
      </c>
      <c r="N167" s="252"/>
      <c r="O167" s="252"/>
      <c r="P167" s="227" t="s">
        <v>18</v>
      </c>
      <c r="Q167" s="44">
        <f>Ragra!Q167+Ruman!Q167+Reco!Q167+Rsper!Q167+Rchi!Q167+Rgiur!Q167</f>
        <v>0</v>
      </c>
      <c r="R167" s="42">
        <f>Ragra!R167+Ruman!R167+Reco!R167+Rsper!R167+Rchi!R167+Rgiur!R167</f>
        <v>0</v>
      </c>
      <c r="S167" s="42">
        <f>Ragra!S167+Ruman!S167+Reco!S167+Rsper!S167+Rchi!S167+Rgiur!S167</f>
        <v>0</v>
      </c>
      <c r="T167" s="42">
        <f>Ragra!T167+Ruman!T167+Reco!T167+Rsper!T167+Rchi!T167+Rgiur!T167</f>
        <v>0</v>
      </c>
      <c r="U167" s="42">
        <f>Ragra!U167+Ruman!U167+Reco!U167+Rsper!U167+Rchi!U167+Rgiur!U167</f>
        <v>0</v>
      </c>
      <c r="V167" s="42">
        <f>Ragra!V167+Ruman!V167+Reco!V167+Rsper!V167+Rchi!V167+Rgiur!V167</f>
        <v>0</v>
      </c>
    </row>
    <row r="168" spans="1:22" ht="24.9" customHeight="1">
      <c r="A168" s="1"/>
      <c r="B168" s="249">
        <v>2018</v>
      </c>
      <c r="C168" s="250"/>
      <c r="D168" s="228" t="s">
        <v>350</v>
      </c>
      <c r="E168" s="251" t="s">
        <v>351</v>
      </c>
      <c r="F168" s="252"/>
      <c r="G168" s="252"/>
      <c r="H168" s="228" t="s">
        <v>22</v>
      </c>
      <c r="I168" s="251" t="s">
        <v>17</v>
      </c>
      <c r="J168" s="252"/>
      <c r="K168" s="227" t="s">
        <v>29</v>
      </c>
      <c r="L168" s="227">
        <v>4</v>
      </c>
      <c r="M168" s="253" t="s">
        <v>19</v>
      </c>
      <c r="N168" s="252"/>
      <c r="O168" s="252"/>
      <c r="P168" s="227" t="s">
        <v>18</v>
      </c>
      <c r="Q168" s="44">
        <f>Ragra!Q168+Ruman!Q168+Reco!Q168+Rsper!Q168+Rchi!Q168+Rgiur!Q168</f>
        <v>0</v>
      </c>
      <c r="R168" s="42">
        <f>Ragra!R168+Ruman!R168+Reco!R168+Rsper!R168+Rchi!R168+Rgiur!R168</f>
        <v>0</v>
      </c>
      <c r="S168" s="42">
        <f>Ragra!S168+Ruman!S168+Reco!S168+Rsper!S168+Rchi!S168+Rgiur!S168</f>
        <v>0</v>
      </c>
      <c r="T168" s="42">
        <f>Ragra!T168+Ruman!T168+Reco!T168+Rsper!T168+Rchi!T168+Rgiur!T168</f>
        <v>0</v>
      </c>
      <c r="U168" s="42">
        <f>Ragra!U168+Ruman!U168+Reco!U168+Rsper!U168+Rchi!U168+Rgiur!U168</f>
        <v>0</v>
      </c>
      <c r="V168" s="42">
        <f>Ragra!V168+Ruman!V168+Reco!V168+Rsper!V168+Rchi!V168+Rgiur!V168</f>
        <v>0</v>
      </c>
    </row>
    <row r="169" spans="1:22" ht="24.9" customHeight="1">
      <c r="A169" s="1"/>
      <c r="B169" s="249">
        <v>2018</v>
      </c>
      <c r="C169" s="250"/>
      <c r="D169" s="228" t="s">
        <v>352</v>
      </c>
      <c r="E169" s="251" t="s">
        <v>353</v>
      </c>
      <c r="F169" s="252"/>
      <c r="G169" s="252"/>
      <c r="H169" s="228" t="s">
        <v>22</v>
      </c>
      <c r="I169" s="251" t="s">
        <v>17</v>
      </c>
      <c r="J169" s="252"/>
      <c r="K169" s="227" t="s">
        <v>29</v>
      </c>
      <c r="L169" s="227">
        <v>4</v>
      </c>
      <c r="M169" s="253" t="s">
        <v>19</v>
      </c>
      <c r="N169" s="252"/>
      <c r="O169" s="252"/>
      <c r="P169" s="227" t="s">
        <v>18</v>
      </c>
      <c r="Q169" s="44">
        <f>Ragra!Q169+Ruman!Q169+Reco!Q169+Rsper!Q169+Rchi!Q169+Rgiur!Q169</f>
        <v>0</v>
      </c>
      <c r="R169" s="42">
        <f>Ragra!R169+Ruman!R169+Reco!R169+Rsper!R169+Rchi!R169+Rgiur!R169</f>
        <v>0</v>
      </c>
      <c r="S169" s="42">
        <f>Ragra!S169+Ruman!S169+Reco!S169+Rsper!S169+Rchi!S169+Rgiur!S169</f>
        <v>0</v>
      </c>
      <c r="T169" s="42">
        <f>Ragra!T169+Ruman!T169+Reco!T169+Rsper!T169+Rchi!T169+Rgiur!T169</f>
        <v>0</v>
      </c>
      <c r="U169" s="42">
        <f>Ragra!U169+Ruman!U169+Reco!U169+Rsper!U169+Rchi!U169+Rgiur!U169</f>
        <v>0</v>
      </c>
      <c r="V169" s="42">
        <f>Ragra!V169+Ruman!V169+Reco!V169+Rsper!V169+Rchi!V169+Rgiur!V169</f>
        <v>0</v>
      </c>
    </row>
    <row r="170" spans="1:22" s="50" customFormat="1" ht="24.9" customHeight="1">
      <c r="A170" s="6"/>
      <c r="B170" s="256">
        <v>2018</v>
      </c>
      <c r="C170" s="257"/>
      <c r="D170" s="231" t="s">
        <v>354</v>
      </c>
      <c r="E170" s="258" t="s">
        <v>355</v>
      </c>
      <c r="F170" s="257"/>
      <c r="G170" s="257"/>
      <c r="H170" s="231" t="s">
        <v>22</v>
      </c>
      <c r="I170" s="258" t="s">
        <v>17</v>
      </c>
      <c r="J170" s="257"/>
      <c r="K170" s="229" t="s">
        <v>18</v>
      </c>
      <c r="L170" s="229">
        <v>2</v>
      </c>
      <c r="M170" s="256" t="s">
        <v>19</v>
      </c>
      <c r="N170" s="257"/>
      <c r="O170" s="257"/>
      <c r="P170" s="229" t="s">
        <v>18</v>
      </c>
      <c r="Q170" s="38">
        <f>Ragra!Q170+Ruman!Q170+Reco!Q170+Rsper!Q170+Rchi!Q170+Rgiur!Q170</f>
        <v>0</v>
      </c>
      <c r="R170" s="38">
        <f>Ragra!R170+Ruman!R170+Reco!R170+Rsper!R170+Rchi!R170+Rgiur!R170</f>
        <v>0</v>
      </c>
      <c r="S170" s="38">
        <f>Ragra!S170+Ruman!S170+Reco!S170+Rsper!S170+Rchi!S170+Rgiur!S170</f>
        <v>0</v>
      </c>
      <c r="T170" s="38">
        <f>Ragra!T170+Ruman!T170+Reco!T170+Rsper!T170+Rchi!T170+Rgiur!T170</f>
        <v>0</v>
      </c>
      <c r="U170" s="38">
        <f>Ragra!U170+Ruman!U170+Reco!U170+Rsper!U170+Rchi!U170+Rgiur!U170</f>
        <v>0</v>
      </c>
      <c r="V170" s="38">
        <f>Ragra!V170+Ruman!V170+Reco!V170+Rsper!V170+Rchi!V170+Rgiur!V170</f>
        <v>0</v>
      </c>
    </row>
    <row r="171" spans="1:22" s="51" customFormat="1" ht="24.9" customHeight="1">
      <c r="A171" s="7"/>
      <c r="B171" s="259">
        <v>2018</v>
      </c>
      <c r="C171" s="260"/>
      <c r="D171" s="8" t="s">
        <v>356</v>
      </c>
      <c r="E171" s="261" t="s">
        <v>357</v>
      </c>
      <c r="F171" s="260"/>
      <c r="G171" s="260"/>
      <c r="H171" s="8" t="s">
        <v>22</v>
      </c>
      <c r="I171" s="261" t="s">
        <v>17</v>
      </c>
      <c r="J171" s="260"/>
      <c r="K171" s="226" t="s">
        <v>18</v>
      </c>
      <c r="L171" s="226">
        <v>3</v>
      </c>
      <c r="M171" s="259" t="s">
        <v>19</v>
      </c>
      <c r="N171" s="260"/>
      <c r="O171" s="260"/>
      <c r="P171" s="226" t="s">
        <v>18</v>
      </c>
      <c r="Q171" s="40">
        <f>Ragra!Q171+Ruman!Q171+Reco!Q171+Rsper!Q171+Rchi!Q171+Rgiur!Q171</f>
        <v>0</v>
      </c>
      <c r="R171" s="40">
        <f>Ragra!R171+Ruman!R171+Reco!R171+Rsper!R171+Rchi!R171+Rgiur!R171</f>
        <v>0</v>
      </c>
      <c r="S171" s="40">
        <f>Ragra!S171+Ruman!S171+Reco!S171+Rsper!S171+Rchi!S171+Rgiur!S171</f>
        <v>0</v>
      </c>
      <c r="T171" s="40">
        <f>Ragra!T171+Ruman!T171+Reco!T171+Rsper!T171+Rchi!T171+Rgiur!T171</f>
        <v>0</v>
      </c>
      <c r="U171" s="40">
        <f>Ragra!U171+Ruman!U171+Reco!U171+Rsper!U171+Rchi!U171+Rgiur!U171</f>
        <v>0</v>
      </c>
      <c r="V171" s="40">
        <f>Ragra!V171+Ruman!V171+Reco!V171+Rsper!V171+Rchi!V171+Rgiur!V171</f>
        <v>0</v>
      </c>
    </row>
    <row r="172" spans="1:22" ht="24.9" customHeight="1">
      <c r="A172" s="1"/>
      <c r="B172" s="249">
        <v>2018</v>
      </c>
      <c r="C172" s="250"/>
      <c r="D172" s="228" t="s">
        <v>358</v>
      </c>
      <c r="E172" s="251" t="s">
        <v>359</v>
      </c>
      <c r="F172" s="252"/>
      <c r="G172" s="252"/>
      <c r="H172" s="228" t="s">
        <v>22</v>
      </c>
      <c r="I172" s="251" t="s">
        <v>17</v>
      </c>
      <c r="J172" s="252"/>
      <c r="K172" s="227" t="s">
        <v>29</v>
      </c>
      <c r="L172" s="227">
        <v>4</v>
      </c>
      <c r="M172" s="253" t="s">
        <v>19</v>
      </c>
      <c r="N172" s="252"/>
      <c r="O172" s="252"/>
      <c r="P172" s="227" t="s">
        <v>18</v>
      </c>
      <c r="Q172" s="44">
        <f>Ragra!Q172+Ruman!Q172+Reco!Q172+Rsper!Q172+Rchi!Q172+Rgiur!Q172</f>
        <v>0</v>
      </c>
      <c r="R172" s="42">
        <f>Ragra!R172+Ruman!R172+Reco!R172+Rsper!R172+Rchi!R172+Rgiur!R172</f>
        <v>0</v>
      </c>
      <c r="S172" s="42">
        <f>Ragra!S172+Ruman!S172+Reco!S172+Rsper!S172+Rchi!S172+Rgiur!S172</f>
        <v>0</v>
      </c>
      <c r="T172" s="42">
        <f>Ragra!T172+Ruman!T172+Reco!T172+Rsper!T172+Rchi!T172+Rgiur!T172</f>
        <v>0</v>
      </c>
      <c r="U172" s="42">
        <f>Ragra!U172+Ruman!U172+Reco!U172+Rsper!U172+Rchi!U172+Rgiur!U172</f>
        <v>0</v>
      </c>
      <c r="V172" s="42">
        <f>Ragra!V172+Ruman!V172+Reco!V172+Rsper!V172+Rchi!V172+Rgiur!V172</f>
        <v>0</v>
      </c>
    </row>
    <row r="173" spans="1:22" s="51" customFormat="1" ht="24.9" customHeight="1">
      <c r="A173" s="7"/>
      <c r="B173" s="259">
        <v>2018</v>
      </c>
      <c r="C173" s="260"/>
      <c r="D173" s="8" t="s">
        <v>360</v>
      </c>
      <c r="E173" s="261" t="s">
        <v>361</v>
      </c>
      <c r="F173" s="260"/>
      <c r="G173" s="260"/>
      <c r="H173" s="8" t="s">
        <v>22</v>
      </c>
      <c r="I173" s="261" t="s">
        <v>17</v>
      </c>
      <c r="J173" s="260"/>
      <c r="K173" s="226" t="s">
        <v>18</v>
      </c>
      <c r="L173" s="226">
        <v>3</v>
      </c>
      <c r="M173" s="259" t="s">
        <v>19</v>
      </c>
      <c r="N173" s="260"/>
      <c r="O173" s="260"/>
      <c r="P173" s="226" t="s">
        <v>18</v>
      </c>
      <c r="Q173" s="40">
        <f>Ragra!Q173+Ruman!Q173+Reco!Q173+Rsper!Q173+Rchi!Q173+Rgiur!Q173</f>
        <v>0</v>
      </c>
      <c r="R173" s="40">
        <f>Ragra!R173+Ruman!R173+Reco!R173+Rsper!R173+Rchi!R173+Rgiur!R173</f>
        <v>0</v>
      </c>
      <c r="S173" s="40">
        <f>Ragra!S173+Ruman!S173+Reco!S173+Rsper!S173+Rchi!S173+Rgiur!S173</f>
        <v>0</v>
      </c>
      <c r="T173" s="40">
        <f>Ragra!T173+Ruman!T173+Reco!T173+Rsper!T173+Rchi!T173+Rgiur!T173</f>
        <v>0</v>
      </c>
      <c r="U173" s="40">
        <f>Ragra!U173+Ruman!U173+Reco!U173+Rsper!U173+Rchi!U173+Rgiur!U173</f>
        <v>0</v>
      </c>
      <c r="V173" s="40">
        <f>Ragra!V173+Ruman!V173+Reco!V173+Rsper!V173+Rchi!V173+Rgiur!V173</f>
        <v>0</v>
      </c>
    </row>
    <row r="174" spans="1:22" ht="24.9" customHeight="1">
      <c r="A174" s="1"/>
      <c r="B174" s="249">
        <v>2018</v>
      </c>
      <c r="C174" s="250"/>
      <c r="D174" s="228" t="s">
        <v>362</v>
      </c>
      <c r="E174" s="251" t="s">
        <v>363</v>
      </c>
      <c r="F174" s="252"/>
      <c r="G174" s="252"/>
      <c r="H174" s="228" t="s">
        <v>22</v>
      </c>
      <c r="I174" s="251" t="s">
        <v>17</v>
      </c>
      <c r="J174" s="252"/>
      <c r="K174" s="227" t="s">
        <v>29</v>
      </c>
      <c r="L174" s="227">
        <v>4</v>
      </c>
      <c r="M174" s="253" t="s">
        <v>19</v>
      </c>
      <c r="N174" s="252"/>
      <c r="O174" s="252"/>
      <c r="P174" s="227" t="s">
        <v>18</v>
      </c>
      <c r="Q174" s="44">
        <f>Ragra!Q174+Ruman!Q174+Reco!Q174+Rsper!Q174+Rchi!Q174+Rgiur!Q174</f>
        <v>0</v>
      </c>
      <c r="R174" s="42">
        <f>Ragra!R174+Ruman!R174+Reco!R174+Rsper!R174+Rchi!R174+Rgiur!R174</f>
        <v>0</v>
      </c>
      <c r="S174" s="42">
        <f>Ragra!S174+Ruman!S174+Reco!S174+Rsper!S174+Rchi!S174+Rgiur!S174</f>
        <v>0</v>
      </c>
      <c r="T174" s="42">
        <f>Ragra!T174+Ruman!T174+Reco!T174+Rsper!T174+Rchi!T174+Rgiur!T174</f>
        <v>0</v>
      </c>
      <c r="U174" s="42">
        <f>Ragra!U174+Ruman!U174+Reco!U174+Rsper!U174+Rchi!U174+Rgiur!U174</f>
        <v>0</v>
      </c>
      <c r="V174" s="42">
        <f>Ragra!V174+Ruman!V174+Reco!V174+Rsper!V174+Rchi!V174+Rgiur!V174</f>
        <v>0</v>
      </c>
    </row>
    <row r="175" spans="1:22" s="51" customFormat="1" ht="24.9" customHeight="1">
      <c r="A175" s="7"/>
      <c r="B175" s="259">
        <v>2018</v>
      </c>
      <c r="C175" s="260"/>
      <c r="D175" s="8" t="s">
        <v>364</v>
      </c>
      <c r="E175" s="261" t="s">
        <v>365</v>
      </c>
      <c r="F175" s="260"/>
      <c r="G175" s="260"/>
      <c r="H175" s="8" t="s">
        <v>22</v>
      </c>
      <c r="I175" s="261" t="s">
        <v>17</v>
      </c>
      <c r="J175" s="260"/>
      <c r="K175" s="226" t="s">
        <v>18</v>
      </c>
      <c r="L175" s="226">
        <v>3</v>
      </c>
      <c r="M175" s="259" t="s">
        <v>19</v>
      </c>
      <c r="N175" s="260"/>
      <c r="O175" s="260"/>
      <c r="P175" s="226" t="s">
        <v>18</v>
      </c>
      <c r="Q175" s="40">
        <f>Ragra!Q175+Ruman!Q175+Reco!Q175+Rsper!Q175+Rchi!Q175+Rgiur!Q175</f>
        <v>0</v>
      </c>
      <c r="R175" s="40">
        <f>Ragra!R175+Ruman!R175+Reco!R175+Rsper!R175+Rchi!R175+Rgiur!R175</f>
        <v>0</v>
      </c>
      <c r="S175" s="40">
        <f>Ragra!S175+Ruman!S175+Reco!S175+Rsper!S175+Rchi!S175+Rgiur!S175</f>
        <v>0</v>
      </c>
      <c r="T175" s="40">
        <f>Ragra!T175+Ruman!T175+Reco!T175+Rsper!T175+Rchi!T175+Rgiur!T175</f>
        <v>0</v>
      </c>
      <c r="U175" s="40">
        <f>Ragra!U175+Ruman!U175+Reco!U175+Rsper!U175+Rchi!U175+Rgiur!U175</f>
        <v>0</v>
      </c>
      <c r="V175" s="40">
        <f>Ragra!V175+Ruman!V175+Reco!V175+Rsper!V175+Rchi!V175+Rgiur!V175</f>
        <v>0</v>
      </c>
    </row>
    <row r="176" spans="1:22" ht="24.9" customHeight="1">
      <c r="A176" s="1"/>
      <c r="B176" s="249">
        <v>2018</v>
      </c>
      <c r="C176" s="250"/>
      <c r="D176" s="228" t="s">
        <v>366</v>
      </c>
      <c r="E176" s="251" t="s">
        <v>367</v>
      </c>
      <c r="F176" s="252"/>
      <c r="G176" s="252"/>
      <c r="H176" s="228" t="s">
        <v>22</v>
      </c>
      <c r="I176" s="251" t="s">
        <v>17</v>
      </c>
      <c r="J176" s="252"/>
      <c r="K176" s="227" t="s">
        <v>29</v>
      </c>
      <c r="L176" s="227">
        <v>4</v>
      </c>
      <c r="M176" s="253" t="s">
        <v>19</v>
      </c>
      <c r="N176" s="252"/>
      <c r="O176" s="252"/>
      <c r="P176" s="227" t="s">
        <v>18</v>
      </c>
      <c r="Q176" s="44">
        <f>Ragra!Q176+Ruman!Q176+Reco!Q176+Rsper!Q176+Rchi!Q176+Rgiur!Q176</f>
        <v>0</v>
      </c>
      <c r="R176" s="42">
        <f>Ragra!R176+Ruman!R176+Reco!R176+Rsper!R176+Rchi!R176+Rgiur!R176</f>
        <v>0</v>
      </c>
      <c r="S176" s="42">
        <f>Ragra!S176+Ruman!S176+Reco!S176+Rsper!S176+Rchi!S176+Rgiur!S176</f>
        <v>0</v>
      </c>
      <c r="T176" s="42">
        <f>Ragra!T176+Ruman!T176+Reco!T176+Rsper!T176+Rchi!T176+Rgiur!T176</f>
        <v>0</v>
      </c>
      <c r="U176" s="42">
        <f>Ragra!U176+Ruman!U176+Reco!U176+Rsper!U176+Rchi!U176+Rgiur!U176</f>
        <v>0</v>
      </c>
      <c r="V176" s="42">
        <f>Ragra!V176+Ruman!V176+Reco!V176+Rsper!V176+Rchi!V176+Rgiur!V176</f>
        <v>0</v>
      </c>
    </row>
    <row r="177" spans="1:22" ht="24.9" customHeight="1">
      <c r="A177" s="1"/>
      <c r="B177" s="249">
        <v>2018</v>
      </c>
      <c r="C177" s="250"/>
      <c r="D177" s="228" t="s">
        <v>368</v>
      </c>
      <c r="E177" s="251" t="s">
        <v>369</v>
      </c>
      <c r="F177" s="252"/>
      <c r="G177" s="252"/>
      <c r="H177" s="228" t="s">
        <v>22</v>
      </c>
      <c r="I177" s="251" t="s">
        <v>17</v>
      </c>
      <c r="J177" s="252"/>
      <c r="K177" s="227" t="s">
        <v>29</v>
      </c>
      <c r="L177" s="227">
        <v>4</v>
      </c>
      <c r="M177" s="253" t="s">
        <v>19</v>
      </c>
      <c r="N177" s="252"/>
      <c r="O177" s="252"/>
      <c r="P177" s="227" t="s">
        <v>18</v>
      </c>
      <c r="Q177" s="44">
        <f>Ragra!Q177+Ruman!Q177+Reco!Q177+Rsper!Q177+Rchi!Q177+Rgiur!Q177</f>
        <v>0</v>
      </c>
      <c r="R177" s="42">
        <f>Ragra!R177+Ruman!R177+Reco!R177+Rsper!R177+Rchi!R177+Rgiur!R177</f>
        <v>0</v>
      </c>
      <c r="S177" s="42">
        <f>Ragra!S177+Ruman!S177+Reco!S177+Rsper!S177+Rchi!S177+Rgiur!S177</f>
        <v>0</v>
      </c>
      <c r="T177" s="42">
        <f>Ragra!T177+Ruman!T177+Reco!T177+Rsper!T177+Rchi!T177+Rgiur!T177</f>
        <v>0</v>
      </c>
      <c r="U177" s="42">
        <f>Ragra!U177+Ruman!U177+Reco!U177+Rsper!U177+Rchi!U177+Rgiur!U177</f>
        <v>0</v>
      </c>
      <c r="V177" s="42">
        <f>Ragra!V177+Ruman!V177+Reco!V177+Rsper!V177+Rchi!V177+Rgiur!V177</f>
        <v>0</v>
      </c>
    </row>
    <row r="178" spans="1:22" s="50" customFormat="1" ht="24.9" customHeight="1">
      <c r="A178" s="6"/>
      <c r="B178" s="256">
        <v>2018</v>
      </c>
      <c r="C178" s="257"/>
      <c r="D178" s="231" t="s">
        <v>370</v>
      </c>
      <c r="E178" s="258" t="s">
        <v>371</v>
      </c>
      <c r="F178" s="257"/>
      <c r="G178" s="257"/>
      <c r="H178" s="231" t="s">
        <v>22</v>
      </c>
      <c r="I178" s="258" t="s">
        <v>17</v>
      </c>
      <c r="J178" s="257"/>
      <c r="K178" s="229" t="s">
        <v>18</v>
      </c>
      <c r="L178" s="229">
        <v>1</v>
      </c>
      <c r="M178" s="256"/>
      <c r="N178" s="257"/>
      <c r="O178" s="257"/>
      <c r="P178" s="229"/>
      <c r="Q178" s="38">
        <f>Ragra!Q178+Ruman!Q178+Reco!Q178+Rsper!Q178+Rchi!Q178+Rgiur!Q178</f>
        <v>679800</v>
      </c>
      <c r="R178" s="38">
        <f>Ragra!R178+Ruman!R178+Reco!R178+Rsper!R178+Rchi!R178+Rgiur!R178</f>
        <v>0</v>
      </c>
      <c r="S178" s="38">
        <f>Ragra!S178+Ruman!S178+Reco!S178+Rsper!S178+Rchi!S178+Rgiur!S178</f>
        <v>0</v>
      </c>
      <c r="T178" s="38">
        <f>Ragra!T178+Ruman!T178+Reco!T178+Rsper!T178+Rchi!T178+Rgiur!T178</f>
        <v>0</v>
      </c>
      <c r="U178" s="38">
        <f>Ragra!U178+Ruman!U178+Reco!U178+Rsper!U178+Rchi!U178+Rgiur!U178</f>
        <v>0</v>
      </c>
      <c r="V178" s="38">
        <f>Ragra!V178+Ruman!V178+Reco!V178+Rsper!V178+Rchi!V178+Rgiur!V178</f>
        <v>679800</v>
      </c>
    </row>
    <row r="179" spans="1:22" s="50" customFormat="1" ht="24.9" customHeight="1">
      <c r="A179" s="6"/>
      <c r="B179" s="256">
        <v>2018</v>
      </c>
      <c r="C179" s="257"/>
      <c r="D179" s="231" t="s">
        <v>372</v>
      </c>
      <c r="E179" s="258" t="s">
        <v>371</v>
      </c>
      <c r="F179" s="257"/>
      <c r="G179" s="257"/>
      <c r="H179" s="231" t="s">
        <v>22</v>
      </c>
      <c r="I179" s="258" t="s">
        <v>17</v>
      </c>
      <c r="J179" s="257"/>
      <c r="K179" s="229" t="s">
        <v>18</v>
      </c>
      <c r="L179" s="229">
        <v>2</v>
      </c>
      <c r="M179" s="256"/>
      <c r="N179" s="257"/>
      <c r="O179" s="257"/>
      <c r="P179" s="229"/>
      <c r="Q179" s="38">
        <f>Ragra!Q179+Ruman!Q179+Reco!Q179+Rsper!Q179+Rchi!Q179+Rgiur!Q179</f>
        <v>679800</v>
      </c>
      <c r="R179" s="38">
        <f>Ragra!R179+Ruman!R179+Reco!R179+Rsper!R179+Rchi!R179+Rgiur!R179</f>
        <v>0</v>
      </c>
      <c r="S179" s="38">
        <f>Ragra!S179+Ruman!S179+Reco!S179+Rsper!S179+Rchi!S179+Rgiur!S179</f>
        <v>0</v>
      </c>
      <c r="T179" s="38">
        <f>Ragra!T179+Ruman!T179+Reco!T179+Rsper!T179+Rchi!T179+Rgiur!T179</f>
        <v>0</v>
      </c>
      <c r="U179" s="38">
        <f>Ragra!U179+Ruman!U179+Reco!U179+Rsper!U179+Rchi!U179+Rgiur!U179</f>
        <v>0</v>
      </c>
      <c r="V179" s="38">
        <f>Ragra!V179+Ruman!V179+Reco!V179+Rsper!V179+Rchi!V179+Rgiur!V179</f>
        <v>679800</v>
      </c>
    </row>
    <row r="180" spans="1:22" s="51" customFormat="1" ht="24.9" customHeight="1">
      <c r="A180" s="7"/>
      <c r="B180" s="259">
        <v>2018</v>
      </c>
      <c r="C180" s="260"/>
      <c r="D180" s="8" t="s">
        <v>373</v>
      </c>
      <c r="E180" s="261" t="s">
        <v>374</v>
      </c>
      <c r="F180" s="262"/>
      <c r="G180" s="262"/>
      <c r="H180" s="8" t="s">
        <v>22</v>
      </c>
      <c r="I180" s="261" t="s">
        <v>17</v>
      </c>
      <c r="J180" s="260"/>
      <c r="K180" s="226" t="s">
        <v>18</v>
      </c>
      <c r="L180" s="226">
        <v>3</v>
      </c>
      <c r="M180" s="259"/>
      <c r="N180" s="260"/>
      <c r="O180" s="260"/>
      <c r="P180" s="226"/>
      <c r="Q180" s="40">
        <f>Ragra!Q180+Ruman!Q180+Reco!Q180+Rsper!Q180+Rchi!Q180+Rgiur!Q180</f>
        <v>0</v>
      </c>
      <c r="R180" s="40">
        <f>Ragra!R180+Ruman!R180+Reco!R180+Rsper!R180+Rchi!R180+Rgiur!R180</f>
        <v>0</v>
      </c>
      <c r="S180" s="40">
        <f>Ragra!S180+Ruman!S180+Reco!S180+Rsper!S180+Rchi!S180+Rgiur!S180</f>
        <v>0</v>
      </c>
      <c r="T180" s="40">
        <f>Ragra!T180+Ruman!T180+Reco!T180+Rsper!T180+Rchi!T180+Rgiur!T180</f>
        <v>0</v>
      </c>
      <c r="U180" s="40">
        <f>Ragra!U180+Ruman!U180+Reco!U180+Rsper!U180+Rchi!U180+Rgiur!U180</f>
        <v>0</v>
      </c>
      <c r="V180" s="40">
        <f>Ragra!V180+Ruman!V180+Reco!V180+Rsper!V180+Rchi!V180+Rgiur!V180</f>
        <v>0</v>
      </c>
    </row>
    <row r="181" spans="1:22" ht="41.25" customHeight="1">
      <c r="A181" s="1"/>
      <c r="B181" s="249">
        <v>2018</v>
      </c>
      <c r="C181" s="250"/>
      <c r="D181" s="228" t="s">
        <v>375</v>
      </c>
      <c r="E181" s="251" t="s">
        <v>376</v>
      </c>
      <c r="F181" s="252"/>
      <c r="G181" s="252"/>
      <c r="H181" s="228" t="s">
        <v>22</v>
      </c>
      <c r="I181" s="251" t="s">
        <v>17</v>
      </c>
      <c r="J181" s="252"/>
      <c r="K181" s="227" t="s">
        <v>29</v>
      </c>
      <c r="L181" s="227">
        <v>4</v>
      </c>
      <c r="M181" s="253" t="s">
        <v>19</v>
      </c>
      <c r="N181" s="252"/>
      <c r="O181" s="252"/>
      <c r="P181" s="227" t="s">
        <v>18</v>
      </c>
      <c r="Q181" s="44">
        <f>Ragra!Q181+Ruman!Q181+Reco!Q181+Rsper!Q181+Rchi!Q181+Rgiur!Q181</f>
        <v>0</v>
      </c>
      <c r="R181" s="42">
        <f>Ragra!R181+Ruman!R181+Reco!R181+Rsper!R181+Rchi!R181+Rgiur!R181</f>
        <v>0</v>
      </c>
      <c r="S181" s="42">
        <f>Ragra!S181+Ruman!S181+Reco!S181+Rsper!S181+Rchi!S181+Rgiur!S181</f>
        <v>0</v>
      </c>
      <c r="T181" s="42">
        <f>Ragra!T181+Ruman!T181+Reco!T181+Rsper!T181+Rchi!T181+Rgiur!T181</f>
        <v>0</v>
      </c>
      <c r="U181" s="42">
        <f>Ragra!U181+Ruman!U181+Reco!U181+Rsper!U181+Rchi!U181+Rgiur!U181</f>
        <v>0</v>
      </c>
      <c r="V181" s="42">
        <f>Ragra!V181+Ruman!V181+Reco!V181+Rsper!V181+Rchi!V181+Rgiur!V181</f>
        <v>0</v>
      </c>
    </row>
    <row r="182" spans="1:22" ht="24.9" customHeight="1">
      <c r="A182" s="1"/>
      <c r="B182" s="249">
        <v>2018</v>
      </c>
      <c r="C182" s="250"/>
      <c r="D182" s="228" t="s">
        <v>377</v>
      </c>
      <c r="E182" s="251" t="s">
        <v>378</v>
      </c>
      <c r="F182" s="252"/>
      <c r="G182" s="252"/>
      <c r="H182" s="228" t="s">
        <v>22</v>
      </c>
      <c r="I182" s="251" t="s">
        <v>17</v>
      </c>
      <c r="J182" s="252"/>
      <c r="K182" s="227" t="s">
        <v>29</v>
      </c>
      <c r="L182" s="227">
        <v>4</v>
      </c>
      <c r="M182" s="253" t="s">
        <v>19</v>
      </c>
      <c r="N182" s="252"/>
      <c r="O182" s="252"/>
      <c r="P182" s="227" t="s">
        <v>18</v>
      </c>
      <c r="Q182" s="44">
        <f>Ragra!Q182+Ruman!Q182+Reco!Q182+Rsper!Q182+Rchi!Q182+Rgiur!Q182</f>
        <v>0</v>
      </c>
      <c r="R182" s="42">
        <f>Ragra!R182+Ruman!R182+Reco!R182+Rsper!R182+Rchi!R182+Rgiur!R182</f>
        <v>0</v>
      </c>
      <c r="S182" s="42">
        <f>Ragra!S182+Ruman!S182+Reco!S182+Rsper!S182+Rchi!S182+Rgiur!S182</f>
        <v>0</v>
      </c>
      <c r="T182" s="42">
        <f>Ragra!T182+Ruman!T182+Reco!T182+Rsper!T182+Rchi!T182+Rgiur!T182</f>
        <v>0</v>
      </c>
      <c r="U182" s="42">
        <f>Ragra!U182+Ruman!U182+Reco!U182+Rsper!U182+Rchi!U182+Rgiur!U182</f>
        <v>0</v>
      </c>
      <c r="V182" s="42">
        <f>Ragra!V182+Ruman!V182+Reco!V182+Rsper!V182+Rchi!V182+Rgiur!V182</f>
        <v>0</v>
      </c>
    </row>
    <row r="183" spans="1:22" ht="32.25" customHeight="1">
      <c r="A183" s="1"/>
      <c r="B183" s="249">
        <v>2018</v>
      </c>
      <c r="C183" s="250"/>
      <c r="D183" s="228" t="s">
        <v>379</v>
      </c>
      <c r="E183" s="251" t="s">
        <v>380</v>
      </c>
      <c r="F183" s="252"/>
      <c r="G183" s="252"/>
      <c r="H183" s="228" t="s">
        <v>22</v>
      </c>
      <c r="I183" s="251" t="s">
        <v>17</v>
      </c>
      <c r="J183" s="252"/>
      <c r="K183" s="227" t="s">
        <v>29</v>
      </c>
      <c r="L183" s="227">
        <v>4</v>
      </c>
      <c r="M183" s="253" t="s">
        <v>19</v>
      </c>
      <c r="N183" s="252"/>
      <c r="O183" s="252"/>
      <c r="P183" s="227" t="s">
        <v>18</v>
      </c>
      <c r="Q183" s="44">
        <f>Ragra!Q183+Ruman!Q183+Reco!Q183+Rsper!Q183+Rchi!Q183+Rgiur!Q183</f>
        <v>0</v>
      </c>
      <c r="R183" s="42">
        <f>Ragra!R183+Ruman!R183+Reco!R183+Rsper!R183+Rchi!R183+Rgiur!R183</f>
        <v>0</v>
      </c>
      <c r="S183" s="42">
        <f>Ragra!S183+Ruman!S183+Reco!S183+Rsper!S183+Rchi!S183+Rgiur!S183</f>
        <v>0</v>
      </c>
      <c r="T183" s="42">
        <f>Ragra!T183+Ruman!T183+Reco!T183+Rsper!T183+Rchi!T183+Rgiur!T183</f>
        <v>0</v>
      </c>
      <c r="U183" s="42">
        <f>Ragra!U183+Ruman!U183+Reco!U183+Rsper!U183+Rchi!U183+Rgiur!U183</f>
        <v>0</v>
      </c>
      <c r="V183" s="42">
        <f>Ragra!V183+Ruman!V183+Reco!V183+Rsper!V183+Rchi!V183+Rgiur!V183</f>
        <v>0</v>
      </c>
    </row>
    <row r="184" spans="1:22" s="51" customFormat="1" ht="24.9" customHeight="1">
      <c r="A184" s="7"/>
      <c r="B184" s="259">
        <v>2018</v>
      </c>
      <c r="C184" s="260"/>
      <c r="D184" s="8" t="s">
        <v>381</v>
      </c>
      <c r="E184" s="261" t="s">
        <v>382</v>
      </c>
      <c r="F184" s="260"/>
      <c r="G184" s="260"/>
      <c r="H184" s="8" t="s">
        <v>22</v>
      </c>
      <c r="I184" s="261" t="s">
        <v>17</v>
      </c>
      <c r="J184" s="260"/>
      <c r="K184" s="226" t="s">
        <v>18</v>
      </c>
      <c r="L184" s="226">
        <v>3</v>
      </c>
      <c r="M184" s="259"/>
      <c r="N184" s="260"/>
      <c r="O184" s="260"/>
      <c r="P184" s="226"/>
      <c r="Q184" s="40">
        <f>Ragra!Q184+Ruman!Q184+Reco!Q184+Rsper!Q184+Rchi!Q184+Rgiur!Q184</f>
        <v>679800</v>
      </c>
      <c r="R184" s="40">
        <f>Ragra!R184+Ruman!R184+Reco!R184+Rsper!R184+Rchi!R184+Rgiur!R184</f>
        <v>0</v>
      </c>
      <c r="S184" s="40">
        <f>Ragra!S184+Ruman!S184+Reco!S184+Rsper!S184+Rchi!S184+Rgiur!S184</f>
        <v>0</v>
      </c>
      <c r="T184" s="40">
        <f>Ragra!T184+Ruman!T184+Reco!T184+Rsper!T184+Rchi!T184+Rgiur!T184</f>
        <v>0</v>
      </c>
      <c r="U184" s="40">
        <f>Ragra!U184+Ruman!U184+Reco!U184+Rsper!U184+Rchi!U184+Rgiur!U184</f>
        <v>0</v>
      </c>
      <c r="V184" s="40">
        <f>Ragra!V184+Ruman!V184+Reco!V184+Rsper!V184+Rchi!V184+Rgiur!V184</f>
        <v>679800</v>
      </c>
    </row>
    <row r="185" spans="1:22" ht="24.9" customHeight="1">
      <c r="A185" s="1"/>
      <c r="B185" s="249">
        <v>2018</v>
      </c>
      <c r="C185" s="250"/>
      <c r="D185" s="228" t="s">
        <v>383</v>
      </c>
      <c r="E185" s="251" t="s">
        <v>384</v>
      </c>
      <c r="F185" s="252"/>
      <c r="G185" s="252"/>
      <c r="H185" s="228" t="s">
        <v>22</v>
      </c>
      <c r="I185" s="251" t="s">
        <v>17</v>
      </c>
      <c r="J185" s="252"/>
      <c r="K185" s="227" t="s">
        <v>29</v>
      </c>
      <c r="L185" s="227">
        <v>4</v>
      </c>
      <c r="M185" s="253" t="s">
        <v>19</v>
      </c>
      <c r="N185" s="252"/>
      <c r="O185" s="252"/>
      <c r="P185" s="227" t="s">
        <v>18</v>
      </c>
      <c r="Q185" s="44">
        <f>Ragra!Q185+Ruman!Q185+Reco!Q185+Rsper!Q185+Rchi!Q185+Rgiur!Q185</f>
        <v>0</v>
      </c>
      <c r="R185" s="42">
        <f>Ragra!R185+Ruman!R185+Reco!R185+Rsper!R185+Rchi!R185+Rgiur!R185</f>
        <v>0</v>
      </c>
      <c r="S185" s="42">
        <f>Ragra!S185+Ruman!S185+Reco!S185+Rsper!S185+Rchi!S185+Rgiur!S185</f>
        <v>0</v>
      </c>
      <c r="T185" s="42">
        <f>Ragra!T185+Ruman!T185+Reco!T185+Rsper!T185+Rchi!T185+Rgiur!T185</f>
        <v>0</v>
      </c>
      <c r="U185" s="42">
        <f>Ragra!U185+Ruman!U185+Reco!U185+Rsper!U185+Rchi!U185+Rgiur!U185</f>
        <v>0</v>
      </c>
      <c r="V185" s="42">
        <f>Ragra!V185+Ruman!V185+Reco!V185+Rsper!V185+Rchi!V185+Rgiur!V185</f>
        <v>0</v>
      </c>
    </row>
    <row r="186" spans="1:22" ht="24.9" customHeight="1">
      <c r="A186" s="1"/>
      <c r="B186" s="249">
        <v>2018</v>
      </c>
      <c r="C186" s="250"/>
      <c r="D186" s="228" t="s">
        <v>385</v>
      </c>
      <c r="E186" s="251" t="s">
        <v>386</v>
      </c>
      <c r="F186" s="252"/>
      <c r="G186" s="252"/>
      <c r="H186" s="228" t="s">
        <v>22</v>
      </c>
      <c r="I186" s="251" t="s">
        <v>17</v>
      </c>
      <c r="J186" s="252"/>
      <c r="K186" s="227" t="s">
        <v>29</v>
      </c>
      <c r="L186" s="227">
        <v>4</v>
      </c>
      <c r="M186" s="253" t="s">
        <v>19</v>
      </c>
      <c r="N186" s="252"/>
      <c r="O186" s="252"/>
      <c r="P186" s="227" t="s">
        <v>18</v>
      </c>
      <c r="Q186" s="44">
        <f>Ragra!Q186+Ruman!Q186+Reco!Q186+Rsper!Q186+Rchi!Q186+Rgiur!Q186</f>
        <v>0</v>
      </c>
      <c r="R186" s="42">
        <f>Ragra!R186+Ruman!R186+Reco!R186+Rsper!R186+Rchi!R186+Rgiur!R186</f>
        <v>0</v>
      </c>
      <c r="S186" s="42">
        <f>Ragra!S186+Ruman!S186+Reco!S186+Rsper!S186+Rchi!S186+Rgiur!S186</f>
        <v>0</v>
      </c>
      <c r="T186" s="42">
        <f>Ragra!T186+Ruman!T186+Reco!T186+Rsper!T186+Rchi!T186+Rgiur!T186</f>
        <v>0</v>
      </c>
      <c r="U186" s="42">
        <f>Ragra!U186+Ruman!U186+Reco!U186+Rsper!U186+Rchi!U186+Rgiur!U186</f>
        <v>0</v>
      </c>
      <c r="V186" s="42">
        <f>Ragra!V186+Ruman!V186+Reco!V186+Rsper!V186+Rchi!V186+Rgiur!V186</f>
        <v>0</v>
      </c>
    </row>
    <row r="187" spans="1:22" ht="24.9" customHeight="1">
      <c r="A187" s="1"/>
      <c r="B187" s="249">
        <v>2018</v>
      </c>
      <c r="C187" s="250"/>
      <c r="D187" s="228" t="s">
        <v>387</v>
      </c>
      <c r="E187" s="251" t="s">
        <v>388</v>
      </c>
      <c r="F187" s="252"/>
      <c r="G187" s="252"/>
      <c r="H187" s="228" t="s">
        <v>22</v>
      </c>
      <c r="I187" s="251" t="s">
        <v>17</v>
      </c>
      <c r="J187" s="252"/>
      <c r="K187" s="227" t="s">
        <v>29</v>
      </c>
      <c r="L187" s="227">
        <v>4</v>
      </c>
      <c r="M187" s="253" t="s">
        <v>19</v>
      </c>
      <c r="N187" s="252"/>
      <c r="O187" s="252"/>
      <c r="P187" s="227" t="s">
        <v>18</v>
      </c>
      <c r="Q187" s="44">
        <f>Ragra!Q187+Ruman!Q187+Reco!Q187+Rsper!Q187+Rchi!Q187+Rgiur!Q187</f>
        <v>0</v>
      </c>
      <c r="R187" s="42">
        <f>Ragra!R187+Ruman!R187+Reco!R187+Rsper!R187+Rchi!R187+Rgiur!R187</f>
        <v>0</v>
      </c>
      <c r="S187" s="42">
        <f>Ragra!S187+Ruman!S187+Reco!S187+Rsper!S187+Rchi!S187+Rgiur!S187</f>
        <v>0</v>
      </c>
      <c r="T187" s="42">
        <f>Ragra!T187+Ruman!T187+Reco!T187+Rsper!T187+Rchi!T187+Rgiur!T187</f>
        <v>0</v>
      </c>
      <c r="U187" s="42">
        <f>Ragra!U187+Ruman!U187+Reco!U187+Rsper!U187+Rchi!U187+Rgiur!U187</f>
        <v>0</v>
      </c>
      <c r="V187" s="42">
        <f>Ragra!V187+Ruman!V187+Reco!V187+Rsper!V187+Rchi!V187+Rgiur!V187</f>
        <v>0</v>
      </c>
    </row>
    <row r="188" spans="1:22" ht="24.9" customHeight="1">
      <c r="A188" s="1"/>
      <c r="B188" s="249">
        <v>2018</v>
      </c>
      <c r="C188" s="250"/>
      <c r="D188" s="228" t="s">
        <v>389</v>
      </c>
      <c r="E188" s="251" t="s">
        <v>390</v>
      </c>
      <c r="F188" s="252"/>
      <c r="G188" s="252"/>
      <c r="H188" s="228" t="s">
        <v>22</v>
      </c>
      <c r="I188" s="251" t="s">
        <v>17</v>
      </c>
      <c r="J188" s="252"/>
      <c r="K188" s="227" t="s">
        <v>29</v>
      </c>
      <c r="L188" s="227">
        <v>4</v>
      </c>
      <c r="M188" s="253" t="s">
        <v>19</v>
      </c>
      <c r="N188" s="252"/>
      <c r="O188" s="252"/>
      <c r="P188" s="227" t="s">
        <v>18</v>
      </c>
      <c r="Q188" s="44">
        <f>Ragra!Q188+Ruman!Q188+Reco!Q188+Rsper!Q188+Rchi!Q188+Rgiur!Q188</f>
        <v>0</v>
      </c>
      <c r="R188" s="42">
        <f>Ragra!R188+Ruman!R188+Reco!R188+Rsper!R188+Rchi!R188+Rgiur!R188</f>
        <v>0</v>
      </c>
      <c r="S188" s="42">
        <f>Ragra!S188+Ruman!S188+Reco!S188+Rsper!S188+Rchi!S188+Rgiur!S188</f>
        <v>0</v>
      </c>
      <c r="T188" s="42">
        <f>Ragra!T188+Ruman!T188+Reco!T188+Rsper!T188+Rchi!T188+Rgiur!T188</f>
        <v>0</v>
      </c>
      <c r="U188" s="42">
        <f>Ragra!U188+Ruman!U188+Reco!U188+Rsper!U188+Rchi!U188+Rgiur!U188</f>
        <v>0</v>
      </c>
      <c r="V188" s="42">
        <f>Ragra!V188+Ruman!V188+Reco!V188+Rsper!V188+Rchi!V188+Rgiur!V188</f>
        <v>0</v>
      </c>
    </row>
    <row r="189" spans="1:22" ht="24.9" customHeight="1">
      <c r="A189" s="1"/>
      <c r="B189" s="249">
        <v>2018</v>
      </c>
      <c r="C189" s="250"/>
      <c r="D189" s="228" t="s">
        <v>391</v>
      </c>
      <c r="E189" s="251" t="s">
        <v>392</v>
      </c>
      <c r="F189" s="252"/>
      <c r="G189" s="252"/>
      <c r="H189" s="228" t="s">
        <v>22</v>
      </c>
      <c r="I189" s="251" t="s">
        <v>17</v>
      </c>
      <c r="J189" s="252"/>
      <c r="K189" s="227" t="s">
        <v>29</v>
      </c>
      <c r="L189" s="227">
        <v>4</v>
      </c>
      <c r="M189" s="253" t="s">
        <v>19</v>
      </c>
      <c r="N189" s="252"/>
      <c r="O189" s="252"/>
      <c r="P189" s="227" t="s">
        <v>18</v>
      </c>
      <c r="Q189" s="44">
        <f>Ragra!Q189+Ruman!Q189+Reco!Q189+Rsper!Q189+Rchi!Q189+Rgiur!Q189</f>
        <v>0</v>
      </c>
      <c r="R189" s="42">
        <f>Ragra!R189+Ruman!R189+Reco!R189+Rsper!R189+Rchi!R189+Rgiur!R189</f>
        <v>0</v>
      </c>
      <c r="S189" s="42">
        <f>Ragra!S189+Ruman!S189+Reco!S189+Rsper!S189+Rchi!S189+Rgiur!S189</f>
        <v>0</v>
      </c>
      <c r="T189" s="42">
        <f>Ragra!T189+Ruman!T189+Reco!T189+Rsper!T189+Rchi!T189+Rgiur!T189</f>
        <v>0</v>
      </c>
      <c r="U189" s="42">
        <f>Ragra!U189+Ruman!U189+Reco!U189+Rsper!U189+Rchi!U189+Rgiur!U189</f>
        <v>0</v>
      </c>
      <c r="V189" s="42">
        <f>Ragra!V189+Ruman!V189+Reco!V189+Rsper!V189+Rchi!V189+Rgiur!V189</f>
        <v>0</v>
      </c>
    </row>
    <row r="190" spans="1:22" ht="24.9" customHeight="1">
      <c r="A190" s="1"/>
      <c r="B190" s="249">
        <v>2018</v>
      </c>
      <c r="C190" s="250"/>
      <c r="D190" s="228" t="s">
        <v>393</v>
      </c>
      <c r="E190" s="251" t="s">
        <v>394</v>
      </c>
      <c r="F190" s="252"/>
      <c r="G190" s="252"/>
      <c r="H190" s="228" t="s">
        <v>22</v>
      </c>
      <c r="I190" s="251" t="s">
        <v>17</v>
      </c>
      <c r="J190" s="252"/>
      <c r="K190" s="227" t="s">
        <v>29</v>
      </c>
      <c r="L190" s="227">
        <v>4</v>
      </c>
      <c r="M190" s="253" t="s">
        <v>19</v>
      </c>
      <c r="N190" s="252"/>
      <c r="O190" s="252"/>
      <c r="P190" s="227" t="s">
        <v>18</v>
      </c>
      <c r="Q190" s="44">
        <f>Ragra!Q190+Ruman!Q190+Reco!Q190+Rsper!Q190+Rchi!Q190+Rgiur!Q190</f>
        <v>0</v>
      </c>
      <c r="R190" s="42">
        <f>Ragra!R190+Ruman!R190+Reco!R190+Rsper!R190+Rchi!R190+Rgiur!R190</f>
        <v>0</v>
      </c>
      <c r="S190" s="42">
        <f>Ragra!S190+Ruman!S190+Reco!S190+Rsper!S190+Rchi!S190+Rgiur!S190</f>
        <v>0</v>
      </c>
      <c r="T190" s="42">
        <f>Ragra!T190+Ruman!T190+Reco!T190+Rsper!T190+Rchi!T190+Rgiur!T190</f>
        <v>0</v>
      </c>
      <c r="U190" s="42">
        <f>Ragra!U190+Ruman!U190+Reco!U190+Rsper!U190+Rchi!U190+Rgiur!U190</f>
        <v>0</v>
      </c>
      <c r="V190" s="42">
        <f>Ragra!V190+Ruman!V190+Reco!V190+Rsper!V190+Rchi!V190+Rgiur!V190</f>
        <v>0</v>
      </c>
    </row>
    <row r="191" spans="1:22" ht="24.9" customHeight="1">
      <c r="A191" s="1"/>
      <c r="B191" s="249">
        <v>2018</v>
      </c>
      <c r="C191" s="250"/>
      <c r="D191" s="228" t="s">
        <v>395</v>
      </c>
      <c r="E191" s="251" t="s">
        <v>396</v>
      </c>
      <c r="F191" s="252"/>
      <c r="G191" s="252"/>
      <c r="H191" s="228" t="s">
        <v>22</v>
      </c>
      <c r="I191" s="251" t="s">
        <v>17</v>
      </c>
      <c r="J191" s="252"/>
      <c r="K191" s="227" t="s">
        <v>29</v>
      </c>
      <c r="L191" s="227">
        <v>4</v>
      </c>
      <c r="M191" s="253" t="s">
        <v>19</v>
      </c>
      <c r="N191" s="252"/>
      <c r="O191" s="252"/>
      <c r="P191" s="227" t="s">
        <v>18</v>
      </c>
      <c r="Q191" s="44">
        <f>Ragra!Q191+Ruman!Q191+Reco!Q191+Rsper!Q191+Rchi!Q191+Rgiur!Q191</f>
        <v>0</v>
      </c>
      <c r="R191" s="42">
        <f>Ragra!R191+Ruman!R191+Reco!R191+Rsper!R191+Rchi!R191+Rgiur!R191</f>
        <v>0</v>
      </c>
      <c r="S191" s="42">
        <f>Ragra!S191+Ruman!S191+Reco!S191+Rsper!S191+Rchi!S191+Rgiur!S191</f>
        <v>0</v>
      </c>
      <c r="T191" s="42">
        <f>Ragra!T191+Ruman!T191+Reco!T191+Rsper!T191+Rchi!T191+Rgiur!T191</f>
        <v>0</v>
      </c>
      <c r="U191" s="42">
        <f>Ragra!U191+Ruman!U191+Reco!U191+Rsper!U191+Rchi!U191+Rgiur!U191</f>
        <v>0</v>
      </c>
      <c r="V191" s="42">
        <f>Ragra!V191+Ruman!V191+Reco!V191+Rsper!V191+Rchi!V191+Rgiur!V191</f>
        <v>0</v>
      </c>
    </row>
    <row r="192" spans="1:22" ht="24.9" customHeight="1">
      <c r="A192" s="1"/>
      <c r="B192" s="249">
        <v>2018</v>
      </c>
      <c r="C192" s="250"/>
      <c r="D192" s="228" t="s">
        <v>397</v>
      </c>
      <c r="E192" s="251" t="s">
        <v>398</v>
      </c>
      <c r="F192" s="252"/>
      <c r="G192" s="252"/>
      <c r="H192" s="228" t="s">
        <v>22</v>
      </c>
      <c r="I192" s="251" t="s">
        <v>17</v>
      </c>
      <c r="J192" s="252"/>
      <c r="K192" s="227" t="s">
        <v>29</v>
      </c>
      <c r="L192" s="227">
        <v>4</v>
      </c>
      <c r="M192" s="253" t="s">
        <v>19</v>
      </c>
      <c r="N192" s="252"/>
      <c r="O192" s="252"/>
      <c r="P192" s="227" t="s">
        <v>18</v>
      </c>
      <c r="Q192" s="44">
        <f>Ragra!Q192+Ruman!Q192+Reco!Q192+Rsper!Q192+Rchi!Q192+Rgiur!Q192</f>
        <v>0</v>
      </c>
      <c r="R192" s="42">
        <f>Ragra!R192+Ruman!R192+Reco!R192+Rsper!R192+Rchi!R192+Rgiur!R192</f>
        <v>0</v>
      </c>
      <c r="S192" s="42">
        <f>Ragra!S192+Ruman!S192+Reco!S192+Rsper!S192+Rchi!S192+Rgiur!S192</f>
        <v>0</v>
      </c>
      <c r="T192" s="42">
        <f>Ragra!T192+Ruman!T192+Reco!T192+Rsper!T192+Rchi!T192+Rgiur!T192</f>
        <v>0</v>
      </c>
      <c r="U192" s="42">
        <f>Ragra!U192+Ruman!U192+Reco!U192+Rsper!U192+Rchi!U192+Rgiur!U192</f>
        <v>0</v>
      </c>
      <c r="V192" s="42">
        <f>Ragra!V192+Ruman!V192+Reco!V192+Rsper!V192+Rchi!V192+Rgiur!V192</f>
        <v>0</v>
      </c>
    </row>
    <row r="193" spans="1:22" ht="24.9" customHeight="1">
      <c r="A193" s="1"/>
      <c r="B193" s="249">
        <v>2018</v>
      </c>
      <c r="C193" s="250"/>
      <c r="D193" s="228" t="s">
        <v>399</v>
      </c>
      <c r="E193" s="251" t="s">
        <v>400</v>
      </c>
      <c r="F193" s="252"/>
      <c r="G193" s="252"/>
      <c r="H193" s="228" t="s">
        <v>22</v>
      </c>
      <c r="I193" s="251" t="s">
        <v>17</v>
      </c>
      <c r="J193" s="252"/>
      <c r="K193" s="227" t="s">
        <v>29</v>
      </c>
      <c r="L193" s="227">
        <v>4</v>
      </c>
      <c r="M193" s="253" t="s">
        <v>19</v>
      </c>
      <c r="N193" s="252"/>
      <c r="O193" s="252"/>
      <c r="P193" s="227" t="s">
        <v>18</v>
      </c>
      <c r="Q193" s="44">
        <f>Ragra!Q193+Ruman!Q193+Reco!Q193+Rsper!Q193+Rchi!Q193+Rgiur!Q193</f>
        <v>0</v>
      </c>
      <c r="R193" s="42">
        <f>Ragra!R193+Ruman!R193+Reco!R193+Rsper!R193+Rchi!R193+Rgiur!R193</f>
        <v>0</v>
      </c>
      <c r="S193" s="42">
        <f>Ragra!S193+Ruman!S193+Reco!S193+Rsper!S193+Rchi!S193+Rgiur!S193</f>
        <v>0</v>
      </c>
      <c r="T193" s="42">
        <f>Ragra!T193+Ruman!T193+Reco!T193+Rsper!T193+Rchi!T193+Rgiur!T193</f>
        <v>0</v>
      </c>
      <c r="U193" s="42">
        <f>Ragra!U193+Ruman!U193+Reco!U193+Rsper!U193+Rchi!U193+Rgiur!U193</f>
        <v>0</v>
      </c>
      <c r="V193" s="42">
        <f>Ragra!V193+Ruman!V193+Reco!V193+Rsper!V193+Rchi!V193+Rgiur!V193</f>
        <v>0</v>
      </c>
    </row>
    <row r="194" spans="1:22" ht="24.9" customHeight="1">
      <c r="A194" s="1"/>
      <c r="B194" s="249">
        <v>2018</v>
      </c>
      <c r="C194" s="250"/>
      <c r="D194" s="228" t="s">
        <v>401</v>
      </c>
      <c r="E194" s="251" t="s">
        <v>402</v>
      </c>
      <c r="F194" s="252"/>
      <c r="G194" s="252"/>
      <c r="H194" s="228" t="s">
        <v>22</v>
      </c>
      <c r="I194" s="251" t="s">
        <v>17</v>
      </c>
      <c r="J194" s="252"/>
      <c r="K194" s="227" t="s">
        <v>29</v>
      </c>
      <c r="L194" s="227">
        <v>4</v>
      </c>
      <c r="M194" s="253" t="s">
        <v>19</v>
      </c>
      <c r="N194" s="252"/>
      <c r="O194" s="252"/>
      <c r="P194" s="227" t="s">
        <v>18</v>
      </c>
      <c r="Q194" s="44">
        <f>Ragra!Q194+Ruman!Q194+Reco!Q194+Rsper!Q194+Rchi!Q194+Rgiur!Q194</f>
        <v>40000</v>
      </c>
      <c r="R194" s="42">
        <f>Ragra!R194+Ruman!R194+Reco!R194+Rsper!R194+Rchi!R194+Rgiur!R194</f>
        <v>0</v>
      </c>
      <c r="S194" s="42">
        <f>Ragra!S194+Ruman!S194+Reco!S194+Rsper!S194+Rchi!S194+Rgiur!S194</f>
        <v>0</v>
      </c>
      <c r="T194" s="42">
        <f>Ragra!T194+Ruman!T194+Reco!T194+Rsper!T194+Rchi!T194+Rgiur!T194</f>
        <v>0</v>
      </c>
      <c r="U194" s="42">
        <f>Ragra!U194+Ruman!U194+Reco!U194+Rsper!U194+Rchi!U194+Rgiur!U194</f>
        <v>0</v>
      </c>
      <c r="V194" s="42">
        <f>Ragra!V194+Ruman!V194+Reco!V194+Rsper!V194+Rchi!V194+Rgiur!V194</f>
        <v>40000</v>
      </c>
    </row>
    <row r="195" spans="1:22" ht="24.9" customHeight="1">
      <c r="A195" s="1"/>
      <c r="B195" s="249">
        <v>2018</v>
      </c>
      <c r="C195" s="250"/>
      <c r="D195" s="228" t="s">
        <v>403</v>
      </c>
      <c r="E195" s="251" t="s">
        <v>404</v>
      </c>
      <c r="F195" s="252"/>
      <c r="G195" s="252"/>
      <c r="H195" s="228" t="s">
        <v>22</v>
      </c>
      <c r="I195" s="251" t="s">
        <v>17</v>
      </c>
      <c r="J195" s="252"/>
      <c r="K195" s="227" t="s">
        <v>29</v>
      </c>
      <c r="L195" s="227">
        <v>4</v>
      </c>
      <c r="M195" s="253" t="s">
        <v>19</v>
      </c>
      <c r="N195" s="252"/>
      <c r="O195" s="252"/>
      <c r="P195" s="227" t="s">
        <v>18</v>
      </c>
      <c r="Q195" s="44">
        <f>Ragra!Q195+Ruman!Q195+Reco!Q195+Rsper!Q195+Rchi!Q195+Rgiur!Q195</f>
        <v>0</v>
      </c>
      <c r="R195" s="42">
        <f>Ragra!R195+Ruman!R195+Reco!R195+Rsper!R195+Rchi!R195+Rgiur!R195</f>
        <v>0</v>
      </c>
      <c r="S195" s="42">
        <f>Ragra!S195+Ruman!S195+Reco!S195+Rsper!S195+Rchi!S195+Rgiur!S195</f>
        <v>0</v>
      </c>
      <c r="T195" s="42">
        <f>Ragra!T195+Ruman!T195+Reco!T195+Rsper!T195+Rchi!T195+Rgiur!T195</f>
        <v>0</v>
      </c>
      <c r="U195" s="42">
        <f>Ragra!U195+Ruman!U195+Reco!U195+Rsper!U195+Rchi!U195+Rgiur!U195</f>
        <v>0</v>
      </c>
      <c r="V195" s="42">
        <f>Ragra!V195+Ruman!V195+Reco!V195+Rsper!V195+Rchi!V195+Rgiur!V195</f>
        <v>0</v>
      </c>
    </row>
    <row r="196" spans="1:22" ht="24.9" customHeight="1">
      <c r="A196" s="1"/>
      <c r="B196" s="249">
        <v>2018</v>
      </c>
      <c r="C196" s="250"/>
      <c r="D196" s="228" t="s">
        <v>405</v>
      </c>
      <c r="E196" s="251" t="s">
        <v>406</v>
      </c>
      <c r="F196" s="252"/>
      <c r="G196" s="252"/>
      <c r="H196" s="228" t="s">
        <v>22</v>
      </c>
      <c r="I196" s="251" t="s">
        <v>17</v>
      </c>
      <c r="J196" s="252"/>
      <c r="K196" s="227" t="s">
        <v>29</v>
      </c>
      <c r="L196" s="227">
        <v>4</v>
      </c>
      <c r="M196" s="253" t="s">
        <v>19</v>
      </c>
      <c r="N196" s="252"/>
      <c r="O196" s="252"/>
      <c r="P196" s="227" t="s">
        <v>18</v>
      </c>
      <c r="Q196" s="44">
        <f>Ragra!Q196+Ruman!Q196+Reco!Q196+Rsper!Q196+Rchi!Q196+Rgiur!Q196</f>
        <v>0</v>
      </c>
      <c r="R196" s="42">
        <f>Ragra!R196+Ruman!R196+Reco!R196+Rsper!R196+Rchi!R196+Rgiur!R196</f>
        <v>0</v>
      </c>
      <c r="S196" s="42">
        <f>Ragra!S196+Ruman!S196+Reco!S196+Rsper!S196+Rchi!S196+Rgiur!S196</f>
        <v>0</v>
      </c>
      <c r="T196" s="42">
        <f>Ragra!T196+Ruman!T196+Reco!T196+Rsper!T196+Rchi!T196+Rgiur!T196</f>
        <v>0</v>
      </c>
      <c r="U196" s="42">
        <f>Ragra!U196+Ruman!U196+Reco!U196+Rsper!U196+Rchi!U196+Rgiur!U196</f>
        <v>0</v>
      </c>
      <c r="V196" s="42">
        <f>Ragra!V196+Ruman!V196+Reco!V196+Rsper!V196+Rchi!V196+Rgiur!V196</f>
        <v>0</v>
      </c>
    </row>
    <row r="197" spans="1:22" ht="36.75" customHeight="1">
      <c r="A197" s="1"/>
      <c r="B197" s="249">
        <v>2018</v>
      </c>
      <c r="C197" s="250"/>
      <c r="D197" s="228" t="s">
        <v>407</v>
      </c>
      <c r="E197" s="251" t="s">
        <v>408</v>
      </c>
      <c r="F197" s="252"/>
      <c r="G197" s="252"/>
      <c r="H197" s="228" t="s">
        <v>22</v>
      </c>
      <c r="I197" s="251" t="s">
        <v>17</v>
      </c>
      <c r="J197" s="252"/>
      <c r="K197" s="227" t="s">
        <v>29</v>
      </c>
      <c r="L197" s="227">
        <v>4</v>
      </c>
      <c r="M197" s="253" t="s">
        <v>19</v>
      </c>
      <c r="N197" s="252"/>
      <c r="O197" s="252"/>
      <c r="P197" s="227" t="s">
        <v>18</v>
      </c>
      <c r="Q197" s="44">
        <f>Ragra!Q197+Ruman!Q197+Reco!Q197+Rsper!Q197+Rchi!Q197+Rgiur!Q197</f>
        <v>121400</v>
      </c>
      <c r="R197" s="42">
        <f>Ragra!R197+Ruman!R197+Reco!R197+Rsper!R197+Rchi!R197+Rgiur!R197</f>
        <v>0</v>
      </c>
      <c r="S197" s="42">
        <f>Ragra!S197+Ruman!S197+Reco!S197+Rsper!S197+Rchi!S197+Rgiur!S197</f>
        <v>0</v>
      </c>
      <c r="T197" s="42">
        <f>Ragra!T197+Ruman!T197+Reco!T197+Rsper!T197+Rchi!T197+Rgiur!T197</f>
        <v>0</v>
      </c>
      <c r="U197" s="42">
        <f>Ragra!U197+Ruman!U197+Reco!U197+Rsper!U197+Rchi!U197+Rgiur!U197</f>
        <v>0</v>
      </c>
      <c r="V197" s="42">
        <f>Ragra!V197+Ruman!V197+Reco!V197+Rsper!V197+Rchi!V197+Rgiur!V197</f>
        <v>121400</v>
      </c>
    </row>
    <row r="198" spans="1:22" ht="24.9" customHeight="1">
      <c r="A198" s="1"/>
      <c r="B198" s="249">
        <v>2018</v>
      </c>
      <c r="C198" s="250"/>
      <c r="D198" s="228" t="s">
        <v>409</v>
      </c>
      <c r="E198" s="251" t="s">
        <v>410</v>
      </c>
      <c r="F198" s="252"/>
      <c r="G198" s="252"/>
      <c r="H198" s="228" t="s">
        <v>22</v>
      </c>
      <c r="I198" s="251" t="s">
        <v>17</v>
      </c>
      <c r="J198" s="252"/>
      <c r="K198" s="227" t="s">
        <v>29</v>
      </c>
      <c r="L198" s="227">
        <v>4</v>
      </c>
      <c r="M198" s="253" t="s">
        <v>19</v>
      </c>
      <c r="N198" s="252"/>
      <c r="O198" s="252"/>
      <c r="P198" s="227" t="s">
        <v>18</v>
      </c>
      <c r="Q198" s="44">
        <f>Ragra!Q198+Ruman!Q198+Reco!Q198+Rsper!Q198+Rchi!Q198+Rgiur!Q198</f>
        <v>56000</v>
      </c>
      <c r="R198" s="42">
        <f>Ragra!R198+Ruman!R198+Reco!R198+Rsper!R198+Rchi!R198+Rgiur!R198</f>
        <v>0</v>
      </c>
      <c r="S198" s="42">
        <f>Ragra!S198+Ruman!S198+Reco!S198+Rsper!S198+Rchi!S198+Rgiur!S198</f>
        <v>0</v>
      </c>
      <c r="T198" s="42">
        <f>Ragra!T198+Ruman!T198+Reco!T198+Rsper!T198+Rchi!T198+Rgiur!T198</f>
        <v>0</v>
      </c>
      <c r="U198" s="42">
        <f>Ragra!U198+Ruman!U198+Reco!U198+Rsper!U198+Rchi!U198+Rgiur!U198</f>
        <v>0</v>
      </c>
      <c r="V198" s="42">
        <f>Ragra!V198+Ruman!V198+Reco!V198+Rsper!V198+Rchi!V198+Rgiur!V198</f>
        <v>56000</v>
      </c>
    </row>
    <row r="199" spans="1:22" ht="24.9" customHeight="1">
      <c r="A199" s="1"/>
      <c r="B199" s="249">
        <v>2018</v>
      </c>
      <c r="C199" s="250"/>
      <c r="D199" s="228" t="s">
        <v>411</v>
      </c>
      <c r="E199" s="251" t="s">
        <v>412</v>
      </c>
      <c r="F199" s="252"/>
      <c r="G199" s="252"/>
      <c r="H199" s="228" t="s">
        <v>22</v>
      </c>
      <c r="I199" s="251" t="s">
        <v>17</v>
      </c>
      <c r="J199" s="252"/>
      <c r="K199" s="227" t="s">
        <v>29</v>
      </c>
      <c r="L199" s="227">
        <v>4</v>
      </c>
      <c r="M199" s="253" t="s">
        <v>19</v>
      </c>
      <c r="N199" s="252"/>
      <c r="O199" s="252"/>
      <c r="P199" s="227" t="s">
        <v>18</v>
      </c>
      <c r="Q199" s="44">
        <f>Ragra!Q199+Ruman!Q199+Reco!Q199+Rsper!Q199+Rchi!Q199+Rgiur!Q199</f>
        <v>0</v>
      </c>
      <c r="R199" s="42">
        <f>Ragra!R199+Ruman!R199+Reco!R199+Rsper!R199+Rchi!R199+Rgiur!R199</f>
        <v>0</v>
      </c>
      <c r="S199" s="42">
        <f>Ragra!S199+Ruman!S199+Reco!S199+Rsper!S199+Rchi!S199+Rgiur!S199</f>
        <v>0</v>
      </c>
      <c r="T199" s="42">
        <f>Ragra!T199+Ruman!T199+Reco!T199+Rsper!T199+Rchi!T199+Rgiur!T199</f>
        <v>0</v>
      </c>
      <c r="U199" s="42">
        <f>Ragra!U199+Ruman!U199+Reco!U199+Rsper!U199+Rchi!U199+Rgiur!U199</f>
        <v>0</v>
      </c>
      <c r="V199" s="42">
        <f>Ragra!V199+Ruman!V199+Reco!V199+Rsper!V199+Rchi!V199+Rgiur!V199</f>
        <v>0</v>
      </c>
    </row>
    <row r="200" spans="1:22" ht="24.9" customHeight="1">
      <c r="A200" s="1"/>
      <c r="B200" s="249">
        <v>2018</v>
      </c>
      <c r="C200" s="250"/>
      <c r="D200" s="228" t="s">
        <v>413</v>
      </c>
      <c r="E200" s="251" t="s">
        <v>414</v>
      </c>
      <c r="F200" s="252"/>
      <c r="G200" s="252"/>
      <c r="H200" s="228" t="s">
        <v>22</v>
      </c>
      <c r="I200" s="251" t="s">
        <v>17</v>
      </c>
      <c r="J200" s="252"/>
      <c r="K200" s="227" t="s">
        <v>29</v>
      </c>
      <c r="L200" s="227">
        <v>4</v>
      </c>
      <c r="M200" s="253" t="s">
        <v>19</v>
      </c>
      <c r="N200" s="252"/>
      <c r="O200" s="252"/>
      <c r="P200" s="227" t="s">
        <v>18</v>
      </c>
      <c r="Q200" s="44">
        <f>Ragra!Q200+Ruman!Q200+Reco!Q200+Rsper!Q200+Rchi!Q200+Rgiur!Q200</f>
        <v>0</v>
      </c>
      <c r="R200" s="42">
        <f>Ragra!R200+Ruman!R200+Reco!R200+Rsper!R200+Rchi!R200+Rgiur!R200</f>
        <v>0</v>
      </c>
      <c r="S200" s="42">
        <f>Ragra!S200+Ruman!S200+Reco!S200+Rsper!S200+Rchi!S200+Rgiur!S200</f>
        <v>0</v>
      </c>
      <c r="T200" s="42">
        <f>Ragra!T200+Ruman!T200+Reco!T200+Rsper!T200+Rchi!T200+Rgiur!T200</f>
        <v>0</v>
      </c>
      <c r="U200" s="42">
        <f>Ragra!U200+Ruman!U200+Reco!U200+Rsper!U200+Rchi!U200+Rgiur!U200</f>
        <v>0</v>
      </c>
      <c r="V200" s="42">
        <f>Ragra!V200+Ruman!V200+Reco!V200+Rsper!V200+Rchi!V200+Rgiur!V200</f>
        <v>0</v>
      </c>
    </row>
    <row r="201" spans="1:22" ht="24.9" customHeight="1">
      <c r="A201" s="1"/>
      <c r="B201" s="249">
        <v>2018</v>
      </c>
      <c r="C201" s="250"/>
      <c r="D201" s="228" t="s">
        <v>415</v>
      </c>
      <c r="E201" s="251" t="s">
        <v>416</v>
      </c>
      <c r="F201" s="252"/>
      <c r="G201" s="252"/>
      <c r="H201" s="228" t="s">
        <v>22</v>
      </c>
      <c r="I201" s="251" t="s">
        <v>17</v>
      </c>
      <c r="J201" s="252"/>
      <c r="K201" s="227" t="s">
        <v>29</v>
      </c>
      <c r="L201" s="227">
        <v>4</v>
      </c>
      <c r="M201" s="253" t="s">
        <v>19</v>
      </c>
      <c r="N201" s="252"/>
      <c r="O201" s="252"/>
      <c r="P201" s="227" t="s">
        <v>18</v>
      </c>
      <c r="Q201" s="44">
        <f>Ragra!Q201+Ruman!Q201+Reco!Q201+Rsper!Q201+Rchi!Q201+Rgiur!Q201</f>
        <v>20000</v>
      </c>
      <c r="R201" s="42">
        <f>Ragra!R201+Ruman!R201+Reco!R201+Rsper!R201+Rchi!R201+Rgiur!R201</f>
        <v>0</v>
      </c>
      <c r="S201" s="42">
        <f>Ragra!S201+Ruman!S201+Reco!S201+Rsper!S201+Rchi!S201+Rgiur!S201</f>
        <v>0</v>
      </c>
      <c r="T201" s="42">
        <f>Ragra!T201+Ruman!T201+Reco!T201+Rsper!T201+Rchi!T201+Rgiur!T201</f>
        <v>0</v>
      </c>
      <c r="U201" s="42">
        <f>Ragra!U201+Ruman!U201+Reco!U201+Rsper!U201+Rchi!U201+Rgiur!U201</f>
        <v>0</v>
      </c>
      <c r="V201" s="42">
        <f>Ragra!V201+Ruman!V201+Reco!V201+Rsper!V201+Rchi!V201+Rgiur!V201</f>
        <v>20000</v>
      </c>
    </row>
    <row r="202" spans="1:22" ht="24.9" customHeight="1">
      <c r="A202" s="1"/>
      <c r="B202" s="249">
        <v>2018</v>
      </c>
      <c r="C202" s="250"/>
      <c r="D202" s="228" t="s">
        <v>417</v>
      </c>
      <c r="E202" s="251" t="s">
        <v>418</v>
      </c>
      <c r="F202" s="252"/>
      <c r="G202" s="252"/>
      <c r="H202" s="228" t="s">
        <v>22</v>
      </c>
      <c r="I202" s="251" t="s">
        <v>17</v>
      </c>
      <c r="J202" s="252"/>
      <c r="K202" s="227" t="s">
        <v>29</v>
      </c>
      <c r="L202" s="227">
        <v>4</v>
      </c>
      <c r="M202" s="253" t="s">
        <v>19</v>
      </c>
      <c r="N202" s="252"/>
      <c r="O202" s="252"/>
      <c r="P202" s="227" t="s">
        <v>18</v>
      </c>
      <c r="Q202" s="44">
        <f>Ragra!Q202+Ruman!Q202+Reco!Q202+Rsper!Q202+Rchi!Q202+Rgiur!Q202</f>
        <v>37400</v>
      </c>
      <c r="R202" s="42">
        <f>Ragra!R202+Ruman!R202+Reco!R202+Rsper!R202+Rchi!R202+Rgiur!R202</f>
        <v>0</v>
      </c>
      <c r="S202" s="42">
        <f>Ragra!S202+Ruman!S202+Reco!S202+Rsper!S202+Rchi!S202+Rgiur!S202</f>
        <v>0</v>
      </c>
      <c r="T202" s="42">
        <f>Ragra!T202+Ruman!T202+Reco!T202+Rsper!T202+Rchi!T202+Rgiur!T202</f>
        <v>0</v>
      </c>
      <c r="U202" s="42">
        <f>Ragra!U202+Ruman!U202+Reco!U202+Rsper!U202+Rchi!U202+Rgiur!U202</f>
        <v>0</v>
      </c>
      <c r="V202" s="42">
        <f>Ragra!V202+Ruman!V202+Reco!V202+Rsper!V202+Rchi!V202+Rgiur!V202</f>
        <v>37400</v>
      </c>
    </row>
    <row r="203" spans="1:22" ht="24.9" customHeight="1">
      <c r="A203" s="1"/>
      <c r="B203" s="249">
        <v>2018</v>
      </c>
      <c r="C203" s="250"/>
      <c r="D203" s="228" t="s">
        <v>419</v>
      </c>
      <c r="E203" s="251" t="s">
        <v>420</v>
      </c>
      <c r="F203" s="252"/>
      <c r="G203" s="252"/>
      <c r="H203" s="228" t="s">
        <v>22</v>
      </c>
      <c r="I203" s="251" t="s">
        <v>17</v>
      </c>
      <c r="J203" s="252"/>
      <c r="K203" s="227" t="s">
        <v>29</v>
      </c>
      <c r="L203" s="227">
        <v>4</v>
      </c>
      <c r="M203" s="253" t="s">
        <v>19</v>
      </c>
      <c r="N203" s="252"/>
      <c r="O203" s="252"/>
      <c r="P203" s="227" t="s">
        <v>18</v>
      </c>
      <c r="Q203" s="44">
        <f>Ragra!Q203+Ruman!Q203+Reco!Q203+Rsper!Q203+Rchi!Q203+Rgiur!Q203</f>
        <v>0</v>
      </c>
      <c r="R203" s="42">
        <f>Ragra!R203+Ruman!R203+Reco!R203+Rsper!R203+Rchi!R203+Rgiur!R203</f>
        <v>0</v>
      </c>
      <c r="S203" s="42">
        <f>Ragra!S203+Ruman!S203+Reco!S203+Rsper!S203+Rchi!S203+Rgiur!S203</f>
        <v>0</v>
      </c>
      <c r="T203" s="42">
        <f>Ragra!T203+Ruman!T203+Reco!T203+Rsper!T203+Rchi!T203+Rgiur!T203</f>
        <v>0</v>
      </c>
      <c r="U203" s="42">
        <f>Ragra!U203+Ruman!U203+Reco!U203+Rsper!U203+Rchi!U203+Rgiur!U203</f>
        <v>0</v>
      </c>
      <c r="V203" s="42">
        <f>Ragra!V203+Ruman!V203+Reco!V203+Rsper!V203+Rchi!V203+Rgiur!V203</f>
        <v>0</v>
      </c>
    </row>
    <row r="204" spans="1:22" ht="24.9" customHeight="1">
      <c r="A204" s="1"/>
      <c r="B204" s="249">
        <v>2018</v>
      </c>
      <c r="C204" s="250"/>
      <c r="D204" s="228" t="s">
        <v>421</v>
      </c>
      <c r="E204" s="251" t="s">
        <v>422</v>
      </c>
      <c r="F204" s="252"/>
      <c r="G204" s="252"/>
      <c r="H204" s="228" t="s">
        <v>22</v>
      </c>
      <c r="I204" s="251" t="s">
        <v>17</v>
      </c>
      <c r="J204" s="252"/>
      <c r="K204" s="227" t="s">
        <v>29</v>
      </c>
      <c r="L204" s="227">
        <v>4</v>
      </c>
      <c r="M204" s="253" t="s">
        <v>19</v>
      </c>
      <c r="N204" s="252"/>
      <c r="O204" s="252"/>
      <c r="P204" s="227" t="s">
        <v>18</v>
      </c>
      <c r="Q204" s="44">
        <f>Ragra!Q204+Ruman!Q204+Reco!Q204+Rsper!Q204+Rchi!Q204+Rgiur!Q204</f>
        <v>30000</v>
      </c>
      <c r="R204" s="42">
        <f>Ragra!R204+Ruman!R204+Reco!R204+Rsper!R204+Rchi!R204+Rgiur!R204</f>
        <v>0</v>
      </c>
      <c r="S204" s="42">
        <f>Ragra!S204+Ruman!S204+Reco!S204+Rsper!S204+Rchi!S204+Rgiur!S204</f>
        <v>0</v>
      </c>
      <c r="T204" s="42">
        <f>Ragra!T204+Ruman!T204+Reco!T204+Rsper!T204+Rchi!T204+Rgiur!T204</f>
        <v>0</v>
      </c>
      <c r="U204" s="42">
        <f>Ragra!U204+Ruman!U204+Reco!U204+Rsper!U204+Rchi!U204+Rgiur!U204</f>
        <v>0</v>
      </c>
      <c r="V204" s="42">
        <f>Ragra!V204+Ruman!V204+Reco!V204+Rsper!V204+Rchi!V204+Rgiur!V204</f>
        <v>30000</v>
      </c>
    </row>
    <row r="205" spans="1:22" ht="24.9" customHeight="1">
      <c r="A205" s="1"/>
      <c r="B205" s="249">
        <v>2018</v>
      </c>
      <c r="C205" s="250"/>
      <c r="D205" s="228" t="s">
        <v>423</v>
      </c>
      <c r="E205" s="251" t="s">
        <v>424</v>
      </c>
      <c r="F205" s="252"/>
      <c r="G205" s="252"/>
      <c r="H205" s="228" t="s">
        <v>22</v>
      </c>
      <c r="I205" s="251" t="s">
        <v>17</v>
      </c>
      <c r="J205" s="252"/>
      <c r="K205" s="227" t="s">
        <v>29</v>
      </c>
      <c r="L205" s="227">
        <v>4</v>
      </c>
      <c r="M205" s="253" t="s">
        <v>19</v>
      </c>
      <c r="N205" s="252"/>
      <c r="O205" s="252"/>
      <c r="P205" s="227" t="s">
        <v>18</v>
      </c>
      <c r="Q205" s="44">
        <f>Ragra!Q205+Ruman!Q205+Reco!Q205+Rsper!Q205+Rchi!Q205+Rgiur!Q205</f>
        <v>100000</v>
      </c>
      <c r="R205" s="42">
        <f>Ragra!R205+Ruman!R205+Reco!R205+Rsper!R205+Rchi!R205+Rgiur!R205</f>
        <v>0</v>
      </c>
      <c r="S205" s="42">
        <f>Ragra!S205+Ruman!S205+Reco!S205+Rsper!S205+Rchi!S205+Rgiur!S205</f>
        <v>0</v>
      </c>
      <c r="T205" s="42">
        <f>Ragra!T205+Ruman!T205+Reco!T205+Rsper!T205+Rchi!T205+Rgiur!T205</f>
        <v>0</v>
      </c>
      <c r="U205" s="42">
        <f>Ragra!U205+Ruman!U205+Reco!U205+Rsper!U205+Rchi!U205+Rgiur!U205</f>
        <v>0</v>
      </c>
      <c r="V205" s="42">
        <f>Ragra!V205+Ruman!V205+Reco!V205+Rsper!V205+Rchi!V205+Rgiur!V205</f>
        <v>100000</v>
      </c>
    </row>
    <row r="206" spans="1:22" ht="24.9" customHeight="1">
      <c r="A206" s="1"/>
      <c r="B206" s="249">
        <v>2018</v>
      </c>
      <c r="C206" s="250"/>
      <c r="D206" s="228" t="s">
        <v>425</v>
      </c>
      <c r="E206" s="251" t="s">
        <v>426</v>
      </c>
      <c r="F206" s="252"/>
      <c r="G206" s="252"/>
      <c r="H206" s="228" t="s">
        <v>22</v>
      </c>
      <c r="I206" s="251" t="s">
        <v>17</v>
      </c>
      <c r="J206" s="252"/>
      <c r="K206" s="227" t="s">
        <v>29</v>
      </c>
      <c r="L206" s="227">
        <v>4</v>
      </c>
      <c r="M206" s="253" t="s">
        <v>19</v>
      </c>
      <c r="N206" s="252"/>
      <c r="O206" s="252"/>
      <c r="P206" s="227" t="s">
        <v>18</v>
      </c>
      <c r="Q206" s="44">
        <f>Ragra!Q206+Ruman!Q206+Reco!Q206+Rsper!Q206+Rchi!Q206+Rgiur!Q206</f>
        <v>0</v>
      </c>
      <c r="R206" s="42">
        <f>Ragra!R206+Ruman!R206+Reco!R206+Rsper!R206+Rchi!R206+Rgiur!R206</f>
        <v>0</v>
      </c>
      <c r="S206" s="42">
        <f>Ragra!S206+Ruman!S206+Reco!S206+Rsper!S206+Rchi!S206+Rgiur!S206</f>
        <v>0</v>
      </c>
      <c r="T206" s="42">
        <f>Ragra!T206+Ruman!T206+Reco!T206+Rsper!T206+Rchi!T206+Rgiur!T206</f>
        <v>0</v>
      </c>
      <c r="U206" s="42">
        <f>Ragra!U206+Ruman!U206+Reco!U206+Rsper!U206+Rchi!U206+Rgiur!U206</f>
        <v>0</v>
      </c>
      <c r="V206" s="42">
        <f>Ragra!V206+Ruman!V206+Reco!V206+Rsper!V206+Rchi!V206+Rgiur!V206</f>
        <v>0</v>
      </c>
    </row>
    <row r="207" spans="1:22" ht="24.9" customHeight="1">
      <c r="A207" s="1"/>
      <c r="B207" s="249">
        <v>2018</v>
      </c>
      <c r="C207" s="250"/>
      <c r="D207" s="228" t="s">
        <v>427</v>
      </c>
      <c r="E207" s="251" t="s">
        <v>428</v>
      </c>
      <c r="F207" s="252"/>
      <c r="G207" s="252"/>
      <c r="H207" s="228" t="s">
        <v>22</v>
      </c>
      <c r="I207" s="251" t="s">
        <v>17</v>
      </c>
      <c r="J207" s="252"/>
      <c r="K207" s="227" t="s">
        <v>29</v>
      </c>
      <c r="L207" s="227">
        <v>4</v>
      </c>
      <c r="M207" s="253" t="s">
        <v>19</v>
      </c>
      <c r="N207" s="252"/>
      <c r="O207" s="252"/>
      <c r="P207" s="227" t="s">
        <v>18</v>
      </c>
      <c r="Q207" s="44">
        <f>Ragra!Q207+Ruman!Q207+Reco!Q207+Rsper!Q207+Rchi!Q207+Rgiur!Q207</f>
        <v>0</v>
      </c>
      <c r="R207" s="42">
        <f>Ragra!R207+Ruman!R207+Reco!R207+Rsper!R207+Rchi!R207+Rgiur!R207</f>
        <v>0</v>
      </c>
      <c r="S207" s="42">
        <f>Ragra!S207+Ruman!S207+Reco!S207+Rsper!S207+Rchi!S207+Rgiur!S207</f>
        <v>0</v>
      </c>
      <c r="T207" s="42">
        <f>Ragra!T207+Ruman!T207+Reco!T207+Rsper!T207+Rchi!T207+Rgiur!T207</f>
        <v>0</v>
      </c>
      <c r="U207" s="42">
        <f>Ragra!U207+Ruman!U207+Reco!U207+Rsper!U207+Rchi!U207+Rgiur!U207</f>
        <v>0</v>
      </c>
      <c r="V207" s="42">
        <f>Ragra!V207+Ruman!V207+Reco!V207+Rsper!V207+Rchi!V207+Rgiur!V207</f>
        <v>0</v>
      </c>
    </row>
    <row r="208" spans="1:22" ht="24.9" customHeight="1">
      <c r="A208" s="1"/>
      <c r="B208" s="249">
        <v>2018</v>
      </c>
      <c r="C208" s="250"/>
      <c r="D208" s="228" t="s">
        <v>429</v>
      </c>
      <c r="E208" s="251" t="s">
        <v>430</v>
      </c>
      <c r="F208" s="252"/>
      <c r="G208" s="252"/>
      <c r="H208" s="228" t="s">
        <v>22</v>
      </c>
      <c r="I208" s="251" t="s">
        <v>17</v>
      </c>
      <c r="J208" s="252"/>
      <c r="K208" s="227" t="s">
        <v>29</v>
      </c>
      <c r="L208" s="227">
        <v>4</v>
      </c>
      <c r="M208" s="253" t="s">
        <v>19</v>
      </c>
      <c r="N208" s="252"/>
      <c r="O208" s="252"/>
      <c r="P208" s="227" t="s">
        <v>18</v>
      </c>
      <c r="Q208" s="44">
        <f>Ragra!Q208+Ruman!Q208+Reco!Q208+Rsper!Q208+Rchi!Q208+Rgiur!Q208</f>
        <v>90000</v>
      </c>
      <c r="R208" s="42">
        <f>Ragra!R208+Ruman!R208+Reco!R208+Rsper!R208+Rchi!R208+Rgiur!R208</f>
        <v>0</v>
      </c>
      <c r="S208" s="42">
        <f>Ragra!S208+Ruman!S208+Reco!S208+Rsper!S208+Rchi!S208+Rgiur!S208</f>
        <v>0</v>
      </c>
      <c r="T208" s="42">
        <f>Ragra!T208+Ruman!T208+Reco!T208+Rsper!T208+Rchi!T208+Rgiur!T208</f>
        <v>0</v>
      </c>
      <c r="U208" s="42">
        <f>Ragra!U208+Ruman!U208+Reco!U208+Rsper!U208+Rchi!U208+Rgiur!U208</f>
        <v>0</v>
      </c>
      <c r="V208" s="42">
        <f>Ragra!V208+Ruman!V208+Reco!V208+Rsper!V208+Rchi!V208+Rgiur!V208</f>
        <v>90000</v>
      </c>
    </row>
    <row r="209" spans="1:22" ht="24.9" customHeight="1">
      <c r="A209" s="1"/>
      <c r="B209" s="249">
        <v>2018</v>
      </c>
      <c r="C209" s="250"/>
      <c r="D209" s="228" t="s">
        <v>431</v>
      </c>
      <c r="E209" s="251" t="s">
        <v>432</v>
      </c>
      <c r="F209" s="252"/>
      <c r="G209" s="252"/>
      <c r="H209" s="228" t="s">
        <v>22</v>
      </c>
      <c r="I209" s="251" t="s">
        <v>17</v>
      </c>
      <c r="J209" s="252"/>
      <c r="K209" s="227" t="s">
        <v>29</v>
      </c>
      <c r="L209" s="227">
        <v>4</v>
      </c>
      <c r="M209" s="253" t="s">
        <v>19</v>
      </c>
      <c r="N209" s="252"/>
      <c r="O209" s="252"/>
      <c r="P209" s="227" t="s">
        <v>18</v>
      </c>
      <c r="Q209" s="44">
        <f>Ragra!Q209+Ruman!Q209+Reco!Q209+Rsper!Q209+Rchi!Q209+Rgiur!Q209</f>
        <v>0</v>
      </c>
      <c r="R209" s="42">
        <f>Ragra!R209+Ruman!R209+Reco!R209+Rsper!R209+Rchi!R209+Rgiur!R209</f>
        <v>0</v>
      </c>
      <c r="S209" s="42">
        <f>Ragra!S209+Ruman!S209+Reco!S209+Rsper!S209+Rchi!S209+Rgiur!S209</f>
        <v>0</v>
      </c>
      <c r="T209" s="42">
        <f>Ragra!T209+Ruman!T209+Reco!T209+Rsper!T209+Rchi!T209+Rgiur!T209</f>
        <v>0</v>
      </c>
      <c r="U209" s="42">
        <f>Ragra!U209+Ruman!U209+Reco!U209+Rsper!U209+Rchi!U209+Rgiur!U209</f>
        <v>0</v>
      </c>
      <c r="V209" s="42">
        <f>Ragra!V209+Ruman!V209+Reco!V209+Rsper!V209+Rchi!V209+Rgiur!V209</f>
        <v>0</v>
      </c>
    </row>
    <row r="210" spans="1:22" ht="24.9" customHeight="1">
      <c r="A210" s="1"/>
      <c r="B210" s="249">
        <v>2018</v>
      </c>
      <c r="C210" s="250"/>
      <c r="D210" s="228" t="s">
        <v>433</v>
      </c>
      <c r="E210" s="251" t="s">
        <v>434</v>
      </c>
      <c r="F210" s="252"/>
      <c r="G210" s="252"/>
      <c r="H210" s="228" t="s">
        <v>22</v>
      </c>
      <c r="I210" s="251" t="s">
        <v>17</v>
      </c>
      <c r="J210" s="252"/>
      <c r="K210" s="227" t="s">
        <v>29</v>
      </c>
      <c r="L210" s="227">
        <v>4</v>
      </c>
      <c r="M210" s="253" t="s">
        <v>19</v>
      </c>
      <c r="N210" s="252"/>
      <c r="O210" s="252"/>
      <c r="P210" s="227" t="s">
        <v>18</v>
      </c>
      <c r="Q210" s="44">
        <f>Ragra!Q210+Ruman!Q210+Reco!Q210+Rsper!Q210+Rchi!Q210+Rgiur!Q210</f>
        <v>135000</v>
      </c>
      <c r="R210" s="42">
        <f>Ragra!R210+Ruman!R210+Reco!R210+Rsper!R210+Rchi!R210+Rgiur!R210</f>
        <v>0</v>
      </c>
      <c r="S210" s="42">
        <f>Ragra!S210+Ruman!S210+Reco!S210+Rsper!S210+Rchi!S210+Rgiur!S210</f>
        <v>0</v>
      </c>
      <c r="T210" s="42">
        <f>Ragra!T210+Ruman!T210+Reco!T210+Rsper!T210+Rchi!T210+Rgiur!T210</f>
        <v>0</v>
      </c>
      <c r="U210" s="42">
        <f>Ragra!U210+Ruman!U210+Reco!U210+Rsper!U210+Rchi!U210+Rgiur!U210</f>
        <v>0</v>
      </c>
      <c r="V210" s="42">
        <f>Ragra!V210+Ruman!V210+Reco!V210+Rsper!V210+Rchi!V210+Rgiur!V210</f>
        <v>135000</v>
      </c>
    </row>
    <row r="211" spans="1:22" ht="24.9" customHeight="1">
      <c r="A211" s="1"/>
      <c r="B211" s="249">
        <v>2018</v>
      </c>
      <c r="C211" s="250"/>
      <c r="D211" s="228" t="s">
        <v>435</v>
      </c>
      <c r="E211" s="251" t="s">
        <v>436</v>
      </c>
      <c r="F211" s="252"/>
      <c r="G211" s="252"/>
      <c r="H211" s="228" t="s">
        <v>22</v>
      </c>
      <c r="I211" s="251" t="s">
        <v>17</v>
      </c>
      <c r="J211" s="252"/>
      <c r="K211" s="227" t="s">
        <v>29</v>
      </c>
      <c r="L211" s="227">
        <v>4</v>
      </c>
      <c r="M211" s="253" t="s">
        <v>19</v>
      </c>
      <c r="N211" s="252"/>
      <c r="O211" s="252"/>
      <c r="P211" s="227" t="s">
        <v>18</v>
      </c>
      <c r="Q211" s="44">
        <f>Ragra!Q211+Ruman!Q211+Reco!Q211+Rsper!Q211+Rchi!Q211+Rgiur!Q211</f>
        <v>50000</v>
      </c>
      <c r="R211" s="42">
        <f>Ragra!R211+Ruman!R211+Reco!R211+Rsper!R211+Rchi!R211+Rgiur!R211</f>
        <v>0</v>
      </c>
      <c r="S211" s="42">
        <f>Ragra!S211+Ruman!S211+Reco!S211+Rsper!S211+Rchi!S211+Rgiur!S211</f>
        <v>0</v>
      </c>
      <c r="T211" s="42">
        <f>Ragra!T211+Ruman!T211+Reco!T211+Rsper!T211+Rchi!T211+Rgiur!T211</f>
        <v>0</v>
      </c>
      <c r="U211" s="42">
        <f>Ragra!U211+Ruman!U211+Reco!U211+Rsper!U211+Rchi!U211+Rgiur!U211</f>
        <v>0</v>
      </c>
      <c r="V211" s="42">
        <f>Ragra!V211+Ruman!V211+Reco!V211+Rsper!V211+Rchi!V211+Rgiur!V211</f>
        <v>50000</v>
      </c>
    </row>
    <row r="212" spans="1:22" ht="24.9" customHeight="1">
      <c r="A212" s="1"/>
      <c r="B212" s="249">
        <v>2018</v>
      </c>
      <c r="C212" s="250"/>
      <c r="D212" s="228" t="s">
        <v>437</v>
      </c>
      <c r="E212" s="251" t="s">
        <v>438</v>
      </c>
      <c r="F212" s="252"/>
      <c r="G212" s="252"/>
      <c r="H212" s="228" t="s">
        <v>22</v>
      </c>
      <c r="I212" s="251" t="s">
        <v>17</v>
      </c>
      <c r="J212" s="252"/>
      <c r="K212" s="227" t="s">
        <v>29</v>
      </c>
      <c r="L212" s="227">
        <v>4</v>
      </c>
      <c r="M212" s="253" t="s">
        <v>19</v>
      </c>
      <c r="N212" s="252"/>
      <c r="O212" s="252"/>
      <c r="P212" s="227" t="s">
        <v>18</v>
      </c>
      <c r="Q212" s="44">
        <f>Ragra!Q212+Ruman!Q212+Reco!Q212+Rsper!Q212+Rchi!Q212+Rgiur!Q212</f>
        <v>0</v>
      </c>
      <c r="R212" s="42">
        <f>Ragra!R212+Ruman!R212+Reco!R212+Rsper!R212+Rchi!R212+Rgiur!R212</f>
        <v>0</v>
      </c>
      <c r="S212" s="42">
        <f>Ragra!S212+Ruman!S212+Reco!S212+Rsper!S212+Rchi!S212+Rgiur!S212</f>
        <v>0</v>
      </c>
      <c r="T212" s="42">
        <f>Ragra!T212+Ruman!T212+Reco!T212+Rsper!T212+Rchi!T212+Rgiur!T212</f>
        <v>0</v>
      </c>
      <c r="U212" s="42">
        <f>Ragra!U212+Ruman!U212+Reco!U212+Rsper!U212+Rchi!U212+Rgiur!U212</f>
        <v>0</v>
      </c>
      <c r="V212" s="42">
        <f>Ragra!V212+Ruman!V212+Reco!V212+Rsper!V212+Rchi!V212+Rgiur!V212</f>
        <v>0</v>
      </c>
    </row>
    <row r="213" spans="1:22" ht="24.9" customHeight="1">
      <c r="A213" s="1"/>
      <c r="B213" s="249">
        <v>2018</v>
      </c>
      <c r="C213" s="250"/>
      <c r="D213" s="228" t="s">
        <v>439</v>
      </c>
      <c r="E213" s="251" t="s">
        <v>440</v>
      </c>
      <c r="F213" s="252"/>
      <c r="G213" s="252"/>
      <c r="H213" s="228" t="s">
        <v>22</v>
      </c>
      <c r="I213" s="251" t="s">
        <v>17</v>
      </c>
      <c r="J213" s="252"/>
      <c r="K213" s="227" t="s">
        <v>29</v>
      </c>
      <c r="L213" s="227">
        <v>4</v>
      </c>
      <c r="M213" s="253" t="s">
        <v>19</v>
      </c>
      <c r="N213" s="252"/>
      <c r="O213" s="252"/>
      <c r="P213" s="227" t="s">
        <v>18</v>
      </c>
      <c r="Q213" s="44">
        <f>Ragra!Q213+Ruman!Q213+Reco!Q213+Rsper!Q213+Rchi!Q213+Rgiur!Q213</f>
        <v>0</v>
      </c>
      <c r="R213" s="42">
        <f>Ragra!R213+Ruman!R213+Reco!R213+Rsper!R213+Rchi!R213+Rgiur!R213</f>
        <v>0</v>
      </c>
      <c r="S213" s="42">
        <f>Ragra!S213+Ruman!S213+Reco!S213+Rsper!S213+Rchi!S213+Rgiur!S213</f>
        <v>0</v>
      </c>
      <c r="T213" s="42">
        <f>Ragra!T213+Ruman!T213+Reco!T213+Rsper!T213+Rchi!T213+Rgiur!T213</f>
        <v>0</v>
      </c>
      <c r="U213" s="42">
        <f>Ragra!U213+Ruman!U213+Reco!U213+Rsper!U213+Rchi!U213+Rgiur!U213</f>
        <v>0</v>
      </c>
      <c r="V213" s="42">
        <f>Ragra!V213+Ruman!V213+Reco!V213+Rsper!V213+Rchi!V213+Rgiur!V213</f>
        <v>0</v>
      </c>
    </row>
    <row r="214" spans="1:22" s="50" customFormat="1" ht="24.9" customHeight="1">
      <c r="A214" s="6"/>
      <c r="B214" s="256">
        <v>2018</v>
      </c>
      <c r="C214" s="257"/>
      <c r="D214" s="231" t="s">
        <v>441</v>
      </c>
      <c r="E214" s="258" t="s">
        <v>442</v>
      </c>
      <c r="F214" s="257"/>
      <c r="G214" s="257"/>
      <c r="H214" s="231" t="s">
        <v>22</v>
      </c>
      <c r="I214" s="258" t="s">
        <v>17</v>
      </c>
      <c r="J214" s="257"/>
      <c r="K214" s="229" t="s">
        <v>18</v>
      </c>
      <c r="L214" s="229">
        <v>1</v>
      </c>
      <c r="M214" s="256" t="s">
        <v>19</v>
      </c>
      <c r="N214" s="257"/>
      <c r="O214" s="257"/>
      <c r="P214" s="229" t="s">
        <v>18</v>
      </c>
      <c r="Q214" s="38">
        <f>Ragra!Q214+Ruman!Q214+Reco!Q214+Rsper!Q214+Rchi!Q214+Rgiur!Q214</f>
        <v>0</v>
      </c>
      <c r="R214" s="38">
        <f>Ragra!R214+Ruman!R214+Reco!R214+Rsper!R214+Rchi!R214+Rgiur!R214</f>
        <v>0</v>
      </c>
      <c r="S214" s="38">
        <f>Ragra!S214+Ruman!S214+Reco!S214+Rsper!S214+Rchi!S214+Rgiur!S214</f>
        <v>0</v>
      </c>
      <c r="T214" s="38">
        <f>Ragra!T214+Ruman!T214+Reco!T214+Rsper!T214+Rchi!T214+Rgiur!T214</f>
        <v>0</v>
      </c>
      <c r="U214" s="38">
        <f>Ragra!U214+Ruman!U214+Reco!U214+Rsper!U214+Rchi!U214+Rgiur!U214</f>
        <v>0</v>
      </c>
      <c r="V214" s="38">
        <f>Ragra!V214+Ruman!V214+Reco!V214+Rsper!V214+Rchi!V214+Rgiur!V214</f>
        <v>0</v>
      </c>
    </row>
    <row r="215" spans="1:22" s="50" customFormat="1" ht="24.9" customHeight="1">
      <c r="A215" s="6"/>
      <c r="B215" s="256">
        <v>2018</v>
      </c>
      <c r="C215" s="257"/>
      <c r="D215" s="231" t="s">
        <v>443</v>
      </c>
      <c r="E215" s="258" t="s">
        <v>442</v>
      </c>
      <c r="F215" s="257"/>
      <c r="G215" s="257"/>
      <c r="H215" s="231" t="s">
        <v>22</v>
      </c>
      <c r="I215" s="258" t="s">
        <v>17</v>
      </c>
      <c r="J215" s="257"/>
      <c r="K215" s="229" t="s">
        <v>18</v>
      </c>
      <c r="L215" s="229">
        <v>2</v>
      </c>
      <c r="M215" s="256" t="s">
        <v>19</v>
      </c>
      <c r="N215" s="257"/>
      <c r="O215" s="257"/>
      <c r="P215" s="229" t="s">
        <v>18</v>
      </c>
      <c r="Q215" s="38">
        <f>Ragra!Q215+Ruman!Q215+Reco!Q215+Rsper!Q215+Rchi!Q215+Rgiur!Q215</f>
        <v>0</v>
      </c>
      <c r="R215" s="38">
        <f>Ragra!R215+Ruman!R215+Reco!R215+Rsper!R215+Rchi!R215+Rgiur!R215</f>
        <v>0</v>
      </c>
      <c r="S215" s="38">
        <f>Ragra!S215+Ruman!S215+Reco!S215+Rsper!S215+Rchi!S215+Rgiur!S215</f>
        <v>0</v>
      </c>
      <c r="T215" s="38">
        <f>Ragra!T215+Ruman!T215+Reco!T215+Rsper!T215+Rchi!T215+Rgiur!T215</f>
        <v>0</v>
      </c>
      <c r="U215" s="38">
        <f>Ragra!U215+Ruman!U215+Reco!U215+Rsper!U215+Rchi!U215+Rgiur!U215</f>
        <v>0</v>
      </c>
      <c r="V215" s="38">
        <f>Ragra!V215+Ruman!V215+Reco!V215+Rsper!V215+Rchi!V215+Rgiur!V215</f>
        <v>0</v>
      </c>
    </row>
    <row r="216" spans="1:22" s="51" customFormat="1" ht="24.9" customHeight="1">
      <c r="A216" s="7"/>
      <c r="B216" s="259">
        <v>2018</v>
      </c>
      <c r="C216" s="260"/>
      <c r="D216" s="8" t="s">
        <v>444</v>
      </c>
      <c r="E216" s="261" t="s">
        <v>442</v>
      </c>
      <c r="F216" s="260"/>
      <c r="G216" s="260"/>
      <c r="H216" s="8" t="s">
        <v>22</v>
      </c>
      <c r="I216" s="261" t="s">
        <v>17</v>
      </c>
      <c r="J216" s="260"/>
      <c r="K216" s="226" t="s">
        <v>18</v>
      </c>
      <c r="L216" s="226">
        <v>3</v>
      </c>
      <c r="M216" s="259" t="s">
        <v>19</v>
      </c>
      <c r="N216" s="260"/>
      <c r="O216" s="260"/>
      <c r="P216" s="226" t="s">
        <v>18</v>
      </c>
      <c r="Q216" s="40">
        <f>Ragra!Q216+Ruman!Q216+Reco!Q216+Rsper!Q216+Rchi!Q216+Rgiur!Q216</f>
        <v>0</v>
      </c>
      <c r="R216" s="40">
        <f>Ragra!R216+Ruman!R216+Reco!R216+Rsper!R216+Rchi!R216+Rgiur!R216</f>
        <v>0</v>
      </c>
      <c r="S216" s="40">
        <f>Ragra!S216+Ruman!S216+Reco!S216+Rsper!S216+Rchi!S216+Rgiur!S216</f>
        <v>0</v>
      </c>
      <c r="T216" s="40">
        <f>Ragra!T216+Ruman!T216+Reco!T216+Rsper!T216+Rchi!T216+Rgiur!T216</f>
        <v>0</v>
      </c>
      <c r="U216" s="40">
        <f>Ragra!U216+Ruman!U216+Reco!U216+Rsper!U216+Rchi!U216+Rgiur!U216</f>
        <v>0</v>
      </c>
      <c r="V216" s="40">
        <f>Ragra!V216+Ruman!V216+Reco!V216+Rsper!V216+Rchi!V216+Rgiur!V216</f>
        <v>0</v>
      </c>
    </row>
    <row r="217" spans="1:22" ht="24.9" customHeight="1">
      <c r="A217" s="1"/>
      <c r="B217" s="249">
        <v>2018</v>
      </c>
      <c r="C217" s="250"/>
      <c r="D217" s="228" t="s">
        <v>445</v>
      </c>
      <c r="E217" s="251" t="s">
        <v>446</v>
      </c>
      <c r="F217" s="252"/>
      <c r="G217" s="252"/>
      <c r="H217" s="228" t="s">
        <v>22</v>
      </c>
      <c r="I217" s="251" t="s">
        <v>17</v>
      </c>
      <c r="J217" s="252"/>
      <c r="K217" s="227" t="s">
        <v>29</v>
      </c>
      <c r="L217" s="227">
        <v>4</v>
      </c>
      <c r="M217" s="253" t="s">
        <v>19</v>
      </c>
      <c r="N217" s="252"/>
      <c r="O217" s="252"/>
      <c r="P217" s="227" t="s">
        <v>18</v>
      </c>
      <c r="Q217" s="58">
        <f>Ragra!Q217+Ruman!Q217+Reco!Q217+Rsper!Q217+Rchi!Q217+Rgiur!Q217</f>
        <v>0</v>
      </c>
      <c r="R217" s="46">
        <f>Ragra!R217+Ruman!R217+Reco!R217+Rsper!R217+Rchi!R217+Rgiur!R217</f>
        <v>0</v>
      </c>
      <c r="S217" s="46">
        <f>Ragra!S217+Ruman!S217+Reco!S217+Rsper!S217+Rchi!S217+Rgiur!S217</f>
        <v>0</v>
      </c>
      <c r="T217" s="46">
        <f>Ragra!T217+Ruman!T217+Reco!T217+Rsper!T217+Rchi!T217+Rgiur!T217</f>
        <v>0</v>
      </c>
      <c r="U217" s="46">
        <f>Ragra!U217+Ruman!U217+Reco!U217+Rsper!U217+Rchi!U217+Rgiur!U217</f>
        <v>0</v>
      </c>
      <c r="V217" s="46">
        <f>Ragra!V217+Ruman!V217+Reco!V217+Rsper!V217+Rchi!V217+Rgiur!V217</f>
        <v>0</v>
      </c>
    </row>
    <row r="218" spans="1:22" ht="24.9" customHeight="1" thickBot="1">
      <c r="A218" s="1"/>
      <c r="B218" s="253"/>
      <c r="C218" s="252"/>
      <c r="D218" s="228"/>
      <c r="E218" s="254" t="s">
        <v>447</v>
      </c>
      <c r="F218" s="255"/>
      <c r="G218" s="255"/>
      <c r="H218" s="228"/>
      <c r="I218" s="251"/>
      <c r="J218" s="252"/>
      <c r="K218" s="227"/>
      <c r="L218" s="227"/>
      <c r="M218" s="253"/>
      <c r="N218" s="252"/>
      <c r="O218" s="252"/>
      <c r="P218" s="227"/>
      <c r="Q218" s="11">
        <f>Ragra!Q218+Ruman!Q218+Reco!Q218+Rsper!Q218+Rchi!Q218+Rgiur!Q218+Rpod!Q218</f>
        <v>1140300</v>
      </c>
      <c r="R218" s="11">
        <f>Ragra!R218+Ruman!R218+Reco!R218+Rsper!R218+Rchi!R218+Rgiur!R218</f>
        <v>13776608.66</v>
      </c>
      <c r="S218" s="11">
        <f>Ragra!S218+Ruman!S218+Reco!S218+Rsper!S218+Rchi!S218+Rgiur!S218</f>
        <v>1237121.4099999999</v>
      </c>
      <c r="T218" s="11">
        <f>Ragra!T218+Ruman!T218+Reco!T218+Rsper!T218+Rchi!T218+Rgiur!T218</f>
        <v>180004.72999999998</v>
      </c>
      <c r="U218" s="11">
        <f>Ragra!U218+Ruman!U218+Reco!U218+Rsper!U218+Rchi!U218+Rgiur!U218</f>
        <v>116363.01999999999</v>
      </c>
      <c r="V218" s="12">
        <f>Ragra!V218+Ruman!V218+Reco!V218+Rsper!V218+Rchi!V218+Rgiur!V218+Rpod!V218</f>
        <v>16450397.819999998</v>
      </c>
    </row>
    <row r="219" spans="1:22" ht="24.9" customHeight="1" thickTop="1"/>
  </sheetData>
  <autoFilter ref="L1:L218"/>
  <mergeCells count="871">
    <mergeCell ref="B1:C1"/>
    <mergeCell ref="E1:G1"/>
    <mergeCell ref="I1:J1"/>
    <mergeCell ref="M1:O1"/>
    <mergeCell ref="B2:C2"/>
    <mergeCell ref="E2:G2"/>
    <mergeCell ref="I2:J2"/>
    <mergeCell ref="M2:O2"/>
    <mergeCell ref="B5:C5"/>
    <mergeCell ref="E5:G5"/>
    <mergeCell ref="I5:J5"/>
    <mergeCell ref="M5:O5"/>
    <mergeCell ref="B6:C6"/>
    <mergeCell ref="E6:G6"/>
    <mergeCell ref="I6:J6"/>
    <mergeCell ref="M6:O6"/>
    <mergeCell ref="B3:C3"/>
    <mergeCell ref="E3:G3"/>
    <mergeCell ref="I3:J3"/>
    <mergeCell ref="M3:O3"/>
    <mergeCell ref="B4:C4"/>
    <mergeCell ref="E4:G4"/>
    <mergeCell ref="I4:J4"/>
    <mergeCell ref="M4:O4"/>
    <mergeCell ref="B9:C9"/>
    <mergeCell ref="E9:G9"/>
    <mergeCell ref="I9:J9"/>
    <mergeCell ref="M9:O9"/>
    <mergeCell ref="B10:C10"/>
    <mergeCell ref="E10:G10"/>
    <mergeCell ref="I10:J10"/>
    <mergeCell ref="M10:O10"/>
    <mergeCell ref="B7:C7"/>
    <mergeCell ref="E7:G7"/>
    <mergeCell ref="I7:J7"/>
    <mergeCell ref="M7:O7"/>
    <mergeCell ref="B8:C8"/>
    <mergeCell ref="E8:G8"/>
    <mergeCell ref="I8:J8"/>
    <mergeCell ref="M8:O8"/>
    <mergeCell ref="B13:C13"/>
    <mergeCell ref="E13:G13"/>
    <mergeCell ref="I13:J13"/>
    <mergeCell ref="M13:O13"/>
    <mergeCell ref="B14:C14"/>
    <mergeCell ref="E14:G14"/>
    <mergeCell ref="I14:J14"/>
    <mergeCell ref="M14:O14"/>
    <mergeCell ref="B11:C11"/>
    <mergeCell ref="E11:G11"/>
    <mergeCell ref="I11:J11"/>
    <mergeCell ref="M11:O11"/>
    <mergeCell ref="B12:C12"/>
    <mergeCell ref="E12:G12"/>
    <mergeCell ref="I12:J12"/>
    <mergeCell ref="M12:O12"/>
    <mergeCell ref="B17:C17"/>
    <mergeCell ref="E17:G17"/>
    <mergeCell ref="I17:J17"/>
    <mergeCell ref="M17:O17"/>
    <mergeCell ref="B18:C18"/>
    <mergeCell ref="E18:G18"/>
    <mergeCell ref="I18:J18"/>
    <mergeCell ref="M18:O18"/>
    <mergeCell ref="B15:C15"/>
    <mergeCell ref="E15:G15"/>
    <mergeCell ref="I15:J15"/>
    <mergeCell ref="M15:O15"/>
    <mergeCell ref="B16:C16"/>
    <mergeCell ref="E16:G16"/>
    <mergeCell ref="I16:J16"/>
    <mergeCell ref="M16:O16"/>
    <mergeCell ref="B21:C21"/>
    <mergeCell ref="E21:G21"/>
    <mergeCell ref="I21:J21"/>
    <mergeCell ref="M21:O21"/>
    <mergeCell ref="B22:C22"/>
    <mergeCell ref="E22:G22"/>
    <mergeCell ref="I22:J22"/>
    <mergeCell ref="M22:O22"/>
    <mergeCell ref="B19:C19"/>
    <mergeCell ref="E19:G19"/>
    <mergeCell ref="I19:J19"/>
    <mergeCell ref="M19:O19"/>
    <mergeCell ref="B20:C20"/>
    <mergeCell ref="E20:G20"/>
    <mergeCell ref="I20:J20"/>
    <mergeCell ref="M20:O20"/>
    <mergeCell ref="B25:C25"/>
    <mergeCell ref="E25:G25"/>
    <mergeCell ref="I25:J25"/>
    <mergeCell ref="M25:O25"/>
    <mergeCell ref="B26:C26"/>
    <mergeCell ref="E26:G26"/>
    <mergeCell ref="I26:J26"/>
    <mergeCell ref="M26:O26"/>
    <mergeCell ref="B23:C23"/>
    <mergeCell ref="E23:G23"/>
    <mergeCell ref="I23:J23"/>
    <mergeCell ref="M23:O23"/>
    <mergeCell ref="B24:C24"/>
    <mergeCell ref="E24:G24"/>
    <mergeCell ref="I24:J24"/>
    <mergeCell ref="M24:O24"/>
    <mergeCell ref="B29:C29"/>
    <mergeCell ref="E29:G29"/>
    <mergeCell ref="I29:J29"/>
    <mergeCell ref="M29:O29"/>
    <mergeCell ref="B30:C30"/>
    <mergeCell ref="E30:G30"/>
    <mergeCell ref="I30:J30"/>
    <mergeCell ref="M30:O30"/>
    <mergeCell ref="B27:C27"/>
    <mergeCell ref="E27:G27"/>
    <mergeCell ref="I27:J27"/>
    <mergeCell ref="M27:O27"/>
    <mergeCell ref="B28:C28"/>
    <mergeCell ref="E28:G28"/>
    <mergeCell ref="I28:J28"/>
    <mergeCell ref="M28:O28"/>
    <mergeCell ref="B33:C33"/>
    <mergeCell ref="E33:G33"/>
    <mergeCell ref="I33:J33"/>
    <mergeCell ref="M33:O33"/>
    <mergeCell ref="B34:C34"/>
    <mergeCell ref="E34:G34"/>
    <mergeCell ref="I34:J34"/>
    <mergeCell ref="M34:O34"/>
    <mergeCell ref="B31:C31"/>
    <mergeCell ref="E31:G31"/>
    <mergeCell ref="I31:J31"/>
    <mergeCell ref="M31:O31"/>
    <mergeCell ref="B32:C32"/>
    <mergeCell ref="E32:G32"/>
    <mergeCell ref="I32:J32"/>
    <mergeCell ref="M32:O32"/>
    <mergeCell ref="B37:C37"/>
    <mergeCell ref="E37:G37"/>
    <mergeCell ref="I37:J37"/>
    <mergeCell ref="M37:O37"/>
    <mergeCell ref="B38:C38"/>
    <mergeCell ref="E38:G38"/>
    <mergeCell ref="I38:J38"/>
    <mergeCell ref="M38:O38"/>
    <mergeCell ref="B35:C35"/>
    <mergeCell ref="E35:G35"/>
    <mergeCell ref="I35:J35"/>
    <mergeCell ref="M35:O35"/>
    <mergeCell ref="B36:C36"/>
    <mergeCell ref="E36:G36"/>
    <mergeCell ref="I36:J36"/>
    <mergeCell ref="M36:O36"/>
    <mergeCell ref="B41:C41"/>
    <mergeCell ref="E41:G41"/>
    <mergeCell ref="I41:J41"/>
    <mergeCell ref="M41:O41"/>
    <mergeCell ref="B42:C42"/>
    <mergeCell ref="E42:G42"/>
    <mergeCell ref="I42:J42"/>
    <mergeCell ref="M42:O42"/>
    <mergeCell ref="B39:C39"/>
    <mergeCell ref="E39:G39"/>
    <mergeCell ref="I39:J39"/>
    <mergeCell ref="M39:O39"/>
    <mergeCell ref="B40:C40"/>
    <mergeCell ref="E40:G40"/>
    <mergeCell ref="I40:J40"/>
    <mergeCell ref="M40:O40"/>
    <mergeCell ref="B45:C45"/>
    <mergeCell ref="E45:G45"/>
    <mergeCell ref="I45:J45"/>
    <mergeCell ref="M45:O45"/>
    <mergeCell ref="B46:C46"/>
    <mergeCell ref="E46:G46"/>
    <mergeCell ref="I46:J46"/>
    <mergeCell ref="M46:O46"/>
    <mergeCell ref="B43:C43"/>
    <mergeCell ref="E43:G43"/>
    <mergeCell ref="I43:J43"/>
    <mergeCell ref="M43:O43"/>
    <mergeCell ref="B44:C44"/>
    <mergeCell ref="E44:G44"/>
    <mergeCell ref="I44:J44"/>
    <mergeCell ref="M44:O44"/>
    <mergeCell ref="B49:C49"/>
    <mergeCell ref="E49:G49"/>
    <mergeCell ref="I49:J49"/>
    <mergeCell ref="M49:O49"/>
    <mergeCell ref="B50:C50"/>
    <mergeCell ref="E50:G50"/>
    <mergeCell ref="I50:J50"/>
    <mergeCell ref="M50:O50"/>
    <mergeCell ref="B47:C47"/>
    <mergeCell ref="E47:G47"/>
    <mergeCell ref="I47:J47"/>
    <mergeCell ref="M47:O47"/>
    <mergeCell ref="B48:C48"/>
    <mergeCell ref="E48:G48"/>
    <mergeCell ref="I48:J48"/>
    <mergeCell ref="M48:O48"/>
    <mergeCell ref="B53:C53"/>
    <mergeCell ref="E53:G53"/>
    <mergeCell ref="I53:J53"/>
    <mergeCell ref="M53:O53"/>
    <mergeCell ref="B54:C54"/>
    <mergeCell ref="E54:G54"/>
    <mergeCell ref="I54:J54"/>
    <mergeCell ref="M54:O54"/>
    <mergeCell ref="B51:C51"/>
    <mergeCell ref="E51:G51"/>
    <mergeCell ref="I51:J51"/>
    <mergeCell ref="M51:O51"/>
    <mergeCell ref="B52:C52"/>
    <mergeCell ref="E52:G52"/>
    <mergeCell ref="I52:J52"/>
    <mergeCell ref="M52:O52"/>
    <mergeCell ref="B57:C57"/>
    <mergeCell ref="E57:G57"/>
    <mergeCell ref="I57:J57"/>
    <mergeCell ref="M57:O57"/>
    <mergeCell ref="B58:C58"/>
    <mergeCell ref="E58:G58"/>
    <mergeCell ref="I58:J58"/>
    <mergeCell ref="M58:O58"/>
    <mergeCell ref="B55:C55"/>
    <mergeCell ref="E55:G55"/>
    <mergeCell ref="I55:J55"/>
    <mergeCell ref="M55:O55"/>
    <mergeCell ref="B56:C56"/>
    <mergeCell ref="E56:G56"/>
    <mergeCell ref="I56:J56"/>
    <mergeCell ref="M56:O56"/>
    <mergeCell ref="B61:C61"/>
    <mergeCell ref="E61:G61"/>
    <mergeCell ref="I61:J61"/>
    <mergeCell ref="M61:O61"/>
    <mergeCell ref="B62:C62"/>
    <mergeCell ref="E62:G62"/>
    <mergeCell ref="I62:J62"/>
    <mergeCell ref="M62:O62"/>
    <mergeCell ref="B59:C59"/>
    <mergeCell ref="E59:G59"/>
    <mergeCell ref="I59:J59"/>
    <mergeCell ref="M59:O59"/>
    <mergeCell ref="B60:C60"/>
    <mergeCell ref="E60:G60"/>
    <mergeCell ref="I60:J60"/>
    <mergeCell ref="M60:O60"/>
    <mergeCell ref="B65:C65"/>
    <mergeCell ref="E65:G65"/>
    <mergeCell ref="I65:J65"/>
    <mergeCell ref="M65:O65"/>
    <mergeCell ref="B66:C66"/>
    <mergeCell ref="E66:G66"/>
    <mergeCell ref="I66:J66"/>
    <mergeCell ref="M66:O66"/>
    <mergeCell ref="B63:C63"/>
    <mergeCell ref="E63:G63"/>
    <mergeCell ref="I63:J63"/>
    <mergeCell ref="M63:O63"/>
    <mergeCell ref="B64:C64"/>
    <mergeCell ref="E64:G64"/>
    <mergeCell ref="I64:J64"/>
    <mergeCell ref="M64:O64"/>
    <mergeCell ref="B69:C69"/>
    <mergeCell ref="E69:G69"/>
    <mergeCell ref="I69:J69"/>
    <mergeCell ref="M69:O69"/>
    <mergeCell ref="B70:C70"/>
    <mergeCell ref="E70:G70"/>
    <mergeCell ref="I70:J70"/>
    <mergeCell ref="M70:O70"/>
    <mergeCell ref="B67:C67"/>
    <mergeCell ref="E67:G67"/>
    <mergeCell ref="I67:J67"/>
    <mergeCell ref="M67:O67"/>
    <mergeCell ref="B68:C68"/>
    <mergeCell ref="E68:G68"/>
    <mergeCell ref="I68:J68"/>
    <mergeCell ref="M68:O68"/>
    <mergeCell ref="B73:C73"/>
    <mergeCell ref="E73:G73"/>
    <mergeCell ref="I73:J73"/>
    <mergeCell ref="M73:O73"/>
    <mergeCell ref="B74:C74"/>
    <mergeCell ref="E74:G74"/>
    <mergeCell ref="I74:J74"/>
    <mergeCell ref="M74:O74"/>
    <mergeCell ref="B71:C71"/>
    <mergeCell ref="E71:G71"/>
    <mergeCell ref="I71:J71"/>
    <mergeCell ref="M71:O71"/>
    <mergeCell ref="B72:C72"/>
    <mergeCell ref="E72:G72"/>
    <mergeCell ref="I72:J72"/>
    <mergeCell ref="M72:O72"/>
    <mergeCell ref="B77:C77"/>
    <mergeCell ref="E77:G77"/>
    <mergeCell ref="I77:J77"/>
    <mergeCell ref="M77:O77"/>
    <mergeCell ref="B78:C78"/>
    <mergeCell ref="E78:G78"/>
    <mergeCell ref="I78:J78"/>
    <mergeCell ref="M78:O78"/>
    <mergeCell ref="B75:C75"/>
    <mergeCell ref="E75:G75"/>
    <mergeCell ref="I75:J75"/>
    <mergeCell ref="M75:O75"/>
    <mergeCell ref="B76:C76"/>
    <mergeCell ref="E76:G76"/>
    <mergeCell ref="I76:J76"/>
    <mergeCell ref="M76:O76"/>
    <mergeCell ref="B81:C81"/>
    <mergeCell ref="E81:G81"/>
    <mergeCell ref="I81:J81"/>
    <mergeCell ref="M81:O81"/>
    <mergeCell ref="B82:C82"/>
    <mergeCell ref="E82:G82"/>
    <mergeCell ref="I82:J82"/>
    <mergeCell ref="M82:O82"/>
    <mergeCell ref="B79:C79"/>
    <mergeCell ref="E79:G79"/>
    <mergeCell ref="I79:J79"/>
    <mergeCell ref="M79:O79"/>
    <mergeCell ref="B80:C80"/>
    <mergeCell ref="E80:G80"/>
    <mergeCell ref="I80:J80"/>
    <mergeCell ref="M80:O80"/>
    <mergeCell ref="B85:C85"/>
    <mergeCell ref="E85:G85"/>
    <mergeCell ref="I85:J85"/>
    <mergeCell ref="M85:O85"/>
    <mergeCell ref="B86:C86"/>
    <mergeCell ref="E86:G86"/>
    <mergeCell ref="I86:J86"/>
    <mergeCell ref="M86:O86"/>
    <mergeCell ref="B83:C83"/>
    <mergeCell ref="E83:G83"/>
    <mergeCell ref="I83:J83"/>
    <mergeCell ref="M83:O83"/>
    <mergeCell ref="B84:C84"/>
    <mergeCell ref="E84:G84"/>
    <mergeCell ref="I84:J84"/>
    <mergeCell ref="M84:O84"/>
    <mergeCell ref="B89:C89"/>
    <mergeCell ref="E89:G89"/>
    <mergeCell ref="I89:J89"/>
    <mergeCell ref="M89:O89"/>
    <mergeCell ref="B90:C90"/>
    <mergeCell ref="E90:G90"/>
    <mergeCell ref="I90:J90"/>
    <mergeCell ref="M90:O90"/>
    <mergeCell ref="B87:C87"/>
    <mergeCell ref="E87:G87"/>
    <mergeCell ref="I87:J87"/>
    <mergeCell ref="M87:O87"/>
    <mergeCell ref="B88:C88"/>
    <mergeCell ref="E88:G88"/>
    <mergeCell ref="I88:J88"/>
    <mergeCell ref="M88:O88"/>
    <mergeCell ref="B93:C93"/>
    <mergeCell ref="E93:G93"/>
    <mergeCell ref="I93:J93"/>
    <mergeCell ref="M93:O93"/>
    <mergeCell ref="B94:C94"/>
    <mergeCell ref="E94:G94"/>
    <mergeCell ref="I94:J94"/>
    <mergeCell ref="M94:O94"/>
    <mergeCell ref="B91:C91"/>
    <mergeCell ref="E91:G91"/>
    <mergeCell ref="I91:J91"/>
    <mergeCell ref="M91:O91"/>
    <mergeCell ref="B92:C92"/>
    <mergeCell ref="E92:G92"/>
    <mergeCell ref="I92:J92"/>
    <mergeCell ref="M92:O92"/>
    <mergeCell ref="B97:C97"/>
    <mergeCell ref="E97:G97"/>
    <mergeCell ref="I97:J97"/>
    <mergeCell ref="M97:O97"/>
    <mergeCell ref="B98:C98"/>
    <mergeCell ref="E98:G98"/>
    <mergeCell ref="I98:J98"/>
    <mergeCell ref="M98:O98"/>
    <mergeCell ref="B95:C95"/>
    <mergeCell ref="E95:G95"/>
    <mergeCell ref="I95:J95"/>
    <mergeCell ref="M95:O95"/>
    <mergeCell ref="B96:C96"/>
    <mergeCell ref="E96:G96"/>
    <mergeCell ref="I96:J96"/>
    <mergeCell ref="M96:O96"/>
    <mergeCell ref="B101:C101"/>
    <mergeCell ref="E101:G101"/>
    <mergeCell ref="I101:J101"/>
    <mergeCell ref="M101:O101"/>
    <mergeCell ref="B102:C102"/>
    <mergeCell ref="E102:G102"/>
    <mergeCell ref="I102:J102"/>
    <mergeCell ref="M102:O102"/>
    <mergeCell ref="B99:C99"/>
    <mergeCell ref="E99:G99"/>
    <mergeCell ref="I99:J99"/>
    <mergeCell ref="M99:O99"/>
    <mergeCell ref="B100:C100"/>
    <mergeCell ref="E100:G100"/>
    <mergeCell ref="I100:J100"/>
    <mergeCell ref="B105:C105"/>
    <mergeCell ref="E105:G105"/>
    <mergeCell ref="I105:J105"/>
    <mergeCell ref="M105:O105"/>
    <mergeCell ref="B106:C106"/>
    <mergeCell ref="E106:G106"/>
    <mergeCell ref="I106:J106"/>
    <mergeCell ref="M106:O106"/>
    <mergeCell ref="B103:C103"/>
    <mergeCell ref="E103:G103"/>
    <mergeCell ref="I103:J103"/>
    <mergeCell ref="M103:O103"/>
    <mergeCell ref="B104:C104"/>
    <mergeCell ref="E104:G104"/>
    <mergeCell ref="I104:J104"/>
    <mergeCell ref="M104:O104"/>
    <mergeCell ref="B109:C109"/>
    <mergeCell ref="E109:G109"/>
    <mergeCell ref="I109:J109"/>
    <mergeCell ref="M109:O109"/>
    <mergeCell ref="B110:C110"/>
    <mergeCell ref="E110:G110"/>
    <mergeCell ref="I110:J110"/>
    <mergeCell ref="M110:O110"/>
    <mergeCell ref="B107:C107"/>
    <mergeCell ref="E107:G107"/>
    <mergeCell ref="I107:J107"/>
    <mergeCell ref="M107:O107"/>
    <mergeCell ref="B108:C108"/>
    <mergeCell ref="E108:G108"/>
    <mergeCell ref="I108:J108"/>
    <mergeCell ref="M108:O108"/>
    <mergeCell ref="B113:C113"/>
    <mergeCell ref="E113:G113"/>
    <mergeCell ref="I113:J113"/>
    <mergeCell ref="M113:O113"/>
    <mergeCell ref="B114:C114"/>
    <mergeCell ref="E114:G114"/>
    <mergeCell ref="I114:J114"/>
    <mergeCell ref="M114:O114"/>
    <mergeCell ref="B111:C111"/>
    <mergeCell ref="E111:G111"/>
    <mergeCell ref="I111:J111"/>
    <mergeCell ref="M111:O111"/>
    <mergeCell ref="B112:C112"/>
    <mergeCell ref="E112:G112"/>
    <mergeCell ref="I112:J112"/>
    <mergeCell ref="M112:O112"/>
    <mergeCell ref="B117:C117"/>
    <mergeCell ref="E117:G117"/>
    <mergeCell ref="I117:J117"/>
    <mergeCell ref="M117:O117"/>
    <mergeCell ref="B118:C118"/>
    <mergeCell ref="E118:G118"/>
    <mergeCell ref="I118:J118"/>
    <mergeCell ref="M118:O118"/>
    <mergeCell ref="B115:C115"/>
    <mergeCell ref="E115:G115"/>
    <mergeCell ref="I115:J115"/>
    <mergeCell ref="M115:O115"/>
    <mergeCell ref="B116:C116"/>
    <mergeCell ref="E116:G116"/>
    <mergeCell ref="I116:J116"/>
    <mergeCell ref="M116:O116"/>
    <mergeCell ref="B121:C121"/>
    <mergeCell ref="E121:G121"/>
    <mergeCell ref="I121:J121"/>
    <mergeCell ref="M121:O121"/>
    <mergeCell ref="B122:C122"/>
    <mergeCell ref="E122:G122"/>
    <mergeCell ref="I122:J122"/>
    <mergeCell ref="M122:O122"/>
    <mergeCell ref="B119:C119"/>
    <mergeCell ref="E119:G119"/>
    <mergeCell ref="I119:J119"/>
    <mergeCell ref="M119:O119"/>
    <mergeCell ref="B120:C120"/>
    <mergeCell ref="E120:G120"/>
    <mergeCell ref="I120:J120"/>
    <mergeCell ref="M120:O120"/>
    <mergeCell ref="B125:C125"/>
    <mergeCell ref="E125:G125"/>
    <mergeCell ref="I125:J125"/>
    <mergeCell ref="M125:O125"/>
    <mergeCell ref="B126:C126"/>
    <mergeCell ref="E126:G126"/>
    <mergeCell ref="I126:J126"/>
    <mergeCell ref="M126:O126"/>
    <mergeCell ref="B123:C123"/>
    <mergeCell ref="E123:G123"/>
    <mergeCell ref="I123:J123"/>
    <mergeCell ref="M123:O123"/>
    <mergeCell ref="B124:C124"/>
    <mergeCell ref="E124:G124"/>
    <mergeCell ref="I124:J124"/>
    <mergeCell ref="M124:O124"/>
    <mergeCell ref="B129:C129"/>
    <mergeCell ref="E129:G129"/>
    <mergeCell ref="I129:J129"/>
    <mergeCell ref="M129:O129"/>
    <mergeCell ref="B130:C130"/>
    <mergeCell ref="E130:G130"/>
    <mergeCell ref="I130:J130"/>
    <mergeCell ref="M130:O130"/>
    <mergeCell ref="B127:C127"/>
    <mergeCell ref="E127:G127"/>
    <mergeCell ref="I127:J127"/>
    <mergeCell ref="M127:O127"/>
    <mergeCell ref="B128:C128"/>
    <mergeCell ref="E128:G128"/>
    <mergeCell ref="I128:J128"/>
    <mergeCell ref="M128:O128"/>
    <mergeCell ref="B133:C133"/>
    <mergeCell ref="E133:G133"/>
    <mergeCell ref="I133:J133"/>
    <mergeCell ref="M133:O133"/>
    <mergeCell ref="B134:C134"/>
    <mergeCell ref="E134:G134"/>
    <mergeCell ref="I134:J134"/>
    <mergeCell ref="M134:O134"/>
    <mergeCell ref="B131:C131"/>
    <mergeCell ref="E131:G131"/>
    <mergeCell ref="I131:J131"/>
    <mergeCell ref="M131:O131"/>
    <mergeCell ref="B132:C132"/>
    <mergeCell ref="E132:G132"/>
    <mergeCell ref="I132:J132"/>
    <mergeCell ref="M132:O132"/>
    <mergeCell ref="B137:C137"/>
    <mergeCell ref="E137:G137"/>
    <mergeCell ref="I137:J137"/>
    <mergeCell ref="M137:O137"/>
    <mergeCell ref="B138:C138"/>
    <mergeCell ref="E138:G138"/>
    <mergeCell ref="I138:J138"/>
    <mergeCell ref="M138:O138"/>
    <mergeCell ref="B135:C135"/>
    <mergeCell ref="E135:G135"/>
    <mergeCell ref="I135:J135"/>
    <mergeCell ref="M135:O135"/>
    <mergeCell ref="B136:C136"/>
    <mergeCell ref="E136:G136"/>
    <mergeCell ref="I136:J136"/>
    <mergeCell ref="M136:O136"/>
    <mergeCell ref="B141:C141"/>
    <mergeCell ref="E141:G141"/>
    <mergeCell ref="I141:J141"/>
    <mergeCell ref="M141:O141"/>
    <mergeCell ref="B142:C142"/>
    <mergeCell ref="E142:G142"/>
    <mergeCell ref="I142:J142"/>
    <mergeCell ref="M142:O142"/>
    <mergeCell ref="B139:C139"/>
    <mergeCell ref="E139:G139"/>
    <mergeCell ref="I139:J139"/>
    <mergeCell ref="M139:O139"/>
    <mergeCell ref="B140:C140"/>
    <mergeCell ref="E140:G140"/>
    <mergeCell ref="I140:J140"/>
    <mergeCell ref="M140:O140"/>
    <mergeCell ref="B145:C145"/>
    <mergeCell ref="E145:G145"/>
    <mergeCell ref="I145:J145"/>
    <mergeCell ref="M145:O145"/>
    <mergeCell ref="B146:C146"/>
    <mergeCell ref="E146:G146"/>
    <mergeCell ref="I146:J146"/>
    <mergeCell ref="M146:O146"/>
    <mergeCell ref="B143:C143"/>
    <mergeCell ref="E143:G143"/>
    <mergeCell ref="I143:J143"/>
    <mergeCell ref="M143:O143"/>
    <mergeCell ref="B144:C144"/>
    <mergeCell ref="E144:G144"/>
    <mergeCell ref="I144:J144"/>
    <mergeCell ref="M144:O144"/>
    <mergeCell ref="B149:C149"/>
    <mergeCell ref="E149:G149"/>
    <mergeCell ref="I149:J149"/>
    <mergeCell ref="M149:O149"/>
    <mergeCell ref="B150:C150"/>
    <mergeCell ref="E150:G150"/>
    <mergeCell ref="I150:J150"/>
    <mergeCell ref="M150:O150"/>
    <mergeCell ref="B147:C147"/>
    <mergeCell ref="E147:G147"/>
    <mergeCell ref="I147:J147"/>
    <mergeCell ref="M147:O147"/>
    <mergeCell ref="B148:C148"/>
    <mergeCell ref="E148:G148"/>
    <mergeCell ref="I148:J148"/>
    <mergeCell ref="M148:O148"/>
    <mergeCell ref="B153:C153"/>
    <mergeCell ref="E153:G153"/>
    <mergeCell ref="I153:J153"/>
    <mergeCell ref="M153:O153"/>
    <mergeCell ref="B154:C154"/>
    <mergeCell ref="E154:G154"/>
    <mergeCell ref="I154:J154"/>
    <mergeCell ref="M154:O154"/>
    <mergeCell ref="B151:C151"/>
    <mergeCell ref="E151:G151"/>
    <mergeCell ref="I151:J151"/>
    <mergeCell ref="M151:O151"/>
    <mergeCell ref="B152:C152"/>
    <mergeCell ref="E152:G152"/>
    <mergeCell ref="I152:J152"/>
    <mergeCell ref="M152:O152"/>
    <mergeCell ref="B157:C157"/>
    <mergeCell ref="E157:G157"/>
    <mergeCell ref="I157:J157"/>
    <mergeCell ref="M157:O157"/>
    <mergeCell ref="B158:C158"/>
    <mergeCell ref="E158:G158"/>
    <mergeCell ref="I158:J158"/>
    <mergeCell ref="M158:O158"/>
    <mergeCell ref="B155:C155"/>
    <mergeCell ref="E155:G155"/>
    <mergeCell ref="I155:J155"/>
    <mergeCell ref="M155:O155"/>
    <mergeCell ref="B156:C156"/>
    <mergeCell ref="E156:G156"/>
    <mergeCell ref="I156:J156"/>
    <mergeCell ref="M156:O156"/>
    <mergeCell ref="B161:C161"/>
    <mergeCell ref="E161:G161"/>
    <mergeCell ref="I161:J161"/>
    <mergeCell ref="M161:O161"/>
    <mergeCell ref="B162:C162"/>
    <mergeCell ref="E162:G162"/>
    <mergeCell ref="I162:J162"/>
    <mergeCell ref="M162:O162"/>
    <mergeCell ref="B159:C159"/>
    <mergeCell ref="E159:G159"/>
    <mergeCell ref="I159:J159"/>
    <mergeCell ref="M159:O159"/>
    <mergeCell ref="B160:C160"/>
    <mergeCell ref="E160:G160"/>
    <mergeCell ref="I160:J160"/>
    <mergeCell ref="M160:O160"/>
    <mergeCell ref="B165:C165"/>
    <mergeCell ref="E165:G165"/>
    <mergeCell ref="I165:J165"/>
    <mergeCell ref="M165:O165"/>
    <mergeCell ref="B166:C166"/>
    <mergeCell ref="E166:G166"/>
    <mergeCell ref="I166:J166"/>
    <mergeCell ref="M166:O166"/>
    <mergeCell ref="B163:C163"/>
    <mergeCell ref="E163:G163"/>
    <mergeCell ref="I163:J163"/>
    <mergeCell ref="M163:O163"/>
    <mergeCell ref="B164:C164"/>
    <mergeCell ref="E164:G164"/>
    <mergeCell ref="I164:J164"/>
    <mergeCell ref="M164:O164"/>
    <mergeCell ref="B169:C169"/>
    <mergeCell ref="E169:G169"/>
    <mergeCell ref="I169:J169"/>
    <mergeCell ref="M169:O169"/>
    <mergeCell ref="B170:C170"/>
    <mergeCell ref="E170:G170"/>
    <mergeCell ref="I170:J170"/>
    <mergeCell ref="M170:O170"/>
    <mergeCell ref="B167:C167"/>
    <mergeCell ref="E167:G167"/>
    <mergeCell ref="I167:J167"/>
    <mergeCell ref="M167:O167"/>
    <mergeCell ref="B168:C168"/>
    <mergeCell ref="E168:G168"/>
    <mergeCell ref="I168:J168"/>
    <mergeCell ref="M168:O168"/>
    <mergeCell ref="B173:C173"/>
    <mergeCell ref="E173:G173"/>
    <mergeCell ref="I173:J173"/>
    <mergeCell ref="M173:O173"/>
    <mergeCell ref="B174:C174"/>
    <mergeCell ref="E174:G174"/>
    <mergeCell ref="I174:J174"/>
    <mergeCell ref="M174:O174"/>
    <mergeCell ref="B171:C171"/>
    <mergeCell ref="E171:G171"/>
    <mergeCell ref="I171:J171"/>
    <mergeCell ref="M171:O171"/>
    <mergeCell ref="B172:C172"/>
    <mergeCell ref="E172:G172"/>
    <mergeCell ref="I172:J172"/>
    <mergeCell ref="M172:O172"/>
    <mergeCell ref="B177:C177"/>
    <mergeCell ref="E177:G177"/>
    <mergeCell ref="I177:J177"/>
    <mergeCell ref="M177:O177"/>
    <mergeCell ref="B178:C178"/>
    <mergeCell ref="E178:G178"/>
    <mergeCell ref="I178:J178"/>
    <mergeCell ref="M178:O178"/>
    <mergeCell ref="B175:C175"/>
    <mergeCell ref="E175:G175"/>
    <mergeCell ref="I175:J175"/>
    <mergeCell ref="M175:O175"/>
    <mergeCell ref="B176:C176"/>
    <mergeCell ref="E176:G176"/>
    <mergeCell ref="I176:J176"/>
    <mergeCell ref="M176:O176"/>
    <mergeCell ref="B181:C181"/>
    <mergeCell ref="E181:G181"/>
    <mergeCell ref="I181:J181"/>
    <mergeCell ref="M181:O181"/>
    <mergeCell ref="B182:C182"/>
    <mergeCell ref="E182:G182"/>
    <mergeCell ref="I182:J182"/>
    <mergeCell ref="M182:O182"/>
    <mergeCell ref="B179:C179"/>
    <mergeCell ref="E179:G179"/>
    <mergeCell ref="I179:J179"/>
    <mergeCell ref="M179:O179"/>
    <mergeCell ref="B180:C180"/>
    <mergeCell ref="E180:G180"/>
    <mergeCell ref="I180:J180"/>
    <mergeCell ref="M180:O180"/>
    <mergeCell ref="B185:C185"/>
    <mergeCell ref="E185:G185"/>
    <mergeCell ref="I185:J185"/>
    <mergeCell ref="M185:O185"/>
    <mergeCell ref="B186:C186"/>
    <mergeCell ref="E186:G186"/>
    <mergeCell ref="I186:J186"/>
    <mergeCell ref="M186:O186"/>
    <mergeCell ref="B183:C183"/>
    <mergeCell ref="E183:G183"/>
    <mergeCell ref="I183:J183"/>
    <mergeCell ref="M183:O183"/>
    <mergeCell ref="B184:C184"/>
    <mergeCell ref="E184:G184"/>
    <mergeCell ref="I184:J184"/>
    <mergeCell ref="M184:O184"/>
    <mergeCell ref="B189:C189"/>
    <mergeCell ref="E189:G189"/>
    <mergeCell ref="I189:J189"/>
    <mergeCell ref="M189:O189"/>
    <mergeCell ref="B190:C190"/>
    <mergeCell ref="E190:G190"/>
    <mergeCell ref="I190:J190"/>
    <mergeCell ref="M190:O190"/>
    <mergeCell ref="B187:C187"/>
    <mergeCell ref="E187:G187"/>
    <mergeCell ref="I187:J187"/>
    <mergeCell ref="M187:O187"/>
    <mergeCell ref="B188:C188"/>
    <mergeCell ref="E188:G188"/>
    <mergeCell ref="I188:J188"/>
    <mergeCell ref="M188:O188"/>
    <mergeCell ref="B193:C193"/>
    <mergeCell ref="E193:G193"/>
    <mergeCell ref="I193:J193"/>
    <mergeCell ref="M193:O193"/>
    <mergeCell ref="B194:C194"/>
    <mergeCell ref="E194:G194"/>
    <mergeCell ref="I194:J194"/>
    <mergeCell ref="M194:O194"/>
    <mergeCell ref="B191:C191"/>
    <mergeCell ref="E191:G191"/>
    <mergeCell ref="I191:J191"/>
    <mergeCell ref="M191:O191"/>
    <mergeCell ref="B192:C192"/>
    <mergeCell ref="E192:G192"/>
    <mergeCell ref="I192:J192"/>
    <mergeCell ref="M192:O192"/>
    <mergeCell ref="B197:C197"/>
    <mergeCell ref="E197:G197"/>
    <mergeCell ref="I197:J197"/>
    <mergeCell ref="M197:O197"/>
    <mergeCell ref="B198:C198"/>
    <mergeCell ref="E198:G198"/>
    <mergeCell ref="I198:J198"/>
    <mergeCell ref="M198:O198"/>
    <mergeCell ref="B195:C195"/>
    <mergeCell ref="E195:G195"/>
    <mergeCell ref="I195:J195"/>
    <mergeCell ref="M195:O195"/>
    <mergeCell ref="B196:C196"/>
    <mergeCell ref="E196:G196"/>
    <mergeCell ref="I196:J196"/>
    <mergeCell ref="M196:O196"/>
    <mergeCell ref="B201:C201"/>
    <mergeCell ref="E201:G201"/>
    <mergeCell ref="I201:J201"/>
    <mergeCell ref="M201:O201"/>
    <mergeCell ref="B202:C202"/>
    <mergeCell ref="E202:G202"/>
    <mergeCell ref="I202:J202"/>
    <mergeCell ref="M202:O202"/>
    <mergeCell ref="B199:C199"/>
    <mergeCell ref="E199:G199"/>
    <mergeCell ref="I199:J199"/>
    <mergeCell ref="M199:O199"/>
    <mergeCell ref="B200:C200"/>
    <mergeCell ref="E200:G200"/>
    <mergeCell ref="I200:J200"/>
    <mergeCell ref="M200:O200"/>
    <mergeCell ref="B205:C205"/>
    <mergeCell ref="E205:G205"/>
    <mergeCell ref="I205:J205"/>
    <mergeCell ref="M205:O205"/>
    <mergeCell ref="B206:C206"/>
    <mergeCell ref="E206:G206"/>
    <mergeCell ref="I206:J206"/>
    <mergeCell ref="M206:O206"/>
    <mergeCell ref="B203:C203"/>
    <mergeCell ref="E203:G203"/>
    <mergeCell ref="I203:J203"/>
    <mergeCell ref="M203:O203"/>
    <mergeCell ref="B204:C204"/>
    <mergeCell ref="E204:G204"/>
    <mergeCell ref="I204:J204"/>
    <mergeCell ref="M204:O204"/>
    <mergeCell ref="B209:C209"/>
    <mergeCell ref="E209:G209"/>
    <mergeCell ref="I209:J209"/>
    <mergeCell ref="M209:O209"/>
    <mergeCell ref="B210:C210"/>
    <mergeCell ref="E210:G210"/>
    <mergeCell ref="I210:J210"/>
    <mergeCell ref="M210:O210"/>
    <mergeCell ref="B207:C207"/>
    <mergeCell ref="E207:G207"/>
    <mergeCell ref="I207:J207"/>
    <mergeCell ref="M207:O207"/>
    <mergeCell ref="B208:C208"/>
    <mergeCell ref="E208:G208"/>
    <mergeCell ref="I208:J208"/>
    <mergeCell ref="M208:O208"/>
    <mergeCell ref="B213:C213"/>
    <mergeCell ref="E213:G213"/>
    <mergeCell ref="I213:J213"/>
    <mergeCell ref="M213:O213"/>
    <mergeCell ref="B214:C214"/>
    <mergeCell ref="E214:G214"/>
    <mergeCell ref="I214:J214"/>
    <mergeCell ref="M214:O214"/>
    <mergeCell ref="B211:C211"/>
    <mergeCell ref="E211:G211"/>
    <mergeCell ref="I211:J211"/>
    <mergeCell ref="M211:O211"/>
    <mergeCell ref="B212:C212"/>
    <mergeCell ref="E212:G212"/>
    <mergeCell ref="I212:J212"/>
    <mergeCell ref="M212:O212"/>
    <mergeCell ref="B217:C217"/>
    <mergeCell ref="E217:G217"/>
    <mergeCell ref="I217:J217"/>
    <mergeCell ref="M217:O217"/>
    <mergeCell ref="B218:C218"/>
    <mergeCell ref="E218:G218"/>
    <mergeCell ref="I218:J218"/>
    <mergeCell ref="M218:O218"/>
    <mergeCell ref="B215:C215"/>
    <mergeCell ref="E215:G215"/>
    <mergeCell ref="I215:J215"/>
    <mergeCell ref="M215:O215"/>
    <mergeCell ref="B216:C216"/>
    <mergeCell ref="E216:G216"/>
    <mergeCell ref="I216:J216"/>
    <mergeCell ref="M216:O216"/>
  </mergeCells>
  <pageMargins left="0" right="0" top="0.74803149606299213" bottom="0" header="0.31496062992125984" footer="0.31496062992125984"/>
  <pageSetup paperSize="9" scale="70" orientation="landscape" r:id="rId1"/>
  <headerFooter alignWithMargins="0">
    <oddHeader>&amp;CBUDGET ECONOMICO RICAVI 2018 TOTALE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W592"/>
  <sheetViews>
    <sheetView topLeftCell="C564" zoomScaleNormal="100" workbookViewId="0">
      <selection activeCell="W579" sqref="W579"/>
    </sheetView>
  </sheetViews>
  <sheetFormatPr defaultColWidth="9.109375" defaultRowHeight="30" customHeight="1"/>
  <cols>
    <col min="1" max="1" width="0" style="172" hidden="1" customWidth="1"/>
    <col min="2" max="2" width="16.5546875" style="183" hidden="1" customWidth="1"/>
    <col min="3" max="3" width="9.109375" style="172"/>
    <col min="4" max="4" width="3.6640625" style="172" customWidth="1"/>
    <col min="5" max="5" width="15.5546875" style="172" customWidth="1"/>
    <col min="6" max="7" width="9.109375" style="190"/>
    <col min="8" max="8" width="12.109375" style="190" customWidth="1"/>
    <col min="9" max="13" width="9.109375" style="172"/>
    <col min="14" max="17" width="0" style="172" hidden="1" customWidth="1"/>
    <col min="18" max="19" width="16.88671875" style="144" bestFit="1" customWidth="1"/>
    <col min="20" max="21" width="16.88671875" style="144" customWidth="1"/>
    <col min="22" max="23" width="16.88671875" style="144" bestFit="1" customWidth="1"/>
    <col min="24" max="256" width="9.109375" style="172"/>
    <col min="257" max="258" width="0" style="172" hidden="1" customWidth="1"/>
    <col min="259" max="259" width="9.109375" style="172"/>
    <col min="260" max="260" width="3.6640625" style="172" customWidth="1"/>
    <col min="261" max="261" width="15.5546875" style="172" customWidth="1"/>
    <col min="262" max="263" width="9.109375" style="172"/>
    <col min="264" max="264" width="23.5546875" style="172" customWidth="1"/>
    <col min="265" max="269" width="9.109375" style="172"/>
    <col min="270" max="273" width="0" style="172" hidden="1" customWidth="1"/>
    <col min="274" max="275" width="16.88671875" style="172" bestFit="1" customWidth="1"/>
    <col min="276" max="277" width="16.88671875" style="172" customWidth="1"/>
    <col min="278" max="279" width="16.88671875" style="172" bestFit="1" customWidth="1"/>
    <col min="280" max="512" width="9.109375" style="172"/>
    <col min="513" max="514" width="0" style="172" hidden="1" customWidth="1"/>
    <col min="515" max="515" width="9.109375" style="172"/>
    <col min="516" max="516" width="3.6640625" style="172" customWidth="1"/>
    <col min="517" max="517" width="15.5546875" style="172" customWidth="1"/>
    <col min="518" max="519" width="9.109375" style="172"/>
    <col min="520" max="520" width="23.5546875" style="172" customWidth="1"/>
    <col min="521" max="525" width="9.109375" style="172"/>
    <col min="526" max="529" width="0" style="172" hidden="1" customWidth="1"/>
    <col min="530" max="531" width="16.88671875" style="172" bestFit="1" customWidth="1"/>
    <col min="532" max="533" width="16.88671875" style="172" customWidth="1"/>
    <col min="534" max="535" width="16.88671875" style="172" bestFit="1" customWidth="1"/>
    <col min="536" max="768" width="9.109375" style="172"/>
    <col min="769" max="770" width="0" style="172" hidden="1" customWidth="1"/>
    <col min="771" max="771" width="9.109375" style="172"/>
    <col min="772" max="772" width="3.6640625" style="172" customWidth="1"/>
    <col min="773" max="773" width="15.5546875" style="172" customWidth="1"/>
    <col min="774" max="775" width="9.109375" style="172"/>
    <col min="776" max="776" width="23.5546875" style="172" customWidth="1"/>
    <col min="777" max="781" width="9.109375" style="172"/>
    <col min="782" max="785" width="0" style="172" hidden="1" customWidth="1"/>
    <col min="786" max="787" width="16.88671875" style="172" bestFit="1" customWidth="1"/>
    <col min="788" max="789" width="16.88671875" style="172" customWidth="1"/>
    <col min="790" max="791" width="16.88671875" style="172" bestFit="1" customWidth="1"/>
    <col min="792" max="1024" width="9.109375" style="172"/>
    <col min="1025" max="1026" width="0" style="172" hidden="1" customWidth="1"/>
    <col min="1027" max="1027" width="9.109375" style="172"/>
    <col min="1028" max="1028" width="3.6640625" style="172" customWidth="1"/>
    <col min="1029" max="1029" width="15.5546875" style="172" customWidth="1"/>
    <col min="1030" max="1031" width="9.109375" style="172"/>
    <col min="1032" max="1032" width="23.5546875" style="172" customWidth="1"/>
    <col min="1033" max="1037" width="9.109375" style="172"/>
    <col min="1038" max="1041" width="0" style="172" hidden="1" customWidth="1"/>
    <col min="1042" max="1043" width="16.88671875" style="172" bestFit="1" customWidth="1"/>
    <col min="1044" max="1045" width="16.88671875" style="172" customWidth="1"/>
    <col min="1046" max="1047" width="16.88671875" style="172" bestFit="1" customWidth="1"/>
    <col min="1048" max="1280" width="9.109375" style="172"/>
    <col min="1281" max="1282" width="0" style="172" hidden="1" customWidth="1"/>
    <col min="1283" max="1283" width="9.109375" style="172"/>
    <col min="1284" max="1284" width="3.6640625" style="172" customWidth="1"/>
    <col min="1285" max="1285" width="15.5546875" style="172" customWidth="1"/>
    <col min="1286" max="1287" width="9.109375" style="172"/>
    <col min="1288" max="1288" width="23.5546875" style="172" customWidth="1"/>
    <col min="1289" max="1293" width="9.109375" style="172"/>
    <col min="1294" max="1297" width="0" style="172" hidden="1" customWidth="1"/>
    <col min="1298" max="1299" width="16.88671875" style="172" bestFit="1" customWidth="1"/>
    <col min="1300" max="1301" width="16.88671875" style="172" customWidth="1"/>
    <col min="1302" max="1303" width="16.88671875" style="172" bestFit="1" customWidth="1"/>
    <col min="1304" max="1536" width="9.109375" style="172"/>
    <col min="1537" max="1538" width="0" style="172" hidden="1" customWidth="1"/>
    <col min="1539" max="1539" width="9.109375" style="172"/>
    <col min="1540" max="1540" width="3.6640625" style="172" customWidth="1"/>
    <col min="1541" max="1541" width="15.5546875" style="172" customWidth="1"/>
    <col min="1542" max="1543" width="9.109375" style="172"/>
    <col min="1544" max="1544" width="23.5546875" style="172" customWidth="1"/>
    <col min="1545" max="1549" width="9.109375" style="172"/>
    <col min="1550" max="1553" width="0" style="172" hidden="1" customWidth="1"/>
    <col min="1554" max="1555" width="16.88671875" style="172" bestFit="1" customWidth="1"/>
    <col min="1556" max="1557" width="16.88671875" style="172" customWidth="1"/>
    <col min="1558" max="1559" width="16.88671875" style="172" bestFit="1" customWidth="1"/>
    <col min="1560" max="1792" width="9.109375" style="172"/>
    <col min="1793" max="1794" width="0" style="172" hidden="1" customWidth="1"/>
    <col min="1795" max="1795" width="9.109375" style="172"/>
    <col min="1796" max="1796" width="3.6640625" style="172" customWidth="1"/>
    <col min="1797" max="1797" width="15.5546875" style="172" customWidth="1"/>
    <col min="1798" max="1799" width="9.109375" style="172"/>
    <col min="1800" max="1800" width="23.5546875" style="172" customWidth="1"/>
    <col min="1801" max="1805" width="9.109375" style="172"/>
    <col min="1806" max="1809" width="0" style="172" hidden="1" customWidth="1"/>
    <col min="1810" max="1811" width="16.88671875" style="172" bestFit="1" customWidth="1"/>
    <col min="1812" max="1813" width="16.88671875" style="172" customWidth="1"/>
    <col min="1814" max="1815" width="16.88671875" style="172" bestFit="1" customWidth="1"/>
    <col min="1816" max="2048" width="9.109375" style="172"/>
    <col min="2049" max="2050" width="0" style="172" hidden="1" customWidth="1"/>
    <col min="2051" max="2051" width="9.109375" style="172"/>
    <col min="2052" max="2052" width="3.6640625" style="172" customWidth="1"/>
    <col min="2053" max="2053" width="15.5546875" style="172" customWidth="1"/>
    <col min="2054" max="2055" width="9.109375" style="172"/>
    <col min="2056" max="2056" width="23.5546875" style="172" customWidth="1"/>
    <col min="2057" max="2061" width="9.109375" style="172"/>
    <col min="2062" max="2065" width="0" style="172" hidden="1" customWidth="1"/>
    <col min="2066" max="2067" width="16.88671875" style="172" bestFit="1" customWidth="1"/>
    <col min="2068" max="2069" width="16.88671875" style="172" customWidth="1"/>
    <col min="2070" max="2071" width="16.88671875" style="172" bestFit="1" customWidth="1"/>
    <col min="2072" max="2304" width="9.109375" style="172"/>
    <col min="2305" max="2306" width="0" style="172" hidden="1" customWidth="1"/>
    <col min="2307" max="2307" width="9.109375" style="172"/>
    <col min="2308" max="2308" width="3.6640625" style="172" customWidth="1"/>
    <col min="2309" max="2309" width="15.5546875" style="172" customWidth="1"/>
    <col min="2310" max="2311" width="9.109375" style="172"/>
    <col min="2312" max="2312" width="23.5546875" style="172" customWidth="1"/>
    <col min="2313" max="2317" width="9.109375" style="172"/>
    <col min="2318" max="2321" width="0" style="172" hidden="1" customWidth="1"/>
    <col min="2322" max="2323" width="16.88671875" style="172" bestFit="1" customWidth="1"/>
    <col min="2324" max="2325" width="16.88671875" style="172" customWidth="1"/>
    <col min="2326" max="2327" width="16.88671875" style="172" bestFit="1" customWidth="1"/>
    <col min="2328" max="2560" width="9.109375" style="172"/>
    <col min="2561" max="2562" width="0" style="172" hidden="1" customWidth="1"/>
    <col min="2563" max="2563" width="9.109375" style="172"/>
    <col min="2564" max="2564" width="3.6640625" style="172" customWidth="1"/>
    <col min="2565" max="2565" width="15.5546875" style="172" customWidth="1"/>
    <col min="2566" max="2567" width="9.109375" style="172"/>
    <col min="2568" max="2568" width="23.5546875" style="172" customWidth="1"/>
    <col min="2569" max="2573" width="9.109375" style="172"/>
    <col min="2574" max="2577" width="0" style="172" hidden="1" customWidth="1"/>
    <col min="2578" max="2579" width="16.88671875" style="172" bestFit="1" customWidth="1"/>
    <col min="2580" max="2581" width="16.88671875" style="172" customWidth="1"/>
    <col min="2582" max="2583" width="16.88671875" style="172" bestFit="1" customWidth="1"/>
    <col min="2584" max="2816" width="9.109375" style="172"/>
    <col min="2817" max="2818" width="0" style="172" hidden="1" customWidth="1"/>
    <col min="2819" max="2819" width="9.109375" style="172"/>
    <col min="2820" max="2820" width="3.6640625" style="172" customWidth="1"/>
    <col min="2821" max="2821" width="15.5546875" style="172" customWidth="1"/>
    <col min="2822" max="2823" width="9.109375" style="172"/>
    <col min="2824" max="2824" width="23.5546875" style="172" customWidth="1"/>
    <col min="2825" max="2829" width="9.109375" style="172"/>
    <col min="2830" max="2833" width="0" style="172" hidden="1" customWidth="1"/>
    <col min="2834" max="2835" width="16.88671875" style="172" bestFit="1" customWidth="1"/>
    <col min="2836" max="2837" width="16.88671875" style="172" customWidth="1"/>
    <col min="2838" max="2839" width="16.88671875" style="172" bestFit="1" customWidth="1"/>
    <col min="2840" max="3072" width="9.109375" style="172"/>
    <col min="3073" max="3074" width="0" style="172" hidden="1" customWidth="1"/>
    <col min="3075" max="3075" width="9.109375" style="172"/>
    <col min="3076" max="3076" width="3.6640625" style="172" customWidth="1"/>
    <col min="3077" max="3077" width="15.5546875" style="172" customWidth="1"/>
    <col min="3078" max="3079" width="9.109375" style="172"/>
    <col min="3080" max="3080" width="23.5546875" style="172" customWidth="1"/>
    <col min="3081" max="3085" width="9.109375" style="172"/>
    <col min="3086" max="3089" width="0" style="172" hidden="1" customWidth="1"/>
    <col min="3090" max="3091" width="16.88671875" style="172" bestFit="1" customWidth="1"/>
    <col min="3092" max="3093" width="16.88671875" style="172" customWidth="1"/>
    <col min="3094" max="3095" width="16.88671875" style="172" bestFit="1" customWidth="1"/>
    <col min="3096" max="3328" width="9.109375" style="172"/>
    <col min="3329" max="3330" width="0" style="172" hidden="1" customWidth="1"/>
    <col min="3331" max="3331" width="9.109375" style="172"/>
    <col min="3332" max="3332" width="3.6640625" style="172" customWidth="1"/>
    <col min="3333" max="3333" width="15.5546875" style="172" customWidth="1"/>
    <col min="3334" max="3335" width="9.109375" style="172"/>
    <col min="3336" max="3336" width="23.5546875" style="172" customWidth="1"/>
    <col min="3337" max="3341" width="9.109375" style="172"/>
    <col min="3342" max="3345" width="0" style="172" hidden="1" customWidth="1"/>
    <col min="3346" max="3347" width="16.88671875" style="172" bestFit="1" customWidth="1"/>
    <col min="3348" max="3349" width="16.88671875" style="172" customWidth="1"/>
    <col min="3350" max="3351" width="16.88671875" style="172" bestFit="1" customWidth="1"/>
    <col min="3352" max="3584" width="9.109375" style="172"/>
    <col min="3585" max="3586" width="0" style="172" hidden="1" customWidth="1"/>
    <col min="3587" max="3587" width="9.109375" style="172"/>
    <col min="3588" max="3588" width="3.6640625" style="172" customWidth="1"/>
    <col min="3589" max="3589" width="15.5546875" style="172" customWidth="1"/>
    <col min="3590" max="3591" width="9.109375" style="172"/>
    <col min="3592" max="3592" width="23.5546875" style="172" customWidth="1"/>
    <col min="3593" max="3597" width="9.109375" style="172"/>
    <col min="3598" max="3601" width="0" style="172" hidden="1" customWidth="1"/>
    <col min="3602" max="3603" width="16.88671875" style="172" bestFit="1" customWidth="1"/>
    <col min="3604" max="3605" width="16.88671875" style="172" customWidth="1"/>
    <col min="3606" max="3607" width="16.88671875" style="172" bestFit="1" customWidth="1"/>
    <col min="3608" max="3840" width="9.109375" style="172"/>
    <col min="3841" max="3842" width="0" style="172" hidden="1" customWidth="1"/>
    <col min="3843" max="3843" width="9.109375" style="172"/>
    <col min="3844" max="3844" width="3.6640625" style="172" customWidth="1"/>
    <col min="3845" max="3845" width="15.5546875" style="172" customWidth="1"/>
    <col min="3846" max="3847" width="9.109375" style="172"/>
    <col min="3848" max="3848" width="23.5546875" style="172" customWidth="1"/>
    <col min="3849" max="3853" width="9.109375" style="172"/>
    <col min="3854" max="3857" width="0" style="172" hidden="1" customWidth="1"/>
    <col min="3858" max="3859" width="16.88671875" style="172" bestFit="1" customWidth="1"/>
    <col min="3860" max="3861" width="16.88671875" style="172" customWidth="1"/>
    <col min="3862" max="3863" width="16.88671875" style="172" bestFit="1" customWidth="1"/>
    <col min="3864" max="4096" width="9.109375" style="172"/>
    <col min="4097" max="4098" width="0" style="172" hidden="1" customWidth="1"/>
    <col min="4099" max="4099" width="9.109375" style="172"/>
    <col min="4100" max="4100" width="3.6640625" style="172" customWidth="1"/>
    <col min="4101" max="4101" width="15.5546875" style="172" customWidth="1"/>
    <col min="4102" max="4103" width="9.109375" style="172"/>
    <col min="4104" max="4104" width="23.5546875" style="172" customWidth="1"/>
    <col min="4105" max="4109" width="9.109375" style="172"/>
    <col min="4110" max="4113" width="0" style="172" hidden="1" customWidth="1"/>
    <col min="4114" max="4115" width="16.88671875" style="172" bestFit="1" customWidth="1"/>
    <col min="4116" max="4117" width="16.88671875" style="172" customWidth="1"/>
    <col min="4118" max="4119" width="16.88671875" style="172" bestFit="1" customWidth="1"/>
    <col min="4120" max="4352" width="9.109375" style="172"/>
    <col min="4353" max="4354" width="0" style="172" hidden="1" customWidth="1"/>
    <col min="4355" max="4355" width="9.109375" style="172"/>
    <col min="4356" max="4356" width="3.6640625" style="172" customWidth="1"/>
    <col min="4357" max="4357" width="15.5546875" style="172" customWidth="1"/>
    <col min="4358" max="4359" width="9.109375" style="172"/>
    <col min="4360" max="4360" width="23.5546875" style="172" customWidth="1"/>
    <col min="4361" max="4365" width="9.109375" style="172"/>
    <col min="4366" max="4369" width="0" style="172" hidden="1" customWidth="1"/>
    <col min="4370" max="4371" width="16.88671875" style="172" bestFit="1" customWidth="1"/>
    <col min="4372" max="4373" width="16.88671875" style="172" customWidth="1"/>
    <col min="4374" max="4375" width="16.88671875" style="172" bestFit="1" customWidth="1"/>
    <col min="4376" max="4608" width="9.109375" style="172"/>
    <col min="4609" max="4610" width="0" style="172" hidden="1" customWidth="1"/>
    <col min="4611" max="4611" width="9.109375" style="172"/>
    <col min="4612" max="4612" width="3.6640625" style="172" customWidth="1"/>
    <col min="4613" max="4613" width="15.5546875" style="172" customWidth="1"/>
    <col min="4614" max="4615" width="9.109375" style="172"/>
    <col min="4616" max="4616" width="23.5546875" style="172" customWidth="1"/>
    <col min="4617" max="4621" width="9.109375" style="172"/>
    <col min="4622" max="4625" width="0" style="172" hidden="1" customWidth="1"/>
    <col min="4626" max="4627" width="16.88671875" style="172" bestFit="1" customWidth="1"/>
    <col min="4628" max="4629" width="16.88671875" style="172" customWidth="1"/>
    <col min="4630" max="4631" width="16.88671875" style="172" bestFit="1" customWidth="1"/>
    <col min="4632" max="4864" width="9.109375" style="172"/>
    <col min="4865" max="4866" width="0" style="172" hidden="1" customWidth="1"/>
    <col min="4867" max="4867" width="9.109375" style="172"/>
    <col min="4868" max="4868" width="3.6640625" style="172" customWidth="1"/>
    <col min="4869" max="4869" width="15.5546875" style="172" customWidth="1"/>
    <col min="4870" max="4871" width="9.109375" style="172"/>
    <col min="4872" max="4872" width="23.5546875" style="172" customWidth="1"/>
    <col min="4873" max="4877" width="9.109375" style="172"/>
    <col min="4878" max="4881" width="0" style="172" hidden="1" customWidth="1"/>
    <col min="4882" max="4883" width="16.88671875" style="172" bestFit="1" customWidth="1"/>
    <col min="4884" max="4885" width="16.88671875" style="172" customWidth="1"/>
    <col min="4886" max="4887" width="16.88671875" style="172" bestFit="1" customWidth="1"/>
    <col min="4888" max="5120" width="9.109375" style="172"/>
    <col min="5121" max="5122" width="0" style="172" hidden="1" customWidth="1"/>
    <col min="5123" max="5123" width="9.109375" style="172"/>
    <col min="5124" max="5124" width="3.6640625" style="172" customWidth="1"/>
    <col min="5125" max="5125" width="15.5546875" style="172" customWidth="1"/>
    <col min="5126" max="5127" width="9.109375" style="172"/>
    <col min="5128" max="5128" width="23.5546875" style="172" customWidth="1"/>
    <col min="5129" max="5133" width="9.109375" style="172"/>
    <col min="5134" max="5137" width="0" style="172" hidden="1" customWidth="1"/>
    <col min="5138" max="5139" width="16.88671875" style="172" bestFit="1" customWidth="1"/>
    <col min="5140" max="5141" width="16.88671875" style="172" customWidth="1"/>
    <col min="5142" max="5143" width="16.88671875" style="172" bestFit="1" customWidth="1"/>
    <col min="5144" max="5376" width="9.109375" style="172"/>
    <col min="5377" max="5378" width="0" style="172" hidden="1" customWidth="1"/>
    <col min="5379" max="5379" width="9.109375" style="172"/>
    <col min="5380" max="5380" width="3.6640625" style="172" customWidth="1"/>
    <col min="5381" max="5381" width="15.5546875" style="172" customWidth="1"/>
    <col min="5382" max="5383" width="9.109375" style="172"/>
    <col min="5384" max="5384" width="23.5546875" style="172" customWidth="1"/>
    <col min="5385" max="5389" width="9.109375" style="172"/>
    <col min="5390" max="5393" width="0" style="172" hidden="1" customWidth="1"/>
    <col min="5394" max="5395" width="16.88671875" style="172" bestFit="1" customWidth="1"/>
    <col min="5396" max="5397" width="16.88671875" style="172" customWidth="1"/>
    <col min="5398" max="5399" width="16.88671875" style="172" bestFit="1" customWidth="1"/>
    <col min="5400" max="5632" width="9.109375" style="172"/>
    <col min="5633" max="5634" width="0" style="172" hidden="1" customWidth="1"/>
    <col min="5635" max="5635" width="9.109375" style="172"/>
    <col min="5636" max="5636" width="3.6640625" style="172" customWidth="1"/>
    <col min="5637" max="5637" width="15.5546875" style="172" customWidth="1"/>
    <col min="5638" max="5639" width="9.109375" style="172"/>
    <col min="5640" max="5640" width="23.5546875" style="172" customWidth="1"/>
    <col min="5641" max="5645" width="9.109375" style="172"/>
    <col min="5646" max="5649" width="0" style="172" hidden="1" customWidth="1"/>
    <col min="5650" max="5651" width="16.88671875" style="172" bestFit="1" customWidth="1"/>
    <col min="5652" max="5653" width="16.88671875" style="172" customWidth="1"/>
    <col min="5654" max="5655" width="16.88671875" style="172" bestFit="1" customWidth="1"/>
    <col min="5656" max="5888" width="9.109375" style="172"/>
    <col min="5889" max="5890" width="0" style="172" hidden="1" customWidth="1"/>
    <col min="5891" max="5891" width="9.109375" style="172"/>
    <col min="5892" max="5892" width="3.6640625" style="172" customWidth="1"/>
    <col min="5893" max="5893" width="15.5546875" style="172" customWidth="1"/>
    <col min="5894" max="5895" width="9.109375" style="172"/>
    <col min="5896" max="5896" width="23.5546875" style="172" customWidth="1"/>
    <col min="5897" max="5901" width="9.109375" style="172"/>
    <col min="5902" max="5905" width="0" style="172" hidden="1" customWidth="1"/>
    <col min="5906" max="5907" width="16.88671875" style="172" bestFit="1" customWidth="1"/>
    <col min="5908" max="5909" width="16.88671875" style="172" customWidth="1"/>
    <col min="5910" max="5911" width="16.88671875" style="172" bestFit="1" customWidth="1"/>
    <col min="5912" max="6144" width="9.109375" style="172"/>
    <col min="6145" max="6146" width="0" style="172" hidden="1" customWidth="1"/>
    <col min="6147" max="6147" width="9.109375" style="172"/>
    <col min="6148" max="6148" width="3.6640625" style="172" customWidth="1"/>
    <col min="6149" max="6149" width="15.5546875" style="172" customWidth="1"/>
    <col min="6150" max="6151" width="9.109375" style="172"/>
    <col min="6152" max="6152" width="23.5546875" style="172" customWidth="1"/>
    <col min="6153" max="6157" width="9.109375" style="172"/>
    <col min="6158" max="6161" width="0" style="172" hidden="1" customWidth="1"/>
    <col min="6162" max="6163" width="16.88671875" style="172" bestFit="1" customWidth="1"/>
    <col min="6164" max="6165" width="16.88671875" style="172" customWidth="1"/>
    <col min="6166" max="6167" width="16.88671875" style="172" bestFit="1" customWidth="1"/>
    <col min="6168" max="6400" width="9.109375" style="172"/>
    <col min="6401" max="6402" width="0" style="172" hidden="1" customWidth="1"/>
    <col min="6403" max="6403" width="9.109375" style="172"/>
    <col min="6404" max="6404" width="3.6640625" style="172" customWidth="1"/>
    <col min="6405" max="6405" width="15.5546875" style="172" customWidth="1"/>
    <col min="6406" max="6407" width="9.109375" style="172"/>
    <col min="6408" max="6408" width="23.5546875" style="172" customWidth="1"/>
    <col min="6409" max="6413" width="9.109375" style="172"/>
    <col min="6414" max="6417" width="0" style="172" hidden="1" customWidth="1"/>
    <col min="6418" max="6419" width="16.88671875" style="172" bestFit="1" customWidth="1"/>
    <col min="6420" max="6421" width="16.88671875" style="172" customWidth="1"/>
    <col min="6422" max="6423" width="16.88671875" style="172" bestFit="1" customWidth="1"/>
    <col min="6424" max="6656" width="9.109375" style="172"/>
    <col min="6657" max="6658" width="0" style="172" hidden="1" customWidth="1"/>
    <col min="6659" max="6659" width="9.109375" style="172"/>
    <col min="6660" max="6660" width="3.6640625" style="172" customWidth="1"/>
    <col min="6661" max="6661" width="15.5546875" style="172" customWidth="1"/>
    <col min="6662" max="6663" width="9.109375" style="172"/>
    <col min="6664" max="6664" width="23.5546875" style="172" customWidth="1"/>
    <col min="6665" max="6669" width="9.109375" style="172"/>
    <col min="6670" max="6673" width="0" style="172" hidden="1" customWidth="1"/>
    <col min="6674" max="6675" width="16.88671875" style="172" bestFit="1" customWidth="1"/>
    <col min="6676" max="6677" width="16.88671875" style="172" customWidth="1"/>
    <col min="6678" max="6679" width="16.88671875" style="172" bestFit="1" customWidth="1"/>
    <col min="6680" max="6912" width="9.109375" style="172"/>
    <col min="6913" max="6914" width="0" style="172" hidden="1" customWidth="1"/>
    <col min="6915" max="6915" width="9.109375" style="172"/>
    <col min="6916" max="6916" width="3.6640625" style="172" customWidth="1"/>
    <col min="6917" max="6917" width="15.5546875" style="172" customWidth="1"/>
    <col min="6918" max="6919" width="9.109375" style="172"/>
    <col min="6920" max="6920" width="23.5546875" style="172" customWidth="1"/>
    <col min="6921" max="6925" width="9.109375" style="172"/>
    <col min="6926" max="6929" width="0" style="172" hidden="1" customWidth="1"/>
    <col min="6930" max="6931" width="16.88671875" style="172" bestFit="1" customWidth="1"/>
    <col min="6932" max="6933" width="16.88671875" style="172" customWidth="1"/>
    <col min="6934" max="6935" width="16.88671875" style="172" bestFit="1" customWidth="1"/>
    <col min="6936" max="7168" width="9.109375" style="172"/>
    <col min="7169" max="7170" width="0" style="172" hidden="1" customWidth="1"/>
    <col min="7171" max="7171" width="9.109375" style="172"/>
    <col min="7172" max="7172" width="3.6640625" style="172" customWidth="1"/>
    <col min="7173" max="7173" width="15.5546875" style="172" customWidth="1"/>
    <col min="7174" max="7175" width="9.109375" style="172"/>
    <col min="7176" max="7176" width="23.5546875" style="172" customWidth="1"/>
    <col min="7177" max="7181" width="9.109375" style="172"/>
    <col min="7182" max="7185" width="0" style="172" hidden="1" customWidth="1"/>
    <col min="7186" max="7187" width="16.88671875" style="172" bestFit="1" customWidth="1"/>
    <col min="7188" max="7189" width="16.88671875" style="172" customWidth="1"/>
    <col min="7190" max="7191" width="16.88671875" style="172" bestFit="1" customWidth="1"/>
    <col min="7192" max="7424" width="9.109375" style="172"/>
    <col min="7425" max="7426" width="0" style="172" hidden="1" customWidth="1"/>
    <col min="7427" max="7427" width="9.109375" style="172"/>
    <col min="7428" max="7428" width="3.6640625" style="172" customWidth="1"/>
    <col min="7429" max="7429" width="15.5546875" style="172" customWidth="1"/>
    <col min="7430" max="7431" width="9.109375" style="172"/>
    <col min="7432" max="7432" width="23.5546875" style="172" customWidth="1"/>
    <col min="7433" max="7437" width="9.109375" style="172"/>
    <col min="7438" max="7441" width="0" style="172" hidden="1" customWidth="1"/>
    <col min="7442" max="7443" width="16.88671875" style="172" bestFit="1" customWidth="1"/>
    <col min="7444" max="7445" width="16.88671875" style="172" customWidth="1"/>
    <col min="7446" max="7447" width="16.88671875" style="172" bestFit="1" customWidth="1"/>
    <col min="7448" max="7680" width="9.109375" style="172"/>
    <col min="7681" max="7682" width="0" style="172" hidden="1" customWidth="1"/>
    <col min="7683" max="7683" width="9.109375" style="172"/>
    <col min="7684" max="7684" width="3.6640625" style="172" customWidth="1"/>
    <col min="7685" max="7685" width="15.5546875" style="172" customWidth="1"/>
    <col min="7686" max="7687" width="9.109375" style="172"/>
    <col min="7688" max="7688" width="23.5546875" style="172" customWidth="1"/>
    <col min="7689" max="7693" width="9.109375" style="172"/>
    <col min="7694" max="7697" width="0" style="172" hidden="1" customWidth="1"/>
    <col min="7698" max="7699" width="16.88671875" style="172" bestFit="1" customWidth="1"/>
    <col min="7700" max="7701" width="16.88671875" style="172" customWidth="1"/>
    <col min="7702" max="7703" width="16.88671875" style="172" bestFit="1" customWidth="1"/>
    <col min="7704" max="7936" width="9.109375" style="172"/>
    <col min="7937" max="7938" width="0" style="172" hidden="1" customWidth="1"/>
    <col min="7939" max="7939" width="9.109375" style="172"/>
    <col min="7940" max="7940" width="3.6640625" style="172" customWidth="1"/>
    <col min="7941" max="7941" width="15.5546875" style="172" customWidth="1"/>
    <col min="7942" max="7943" width="9.109375" style="172"/>
    <col min="7944" max="7944" width="23.5546875" style="172" customWidth="1"/>
    <col min="7945" max="7949" width="9.109375" style="172"/>
    <col min="7950" max="7953" width="0" style="172" hidden="1" customWidth="1"/>
    <col min="7954" max="7955" width="16.88671875" style="172" bestFit="1" customWidth="1"/>
    <col min="7956" max="7957" width="16.88671875" style="172" customWidth="1"/>
    <col min="7958" max="7959" width="16.88671875" style="172" bestFit="1" customWidth="1"/>
    <col min="7960" max="8192" width="9.109375" style="172"/>
    <col min="8193" max="8194" width="0" style="172" hidden="1" customWidth="1"/>
    <col min="8195" max="8195" width="9.109375" style="172"/>
    <col min="8196" max="8196" width="3.6640625" style="172" customWidth="1"/>
    <col min="8197" max="8197" width="15.5546875" style="172" customWidth="1"/>
    <col min="8198" max="8199" width="9.109375" style="172"/>
    <col min="8200" max="8200" width="23.5546875" style="172" customWidth="1"/>
    <col min="8201" max="8205" width="9.109375" style="172"/>
    <col min="8206" max="8209" width="0" style="172" hidden="1" customWidth="1"/>
    <col min="8210" max="8211" width="16.88671875" style="172" bestFit="1" customWidth="1"/>
    <col min="8212" max="8213" width="16.88671875" style="172" customWidth="1"/>
    <col min="8214" max="8215" width="16.88671875" style="172" bestFit="1" customWidth="1"/>
    <col min="8216" max="8448" width="9.109375" style="172"/>
    <col min="8449" max="8450" width="0" style="172" hidden="1" customWidth="1"/>
    <col min="8451" max="8451" width="9.109375" style="172"/>
    <col min="8452" max="8452" width="3.6640625" style="172" customWidth="1"/>
    <col min="8453" max="8453" width="15.5546875" style="172" customWidth="1"/>
    <col min="8454" max="8455" width="9.109375" style="172"/>
    <col min="8456" max="8456" width="23.5546875" style="172" customWidth="1"/>
    <col min="8457" max="8461" width="9.109375" style="172"/>
    <col min="8462" max="8465" width="0" style="172" hidden="1" customWidth="1"/>
    <col min="8466" max="8467" width="16.88671875" style="172" bestFit="1" customWidth="1"/>
    <col min="8468" max="8469" width="16.88671875" style="172" customWidth="1"/>
    <col min="8470" max="8471" width="16.88671875" style="172" bestFit="1" customWidth="1"/>
    <col min="8472" max="8704" width="9.109375" style="172"/>
    <col min="8705" max="8706" width="0" style="172" hidden="1" customWidth="1"/>
    <col min="8707" max="8707" width="9.109375" style="172"/>
    <col min="8708" max="8708" width="3.6640625" style="172" customWidth="1"/>
    <col min="8709" max="8709" width="15.5546875" style="172" customWidth="1"/>
    <col min="8710" max="8711" width="9.109375" style="172"/>
    <col min="8712" max="8712" width="23.5546875" style="172" customWidth="1"/>
    <col min="8713" max="8717" width="9.109375" style="172"/>
    <col min="8718" max="8721" width="0" style="172" hidden="1" customWidth="1"/>
    <col min="8722" max="8723" width="16.88671875" style="172" bestFit="1" customWidth="1"/>
    <col min="8724" max="8725" width="16.88671875" style="172" customWidth="1"/>
    <col min="8726" max="8727" width="16.88671875" style="172" bestFit="1" customWidth="1"/>
    <col min="8728" max="8960" width="9.109375" style="172"/>
    <col min="8961" max="8962" width="0" style="172" hidden="1" customWidth="1"/>
    <col min="8963" max="8963" width="9.109375" style="172"/>
    <col min="8964" max="8964" width="3.6640625" style="172" customWidth="1"/>
    <col min="8965" max="8965" width="15.5546875" style="172" customWidth="1"/>
    <col min="8966" max="8967" width="9.109375" style="172"/>
    <col min="8968" max="8968" width="23.5546875" style="172" customWidth="1"/>
    <col min="8969" max="8973" width="9.109375" style="172"/>
    <col min="8974" max="8977" width="0" style="172" hidden="1" customWidth="1"/>
    <col min="8978" max="8979" width="16.88671875" style="172" bestFit="1" customWidth="1"/>
    <col min="8980" max="8981" width="16.88671875" style="172" customWidth="1"/>
    <col min="8982" max="8983" width="16.88671875" style="172" bestFit="1" customWidth="1"/>
    <col min="8984" max="9216" width="9.109375" style="172"/>
    <col min="9217" max="9218" width="0" style="172" hidden="1" customWidth="1"/>
    <col min="9219" max="9219" width="9.109375" style="172"/>
    <col min="9220" max="9220" width="3.6640625" style="172" customWidth="1"/>
    <col min="9221" max="9221" width="15.5546875" style="172" customWidth="1"/>
    <col min="9222" max="9223" width="9.109375" style="172"/>
    <col min="9224" max="9224" width="23.5546875" style="172" customWidth="1"/>
    <col min="9225" max="9229" width="9.109375" style="172"/>
    <col min="9230" max="9233" width="0" style="172" hidden="1" customWidth="1"/>
    <col min="9234" max="9235" width="16.88671875" style="172" bestFit="1" customWidth="1"/>
    <col min="9236" max="9237" width="16.88671875" style="172" customWidth="1"/>
    <col min="9238" max="9239" width="16.88671875" style="172" bestFit="1" customWidth="1"/>
    <col min="9240" max="9472" width="9.109375" style="172"/>
    <col min="9473" max="9474" width="0" style="172" hidden="1" customWidth="1"/>
    <col min="9475" max="9475" width="9.109375" style="172"/>
    <col min="9476" max="9476" width="3.6640625" style="172" customWidth="1"/>
    <col min="9477" max="9477" width="15.5546875" style="172" customWidth="1"/>
    <col min="9478" max="9479" width="9.109375" style="172"/>
    <col min="9480" max="9480" width="23.5546875" style="172" customWidth="1"/>
    <col min="9481" max="9485" width="9.109375" style="172"/>
    <col min="9486" max="9489" width="0" style="172" hidden="1" customWidth="1"/>
    <col min="9490" max="9491" width="16.88671875" style="172" bestFit="1" customWidth="1"/>
    <col min="9492" max="9493" width="16.88671875" style="172" customWidth="1"/>
    <col min="9494" max="9495" width="16.88671875" style="172" bestFit="1" customWidth="1"/>
    <col min="9496" max="9728" width="9.109375" style="172"/>
    <col min="9729" max="9730" width="0" style="172" hidden="1" customWidth="1"/>
    <col min="9731" max="9731" width="9.109375" style="172"/>
    <col min="9732" max="9732" width="3.6640625" style="172" customWidth="1"/>
    <col min="9733" max="9733" width="15.5546875" style="172" customWidth="1"/>
    <col min="9734" max="9735" width="9.109375" style="172"/>
    <col min="9736" max="9736" width="23.5546875" style="172" customWidth="1"/>
    <col min="9737" max="9741" width="9.109375" style="172"/>
    <col min="9742" max="9745" width="0" style="172" hidden="1" customWidth="1"/>
    <col min="9746" max="9747" width="16.88671875" style="172" bestFit="1" customWidth="1"/>
    <col min="9748" max="9749" width="16.88671875" style="172" customWidth="1"/>
    <col min="9750" max="9751" width="16.88671875" style="172" bestFit="1" customWidth="1"/>
    <col min="9752" max="9984" width="9.109375" style="172"/>
    <col min="9985" max="9986" width="0" style="172" hidden="1" customWidth="1"/>
    <col min="9987" max="9987" width="9.109375" style="172"/>
    <col min="9988" max="9988" width="3.6640625" style="172" customWidth="1"/>
    <col min="9989" max="9989" width="15.5546875" style="172" customWidth="1"/>
    <col min="9990" max="9991" width="9.109375" style="172"/>
    <col min="9992" max="9992" width="23.5546875" style="172" customWidth="1"/>
    <col min="9993" max="9997" width="9.109375" style="172"/>
    <col min="9998" max="10001" width="0" style="172" hidden="1" customWidth="1"/>
    <col min="10002" max="10003" width="16.88671875" style="172" bestFit="1" customWidth="1"/>
    <col min="10004" max="10005" width="16.88671875" style="172" customWidth="1"/>
    <col min="10006" max="10007" width="16.88671875" style="172" bestFit="1" customWidth="1"/>
    <col min="10008" max="10240" width="9.109375" style="172"/>
    <col min="10241" max="10242" width="0" style="172" hidden="1" customWidth="1"/>
    <col min="10243" max="10243" width="9.109375" style="172"/>
    <col min="10244" max="10244" width="3.6640625" style="172" customWidth="1"/>
    <col min="10245" max="10245" width="15.5546875" style="172" customWidth="1"/>
    <col min="10246" max="10247" width="9.109375" style="172"/>
    <col min="10248" max="10248" width="23.5546875" style="172" customWidth="1"/>
    <col min="10249" max="10253" width="9.109375" style="172"/>
    <col min="10254" max="10257" width="0" style="172" hidden="1" customWidth="1"/>
    <col min="10258" max="10259" width="16.88671875" style="172" bestFit="1" customWidth="1"/>
    <col min="10260" max="10261" width="16.88671875" style="172" customWidth="1"/>
    <col min="10262" max="10263" width="16.88671875" style="172" bestFit="1" customWidth="1"/>
    <col min="10264" max="10496" width="9.109375" style="172"/>
    <col min="10497" max="10498" width="0" style="172" hidden="1" customWidth="1"/>
    <col min="10499" max="10499" width="9.109375" style="172"/>
    <col min="10500" max="10500" width="3.6640625" style="172" customWidth="1"/>
    <col min="10501" max="10501" width="15.5546875" style="172" customWidth="1"/>
    <col min="10502" max="10503" width="9.109375" style="172"/>
    <col min="10504" max="10504" width="23.5546875" style="172" customWidth="1"/>
    <col min="10505" max="10509" width="9.109375" style="172"/>
    <col min="10510" max="10513" width="0" style="172" hidden="1" customWidth="1"/>
    <col min="10514" max="10515" width="16.88671875" style="172" bestFit="1" customWidth="1"/>
    <col min="10516" max="10517" width="16.88671875" style="172" customWidth="1"/>
    <col min="10518" max="10519" width="16.88671875" style="172" bestFit="1" customWidth="1"/>
    <col min="10520" max="10752" width="9.109375" style="172"/>
    <col min="10753" max="10754" width="0" style="172" hidden="1" customWidth="1"/>
    <col min="10755" max="10755" width="9.109375" style="172"/>
    <col min="10756" max="10756" width="3.6640625" style="172" customWidth="1"/>
    <col min="10757" max="10757" width="15.5546875" style="172" customWidth="1"/>
    <col min="10758" max="10759" width="9.109375" style="172"/>
    <col min="10760" max="10760" width="23.5546875" style="172" customWidth="1"/>
    <col min="10761" max="10765" width="9.109375" style="172"/>
    <col min="10766" max="10769" width="0" style="172" hidden="1" customWidth="1"/>
    <col min="10770" max="10771" width="16.88671875" style="172" bestFit="1" customWidth="1"/>
    <col min="10772" max="10773" width="16.88671875" style="172" customWidth="1"/>
    <col min="10774" max="10775" width="16.88671875" style="172" bestFit="1" customWidth="1"/>
    <col min="10776" max="11008" width="9.109375" style="172"/>
    <col min="11009" max="11010" width="0" style="172" hidden="1" customWidth="1"/>
    <col min="11011" max="11011" width="9.109375" style="172"/>
    <col min="11012" max="11012" width="3.6640625" style="172" customWidth="1"/>
    <col min="11013" max="11013" width="15.5546875" style="172" customWidth="1"/>
    <col min="11014" max="11015" width="9.109375" style="172"/>
    <col min="11016" max="11016" width="23.5546875" style="172" customWidth="1"/>
    <col min="11017" max="11021" width="9.109375" style="172"/>
    <col min="11022" max="11025" width="0" style="172" hidden="1" customWidth="1"/>
    <col min="11026" max="11027" width="16.88671875" style="172" bestFit="1" customWidth="1"/>
    <col min="11028" max="11029" width="16.88671875" style="172" customWidth="1"/>
    <col min="11030" max="11031" width="16.88671875" style="172" bestFit="1" customWidth="1"/>
    <col min="11032" max="11264" width="9.109375" style="172"/>
    <col min="11265" max="11266" width="0" style="172" hidden="1" customWidth="1"/>
    <col min="11267" max="11267" width="9.109375" style="172"/>
    <col min="11268" max="11268" width="3.6640625" style="172" customWidth="1"/>
    <col min="11269" max="11269" width="15.5546875" style="172" customWidth="1"/>
    <col min="11270" max="11271" width="9.109375" style="172"/>
    <col min="11272" max="11272" width="23.5546875" style="172" customWidth="1"/>
    <col min="11273" max="11277" width="9.109375" style="172"/>
    <col min="11278" max="11281" width="0" style="172" hidden="1" customWidth="1"/>
    <col min="11282" max="11283" width="16.88671875" style="172" bestFit="1" customWidth="1"/>
    <col min="11284" max="11285" width="16.88671875" style="172" customWidth="1"/>
    <col min="11286" max="11287" width="16.88671875" style="172" bestFit="1" customWidth="1"/>
    <col min="11288" max="11520" width="9.109375" style="172"/>
    <col min="11521" max="11522" width="0" style="172" hidden="1" customWidth="1"/>
    <col min="11523" max="11523" width="9.109375" style="172"/>
    <col min="11524" max="11524" width="3.6640625" style="172" customWidth="1"/>
    <col min="11525" max="11525" width="15.5546875" style="172" customWidth="1"/>
    <col min="11526" max="11527" width="9.109375" style="172"/>
    <col min="11528" max="11528" width="23.5546875" style="172" customWidth="1"/>
    <col min="11529" max="11533" width="9.109375" style="172"/>
    <col min="11534" max="11537" width="0" style="172" hidden="1" customWidth="1"/>
    <col min="11538" max="11539" width="16.88671875" style="172" bestFit="1" customWidth="1"/>
    <col min="11540" max="11541" width="16.88671875" style="172" customWidth="1"/>
    <col min="11542" max="11543" width="16.88671875" style="172" bestFit="1" customWidth="1"/>
    <col min="11544" max="11776" width="9.109375" style="172"/>
    <col min="11777" max="11778" width="0" style="172" hidden="1" customWidth="1"/>
    <col min="11779" max="11779" width="9.109375" style="172"/>
    <col min="11780" max="11780" width="3.6640625" style="172" customWidth="1"/>
    <col min="11781" max="11781" width="15.5546875" style="172" customWidth="1"/>
    <col min="11782" max="11783" width="9.109375" style="172"/>
    <col min="11784" max="11784" width="23.5546875" style="172" customWidth="1"/>
    <col min="11785" max="11789" width="9.109375" style="172"/>
    <col min="11790" max="11793" width="0" style="172" hidden="1" customWidth="1"/>
    <col min="11794" max="11795" width="16.88671875" style="172" bestFit="1" customWidth="1"/>
    <col min="11796" max="11797" width="16.88671875" style="172" customWidth="1"/>
    <col min="11798" max="11799" width="16.88671875" style="172" bestFit="1" customWidth="1"/>
    <col min="11800" max="12032" width="9.109375" style="172"/>
    <col min="12033" max="12034" width="0" style="172" hidden="1" customWidth="1"/>
    <col min="12035" max="12035" width="9.109375" style="172"/>
    <col min="12036" max="12036" width="3.6640625" style="172" customWidth="1"/>
    <col min="12037" max="12037" width="15.5546875" style="172" customWidth="1"/>
    <col min="12038" max="12039" width="9.109375" style="172"/>
    <col min="12040" max="12040" width="23.5546875" style="172" customWidth="1"/>
    <col min="12041" max="12045" width="9.109375" style="172"/>
    <col min="12046" max="12049" width="0" style="172" hidden="1" customWidth="1"/>
    <col min="12050" max="12051" width="16.88671875" style="172" bestFit="1" customWidth="1"/>
    <col min="12052" max="12053" width="16.88671875" style="172" customWidth="1"/>
    <col min="12054" max="12055" width="16.88671875" style="172" bestFit="1" customWidth="1"/>
    <col min="12056" max="12288" width="9.109375" style="172"/>
    <col min="12289" max="12290" width="0" style="172" hidden="1" customWidth="1"/>
    <col min="12291" max="12291" width="9.109375" style="172"/>
    <col min="12292" max="12292" width="3.6640625" style="172" customWidth="1"/>
    <col min="12293" max="12293" width="15.5546875" style="172" customWidth="1"/>
    <col min="12294" max="12295" width="9.109375" style="172"/>
    <col min="12296" max="12296" width="23.5546875" style="172" customWidth="1"/>
    <col min="12297" max="12301" width="9.109375" style="172"/>
    <col min="12302" max="12305" width="0" style="172" hidden="1" customWidth="1"/>
    <col min="12306" max="12307" width="16.88671875" style="172" bestFit="1" customWidth="1"/>
    <col min="12308" max="12309" width="16.88671875" style="172" customWidth="1"/>
    <col min="12310" max="12311" width="16.88671875" style="172" bestFit="1" customWidth="1"/>
    <col min="12312" max="12544" width="9.109375" style="172"/>
    <col min="12545" max="12546" width="0" style="172" hidden="1" customWidth="1"/>
    <col min="12547" max="12547" width="9.109375" style="172"/>
    <col min="12548" max="12548" width="3.6640625" style="172" customWidth="1"/>
    <col min="12549" max="12549" width="15.5546875" style="172" customWidth="1"/>
    <col min="12550" max="12551" width="9.109375" style="172"/>
    <col min="12552" max="12552" width="23.5546875" style="172" customWidth="1"/>
    <col min="12553" max="12557" width="9.109375" style="172"/>
    <col min="12558" max="12561" width="0" style="172" hidden="1" customWidth="1"/>
    <col min="12562" max="12563" width="16.88671875" style="172" bestFit="1" customWidth="1"/>
    <col min="12564" max="12565" width="16.88671875" style="172" customWidth="1"/>
    <col min="12566" max="12567" width="16.88671875" style="172" bestFit="1" customWidth="1"/>
    <col min="12568" max="12800" width="9.109375" style="172"/>
    <col min="12801" max="12802" width="0" style="172" hidden="1" customWidth="1"/>
    <col min="12803" max="12803" width="9.109375" style="172"/>
    <col min="12804" max="12804" width="3.6640625" style="172" customWidth="1"/>
    <col min="12805" max="12805" width="15.5546875" style="172" customWidth="1"/>
    <col min="12806" max="12807" width="9.109375" style="172"/>
    <col min="12808" max="12808" width="23.5546875" style="172" customWidth="1"/>
    <col min="12809" max="12813" width="9.109375" style="172"/>
    <col min="12814" max="12817" width="0" style="172" hidden="1" customWidth="1"/>
    <col min="12818" max="12819" width="16.88671875" style="172" bestFit="1" customWidth="1"/>
    <col min="12820" max="12821" width="16.88671875" style="172" customWidth="1"/>
    <col min="12822" max="12823" width="16.88671875" style="172" bestFit="1" customWidth="1"/>
    <col min="12824" max="13056" width="9.109375" style="172"/>
    <col min="13057" max="13058" width="0" style="172" hidden="1" customWidth="1"/>
    <col min="13059" max="13059" width="9.109375" style="172"/>
    <col min="13060" max="13060" width="3.6640625" style="172" customWidth="1"/>
    <col min="13061" max="13061" width="15.5546875" style="172" customWidth="1"/>
    <col min="13062" max="13063" width="9.109375" style="172"/>
    <col min="13064" max="13064" width="23.5546875" style="172" customWidth="1"/>
    <col min="13065" max="13069" width="9.109375" style="172"/>
    <col min="13070" max="13073" width="0" style="172" hidden="1" customWidth="1"/>
    <col min="13074" max="13075" width="16.88671875" style="172" bestFit="1" customWidth="1"/>
    <col min="13076" max="13077" width="16.88671875" style="172" customWidth="1"/>
    <col min="13078" max="13079" width="16.88671875" style="172" bestFit="1" customWidth="1"/>
    <col min="13080" max="13312" width="9.109375" style="172"/>
    <col min="13313" max="13314" width="0" style="172" hidden="1" customWidth="1"/>
    <col min="13315" max="13315" width="9.109375" style="172"/>
    <col min="13316" max="13316" width="3.6640625" style="172" customWidth="1"/>
    <col min="13317" max="13317" width="15.5546875" style="172" customWidth="1"/>
    <col min="13318" max="13319" width="9.109375" style="172"/>
    <col min="13320" max="13320" width="23.5546875" style="172" customWidth="1"/>
    <col min="13321" max="13325" width="9.109375" style="172"/>
    <col min="13326" max="13329" width="0" style="172" hidden="1" customWidth="1"/>
    <col min="13330" max="13331" width="16.88671875" style="172" bestFit="1" customWidth="1"/>
    <col min="13332" max="13333" width="16.88671875" style="172" customWidth="1"/>
    <col min="13334" max="13335" width="16.88671875" style="172" bestFit="1" customWidth="1"/>
    <col min="13336" max="13568" width="9.109375" style="172"/>
    <col min="13569" max="13570" width="0" style="172" hidden="1" customWidth="1"/>
    <col min="13571" max="13571" width="9.109375" style="172"/>
    <col min="13572" max="13572" width="3.6640625" style="172" customWidth="1"/>
    <col min="13573" max="13573" width="15.5546875" style="172" customWidth="1"/>
    <col min="13574" max="13575" width="9.109375" style="172"/>
    <col min="13576" max="13576" width="23.5546875" style="172" customWidth="1"/>
    <col min="13577" max="13581" width="9.109375" style="172"/>
    <col min="13582" max="13585" width="0" style="172" hidden="1" customWidth="1"/>
    <col min="13586" max="13587" width="16.88671875" style="172" bestFit="1" customWidth="1"/>
    <col min="13588" max="13589" width="16.88671875" style="172" customWidth="1"/>
    <col min="13590" max="13591" width="16.88671875" style="172" bestFit="1" customWidth="1"/>
    <col min="13592" max="13824" width="9.109375" style="172"/>
    <col min="13825" max="13826" width="0" style="172" hidden="1" customWidth="1"/>
    <col min="13827" max="13827" width="9.109375" style="172"/>
    <col min="13828" max="13828" width="3.6640625" style="172" customWidth="1"/>
    <col min="13829" max="13829" width="15.5546875" style="172" customWidth="1"/>
    <col min="13830" max="13831" width="9.109375" style="172"/>
    <col min="13832" max="13832" width="23.5546875" style="172" customWidth="1"/>
    <col min="13833" max="13837" width="9.109375" style="172"/>
    <col min="13838" max="13841" width="0" style="172" hidden="1" customWidth="1"/>
    <col min="13842" max="13843" width="16.88671875" style="172" bestFit="1" customWidth="1"/>
    <col min="13844" max="13845" width="16.88671875" style="172" customWidth="1"/>
    <col min="13846" max="13847" width="16.88671875" style="172" bestFit="1" customWidth="1"/>
    <col min="13848" max="14080" width="9.109375" style="172"/>
    <col min="14081" max="14082" width="0" style="172" hidden="1" customWidth="1"/>
    <col min="14083" max="14083" width="9.109375" style="172"/>
    <col min="14084" max="14084" width="3.6640625" style="172" customWidth="1"/>
    <col min="14085" max="14085" width="15.5546875" style="172" customWidth="1"/>
    <col min="14086" max="14087" width="9.109375" style="172"/>
    <col min="14088" max="14088" width="23.5546875" style="172" customWidth="1"/>
    <col min="14089" max="14093" width="9.109375" style="172"/>
    <col min="14094" max="14097" width="0" style="172" hidden="1" customWidth="1"/>
    <col min="14098" max="14099" width="16.88671875" style="172" bestFit="1" customWidth="1"/>
    <col min="14100" max="14101" width="16.88671875" style="172" customWidth="1"/>
    <col min="14102" max="14103" width="16.88671875" style="172" bestFit="1" customWidth="1"/>
    <col min="14104" max="14336" width="9.109375" style="172"/>
    <col min="14337" max="14338" width="0" style="172" hidden="1" customWidth="1"/>
    <col min="14339" max="14339" width="9.109375" style="172"/>
    <col min="14340" max="14340" width="3.6640625" style="172" customWidth="1"/>
    <col min="14341" max="14341" width="15.5546875" style="172" customWidth="1"/>
    <col min="14342" max="14343" width="9.109375" style="172"/>
    <col min="14344" max="14344" width="23.5546875" style="172" customWidth="1"/>
    <col min="14345" max="14349" width="9.109375" style="172"/>
    <col min="14350" max="14353" width="0" style="172" hidden="1" customWidth="1"/>
    <col min="14354" max="14355" width="16.88671875" style="172" bestFit="1" customWidth="1"/>
    <col min="14356" max="14357" width="16.88671875" style="172" customWidth="1"/>
    <col min="14358" max="14359" width="16.88671875" style="172" bestFit="1" customWidth="1"/>
    <col min="14360" max="14592" width="9.109375" style="172"/>
    <col min="14593" max="14594" width="0" style="172" hidden="1" customWidth="1"/>
    <col min="14595" max="14595" width="9.109375" style="172"/>
    <col min="14596" max="14596" width="3.6640625" style="172" customWidth="1"/>
    <col min="14597" max="14597" width="15.5546875" style="172" customWidth="1"/>
    <col min="14598" max="14599" width="9.109375" style="172"/>
    <col min="14600" max="14600" width="23.5546875" style="172" customWidth="1"/>
    <col min="14601" max="14605" width="9.109375" style="172"/>
    <col min="14606" max="14609" width="0" style="172" hidden="1" customWidth="1"/>
    <col min="14610" max="14611" width="16.88671875" style="172" bestFit="1" customWidth="1"/>
    <col min="14612" max="14613" width="16.88671875" style="172" customWidth="1"/>
    <col min="14614" max="14615" width="16.88671875" style="172" bestFit="1" customWidth="1"/>
    <col min="14616" max="14848" width="9.109375" style="172"/>
    <col min="14849" max="14850" width="0" style="172" hidden="1" customWidth="1"/>
    <col min="14851" max="14851" width="9.109375" style="172"/>
    <col min="14852" max="14852" width="3.6640625" style="172" customWidth="1"/>
    <col min="14853" max="14853" width="15.5546875" style="172" customWidth="1"/>
    <col min="14854" max="14855" width="9.109375" style="172"/>
    <col min="14856" max="14856" width="23.5546875" style="172" customWidth="1"/>
    <col min="14857" max="14861" width="9.109375" style="172"/>
    <col min="14862" max="14865" width="0" style="172" hidden="1" customWidth="1"/>
    <col min="14866" max="14867" width="16.88671875" style="172" bestFit="1" customWidth="1"/>
    <col min="14868" max="14869" width="16.88671875" style="172" customWidth="1"/>
    <col min="14870" max="14871" width="16.88671875" style="172" bestFit="1" customWidth="1"/>
    <col min="14872" max="15104" width="9.109375" style="172"/>
    <col min="15105" max="15106" width="0" style="172" hidden="1" customWidth="1"/>
    <col min="15107" max="15107" width="9.109375" style="172"/>
    <col min="15108" max="15108" width="3.6640625" style="172" customWidth="1"/>
    <col min="15109" max="15109" width="15.5546875" style="172" customWidth="1"/>
    <col min="15110" max="15111" width="9.109375" style="172"/>
    <col min="15112" max="15112" width="23.5546875" style="172" customWidth="1"/>
    <col min="15113" max="15117" width="9.109375" style="172"/>
    <col min="15118" max="15121" width="0" style="172" hidden="1" customWidth="1"/>
    <col min="15122" max="15123" width="16.88671875" style="172" bestFit="1" customWidth="1"/>
    <col min="15124" max="15125" width="16.88671875" style="172" customWidth="1"/>
    <col min="15126" max="15127" width="16.88671875" style="172" bestFit="1" customWidth="1"/>
    <col min="15128" max="15360" width="9.109375" style="172"/>
    <col min="15361" max="15362" width="0" style="172" hidden="1" customWidth="1"/>
    <col min="15363" max="15363" width="9.109375" style="172"/>
    <col min="15364" max="15364" width="3.6640625" style="172" customWidth="1"/>
    <col min="15365" max="15365" width="15.5546875" style="172" customWidth="1"/>
    <col min="15366" max="15367" width="9.109375" style="172"/>
    <col min="15368" max="15368" width="23.5546875" style="172" customWidth="1"/>
    <col min="15369" max="15373" width="9.109375" style="172"/>
    <col min="15374" max="15377" width="0" style="172" hidden="1" customWidth="1"/>
    <col min="15378" max="15379" width="16.88671875" style="172" bestFit="1" customWidth="1"/>
    <col min="15380" max="15381" width="16.88671875" style="172" customWidth="1"/>
    <col min="15382" max="15383" width="16.88671875" style="172" bestFit="1" customWidth="1"/>
    <col min="15384" max="15616" width="9.109375" style="172"/>
    <col min="15617" max="15618" width="0" style="172" hidden="1" customWidth="1"/>
    <col min="15619" max="15619" width="9.109375" style="172"/>
    <col min="15620" max="15620" width="3.6640625" style="172" customWidth="1"/>
    <col min="15621" max="15621" width="15.5546875" style="172" customWidth="1"/>
    <col min="15622" max="15623" width="9.109375" style="172"/>
    <col min="15624" max="15624" width="23.5546875" style="172" customWidth="1"/>
    <col min="15625" max="15629" width="9.109375" style="172"/>
    <col min="15630" max="15633" width="0" style="172" hidden="1" customWidth="1"/>
    <col min="15634" max="15635" width="16.88671875" style="172" bestFit="1" customWidth="1"/>
    <col min="15636" max="15637" width="16.88671875" style="172" customWidth="1"/>
    <col min="15638" max="15639" width="16.88671875" style="172" bestFit="1" customWidth="1"/>
    <col min="15640" max="15872" width="9.109375" style="172"/>
    <col min="15873" max="15874" width="0" style="172" hidden="1" customWidth="1"/>
    <col min="15875" max="15875" width="9.109375" style="172"/>
    <col min="15876" max="15876" width="3.6640625" style="172" customWidth="1"/>
    <col min="15877" max="15877" width="15.5546875" style="172" customWidth="1"/>
    <col min="15878" max="15879" width="9.109375" style="172"/>
    <col min="15880" max="15880" width="23.5546875" style="172" customWidth="1"/>
    <col min="15881" max="15885" width="9.109375" style="172"/>
    <col min="15886" max="15889" width="0" style="172" hidden="1" customWidth="1"/>
    <col min="15890" max="15891" width="16.88671875" style="172" bestFit="1" customWidth="1"/>
    <col min="15892" max="15893" width="16.88671875" style="172" customWidth="1"/>
    <col min="15894" max="15895" width="16.88671875" style="172" bestFit="1" customWidth="1"/>
    <col min="15896" max="16128" width="9.109375" style="172"/>
    <col min="16129" max="16130" width="0" style="172" hidden="1" customWidth="1"/>
    <col min="16131" max="16131" width="9.109375" style="172"/>
    <col min="16132" max="16132" width="3.6640625" style="172" customWidth="1"/>
    <col min="16133" max="16133" width="15.5546875" style="172" customWidth="1"/>
    <col min="16134" max="16135" width="9.109375" style="172"/>
    <col min="16136" max="16136" width="23.5546875" style="172" customWidth="1"/>
    <col min="16137" max="16141" width="9.109375" style="172"/>
    <col min="16142" max="16145" width="0" style="172" hidden="1" customWidth="1"/>
    <col min="16146" max="16147" width="16.88671875" style="172" bestFit="1" customWidth="1"/>
    <col min="16148" max="16149" width="16.88671875" style="172" customWidth="1"/>
    <col min="16150" max="16151" width="16.88671875" style="172" bestFit="1" customWidth="1"/>
    <col min="16152" max="16384" width="9.109375" style="172"/>
  </cols>
  <sheetData>
    <row r="1" spans="2:23" ht="30" customHeight="1">
      <c r="B1" s="171"/>
      <c r="C1" s="302" t="s">
        <v>0</v>
      </c>
      <c r="D1" s="302"/>
      <c r="E1" s="137" t="s">
        <v>1</v>
      </c>
      <c r="F1" s="302" t="s">
        <v>2</v>
      </c>
      <c r="G1" s="302"/>
      <c r="H1" s="302"/>
      <c r="I1" s="137" t="s">
        <v>3</v>
      </c>
      <c r="J1" s="302" t="s">
        <v>4</v>
      </c>
      <c r="K1" s="302"/>
      <c r="L1" s="137" t="s">
        <v>5</v>
      </c>
      <c r="M1" s="137" t="s">
        <v>6</v>
      </c>
      <c r="N1" s="302" t="s">
        <v>7</v>
      </c>
      <c r="O1" s="302"/>
      <c r="P1" s="302"/>
      <c r="Q1" s="137" t="s">
        <v>8</v>
      </c>
      <c r="R1" s="137" t="s">
        <v>1576</v>
      </c>
      <c r="S1" s="137" t="s">
        <v>1575</v>
      </c>
      <c r="T1" s="137" t="s">
        <v>1574</v>
      </c>
      <c r="U1" s="137" t="s">
        <v>1584</v>
      </c>
      <c r="V1" s="137" t="s">
        <v>1573</v>
      </c>
      <c r="W1" s="137" t="s">
        <v>13</v>
      </c>
    </row>
    <row r="2" spans="2:23" s="175" customFormat="1" ht="20.100000000000001" customHeight="1">
      <c r="B2" s="173"/>
      <c r="C2" s="312">
        <v>2018</v>
      </c>
      <c r="D2" s="312"/>
      <c r="E2" s="142" t="s">
        <v>14</v>
      </c>
      <c r="F2" s="314" t="s">
        <v>15</v>
      </c>
      <c r="G2" s="314"/>
      <c r="H2" s="314"/>
      <c r="I2" s="142" t="s">
        <v>16</v>
      </c>
      <c r="J2" s="314" t="s">
        <v>17</v>
      </c>
      <c r="K2" s="314"/>
      <c r="L2" s="143" t="s">
        <v>18</v>
      </c>
      <c r="M2" s="143">
        <v>0</v>
      </c>
      <c r="N2" s="312" t="s">
        <v>19</v>
      </c>
      <c r="O2" s="312"/>
      <c r="P2" s="312"/>
      <c r="Q2" s="143" t="s">
        <v>18</v>
      </c>
      <c r="R2" s="174"/>
      <c r="S2" s="174"/>
      <c r="T2" s="174"/>
      <c r="U2" s="174"/>
      <c r="V2" s="174"/>
      <c r="W2" s="174"/>
    </row>
    <row r="3" spans="2:23" s="151" customFormat="1" ht="20.100000000000001" customHeight="1">
      <c r="B3" s="176"/>
      <c r="C3" s="305">
        <v>2018</v>
      </c>
      <c r="D3" s="305"/>
      <c r="E3" s="146" t="s">
        <v>1572</v>
      </c>
      <c r="F3" s="307" t="s">
        <v>1571</v>
      </c>
      <c r="G3" s="307"/>
      <c r="H3" s="307"/>
      <c r="I3" s="146" t="s">
        <v>450</v>
      </c>
      <c r="J3" s="307" t="s">
        <v>17</v>
      </c>
      <c r="K3" s="307"/>
      <c r="L3" s="147" t="s">
        <v>18</v>
      </c>
      <c r="M3" s="147">
        <v>1</v>
      </c>
      <c r="N3" s="305" t="s">
        <v>19</v>
      </c>
      <c r="O3" s="305"/>
      <c r="P3" s="305"/>
      <c r="Q3" s="147" t="s">
        <v>18</v>
      </c>
      <c r="R3" s="177"/>
      <c r="S3" s="177">
        <f>S4+S25+S130+S138+S315+S372+S383+S497+S511+S531</f>
        <v>61182.080000000002</v>
      </c>
      <c r="T3" s="177">
        <f>T4+T25+T130+T138+T315+T372+T383+T497+T511+T531</f>
        <v>15916.149999999998</v>
      </c>
      <c r="U3" s="177">
        <f>U4+U25+U130+U138+U315+U372+U383+U497+U511+U531</f>
        <v>4642.33</v>
      </c>
      <c r="V3" s="177">
        <f>V4+V25+V130+V138+V315+V372+V383+V497+V511+V531</f>
        <v>13119.95</v>
      </c>
      <c r="W3" s="177">
        <f>R3+S3+T3+U3+V3</f>
        <v>94860.51</v>
      </c>
    </row>
    <row r="4" spans="2:23" s="179" customFormat="1" ht="30" customHeight="1">
      <c r="B4" s="178"/>
      <c r="C4" s="305">
        <v>2018</v>
      </c>
      <c r="D4" s="305"/>
      <c r="E4" s="146" t="s">
        <v>1570</v>
      </c>
      <c r="F4" s="307" t="s">
        <v>1569</v>
      </c>
      <c r="G4" s="307"/>
      <c r="H4" s="307"/>
      <c r="I4" s="146" t="s">
        <v>450</v>
      </c>
      <c r="J4" s="307" t="s">
        <v>17</v>
      </c>
      <c r="K4" s="307"/>
      <c r="L4" s="147" t="s">
        <v>18</v>
      </c>
      <c r="M4" s="147">
        <v>2</v>
      </c>
      <c r="N4" s="305" t="s">
        <v>19</v>
      </c>
      <c r="O4" s="305"/>
      <c r="P4" s="305"/>
      <c r="Q4" s="147" t="s">
        <v>18</v>
      </c>
      <c r="R4" s="148"/>
      <c r="S4" s="148"/>
      <c r="T4" s="148"/>
      <c r="U4" s="148">
        <f>U5+U8+U10+U17+U20+U23</f>
        <v>1690.96</v>
      </c>
      <c r="V4" s="148"/>
      <c r="W4" s="148">
        <f t="shared" ref="W4:W67" si="0">R4+S4+T4+U4+V4</f>
        <v>1690.96</v>
      </c>
    </row>
    <row r="5" spans="2:23" s="181" customFormat="1" ht="30" customHeight="1">
      <c r="B5" s="180"/>
      <c r="C5" s="308">
        <v>2018</v>
      </c>
      <c r="D5" s="308"/>
      <c r="E5" s="153" t="s">
        <v>1568</v>
      </c>
      <c r="F5" s="310" t="s">
        <v>1567</v>
      </c>
      <c r="G5" s="310"/>
      <c r="H5" s="310"/>
      <c r="I5" s="153" t="s">
        <v>450</v>
      </c>
      <c r="J5" s="310" t="s">
        <v>17</v>
      </c>
      <c r="K5" s="310"/>
      <c r="L5" s="154" t="s">
        <v>18</v>
      </c>
      <c r="M5" s="154">
        <v>3</v>
      </c>
      <c r="N5" s="308" t="s">
        <v>19</v>
      </c>
      <c r="O5" s="308"/>
      <c r="P5" s="308"/>
      <c r="Q5" s="154" t="s">
        <v>18</v>
      </c>
      <c r="R5" s="155"/>
      <c r="S5" s="155"/>
      <c r="T5" s="155"/>
      <c r="U5" s="155">
        <f>U6+U7</f>
        <v>725</v>
      </c>
      <c r="V5" s="155"/>
      <c r="W5" s="155">
        <f t="shared" si="0"/>
        <v>725</v>
      </c>
    </row>
    <row r="6" spans="2:23" ht="30" customHeight="1">
      <c r="B6" s="182"/>
      <c r="C6" s="312">
        <v>2018</v>
      </c>
      <c r="D6" s="312"/>
      <c r="E6" s="142" t="s">
        <v>1566</v>
      </c>
      <c r="F6" s="314" t="s">
        <v>1565</v>
      </c>
      <c r="G6" s="314"/>
      <c r="H6" s="314"/>
      <c r="I6" s="142" t="s">
        <v>450</v>
      </c>
      <c r="J6" s="314" t="s">
        <v>17</v>
      </c>
      <c r="K6" s="314"/>
      <c r="L6" s="143" t="s">
        <v>29</v>
      </c>
      <c r="M6" s="143">
        <v>4</v>
      </c>
      <c r="N6" s="312" t="s">
        <v>19</v>
      </c>
      <c r="O6" s="312"/>
      <c r="P6" s="312"/>
      <c r="Q6" s="143" t="s">
        <v>18</v>
      </c>
      <c r="U6" s="144">
        <v>725</v>
      </c>
      <c r="W6" s="144">
        <f t="shared" si="0"/>
        <v>725</v>
      </c>
    </row>
    <row r="7" spans="2:23" ht="30" customHeight="1">
      <c r="B7" s="171"/>
      <c r="C7" s="312">
        <v>2018</v>
      </c>
      <c r="D7" s="312"/>
      <c r="E7" s="142" t="s">
        <v>1564</v>
      </c>
      <c r="F7" s="314" t="s">
        <v>1563</v>
      </c>
      <c r="G7" s="314"/>
      <c r="H7" s="314"/>
      <c r="I7" s="142" t="s">
        <v>450</v>
      </c>
      <c r="J7" s="314" t="s">
        <v>17</v>
      </c>
      <c r="K7" s="314"/>
      <c r="L7" s="143" t="s">
        <v>29</v>
      </c>
      <c r="M7" s="143">
        <v>4</v>
      </c>
      <c r="N7" s="312" t="s">
        <v>19</v>
      </c>
      <c r="O7" s="312"/>
      <c r="P7" s="312"/>
      <c r="Q7" s="143" t="s">
        <v>18</v>
      </c>
      <c r="W7" s="144">
        <f t="shared" si="0"/>
        <v>0</v>
      </c>
    </row>
    <row r="8" spans="2:23" s="181" customFormat="1" ht="30" customHeight="1">
      <c r="B8" s="180"/>
      <c r="C8" s="308">
        <v>2018</v>
      </c>
      <c r="D8" s="308"/>
      <c r="E8" s="153" t="s">
        <v>1562</v>
      </c>
      <c r="F8" s="310" t="s">
        <v>1561</v>
      </c>
      <c r="G8" s="310"/>
      <c r="H8" s="310"/>
      <c r="I8" s="153" t="s">
        <v>450</v>
      </c>
      <c r="J8" s="310" t="s">
        <v>17</v>
      </c>
      <c r="K8" s="310"/>
      <c r="L8" s="154" t="s">
        <v>18</v>
      </c>
      <c r="M8" s="154">
        <v>3</v>
      </c>
      <c r="N8" s="308" t="s">
        <v>19</v>
      </c>
      <c r="O8" s="308"/>
      <c r="P8" s="308"/>
      <c r="Q8" s="154" t="s">
        <v>18</v>
      </c>
      <c r="R8" s="155"/>
      <c r="S8" s="155"/>
      <c r="T8" s="155"/>
      <c r="U8" s="155"/>
      <c r="V8" s="155"/>
      <c r="W8" s="155">
        <f t="shared" si="0"/>
        <v>0</v>
      </c>
    </row>
    <row r="9" spans="2:23" ht="30" customHeight="1">
      <c r="B9" s="171"/>
      <c r="C9" s="312">
        <v>2018</v>
      </c>
      <c r="D9" s="312"/>
      <c r="E9" s="142" t="s">
        <v>1560</v>
      </c>
      <c r="F9" s="314" t="s">
        <v>1559</v>
      </c>
      <c r="G9" s="314"/>
      <c r="H9" s="314"/>
      <c r="I9" s="142" t="s">
        <v>450</v>
      </c>
      <c r="J9" s="314" t="s">
        <v>17</v>
      </c>
      <c r="K9" s="314"/>
      <c r="L9" s="143" t="s">
        <v>29</v>
      </c>
      <c r="M9" s="143">
        <v>4</v>
      </c>
      <c r="N9" s="312" t="s">
        <v>19</v>
      </c>
      <c r="O9" s="312"/>
      <c r="P9" s="312"/>
      <c r="Q9" s="143" t="s">
        <v>18</v>
      </c>
      <c r="W9" s="144">
        <f t="shared" si="0"/>
        <v>0</v>
      </c>
    </row>
    <row r="10" spans="2:23" s="181" customFormat="1" ht="30" customHeight="1">
      <c r="B10" s="180"/>
      <c r="C10" s="308">
        <v>2018</v>
      </c>
      <c r="D10" s="308"/>
      <c r="E10" s="153" t="s">
        <v>1558</v>
      </c>
      <c r="F10" s="310" t="s">
        <v>1557</v>
      </c>
      <c r="G10" s="310"/>
      <c r="H10" s="310"/>
      <c r="I10" s="153" t="s">
        <v>450</v>
      </c>
      <c r="J10" s="310" t="s">
        <v>17</v>
      </c>
      <c r="K10" s="310"/>
      <c r="L10" s="154" t="s">
        <v>18</v>
      </c>
      <c r="M10" s="154">
        <v>3</v>
      </c>
      <c r="N10" s="308" t="s">
        <v>19</v>
      </c>
      <c r="O10" s="308"/>
      <c r="P10" s="308"/>
      <c r="Q10" s="154" t="s">
        <v>18</v>
      </c>
      <c r="R10" s="155"/>
      <c r="S10" s="155"/>
      <c r="T10" s="155"/>
      <c r="U10" s="155"/>
      <c r="V10" s="155"/>
      <c r="W10" s="155">
        <f t="shared" si="0"/>
        <v>0</v>
      </c>
    </row>
    <row r="11" spans="2:23" ht="30" customHeight="1">
      <c r="C11" s="312">
        <v>2018</v>
      </c>
      <c r="D11" s="312"/>
      <c r="E11" s="142" t="s">
        <v>1556</v>
      </c>
      <c r="F11" s="314" t="s">
        <v>1555</v>
      </c>
      <c r="G11" s="314"/>
      <c r="H11" s="314"/>
      <c r="I11" s="142" t="s">
        <v>450</v>
      </c>
      <c r="J11" s="314" t="s">
        <v>17</v>
      </c>
      <c r="K11" s="314"/>
      <c r="L11" s="143" t="s">
        <v>18</v>
      </c>
      <c r="M11" s="143">
        <v>4</v>
      </c>
      <c r="N11" s="312" t="s">
        <v>19</v>
      </c>
      <c r="O11" s="312"/>
      <c r="P11" s="312"/>
      <c r="Q11" s="143" t="s">
        <v>18</v>
      </c>
      <c r="W11" s="144">
        <f t="shared" si="0"/>
        <v>0</v>
      </c>
    </row>
    <row r="12" spans="2:23" ht="30" customHeight="1">
      <c r="B12" s="184"/>
      <c r="C12" s="312">
        <v>2018</v>
      </c>
      <c r="D12" s="312"/>
      <c r="E12" s="142" t="s">
        <v>1554</v>
      </c>
      <c r="F12" s="314" t="s">
        <v>1553</v>
      </c>
      <c r="G12" s="314"/>
      <c r="H12" s="314"/>
      <c r="I12" s="142" t="s">
        <v>450</v>
      </c>
      <c r="J12" s="314" t="s">
        <v>17</v>
      </c>
      <c r="K12" s="314"/>
      <c r="L12" s="143" t="s">
        <v>29</v>
      </c>
      <c r="M12" s="143">
        <v>5</v>
      </c>
      <c r="N12" s="312" t="s">
        <v>19</v>
      </c>
      <c r="O12" s="312"/>
      <c r="P12" s="312"/>
      <c r="Q12" s="143" t="s">
        <v>18</v>
      </c>
      <c r="W12" s="144">
        <f t="shared" si="0"/>
        <v>0</v>
      </c>
    </row>
    <row r="13" spans="2:23" ht="30" customHeight="1">
      <c r="B13" s="184"/>
      <c r="C13" s="312">
        <v>2018</v>
      </c>
      <c r="D13" s="312"/>
      <c r="E13" s="142" t="s">
        <v>1552</v>
      </c>
      <c r="F13" s="314" t="s">
        <v>1551</v>
      </c>
      <c r="G13" s="314"/>
      <c r="H13" s="314"/>
      <c r="I13" s="142" t="s">
        <v>450</v>
      </c>
      <c r="J13" s="314" t="s">
        <v>17</v>
      </c>
      <c r="K13" s="314"/>
      <c r="L13" s="143" t="s">
        <v>29</v>
      </c>
      <c r="M13" s="143">
        <v>5</v>
      </c>
      <c r="N13" s="312" t="s">
        <v>19</v>
      </c>
      <c r="O13" s="312"/>
      <c r="P13" s="312"/>
      <c r="Q13" s="143" t="s">
        <v>18</v>
      </c>
      <c r="W13" s="144">
        <f t="shared" si="0"/>
        <v>0</v>
      </c>
    </row>
    <row r="14" spans="2:23" ht="30" customHeight="1">
      <c r="B14" s="184"/>
      <c r="C14" s="312">
        <v>2018</v>
      </c>
      <c r="D14" s="312"/>
      <c r="E14" s="142" t="s">
        <v>1550</v>
      </c>
      <c r="F14" s="314" t="s">
        <v>1549</v>
      </c>
      <c r="G14" s="314"/>
      <c r="H14" s="314"/>
      <c r="I14" s="142" t="s">
        <v>450</v>
      </c>
      <c r="J14" s="314" t="s">
        <v>17</v>
      </c>
      <c r="K14" s="314"/>
      <c r="L14" s="143" t="s">
        <v>29</v>
      </c>
      <c r="M14" s="143">
        <v>5</v>
      </c>
      <c r="N14" s="312" t="s">
        <v>19</v>
      </c>
      <c r="O14" s="312"/>
      <c r="P14" s="312"/>
      <c r="Q14" s="143" t="s">
        <v>18</v>
      </c>
      <c r="W14" s="144">
        <f t="shared" si="0"/>
        <v>0</v>
      </c>
    </row>
    <row r="15" spans="2:23" ht="30" customHeight="1">
      <c r="B15" s="184"/>
      <c r="C15" s="312">
        <v>2018</v>
      </c>
      <c r="D15" s="312"/>
      <c r="E15" s="142" t="s">
        <v>1548</v>
      </c>
      <c r="F15" s="314" t="s">
        <v>1547</v>
      </c>
      <c r="G15" s="314"/>
      <c r="H15" s="314"/>
      <c r="I15" s="142" t="s">
        <v>450</v>
      </c>
      <c r="J15" s="314" t="s">
        <v>17</v>
      </c>
      <c r="K15" s="314"/>
      <c r="L15" s="143" t="s">
        <v>29</v>
      </c>
      <c r="M15" s="143">
        <v>5</v>
      </c>
      <c r="N15" s="312" t="s">
        <v>19</v>
      </c>
      <c r="O15" s="312"/>
      <c r="P15" s="312"/>
      <c r="Q15" s="143" t="s">
        <v>18</v>
      </c>
      <c r="W15" s="144">
        <f t="shared" si="0"/>
        <v>0</v>
      </c>
    </row>
    <row r="16" spans="2:23" ht="30" customHeight="1">
      <c r="B16" s="184"/>
      <c r="C16" s="312">
        <v>2018</v>
      </c>
      <c r="D16" s="312"/>
      <c r="E16" s="142" t="s">
        <v>1546</v>
      </c>
      <c r="F16" s="314" t="s">
        <v>1545</v>
      </c>
      <c r="G16" s="314"/>
      <c r="H16" s="314"/>
      <c r="I16" s="142" t="s">
        <v>450</v>
      </c>
      <c r="J16" s="314" t="s">
        <v>17</v>
      </c>
      <c r="K16" s="314"/>
      <c r="L16" s="143" t="s">
        <v>29</v>
      </c>
      <c r="M16" s="143">
        <v>5</v>
      </c>
      <c r="N16" s="312" t="s">
        <v>19</v>
      </c>
      <c r="O16" s="312"/>
      <c r="P16" s="312"/>
      <c r="Q16" s="143" t="s">
        <v>18</v>
      </c>
      <c r="W16" s="144">
        <f t="shared" si="0"/>
        <v>0</v>
      </c>
    </row>
    <row r="17" spans="1:23" s="181" customFormat="1" ht="30" customHeight="1">
      <c r="B17" s="180"/>
      <c r="C17" s="308">
        <v>2018</v>
      </c>
      <c r="D17" s="308"/>
      <c r="E17" s="153" t="s">
        <v>1544</v>
      </c>
      <c r="F17" s="310" t="s">
        <v>1543</v>
      </c>
      <c r="G17" s="310"/>
      <c r="H17" s="310"/>
      <c r="I17" s="153" t="s">
        <v>450</v>
      </c>
      <c r="J17" s="310" t="s">
        <v>17</v>
      </c>
      <c r="K17" s="310"/>
      <c r="L17" s="154" t="s">
        <v>18</v>
      </c>
      <c r="M17" s="154">
        <v>3</v>
      </c>
      <c r="N17" s="308" t="s">
        <v>19</v>
      </c>
      <c r="O17" s="308"/>
      <c r="P17" s="308"/>
      <c r="Q17" s="154" t="s">
        <v>18</v>
      </c>
      <c r="R17" s="155"/>
      <c r="S17" s="155"/>
      <c r="T17" s="155"/>
      <c r="U17" s="155">
        <f>U18+U19</f>
        <v>965.96</v>
      </c>
      <c r="V17" s="155"/>
      <c r="W17" s="155">
        <f t="shared" si="0"/>
        <v>965.96</v>
      </c>
    </row>
    <row r="18" spans="1:23" ht="30" customHeight="1">
      <c r="B18" s="171"/>
      <c r="C18" s="312">
        <v>2018</v>
      </c>
      <c r="D18" s="312"/>
      <c r="E18" s="142" t="s">
        <v>1542</v>
      </c>
      <c r="F18" s="314" t="s">
        <v>1541</v>
      </c>
      <c r="G18" s="314"/>
      <c r="H18" s="314"/>
      <c r="I18" s="142" t="s">
        <v>450</v>
      </c>
      <c r="J18" s="314" t="s">
        <v>17</v>
      </c>
      <c r="K18" s="314"/>
      <c r="L18" s="143" t="s">
        <v>29</v>
      </c>
      <c r="M18" s="143">
        <v>4</v>
      </c>
      <c r="N18" s="312" t="s">
        <v>19</v>
      </c>
      <c r="O18" s="312"/>
      <c r="P18" s="312"/>
      <c r="Q18" s="143" t="s">
        <v>18</v>
      </c>
      <c r="U18" s="144">
        <v>465.96</v>
      </c>
      <c r="W18" s="144">
        <f t="shared" si="0"/>
        <v>465.96</v>
      </c>
    </row>
    <row r="19" spans="1:23" ht="30" customHeight="1">
      <c r="B19" s="171"/>
      <c r="C19" s="312">
        <v>2018</v>
      </c>
      <c r="D19" s="312"/>
      <c r="E19" s="142" t="s">
        <v>1540</v>
      </c>
      <c r="F19" s="314" t="s">
        <v>1539</v>
      </c>
      <c r="G19" s="314"/>
      <c r="H19" s="314"/>
      <c r="I19" s="142" t="s">
        <v>450</v>
      </c>
      <c r="J19" s="314" t="s">
        <v>17</v>
      </c>
      <c r="K19" s="314"/>
      <c r="L19" s="143" t="s">
        <v>29</v>
      </c>
      <c r="M19" s="143">
        <v>4</v>
      </c>
      <c r="N19" s="312" t="s">
        <v>19</v>
      </c>
      <c r="O19" s="312"/>
      <c r="P19" s="312"/>
      <c r="Q19" s="143" t="s">
        <v>18</v>
      </c>
      <c r="U19" s="144">
        <v>500</v>
      </c>
      <c r="W19" s="144">
        <f t="shared" si="0"/>
        <v>500</v>
      </c>
    </row>
    <row r="20" spans="1:23" s="181" customFormat="1" ht="30" customHeight="1">
      <c r="B20" s="180"/>
      <c r="C20" s="308">
        <v>2018</v>
      </c>
      <c r="D20" s="308"/>
      <c r="E20" s="153" t="s">
        <v>1538</v>
      </c>
      <c r="F20" s="310" t="s">
        <v>1537</v>
      </c>
      <c r="G20" s="310"/>
      <c r="H20" s="310"/>
      <c r="I20" s="153" t="s">
        <v>450</v>
      </c>
      <c r="J20" s="310" t="s">
        <v>17</v>
      </c>
      <c r="K20" s="310"/>
      <c r="L20" s="154" t="s">
        <v>18</v>
      </c>
      <c r="M20" s="154">
        <v>3</v>
      </c>
      <c r="N20" s="308" t="s">
        <v>19</v>
      </c>
      <c r="O20" s="308"/>
      <c r="P20" s="308"/>
      <c r="Q20" s="154" t="s">
        <v>18</v>
      </c>
      <c r="R20" s="155"/>
      <c r="S20" s="155"/>
      <c r="T20" s="155"/>
      <c r="U20" s="155"/>
      <c r="V20" s="155"/>
      <c r="W20" s="155">
        <f t="shared" si="0"/>
        <v>0</v>
      </c>
    </row>
    <row r="21" spans="1:23" ht="30" customHeight="1">
      <c r="B21" s="171"/>
      <c r="C21" s="312">
        <v>2018</v>
      </c>
      <c r="D21" s="312"/>
      <c r="E21" s="142" t="s">
        <v>1536</v>
      </c>
      <c r="F21" s="314" t="s">
        <v>1535</v>
      </c>
      <c r="G21" s="314"/>
      <c r="H21" s="314"/>
      <c r="I21" s="142" t="s">
        <v>450</v>
      </c>
      <c r="J21" s="314" t="s">
        <v>17</v>
      </c>
      <c r="K21" s="314"/>
      <c r="L21" s="143" t="s">
        <v>29</v>
      </c>
      <c r="M21" s="143">
        <v>4</v>
      </c>
      <c r="N21" s="312" t="s">
        <v>19</v>
      </c>
      <c r="O21" s="312"/>
      <c r="P21" s="312"/>
      <c r="Q21" s="143" t="s">
        <v>18</v>
      </c>
      <c r="W21" s="144">
        <f t="shared" si="0"/>
        <v>0</v>
      </c>
    </row>
    <row r="22" spans="1:23" ht="30" customHeight="1">
      <c r="B22" s="171"/>
      <c r="C22" s="312">
        <v>2018</v>
      </c>
      <c r="D22" s="312"/>
      <c r="E22" s="142" t="s">
        <v>1534</v>
      </c>
      <c r="F22" s="314" t="s">
        <v>1533</v>
      </c>
      <c r="G22" s="314"/>
      <c r="H22" s="314"/>
      <c r="I22" s="142" t="s">
        <v>450</v>
      </c>
      <c r="J22" s="314" t="s">
        <v>17</v>
      </c>
      <c r="K22" s="314"/>
      <c r="L22" s="143" t="s">
        <v>29</v>
      </c>
      <c r="M22" s="143">
        <v>4</v>
      </c>
      <c r="N22" s="312" t="s">
        <v>19</v>
      </c>
      <c r="O22" s="312"/>
      <c r="P22" s="312"/>
      <c r="Q22" s="143" t="s">
        <v>18</v>
      </c>
      <c r="W22" s="144">
        <f t="shared" si="0"/>
        <v>0</v>
      </c>
    </row>
    <row r="23" spans="1:23" s="181" customFormat="1" ht="30" customHeight="1">
      <c r="B23" s="180"/>
      <c r="C23" s="308">
        <v>2018</v>
      </c>
      <c r="D23" s="308"/>
      <c r="E23" s="153" t="s">
        <v>1532</v>
      </c>
      <c r="F23" s="310" t="s">
        <v>1531</v>
      </c>
      <c r="G23" s="310"/>
      <c r="H23" s="310"/>
      <c r="I23" s="153" t="s">
        <v>450</v>
      </c>
      <c r="J23" s="310" t="s">
        <v>17</v>
      </c>
      <c r="K23" s="310"/>
      <c r="L23" s="154" t="s">
        <v>18</v>
      </c>
      <c r="M23" s="154">
        <v>3</v>
      </c>
      <c r="N23" s="308" t="s">
        <v>19</v>
      </c>
      <c r="O23" s="308"/>
      <c r="P23" s="308"/>
      <c r="Q23" s="154" t="s">
        <v>18</v>
      </c>
      <c r="R23" s="155"/>
      <c r="S23" s="155"/>
      <c r="T23" s="155"/>
      <c r="U23" s="155"/>
      <c r="V23" s="155"/>
      <c r="W23" s="155">
        <f t="shared" si="0"/>
        <v>0</v>
      </c>
    </row>
    <row r="24" spans="1:23" ht="30" customHeight="1">
      <c r="B24" s="171"/>
      <c r="C24" s="312">
        <v>2018</v>
      </c>
      <c r="D24" s="312"/>
      <c r="E24" s="142" t="s">
        <v>1530</v>
      </c>
      <c r="F24" s="314" t="s">
        <v>1529</v>
      </c>
      <c r="G24" s="314"/>
      <c r="H24" s="314"/>
      <c r="I24" s="142" t="s">
        <v>450</v>
      </c>
      <c r="J24" s="314" t="s">
        <v>17</v>
      </c>
      <c r="K24" s="314"/>
      <c r="L24" s="143" t="s">
        <v>29</v>
      </c>
      <c r="M24" s="143">
        <v>4</v>
      </c>
      <c r="N24" s="312" t="s">
        <v>19</v>
      </c>
      <c r="O24" s="312"/>
      <c r="P24" s="312"/>
      <c r="Q24" s="143" t="s">
        <v>18</v>
      </c>
      <c r="W24" s="144">
        <f t="shared" si="0"/>
        <v>0</v>
      </c>
    </row>
    <row r="25" spans="1:23" s="179" customFormat="1" ht="30" customHeight="1">
      <c r="B25" s="178"/>
      <c r="C25" s="305">
        <v>2018</v>
      </c>
      <c r="D25" s="305"/>
      <c r="E25" s="146" t="s">
        <v>1528</v>
      </c>
      <c r="F25" s="307" t="s">
        <v>1527</v>
      </c>
      <c r="G25" s="307"/>
      <c r="H25" s="307"/>
      <c r="I25" s="146" t="s">
        <v>450</v>
      </c>
      <c r="J25" s="307" t="s">
        <v>17</v>
      </c>
      <c r="K25" s="307"/>
      <c r="L25" s="147" t="s">
        <v>18</v>
      </c>
      <c r="M25" s="147">
        <v>2</v>
      </c>
      <c r="N25" s="305" t="s">
        <v>19</v>
      </c>
      <c r="O25" s="305"/>
      <c r="P25" s="305"/>
      <c r="Q25" s="147" t="s">
        <v>18</v>
      </c>
      <c r="R25" s="148"/>
      <c r="S25" s="148"/>
      <c r="T25" s="148"/>
      <c r="U25" s="148">
        <f>U26+U35+U41+U51+U55+U60+U66+U75+U81+U87</f>
        <v>250</v>
      </c>
      <c r="V25" s="148"/>
      <c r="W25" s="148">
        <f t="shared" si="0"/>
        <v>250</v>
      </c>
    </row>
    <row r="26" spans="1:23" s="181" customFormat="1" ht="30" customHeight="1">
      <c r="B26" s="180"/>
      <c r="C26" s="308">
        <v>2018</v>
      </c>
      <c r="D26" s="308"/>
      <c r="E26" s="153" t="s">
        <v>1526</v>
      </c>
      <c r="F26" s="310" t="s">
        <v>1525</v>
      </c>
      <c r="G26" s="310"/>
      <c r="H26" s="310"/>
      <c r="I26" s="153" t="s">
        <v>450</v>
      </c>
      <c r="J26" s="310" t="s">
        <v>17</v>
      </c>
      <c r="K26" s="310"/>
      <c r="L26" s="154" t="s">
        <v>18</v>
      </c>
      <c r="M26" s="154">
        <v>3</v>
      </c>
      <c r="N26" s="308" t="s">
        <v>19</v>
      </c>
      <c r="O26" s="308"/>
      <c r="P26" s="308"/>
      <c r="Q26" s="154" t="s">
        <v>18</v>
      </c>
      <c r="R26" s="155"/>
      <c r="S26" s="155"/>
      <c r="T26" s="155"/>
      <c r="U26" s="155"/>
      <c r="V26" s="155"/>
      <c r="W26" s="155">
        <f t="shared" si="0"/>
        <v>0</v>
      </c>
    </row>
    <row r="27" spans="1:23" ht="30" customHeight="1">
      <c r="B27" s="171"/>
      <c r="C27" s="312">
        <v>2018</v>
      </c>
      <c r="D27" s="312"/>
      <c r="E27" s="142" t="s">
        <v>1524</v>
      </c>
      <c r="F27" s="314" t="s">
        <v>1523</v>
      </c>
      <c r="G27" s="314"/>
      <c r="H27" s="314"/>
      <c r="I27" s="142" t="s">
        <v>450</v>
      </c>
      <c r="J27" s="314" t="s">
        <v>17</v>
      </c>
      <c r="K27" s="314"/>
      <c r="L27" s="143" t="s">
        <v>29</v>
      </c>
      <c r="M27" s="143">
        <v>4</v>
      </c>
      <c r="N27" s="312" t="s">
        <v>19</v>
      </c>
      <c r="O27" s="312"/>
      <c r="P27" s="312"/>
      <c r="Q27" s="143" t="s">
        <v>29</v>
      </c>
      <c r="W27" s="144">
        <f t="shared" si="0"/>
        <v>0</v>
      </c>
    </row>
    <row r="28" spans="1:23" ht="30" customHeight="1">
      <c r="B28" s="171"/>
      <c r="C28" s="312">
        <v>2018</v>
      </c>
      <c r="D28" s="312"/>
      <c r="E28" s="142" t="s">
        <v>1522</v>
      </c>
      <c r="F28" s="314" t="s">
        <v>1521</v>
      </c>
      <c r="G28" s="314"/>
      <c r="H28" s="314"/>
      <c r="I28" s="142" t="s">
        <v>450</v>
      </c>
      <c r="J28" s="314" t="s">
        <v>17</v>
      </c>
      <c r="K28" s="314"/>
      <c r="L28" s="143" t="s">
        <v>29</v>
      </c>
      <c r="M28" s="143">
        <v>4</v>
      </c>
      <c r="N28" s="312" t="s">
        <v>19</v>
      </c>
      <c r="O28" s="312"/>
      <c r="P28" s="312"/>
      <c r="Q28" s="143" t="s">
        <v>29</v>
      </c>
      <c r="W28" s="144">
        <f t="shared" si="0"/>
        <v>0</v>
      </c>
    </row>
    <row r="29" spans="1:23" ht="30" customHeight="1">
      <c r="A29" s="184"/>
      <c r="C29" s="312">
        <v>2018</v>
      </c>
      <c r="D29" s="312"/>
      <c r="E29" s="142" t="s">
        <v>1520</v>
      </c>
      <c r="F29" s="314" t="s">
        <v>1519</v>
      </c>
      <c r="G29" s="314"/>
      <c r="H29" s="314"/>
      <c r="I29" s="142" t="s">
        <v>450</v>
      </c>
      <c r="J29" s="314" t="s">
        <v>17</v>
      </c>
      <c r="K29" s="314"/>
      <c r="L29" s="143" t="s">
        <v>29</v>
      </c>
      <c r="M29" s="143">
        <v>4</v>
      </c>
      <c r="N29" s="312" t="s">
        <v>19</v>
      </c>
      <c r="O29" s="312"/>
      <c r="P29" s="312"/>
      <c r="Q29" s="143" t="s">
        <v>18</v>
      </c>
      <c r="W29" s="144">
        <f t="shared" si="0"/>
        <v>0</v>
      </c>
    </row>
    <row r="30" spans="1:23" ht="30" customHeight="1">
      <c r="B30" s="171"/>
      <c r="C30" s="312">
        <v>2018</v>
      </c>
      <c r="D30" s="312"/>
      <c r="E30" s="142" t="s">
        <v>1518</v>
      </c>
      <c r="F30" s="314" t="s">
        <v>1517</v>
      </c>
      <c r="G30" s="314"/>
      <c r="H30" s="314"/>
      <c r="I30" s="142" t="s">
        <v>450</v>
      </c>
      <c r="J30" s="314" t="s">
        <v>17</v>
      </c>
      <c r="K30" s="314"/>
      <c r="L30" s="143" t="s">
        <v>29</v>
      </c>
      <c r="M30" s="143">
        <v>4</v>
      </c>
      <c r="N30" s="312" t="s">
        <v>19</v>
      </c>
      <c r="O30" s="312"/>
      <c r="P30" s="312"/>
      <c r="Q30" s="143" t="s">
        <v>18</v>
      </c>
      <c r="W30" s="144">
        <f t="shared" si="0"/>
        <v>0</v>
      </c>
    </row>
    <row r="31" spans="1:23" ht="30" customHeight="1">
      <c r="B31" s="171"/>
      <c r="C31" s="312">
        <v>2018</v>
      </c>
      <c r="D31" s="312"/>
      <c r="E31" s="142" t="s">
        <v>1516</v>
      </c>
      <c r="F31" s="314" t="s">
        <v>1515</v>
      </c>
      <c r="G31" s="314"/>
      <c r="H31" s="314"/>
      <c r="I31" s="142" t="s">
        <v>450</v>
      </c>
      <c r="J31" s="314" t="s">
        <v>17</v>
      </c>
      <c r="K31" s="314"/>
      <c r="L31" s="143" t="s">
        <v>29</v>
      </c>
      <c r="M31" s="143">
        <v>4</v>
      </c>
      <c r="N31" s="312" t="s">
        <v>19</v>
      </c>
      <c r="O31" s="312"/>
      <c r="P31" s="312"/>
      <c r="Q31" s="143" t="s">
        <v>29</v>
      </c>
      <c r="W31" s="144">
        <f t="shared" si="0"/>
        <v>0</v>
      </c>
    </row>
    <row r="32" spans="1:23" ht="30" customHeight="1">
      <c r="B32" s="171"/>
      <c r="C32" s="312">
        <v>2018</v>
      </c>
      <c r="D32" s="312"/>
      <c r="E32" s="142" t="s">
        <v>1514</v>
      </c>
      <c r="F32" s="314" t="s">
        <v>1513</v>
      </c>
      <c r="G32" s="314"/>
      <c r="H32" s="314"/>
      <c r="I32" s="142" t="s">
        <v>450</v>
      </c>
      <c r="J32" s="314" t="s">
        <v>17</v>
      </c>
      <c r="K32" s="314"/>
      <c r="L32" s="143" t="s">
        <v>29</v>
      </c>
      <c r="M32" s="143">
        <v>4</v>
      </c>
      <c r="N32" s="312" t="s">
        <v>19</v>
      </c>
      <c r="O32" s="312"/>
      <c r="P32" s="312"/>
      <c r="Q32" s="143" t="s">
        <v>18</v>
      </c>
      <c r="W32" s="144">
        <f t="shared" si="0"/>
        <v>0</v>
      </c>
    </row>
    <row r="33" spans="2:23" ht="30" customHeight="1">
      <c r="B33" s="171"/>
      <c r="C33" s="312">
        <v>2018</v>
      </c>
      <c r="D33" s="312"/>
      <c r="E33" s="142" t="s">
        <v>1512</v>
      </c>
      <c r="F33" s="314" t="s">
        <v>1511</v>
      </c>
      <c r="G33" s="314"/>
      <c r="H33" s="314"/>
      <c r="I33" s="142" t="s">
        <v>450</v>
      </c>
      <c r="J33" s="314" t="s">
        <v>17</v>
      </c>
      <c r="K33" s="314"/>
      <c r="L33" s="143" t="s">
        <v>29</v>
      </c>
      <c r="M33" s="143">
        <v>4</v>
      </c>
      <c r="N33" s="312" t="s">
        <v>19</v>
      </c>
      <c r="O33" s="312"/>
      <c r="P33" s="312"/>
      <c r="Q33" s="143" t="s">
        <v>29</v>
      </c>
      <c r="W33" s="144">
        <f t="shared" si="0"/>
        <v>0</v>
      </c>
    </row>
    <row r="34" spans="2:23" ht="30" customHeight="1">
      <c r="B34" s="171"/>
      <c r="C34" s="312">
        <v>2018</v>
      </c>
      <c r="D34" s="312"/>
      <c r="E34" s="142" t="s">
        <v>1510</v>
      </c>
      <c r="F34" s="314" t="s">
        <v>1509</v>
      </c>
      <c r="G34" s="314"/>
      <c r="H34" s="314"/>
      <c r="I34" s="142" t="s">
        <v>450</v>
      </c>
      <c r="J34" s="314" t="s">
        <v>17</v>
      </c>
      <c r="K34" s="314"/>
      <c r="L34" s="143" t="s">
        <v>29</v>
      </c>
      <c r="M34" s="143">
        <v>4</v>
      </c>
      <c r="N34" s="312" t="s">
        <v>19</v>
      </c>
      <c r="O34" s="312"/>
      <c r="P34" s="312"/>
      <c r="Q34" s="143" t="s">
        <v>29</v>
      </c>
      <c r="W34" s="144">
        <f t="shared" si="0"/>
        <v>0</v>
      </c>
    </row>
    <row r="35" spans="2:23" s="181" customFormat="1" ht="30" customHeight="1">
      <c r="B35" s="180"/>
      <c r="C35" s="308">
        <v>2018</v>
      </c>
      <c r="D35" s="308"/>
      <c r="E35" s="153" t="s">
        <v>1508</v>
      </c>
      <c r="F35" s="310" t="s">
        <v>1507</v>
      </c>
      <c r="G35" s="310"/>
      <c r="H35" s="310"/>
      <c r="I35" s="153" t="s">
        <v>450</v>
      </c>
      <c r="J35" s="310" t="s">
        <v>17</v>
      </c>
      <c r="K35" s="310"/>
      <c r="L35" s="154" t="s">
        <v>18</v>
      </c>
      <c r="M35" s="154">
        <v>3</v>
      </c>
      <c r="N35" s="308" t="s">
        <v>19</v>
      </c>
      <c r="O35" s="308"/>
      <c r="P35" s="308"/>
      <c r="Q35" s="154" t="s">
        <v>18</v>
      </c>
      <c r="R35" s="155"/>
      <c r="S35" s="155"/>
      <c r="T35" s="155"/>
      <c r="U35" s="155"/>
      <c r="V35" s="155"/>
      <c r="W35" s="155">
        <f t="shared" si="0"/>
        <v>0</v>
      </c>
    </row>
    <row r="36" spans="2:23" ht="30" customHeight="1">
      <c r="B36" s="171"/>
      <c r="C36" s="312">
        <v>2018</v>
      </c>
      <c r="D36" s="312"/>
      <c r="E36" s="142" t="s">
        <v>1506</v>
      </c>
      <c r="F36" s="314" t="s">
        <v>1505</v>
      </c>
      <c r="G36" s="314"/>
      <c r="H36" s="314"/>
      <c r="I36" s="142" t="s">
        <v>450</v>
      </c>
      <c r="J36" s="314" t="s">
        <v>17</v>
      </c>
      <c r="K36" s="314"/>
      <c r="L36" s="143" t="s">
        <v>29</v>
      </c>
      <c r="M36" s="143">
        <v>4</v>
      </c>
      <c r="N36" s="312" t="s">
        <v>19</v>
      </c>
      <c r="O36" s="312"/>
      <c r="P36" s="312"/>
      <c r="Q36" s="143" t="s">
        <v>18</v>
      </c>
      <c r="W36" s="144">
        <f t="shared" si="0"/>
        <v>0</v>
      </c>
    </row>
    <row r="37" spans="2:23" ht="30" customHeight="1">
      <c r="B37" s="171"/>
      <c r="C37" s="312">
        <v>2018</v>
      </c>
      <c r="D37" s="312"/>
      <c r="E37" s="142" t="s">
        <v>1504</v>
      </c>
      <c r="F37" s="314" t="s">
        <v>1503</v>
      </c>
      <c r="G37" s="314"/>
      <c r="H37" s="314"/>
      <c r="I37" s="142" t="s">
        <v>450</v>
      </c>
      <c r="J37" s="314" t="s">
        <v>17</v>
      </c>
      <c r="K37" s="314"/>
      <c r="L37" s="143" t="s">
        <v>29</v>
      </c>
      <c r="M37" s="143">
        <v>4</v>
      </c>
      <c r="N37" s="312" t="s">
        <v>19</v>
      </c>
      <c r="O37" s="312"/>
      <c r="P37" s="312"/>
      <c r="Q37" s="143" t="s">
        <v>18</v>
      </c>
      <c r="W37" s="144">
        <f t="shared" si="0"/>
        <v>0</v>
      </c>
    </row>
    <row r="38" spans="2:23" ht="30" customHeight="1">
      <c r="B38" s="171"/>
      <c r="C38" s="312">
        <v>2018</v>
      </c>
      <c r="D38" s="312"/>
      <c r="E38" s="142" t="s">
        <v>1502</v>
      </c>
      <c r="F38" s="314" t="s">
        <v>1501</v>
      </c>
      <c r="G38" s="314"/>
      <c r="H38" s="314"/>
      <c r="I38" s="142" t="s">
        <v>450</v>
      </c>
      <c r="J38" s="314" t="s">
        <v>17</v>
      </c>
      <c r="K38" s="314"/>
      <c r="L38" s="143" t="s">
        <v>29</v>
      </c>
      <c r="M38" s="143">
        <v>4</v>
      </c>
      <c r="N38" s="312" t="s">
        <v>19</v>
      </c>
      <c r="O38" s="312"/>
      <c r="P38" s="312"/>
      <c r="Q38" s="143" t="s">
        <v>18</v>
      </c>
      <c r="W38" s="144">
        <f t="shared" si="0"/>
        <v>0</v>
      </c>
    </row>
    <row r="39" spans="2:23" ht="30" customHeight="1">
      <c r="B39" s="171"/>
      <c r="C39" s="312">
        <v>2018</v>
      </c>
      <c r="D39" s="312"/>
      <c r="E39" s="142" t="s">
        <v>1500</v>
      </c>
      <c r="F39" s="314" t="s">
        <v>1499</v>
      </c>
      <c r="G39" s="314"/>
      <c r="H39" s="314"/>
      <c r="I39" s="142" t="s">
        <v>450</v>
      </c>
      <c r="J39" s="314" t="s">
        <v>17</v>
      </c>
      <c r="K39" s="314"/>
      <c r="L39" s="143" t="s">
        <v>29</v>
      </c>
      <c r="M39" s="143">
        <v>4</v>
      </c>
      <c r="N39" s="312" t="s">
        <v>19</v>
      </c>
      <c r="O39" s="312"/>
      <c r="P39" s="312"/>
      <c r="Q39" s="143" t="s">
        <v>18</v>
      </c>
      <c r="W39" s="144">
        <f t="shared" si="0"/>
        <v>0</v>
      </c>
    </row>
    <row r="40" spans="2:23" ht="30" customHeight="1">
      <c r="B40" s="171"/>
      <c r="C40" s="312">
        <v>2018</v>
      </c>
      <c r="D40" s="312"/>
      <c r="E40" s="142" t="s">
        <v>1498</v>
      </c>
      <c r="F40" s="314" t="s">
        <v>1497</v>
      </c>
      <c r="G40" s="314"/>
      <c r="H40" s="314"/>
      <c r="I40" s="142" t="s">
        <v>450</v>
      </c>
      <c r="J40" s="314" t="s">
        <v>17</v>
      </c>
      <c r="K40" s="314"/>
      <c r="L40" s="143" t="s">
        <v>29</v>
      </c>
      <c r="M40" s="143">
        <v>4</v>
      </c>
      <c r="N40" s="312" t="s">
        <v>19</v>
      </c>
      <c r="O40" s="312"/>
      <c r="P40" s="312"/>
      <c r="Q40" s="143" t="s">
        <v>18</v>
      </c>
      <c r="W40" s="144">
        <f t="shared" si="0"/>
        <v>0</v>
      </c>
    </row>
    <row r="41" spans="2:23" s="181" customFormat="1" ht="30" customHeight="1">
      <c r="B41" s="180"/>
      <c r="C41" s="308">
        <v>2018</v>
      </c>
      <c r="D41" s="308"/>
      <c r="E41" s="153" t="s">
        <v>1496</v>
      </c>
      <c r="F41" s="310" t="s">
        <v>1495</v>
      </c>
      <c r="G41" s="310"/>
      <c r="H41" s="310"/>
      <c r="I41" s="153" t="s">
        <v>450</v>
      </c>
      <c r="J41" s="310" t="s">
        <v>17</v>
      </c>
      <c r="K41" s="310"/>
      <c r="L41" s="154" t="s">
        <v>18</v>
      </c>
      <c r="M41" s="154">
        <v>3</v>
      </c>
      <c r="N41" s="308" t="s">
        <v>19</v>
      </c>
      <c r="O41" s="308"/>
      <c r="P41" s="308"/>
      <c r="Q41" s="154" t="s">
        <v>18</v>
      </c>
      <c r="R41" s="155"/>
      <c r="S41" s="155"/>
      <c r="T41" s="155"/>
      <c r="U41" s="155"/>
      <c r="V41" s="155"/>
      <c r="W41" s="155">
        <f t="shared" si="0"/>
        <v>0</v>
      </c>
    </row>
    <row r="42" spans="2:23" ht="30" customHeight="1">
      <c r="B42" s="171"/>
      <c r="C42" s="312">
        <v>2018</v>
      </c>
      <c r="D42" s="312"/>
      <c r="E42" s="142" t="s">
        <v>1494</v>
      </c>
      <c r="F42" s="314" t="s">
        <v>1492</v>
      </c>
      <c r="G42" s="314"/>
      <c r="H42" s="314"/>
      <c r="I42" s="142" t="s">
        <v>450</v>
      </c>
      <c r="J42" s="314" t="s">
        <v>17</v>
      </c>
      <c r="K42" s="314"/>
      <c r="L42" s="143" t="s">
        <v>18</v>
      </c>
      <c r="M42" s="143">
        <v>4</v>
      </c>
      <c r="N42" s="312" t="s">
        <v>19</v>
      </c>
      <c r="O42" s="312"/>
      <c r="P42" s="312"/>
      <c r="Q42" s="143" t="s">
        <v>18</v>
      </c>
      <c r="W42" s="144">
        <f t="shared" si="0"/>
        <v>0</v>
      </c>
    </row>
    <row r="43" spans="2:23" ht="30" customHeight="1">
      <c r="B43" s="184"/>
      <c r="C43" s="312">
        <v>2018</v>
      </c>
      <c r="D43" s="312"/>
      <c r="E43" s="142" t="s">
        <v>1493</v>
      </c>
      <c r="F43" s="314" t="s">
        <v>1492</v>
      </c>
      <c r="G43" s="314"/>
      <c r="H43" s="314"/>
      <c r="I43" s="142" t="s">
        <v>450</v>
      </c>
      <c r="J43" s="314" t="s">
        <v>17</v>
      </c>
      <c r="K43" s="314"/>
      <c r="L43" s="143" t="s">
        <v>29</v>
      </c>
      <c r="M43" s="143">
        <v>5</v>
      </c>
      <c r="N43" s="312" t="s">
        <v>19</v>
      </c>
      <c r="O43" s="312"/>
      <c r="P43" s="312"/>
      <c r="Q43" s="143" t="s">
        <v>18</v>
      </c>
      <c r="W43" s="144">
        <f t="shared" si="0"/>
        <v>0</v>
      </c>
    </row>
    <row r="44" spans="2:23" ht="30" customHeight="1">
      <c r="B44" s="184"/>
      <c r="C44" s="312">
        <v>2018</v>
      </c>
      <c r="D44" s="312"/>
      <c r="E44" s="142" t="s">
        <v>1491</v>
      </c>
      <c r="F44" s="314" t="s">
        <v>1490</v>
      </c>
      <c r="G44" s="314"/>
      <c r="H44" s="314"/>
      <c r="I44" s="142" t="s">
        <v>450</v>
      </c>
      <c r="J44" s="314" t="s">
        <v>17</v>
      </c>
      <c r="K44" s="314"/>
      <c r="L44" s="143" t="s">
        <v>29</v>
      </c>
      <c r="M44" s="143">
        <v>5</v>
      </c>
      <c r="N44" s="312" t="s">
        <v>19</v>
      </c>
      <c r="O44" s="312"/>
      <c r="P44" s="312"/>
      <c r="Q44" s="143" t="s">
        <v>18</v>
      </c>
      <c r="W44" s="144">
        <f t="shared" si="0"/>
        <v>0</v>
      </c>
    </row>
    <row r="45" spans="2:23" ht="30" customHeight="1">
      <c r="B45" s="184"/>
      <c r="C45" s="312">
        <v>2018</v>
      </c>
      <c r="D45" s="312"/>
      <c r="E45" s="142" t="s">
        <v>1489</v>
      </c>
      <c r="F45" s="314" t="s">
        <v>1488</v>
      </c>
      <c r="G45" s="314"/>
      <c r="H45" s="314"/>
      <c r="I45" s="142" t="s">
        <v>450</v>
      </c>
      <c r="J45" s="314" t="s">
        <v>17</v>
      </c>
      <c r="K45" s="314"/>
      <c r="L45" s="143" t="s">
        <v>29</v>
      </c>
      <c r="M45" s="143">
        <v>5</v>
      </c>
      <c r="N45" s="312" t="s">
        <v>19</v>
      </c>
      <c r="O45" s="312"/>
      <c r="P45" s="312"/>
      <c r="Q45" s="143" t="s">
        <v>18</v>
      </c>
      <c r="W45" s="144">
        <f t="shared" si="0"/>
        <v>0</v>
      </c>
    </row>
    <row r="46" spans="2:23" ht="30" customHeight="1">
      <c r="B46" s="184"/>
      <c r="C46" s="312">
        <v>2018</v>
      </c>
      <c r="D46" s="312"/>
      <c r="E46" s="142" t="s">
        <v>1487</v>
      </c>
      <c r="F46" s="314" t="s">
        <v>1486</v>
      </c>
      <c r="G46" s="314"/>
      <c r="H46" s="314"/>
      <c r="I46" s="142" t="s">
        <v>450</v>
      </c>
      <c r="J46" s="314" t="s">
        <v>17</v>
      </c>
      <c r="K46" s="314"/>
      <c r="L46" s="143" t="s">
        <v>29</v>
      </c>
      <c r="M46" s="143">
        <v>5</v>
      </c>
      <c r="N46" s="312" t="s">
        <v>19</v>
      </c>
      <c r="O46" s="312"/>
      <c r="P46" s="312"/>
      <c r="Q46" s="143" t="s">
        <v>18</v>
      </c>
      <c r="W46" s="144">
        <f t="shared" si="0"/>
        <v>0</v>
      </c>
    </row>
    <row r="47" spans="2:23" ht="30" customHeight="1">
      <c r="B47" s="171"/>
      <c r="C47" s="312">
        <v>2018</v>
      </c>
      <c r="D47" s="312"/>
      <c r="E47" s="142" t="s">
        <v>1485</v>
      </c>
      <c r="F47" s="314" t="s">
        <v>1483</v>
      </c>
      <c r="G47" s="314"/>
      <c r="H47" s="314"/>
      <c r="I47" s="142" t="s">
        <v>450</v>
      </c>
      <c r="J47" s="314" t="s">
        <v>17</v>
      </c>
      <c r="K47" s="314"/>
      <c r="L47" s="143" t="s">
        <v>18</v>
      </c>
      <c r="M47" s="143">
        <v>4</v>
      </c>
      <c r="N47" s="312" t="s">
        <v>19</v>
      </c>
      <c r="O47" s="312"/>
      <c r="P47" s="312"/>
      <c r="Q47" s="143" t="s">
        <v>18</v>
      </c>
      <c r="W47" s="144">
        <f t="shared" si="0"/>
        <v>0</v>
      </c>
    </row>
    <row r="48" spans="2:23" ht="30" customHeight="1">
      <c r="B48" s="184"/>
      <c r="C48" s="312">
        <v>2018</v>
      </c>
      <c r="D48" s="312"/>
      <c r="E48" s="142" t="s">
        <v>1484</v>
      </c>
      <c r="F48" s="314" t="s">
        <v>1483</v>
      </c>
      <c r="G48" s="314"/>
      <c r="H48" s="314"/>
      <c r="I48" s="142" t="s">
        <v>450</v>
      </c>
      <c r="J48" s="314" t="s">
        <v>17</v>
      </c>
      <c r="K48" s="314"/>
      <c r="L48" s="143" t="s">
        <v>29</v>
      </c>
      <c r="M48" s="143">
        <v>5</v>
      </c>
      <c r="N48" s="312" t="s">
        <v>19</v>
      </c>
      <c r="O48" s="312"/>
      <c r="P48" s="312"/>
      <c r="Q48" s="143" t="s">
        <v>18</v>
      </c>
      <c r="W48" s="144">
        <f t="shared" si="0"/>
        <v>0</v>
      </c>
    </row>
    <row r="49" spans="1:23" ht="30" customHeight="1">
      <c r="B49" s="184"/>
      <c r="C49" s="312">
        <v>2018</v>
      </c>
      <c r="D49" s="312"/>
      <c r="E49" s="142" t="s">
        <v>1482</v>
      </c>
      <c r="F49" s="314" t="s">
        <v>1481</v>
      </c>
      <c r="G49" s="314"/>
      <c r="H49" s="314"/>
      <c r="I49" s="142" t="s">
        <v>450</v>
      </c>
      <c r="J49" s="314" t="s">
        <v>17</v>
      </c>
      <c r="K49" s="314"/>
      <c r="L49" s="143" t="s">
        <v>29</v>
      </c>
      <c r="M49" s="143">
        <v>5</v>
      </c>
      <c r="N49" s="312" t="s">
        <v>19</v>
      </c>
      <c r="O49" s="312"/>
      <c r="P49" s="312"/>
      <c r="Q49" s="143" t="s">
        <v>18</v>
      </c>
      <c r="W49" s="144">
        <f t="shared" si="0"/>
        <v>0</v>
      </c>
    </row>
    <row r="50" spans="1:23" ht="30" customHeight="1">
      <c r="B50" s="184"/>
      <c r="C50" s="312">
        <v>2018</v>
      </c>
      <c r="D50" s="312"/>
      <c r="E50" s="142" t="s">
        <v>1480</v>
      </c>
      <c r="F50" s="314" t="s">
        <v>1479</v>
      </c>
      <c r="G50" s="314"/>
      <c r="H50" s="314"/>
      <c r="I50" s="142" t="s">
        <v>450</v>
      </c>
      <c r="J50" s="314" t="s">
        <v>17</v>
      </c>
      <c r="K50" s="314"/>
      <c r="L50" s="143" t="s">
        <v>29</v>
      </c>
      <c r="M50" s="143">
        <v>5</v>
      </c>
      <c r="N50" s="312" t="s">
        <v>19</v>
      </c>
      <c r="O50" s="312"/>
      <c r="P50" s="312"/>
      <c r="Q50" s="143" t="s">
        <v>18</v>
      </c>
      <c r="W50" s="144">
        <f t="shared" si="0"/>
        <v>0</v>
      </c>
    </row>
    <row r="51" spans="1:23" s="181" customFormat="1" ht="30" customHeight="1">
      <c r="B51" s="180"/>
      <c r="C51" s="308">
        <v>2018</v>
      </c>
      <c r="D51" s="308"/>
      <c r="E51" s="153" t="s">
        <v>1478</v>
      </c>
      <c r="F51" s="310" t="s">
        <v>1477</v>
      </c>
      <c r="G51" s="310"/>
      <c r="H51" s="310"/>
      <c r="I51" s="153" t="s">
        <v>450</v>
      </c>
      <c r="J51" s="310" t="s">
        <v>17</v>
      </c>
      <c r="K51" s="310"/>
      <c r="L51" s="154" t="s">
        <v>18</v>
      </c>
      <c r="M51" s="154">
        <v>3</v>
      </c>
      <c r="N51" s="308" t="s">
        <v>19</v>
      </c>
      <c r="O51" s="308"/>
      <c r="P51" s="308"/>
      <c r="Q51" s="154" t="s">
        <v>18</v>
      </c>
      <c r="R51" s="155"/>
      <c r="S51" s="155"/>
      <c r="T51" s="155"/>
      <c r="U51" s="155"/>
      <c r="V51" s="155"/>
      <c r="W51" s="155">
        <f t="shared" si="0"/>
        <v>0</v>
      </c>
    </row>
    <row r="52" spans="1:23" ht="30" customHeight="1">
      <c r="B52" s="171"/>
      <c r="C52" s="312">
        <v>2018</v>
      </c>
      <c r="D52" s="312"/>
      <c r="E52" s="142" t="s">
        <v>1476</v>
      </c>
      <c r="F52" s="314" t="s">
        <v>1475</v>
      </c>
      <c r="G52" s="314"/>
      <c r="H52" s="314"/>
      <c r="I52" s="142" t="s">
        <v>450</v>
      </c>
      <c r="J52" s="314" t="s">
        <v>17</v>
      </c>
      <c r="K52" s="314"/>
      <c r="L52" s="143" t="s">
        <v>29</v>
      </c>
      <c r="M52" s="143">
        <v>4</v>
      </c>
      <c r="N52" s="312" t="s">
        <v>19</v>
      </c>
      <c r="O52" s="312"/>
      <c r="P52" s="312"/>
      <c r="Q52" s="143" t="s">
        <v>29</v>
      </c>
      <c r="W52" s="144">
        <f t="shared" si="0"/>
        <v>0</v>
      </c>
    </row>
    <row r="53" spans="1:23" ht="30" customHeight="1">
      <c r="B53" s="171"/>
      <c r="C53" s="312">
        <v>2018</v>
      </c>
      <c r="D53" s="312"/>
      <c r="E53" s="142" t="s">
        <v>1474</v>
      </c>
      <c r="F53" s="314" t="s">
        <v>1473</v>
      </c>
      <c r="G53" s="314"/>
      <c r="H53" s="314"/>
      <c r="I53" s="142" t="s">
        <v>450</v>
      </c>
      <c r="J53" s="314" t="s">
        <v>17</v>
      </c>
      <c r="K53" s="314"/>
      <c r="L53" s="143" t="s">
        <v>29</v>
      </c>
      <c r="M53" s="143">
        <v>4</v>
      </c>
      <c r="N53" s="312" t="s">
        <v>19</v>
      </c>
      <c r="O53" s="312"/>
      <c r="P53" s="312"/>
      <c r="Q53" s="143" t="s">
        <v>18</v>
      </c>
      <c r="W53" s="144">
        <f t="shared" si="0"/>
        <v>0</v>
      </c>
    </row>
    <row r="54" spans="1:23" ht="30" customHeight="1">
      <c r="B54" s="171"/>
      <c r="C54" s="312">
        <v>2018</v>
      </c>
      <c r="D54" s="312"/>
      <c r="E54" s="142" t="s">
        <v>1472</v>
      </c>
      <c r="F54" s="314" t="s">
        <v>1471</v>
      </c>
      <c r="G54" s="314"/>
      <c r="H54" s="314"/>
      <c r="I54" s="142" t="s">
        <v>450</v>
      </c>
      <c r="J54" s="314" t="s">
        <v>17</v>
      </c>
      <c r="K54" s="314"/>
      <c r="L54" s="143" t="s">
        <v>29</v>
      </c>
      <c r="M54" s="143">
        <v>4</v>
      </c>
      <c r="N54" s="312" t="s">
        <v>19</v>
      </c>
      <c r="O54" s="312"/>
      <c r="P54" s="312"/>
      <c r="Q54" s="143" t="s">
        <v>18</v>
      </c>
      <c r="W54" s="144">
        <f t="shared" si="0"/>
        <v>0</v>
      </c>
    </row>
    <row r="55" spans="1:23" s="181" customFormat="1" ht="30" customHeight="1">
      <c r="B55" s="180"/>
      <c r="C55" s="308">
        <v>2018</v>
      </c>
      <c r="D55" s="308"/>
      <c r="E55" s="153" t="s">
        <v>1470</v>
      </c>
      <c r="F55" s="310" t="s">
        <v>1469</v>
      </c>
      <c r="G55" s="310"/>
      <c r="H55" s="310"/>
      <c r="I55" s="153" t="s">
        <v>450</v>
      </c>
      <c r="J55" s="310" t="s">
        <v>17</v>
      </c>
      <c r="K55" s="310"/>
      <c r="L55" s="154" t="s">
        <v>18</v>
      </c>
      <c r="M55" s="154">
        <v>3</v>
      </c>
      <c r="N55" s="308" t="s">
        <v>19</v>
      </c>
      <c r="O55" s="308"/>
      <c r="P55" s="308"/>
      <c r="Q55" s="154" t="s">
        <v>18</v>
      </c>
      <c r="R55" s="155"/>
      <c r="S55" s="155"/>
      <c r="T55" s="155"/>
      <c r="U55" s="155"/>
      <c r="V55" s="155"/>
      <c r="W55" s="155">
        <f t="shared" si="0"/>
        <v>0</v>
      </c>
    </row>
    <row r="56" spans="1:23" ht="30" customHeight="1">
      <c r="B56" s="171"/>
      <c r="C56" s="312">
        <v>2018</v>
      </c>
      <c r="D56" s="312"/>
      <c r="E56" s="142" t="s">
        <v>1468</v>
      </c>
      <c r="F56" s="314" t="s">
        <v>1467</v>
      </c>
      <c r="G56" s="314"/>
      <c r="H56" s="314"/>
      <c r="I56" s="142" t="s">
        <v>450</v>
      </c>
      <c r="J56" s="314" t="s">
        <v>17</v>
      </c>
      <c r="K56" s="314"/>
      <c r="L56" s="143" t="s">
        <v>29</v>
      </c>
      <c r="M56" s="143">
        <v>4</v>
      </c>
      <c r="N56" s="312" t="s">
        <v>19</v>
      </c>
      <c r="O56" s="312"/>
      <c r="P56" s="312"/>
      <c r="Q56" s="143" t="s">
        <v>29</v>
      </c>
      <c r="W56" s="144">
        <f t="shared" si="0"/>
        <v>0</v>
      </c>
    </row>
    <row r="57" spans="1:23" ht="30" customHeight="1">
      <c r="B57" s="171"/>
      <c r="C57" s="312">
        <v>2018</v>
      </c>
      <c r="D57" s="312"/>
      <c r="E57" s="142" t="s">
        <v>1466</v>
      </c>
      <c r="F57" s="314" t="s">
        <v>1465</v>
      </c>
      <c r="G57" s="314"/>
      <c r="H57" s="314"/>
      <c r="I57" s="142" t="s">
        <v>450</v>
      </c>
      <c r="J57" s="314" t="s">
        <v>17</v>
      </c>
      <c r="K57" s="314"/>
      <c r="L57" s="143" t="s">
        <v>29</v>
      </c>
      <c r="M57" s="143">
        <v>4</v>
      </c>
      <c r="N57" s="312" t="s">
        <v>19</v>
      </c>
      <c r="O57" s="312"/>
      <c r="P57" s="312"/>
      <c r="Q57" s="143" t="s">
        <v>29</v>
      </c>
      <c r="W57" s="144">
        <f t="shared" si="0"/>
        <v>0</v>
      </c>
    </row>
    <row r="58" spans="1:23" ht="30" customHeight="1">
      <c r="B58" s="171"/>
      <c r="C58" s="312">
        <v>2018</v>
      </c>
      <c r="D58" s="312"/>
      <c r="E58" s="142" t="s">
        <v>1464</v>
      </c>
      <c r="F58" s="314" t="s">
        <v>1463</v>
      </c>
      <c r="G58" s="314"/>
      <c r="H58" s="314"/>
      <c r="I58" s="142" t="s">
        <v>450</v>
      </c>
      <c r="J58" s="314" t="s">
        <v>17</v>
      </c>
      <c r="K58" s="314"/>
      <c r="L58" s="143" t="s">
        <v>29</v>
      </c>
      <c r="M58" s="143">
        <v>4</v>
      </c>
      <c r="N58" s="312" t="s">
        <v>19</v>
      </c>
      <c r="O58" s="312"/>
      <c r="P58" s="312"/>
      <c r="Q58" s="143" t="s">
        <v>18</v>
      </c>
      <c r="W58" s="144">
        <f t="shared" si="0"/>
        <v>0</v>
      </c>
    </row>
    <row r="59" spans="1:23" ht="30" customHeight="1">
      <c r="B59" s="171"/>
      <c r="C59" s="312">
        <v>2018</v>
      </c>
      <c r="D59" s="312"/>
      <c r="E59" s="142" t="s">
        <v>1462</v>
      </c>
      <c r="F59" s="314" t="s">
        <v>1461</v>
      </c>
      <c r="G59" s="314"/>
      <c r="H59" s="314"/>
      <c r="I59" s="142" t="s">
        <v>450</v>
      </c>
      <c r="J59" s="314" t="s">
        <v>17</v>
      </c>
      <c r="K59" s="314"/>
      <c r="L59" s="143" t="s">
        <v>29</v>
      </c>
      <c r="M59" s="143">
        <v>4</v>
      </c>
      <c r="N59" s="312" t="s">
        <v>19</v>
      </c>
      <c r="O59" s="312"/>
      <c r="P59" s="312"/>
      <c r="Q59" s="143" t="s">
        <v>18</v>
      </c>
      <c r="W59" s="144">
        <f t="shared" si="0"/>
        <v>0</v>
      </c>
    </row>
    <row r="60" spans="1:23" s="181" customFormat="1" ht="30" customHeight="1">
      <c r="B60" s="180"/>
      <c r="C60" s="308">
        <v>2018</v>
      </c>
      <c r="D60" s="308"/>
      <c r="E60" s="153" t="s">
        <v>1460</v>
      </c>
      <c r="F60" s="310" t="s">
        <v>1459</v>
      </c>
      <c r="G60" s="310"/>
      <c r="H60" s="310"/>
      <c r="I60" s="153" t="s">
        <v>450</v>
      </c>
      <c r="J60" s="310" t="s">
        <v>17</v>
      </c>
      <c r="K60" s="310"/>
      <c r="L60" s="154" t="s">
        <v>18</v>
      </c>
      <c r="M60" s="154">
        <v>3</v>
      </c>
      <c r="N60" s="308" t="s">
        <v>19</v>
      </c>
      <c r="O60" s="308"/>
      <c r="P60" s="308"/>
      <c r="Q60" s="154" t="s">
        <v>18</v>
      </c>
      <c r="R60" s="155"/>
      <c r="S60" s="155"/>
      <c r="T60" s="155"/>
      <c r="U60" s="155"/>
      <c r="V60" s="155"/>
      <c r="W60" s="155">
        <f t="shared" si="0"/>
        <v>0</v>
      </c>
    </row>
    <row r="61" spans="1:23" ht="30" customHeight="1">
      <c r="B61" s="171"/>
      <c r="C61" s="312">
        <v>2018</v>
      </c>
      <c r="D61" s="312"/>
      <c r="E61" s="142" t="s">
        <v>1458</v>
      </c>
      <c r="F61" s="314" t="s">
        <v>1457</v>
      </c>
      <c r="G61" s="314"/>
      <c r="H61" s="314"/>
      <c r="I61" s="142" t="s">
        <v>450</v>
      </c>
      <c r="J61" s="314" t="s">
        <v>17</v>
      </c>
      <c r="K61" s="314"/>
      <c r="L61" s="143" t="s">
        <v>29</v>
      </c>
      <c r="M61" s="143">
        <v>4</v>
      </c>
      <c r="N61" s="312" t="s">
        <v>19</v>
      </c>
      <c r="O61" s="312"/>
      <c r="P61" s="312"/>
      <c r="Q61" s="143" t="s">
        <v>29</v>
      </c>
      <c r="W61" s="144">
        <f t="shared" si="0"/>
        <v>0</v>
      </c>
    </row>
    <row r="62" spans="1:23" ht="30" customHeight="1">
      <c r="B62" s="171"/>
      <c r="C62" s="312">
        <v>2018</v>
      </c>
      <c r="D62" s="312"/>
      <c r="E62" s="142" t="s">
        <v>1456</v>
      </c>
      <c r="F62" s="314" t="s">
        <v>1455</v>
      </c>
      <c r="G62" s="314"/>
      <c r="H62" s="314"/>
      <c r="I62" s="142" t="s">
        <v>450</v>
      </c>
      <c r="J62" s="314" t="s">
        <v>17</v>
      </c>
      <c r="K62" s="314"/>
      <c r="L62" s="143" t="s">
        <v>29</v>
      </c>
      <c r="M62" s="143">
        <v>4</v>
      </c>
      <c r="N62" s="312" t="s">
        <v>19</v>
      </c>
      <c r="O62" s="312"/>
      <c r="P62" s="312"/>
      <c r="Q62" s="143" t="s">
        <v>29</v>
      </c>
      <c r="W62" s="144">
        <f t="shared" si="0"/>
        <v>0</v>
      </c>
    </row>
    <row r="63" spans="1:23" ht="30" customHeight="1">
      <c r="B63" s="171"/>
      <c r="C63" s="312">
        <v>2018</v>
      </c>
      <c r="D63" s="312"/>
      <c r="E63" s="142" t="s">
        <v>1454</v>
      </c>
      <c r="F63" s="314" t="s">
        <v>1453</v>
      </c>
      <c r="G63" s="314"/>
      <c r="H63" s="314"/>
      <c r="I63" s="142" t="s">
        <v>450</v>
      </c>
      <c r="J63" s="314" t="s">
        <v>17</v>
      </c>
      <c r="K63" s="314"/>
      <c r="L63" s="143" t="s">
        <v>29</v>
      </c>
      <c r="M63" s="143">
        <v>4</v>
      </c>
      <c r="N63" s="312" t="s">
        <v>19</v>
      </c>
      <c r="O63" s="312"/>
      <c r="P63" s="312"/>
      <c r="Q63" s="143" t="s">
        <v>29</v>
      </c>
      <c r="W63" s="144">
        <f t="shared" si="0"/>
        <v>0</v>
      </c>
    </row>
    <row r="64" spans="1:23" ht="30" customHeight="1">
      <c r="A64" s="184"/>
      <c r="B64" s="171"/>
      <c r="C64" s="312">
        <v>2018</v>
      </c>
      <c r="D64" s="312"/>
      <c r="E64" s="142" t="s">
        <v>1452</v>
      </c>
      <c r="F64" s="314" t="s">
        <v>1451</v>
      </c>
      <c r="G64" s="314"/>
      <c r="H64" s="314"/>
      <c r="I64" s="142" t="s">
        <v>450</v>
      </c>
      <c r="J64" s="314" t="s">
        <v>17</v>
      </c>
      <c r="K64" s="314"/>
      <c r="L64" s="143" t="s">
        <v>29</v>
      </c>
      <c r="M64" s="143">
        <v>4</v>
      </c>
      <c r="N64" s="312" t="s">
        <v>19</v>
      </c>
      <c r="O64" s="312"/>
      <c r="P64" s="312"/>
      <c r="Q64" s="143" t="s">
        <v>29</v>
      </c>
      <c r="W64" s="144">
        <f t="shared" si="0"/>
        <v>0</v>
      </c>
    </row>
    <row r="65" spans="1:23" ht="30" customHeight="1">
      <c r="A65" s="184"/>
      <c r="B65" s="171"/>
      <c r="C65" s="312">
        <v>2018</v>
      </c>
      <c r="D65" s="312"/>
      <c r="E65" s="142" t="s">
        <v>1450</v>
      </c>
      <c r="F65" s="314" t="s">
        <v>1449</v>
      </c>
      <c r="G65" s="314"/>
      <c r="H65" s="314"/>
      <c r="I65" s="142" t="s">
        <v>450</v>
      </c>
      <c r="J65" s="314" t="s">
        <v>17</v>
      </c>
      <c r="K65" s="314"/>
      <c r="L65" s="143" t="s">
        <v>29</v>
      </c>
      <c r="M65" s="143">
        <v>4</v>
      </c>
      <c r="N65" s="312" t="s">
        <v>19</v>
      </c>
      <c r="O65" s="312"/>
      <c r="P65" s="312"/>
      <c r="Q65" s="143" t="s">
        <v>29</v>
      </c>
      <c r="W65" s="144">
        <f t="shared" si="0"/>
        <v>0</v>
      </c>
    </row>
    <row r="66" spans="1:23" s="181" customFormat="1" ht="30" customHeight="1">
      <c r="B66" s="180"/>
      <c r="C66" s="308">
        <v>2018</v>
      </c>
      <c r="D66" s="308"/>
      <c r="E66" s="153" t="s">
        <v>1448</v>
      </c>
      <c r="F66" s="310" t="s">
        <v>1447</v>
      </c>
      <c r="G66" s="310"/>
      <c r="H66" s="310"/>
      <c r="I66" s="153" t="s">
        <v>450</v>
      </c>
      <c r="J66" s="310" t="s">
        <v>17</v>
      </c>
      <c r="K66" s="310"/>
      <c r="L66" s="154" t="s">
        <v>18</v>
      </c>
      <c r="M66" s="154">
        <v>3</v>
      </c>
      <c r="N66" s="308" t="s">
        <v>19</v>
      </c>
      <c r="O66" s="308"/>
      <c r="P66" s="308"/>
      <c r="Q66" s="154" t="s">
        <v>18</v>
      </c>
      <c r="R66" s="155"/>
      <c r="S66" s="155"/>
      <c r="T66" s="155"/>
      <c r="U66" s="155">
        <f>U67+U68+U69+U70+U71+U72+U73+U74</f>
        <v>250</v>
      </c>
      <c r="V66" s="155"/>
      <c r="W66" s="155">
        <f t="shared" si="0"/>
        <v>250</v>
      </c>
    </row>
    <row r="67" spans="1:23" ht="30" customHeight="1">
      <c r="B67" s="171"/>
      <c r="C67" s="312">
        <v>2018</v>
      </c>
      <c r="D67" s="312"/>
      <c r="E67" s="142" t="s">
        <v>1446</v>
      </c>
      <c r="F67" s="314" t="s">
        <v>1445</v>
      </c>
      <c r="G67" s="314"/>
      <c r="H67" s="314"/>
      <c r="I67" s="142" t="s">
        <v>450</v>
      </c>
      <c r="J67" s="314" t="s">
        <v>17</v>
      </c>
      <c r="K67" s="314"/>
      <c r="L67" s="143" t="s">
        <v>29</v>
      </c>
      <c r="M67" s="143">
        <v>4</v>
      </c>
      <c r="N67" s="312" t="s">
        <v>19</v>
      </c>
      <c r="O67" s="312"/>
      <c r="P67" s="312"/>
      <c r="Q67" s="143" t="s">
        <v>29</v>
      </c>
      <c r="W67" s="144">
        <f t="shared" si="0"/>
        <v>0</v>
      </c>
    </row>
    <row r="68" spans="1:23" ht="30" customHeight="1">
      <c r="B68" s="171"/>
      <c r="C68" s="312">
        <v>2018</v>
      </c>
      <c r="D68" s="312"/>
      <c r="E68" s="142" t="s">
        <v>1444</v>
      </c>
      <c r="F68" s="314" t="s">
        <v>1443</v>
      </c>
      <c r="G68" s="314"/>
      <c r="H68" s="314"/>
      <c r="I68" s="142" t="s">
        <v>450</v>
      </c>
      <c r="J68" s="314" t="s">
        <v>17</v>
      </c>
      <c r="K68" s="314"/>
      <c r="L68" s="143" t="s">
        <v>29</v>
      </c>
      <c r="M68" s="143">
        <v>4</v>
      </c>
      <c r="N68" s="312" t="s">
        <v>19</v>
      </c>
      <c r="O68" s="312"/>
      <c r="P68" s="312"/>
      <c r="Q68" s="143" t="s">
        <v>29</v>
      </c>
      <c r="U68" s="144">
        <v>250</v>
      </c>
      <c r="W68" s="144">
        <f t="shared" ref="W68:W131" si="1">R68+S68+T68+U68+V68</f>
        <v>250</v>
      </c>
    </row>
    <row r="69" spans="1:23" ht="30" customHeight="1">
      <c r="B69" s="171"/>
      <c r="C69" s="312">
        <v>2018</v>
      </c>
      <c r="D69" s="312"/>
      <c r="E69" s="142" t="s">
        <v>1442</v>
      </c>
      <c r="F69" s="314" t="s">
        <v>1441</v>
      </c>
      <c r="G69" s="314"/>
      <c r="H69" s="314"/>
      <c r="I69" s="142" t="s">
        <v>450</v>
      </c>
      <c r="J69" s="314" t="s">
        <v>17</v>
      </c>
      <c r="K69" s="314"/>
      <c r="L69" s="143" t="s">
        <v>29</v>
      </c>
      <c r="M69" s="143">
        <v>4</v>
      </c>
      <c r="N69" s="312" t="s">
        <v>19</v>
      </c>
      <c r="O69" s="312"/>
      <c r="P69" s="312"/>
      <c r="Q69" s="143" t="s">
        <v>18</v>
      </c>
      <c r="W69" s="144">
        <f t="shared" si="1"/>
        <v>0</v>
      </c>
    </row>
    <row r="70" spans="1:23" ht="30" customHeight="1">
      <c r="B70" s="171"/>
      <c r="C70" s="312">
        <v>2018</v>
      </c>
      <c r="D70" s="312"/>
      <c r="E70" s="142" t="s">
        <v>1440</v>
      </c>
      <c r="F70" s="314" t="s">
        <v>1439</v>
      </c>
      <c r="G70" s="314"/>
      <c r="H70" s="314"/>
      <c r="I70" s="142" t="s">
        <v>450</v>
      </c>
      <c r="J70" s="314" t="s">
        <v>17</v>
      </c>
      <c r="K70" s="314"/>
      <c r="L70" s="143" t="s">
        <v>29</v>
      </c>
      <c r="M70" s="143">
        <v>4</v>
      </c>
      <c r="N70" s="312" t="s">
        <v>19</v>
      </c>
      <c r="O70" s="312"/>
      <c r="P70" s="312"/>
      <c r="Q70" s="143" t="s">
        <v>29</v>
      </c>
      <c r="W70" s="144">
        <f t="shared" si="1"/>
        <v>0</v>
      </c>
    </row>
    <row r="71" spans="1:23" ht="30" customHeight="1">
      <c r="B71" s="171"/>
      <c r="C71" s="312">
        <v>2018</v>
      </c>
      <c r="D71" s="312"/>
      <c r="E71" s="142" t="s">
        <v>1438</v>
      </c>
      <c r="F71" s="314" t="s">
        <v>1437</v>
      </c>
      <c r="G71" s="314"/>
      <c r="H71" s="314"/>
      <c r="I71" s="142" t="s">
        <v>450</v>
      </c>
      <c r="J71" s="314" t="s">
        <v>17</v>
      </c>
      <c r="K71" s="314"/>
      <c r="L71" s="143" t="s">
        <v>29</v>
      </c>
      <c r="M71" s="143">
        <v>4</v>
      </c>
      <c r="N71" s="312" t="s">
        <v>19</v>
      </c>
      <c r="O71" s="312"/>
      <c r="P71" s="312"/>
      <c r="Q71" s="143" t="s">
        <v>29</v>
      </c>
      <c r="W71" s="144">
        <f t="shared" si="1"/>
        <v>0</v>
      </c>
    </row>
    <row r="72" spans="1:23" ht="30" customHeight="1">
      <c r="B72" s="171"/>
      <c r="C72" s="312">
        <v>2018</v>
      </c>
      <c r="D72" s="312"/>
      <c r="E72" s="142" t="s">
        <v>1436</v>
      </c>
      <c r="F72" s="314" t="s">
        <v>1435</v>
      </c>
      <c r="G72" s="314"/>
      <c r="H72" s="314"/>
      <c r="I72" s="142" t="s">
        <v>450</v>
      </c>
      <c r="J72" s="314" t="s">
        <v>17</v>
      </c>
      <c r="K72" s="314"/>
      <c r="L72" s="143" t="s">
        <v>29</v>
      </c>
      <c r="M72" s="143">
        <v>4</v>
      </c>
      <c r="N72" s="312" t="s">
        <v>19</v>
      </c>
      <c r="O72" s="312"/>
      <c r="P72" s="312"/>
      <c r="Q72" s="143" t="s">
        <v>29</v>
      </c>
      <c r="W72" s="144">
        <f t="shared" si="1"/>
        <v>0</v>
      </c>
    </row>
    <row r="73" spans="1:23" ht="30" customHeight="1">
      <c r="B73" s="171"/>
      <c r="C73" s="312">
        <v>2018</v>
      </c>
      <c r="D73" s="312"/>
      <c r="E73" s="142" t="s">
        <v>1434</v>
      </c>
      <c r="F73" s="314" t="s">
        <v>1433</v>
      </c>
      <c r="G73" s="314"/>
      <c r="H73" s="314"/>
      <c r="I73" s="142" t="s">
        <v>450</v>
      </c>
      <c r="J73" s="314" t="s">
        <v>17</v>
      </c>
      <c r="K73" s="314"/>
      <c r="L73" s="143" t="s">
        <v>29</v>
      </c>
      <c r="M73" s="143">
        <v>4</v>
      </c>
      <c r="N73" s="312" t="s">
        <v>19</v>
      </c>
      <c r="O73" s="312"/>
      <c r="P73" s="312"/>
      <c r="Q73" s="143" t="s">
        <v>18</v>
      </c>
      <c r="W73" s="144">
        <f t="shared" si="1"/>
        <v>0</v>
      </c>
    </row>
    <row r="74" spans="1:23" ht="30" customHeight="1">
      <c r="B74" s="171"/>
      <c r="C74" s="312">
        <v>2018</v>
      </c>
      <c r="D74" s="312"/>
      <c r="E74" s="142" t="s">
        <v>1432</v>
      </c>
      <c r="F74" s="314" t="s">
        <v>1431</v>
      </c>
      <c r="G74" s="314"/>
      <c r="H74" s="314"/>
      <c r="I74" s="142" t="s">
        <v>450</v>
      </c>
      <c r="J74" s="314" t="s">
        <v>17</v>
      </c>
      <c r="K74" s="314"/>
      <c r="L74" s="143" t="s">
        <v>29</v>
      </c>
      <c r="M74" s="143">
        <v>4</v>
      </c>
      <c r="N74" s="312" t="s">
        <v>19</v>
      </c>
      <c r="O74" s="312"/>
      <c r="P74" s="312"/>
      <c r="Q74" s="143" t="s">
        <v>18</v>
      </c>
      <c r="W74" s="144">
        <f t="shared" si="1"/>
        <v>0</v>
      </c>
    </row>
    <row r="75" spans="1:23" s="181" customFormat="1" ht="30" customHeight="1">
      <c r="B75" s="180"/>
      <c r="C75" s="308">
        <v>2018</v>
      </c>
      <c r="D75" s="308"/>
      <c r="E75" s="153" t="s">
        <v>1430</v>
      </c>
      <c r="F75" s="310" t="s">
        <v>1429</v>
      </c>
      <c r="G75" s="310"/>
      <c r="H75" s="310"/>
      <c r="I75" s="153" t="s">
        <v>450</v>
      </c>
      <c r="J75" s="310" t="s">
        <v>17</v>
      </c>
      <c r="K75" s="310"/>
      <c r="L75" s="154" t="s">
        <v>18</v>
      </c>
      <c r="M75" s="154">
        <v>3</v>
      </c>
      <c r="N75" s="308" t="s">
        <v>19</v>
      </c>
      <c r="O75" s="308"/>
      <c r="P75" s="308"/>
      <c r="Q75" s="154" t="s">
        <v>18</v>
      </c>
      <c r="R75" s="155"/>
      <c r="S75" s="155"/>
      <c r="T75" s="155"/>
      <c r="U75" s="155"/>
      <c r="V75" s="155"/>
      <c r="W75" s="155">
        <f t="shared" si="1"/>
        <v>0</v>
      </c>
    </row>
    <row r="76" spans="1:23" ht="30" customHeight="1">
      <c r="B76" s="171"/>
      <c r="C76" s="312">
        <v>2018</v>
      </c>
      <c r="D76" s="312"/>
      <c r="E76" s="142" t="s">
        <v>1428</v>
      </c>
      <c r="F76" s="314" t="s">
        <v>1427</v>
      </c>
      <c r="G76" s="314"/>
      <c r="H76" s="314"/>
      <c r="I76" s="142" t="s">
        <v>450</v>
      </c>
      <c r="J76" s="314" t="s">
        <v>17</v>
      </c>
      <c r="K76" s="314"/>
      <c r="L76" s="143" t="s">
        <v>29</v>
      </c>
      <c r="M76" s="143">
        <v>4</v>
      </c>
      <c r="N76" s="312" t="s">
        <v>19</v>
      </c>
      <c r="O76" s="312"/>
      <c r="P76" s="312"/>
      <c r="Q76" s="143" t="s">
        <v>18</v>
      </c>
      <c r="W76" s="144">
        <f t="shared" si="1"/>
        <v>0</v>
      </c>
    </row>
    <row r="77" spans="1:23" ht="30" customHeight="1">
      <c r="B77" s="171"/>
      <c r="C77" s="312">
        <v>2018</v>
      </c>
      <c r="D77" s="312"/>
      <c r="E77" s="142" t="s">
        <v>1426</v>
      </c>
      <c r="F77" s="314" t="s">
        <v>1425</v>
      </c>
      <c r="G77" s="314"/>
      <c r="H77" s="314"/>
      <c r="I77" s="142" t="s">
        <v>450</v>
      </c>
      <c r="J77" s="314" t="s">
        <v>17</v>
      </c>
      <c r="K77" s="314"/>
      <c r="L77" s="143" t="s">
        <v>29</v>
      </c>
      <c r="M77" s="143">
        <v>4</v>
      </c>
      <c r="N77" s="312" t="s">
        <v>19</v>
      </c>
      <c r="O77" s="312"/>
      <c r="P77" s="312"/>
      <c r="Q77" s="143" t="s">
        <v>18</v>
      </c>
      <c r="W77" s="144">
        <f t="shared" si="1"/>
        <v>0</v>
      </c>
    </row>
    <row r="78" spans="1:23" ht="30" customHeight="1">
      <c r="B78" s="171"/>
      <c r="C78" s="312">
        <v>2018</v>
      </c>
      <c r="D78" s="312"/>
      <c r="E78" s="142" t="s">
        <v>1424</v>
      </c>
      <c r="F78" s="314" t="s">
        <v>1423</v>
      </c>
      <c r="G78" s="314"/>
      <c r="H78" s="314"/>
      <c r="I78" s="142" t="s">
        <v>450</v>
      </c>
      <c r="J78" s="314" t="s">
        <v>17</v>
      </c>
      <c r="K78" s="314"/>
      <c r="L78" s="143" t="s">
        <v>29</v>
      </c>
      <c r="M78" s="143">
        <v>4</v>
      </c>
      <c r="N78" s="312" t="s">
        <v>19</v>
      </c>
      <c r="O78" s="312"/>
      <c r="P78" s="312"/>
      <c r="Q78" s="143" t="s">
        <v>18</v>
      </c>
      <c r="W78" s="144">
        <f t="shared" si="1"/>
        <v>0</v>
      </c>
    </row>
    <row r="79" spans="1:23" ht="30" customHeight="1">
      <c r="B79" s="171"/>
      <c r="C79" s="312">
        <v>2018</v>
      </c>
      <c r="D79" s="312"/>
      <c r="E79" s="142" t="s">
        <v>1422</v>
      </c>
      <c r="F79" s="314" t="s">
        <v>1421</v>
      </c>
      <c r="G79" s="314"/>
      <c r="H79" s="314"/>
      <c r="I79" s="142" t="s">
        <v>450</v>
      </c>
      <c r="J79" s="314" t="s">
        <v>17</v>
      </c>
      <c r="K79" s="314"/>
      <c r="L79" s="143" t="s">
        <v>29</v>
      </c>
      <c r="M79" s="143">
        <v>4</v>
      </c>
      <c r="N79" s="312" t="s">
        <v>19</v>
      </c>
      <c r="O79" s="312"/>
      <c r="P79" s="312"/>
      <c r="Q79" s="143" t="s">
        <v>18</v>
      </c>
      <c r="W79" s="144">
        <f t="shared" si="1"/>
        <v>0</v>
      </c>
    </row>
    <row r="80" spans="1:23" ht="30" customHeight="1">
      <c r="B80" s="171"/>
      <c r="C80" s="312">
        <v>2018</v>
      </c>
      <c r="D80" s="312"/>
      <c r="E80" s="142" t="s">
        <v>1420</v>
      </c>
      <c r="F80" s="314" t="s">
        <v>1419</v>
      </c>
      <c r="G80" s="314"/>
      <c r="H80" s="314"/>
      <c r="I80" s="142" t="s">
        <v>450</v>
      </c>
      <c r="J80" s="314" t="s">
        <v>17</v>
      </c>
      <c r="K80" s="314"/>
      <c r="L80" s="143" t="s">
        <v>29</v>
      </c>
      <c r="M80" s="143">
        <v>4</v>
      </c>
      <c r="N80" s="312" t="s">
        <v>19</v>
      </c>
      <c r="O80" s="312"/>
      <c r="P80" s="312"/>
      <c r="Q80" s="143" t="s">
        <v>18</v>
      </c>
      <c r="W80" s="144">
        <f t="shared" si="1"/>
        <v>0</v>
      </c>
    </row>
    <row r="81" spans="2:23" s="181" customFormat="1" ht="30" customHeight="1">
      <c r="B81" s="180"/>
      <c r="C81" s="308">
        <v>2018</v>
      </c>
      <c r="D81" s="308"/>
      <c r="E81" s="153" t="s">
        <v>1418</v>
      </c>
      <c r="F81" s="310" t="s">
        <v>1417</v>
      </c>
      <c r="G81" s="310"/>
      <c r="H81" s="310"/>
      <c r="I81" s="153" t="s">
        <v>450</v>
      </c>
      <c r="J81" s="310" t="s">
        <v>17</v>
      </c>
      <c r="K81" s="310"/>
      <c r="L81" s="154" t="s">
        <v>18</v>
      </c>
      <c r="M81" s="154">
        <v>3</v>
      </c>
      <c r="N81" s="308" t="s">
        <v>19</v>
      </c>
      <c r="O81" s="308"/>
      <c r="P81" s="308"/>
      <c r="Q81" s="154" t="s">
        <v>18</v>
      </c>
      <c r="R81" s="155"/>
      <c r="S81" s="155"/>
      <c r="T81" s="155"/>
      <c r="U81" s="155"/>
      <c r="V81" s="155"/>
      <c r="W81" s="155">
        <f t="shared" si="1"/>
        <v>0</v>
      </c>
    </row>
    <row r="82" spans="2:23" ht="30" customHeight="1">
      <c r="B82" s="171"/>
      <c r="C82" s="312">
        <v>2018</v>
      </c>
      <c r="D82" s="312"/>
      <c r="E82" s="142" t="s">
        <v>1416</v>
      </c>
      <c r="F82" s="314" t="s">
        <v>1415</v>
      </c>
      <c r="G82" s="314"/>
      <c r="H82" s="314"/>
      <c r="I82" s="142" t="s">
        <v>450</v>
      </c>
      <c r="J82" s="314" t="s">
        <v>17</v>
      </c>
      <c r="K82" s="314"/>
      <c r="L82" s="143" t="s">
        <v>29</v>
      </c>
      <c r="M82" s="143">
        <v>4</v>
      </c>
      <c r="N82" s="312" t="s">
        <v>19</v>
      </c>
      <c r="O82" s="312"/>
      <c r="P82" s="312"/>
      <c r="Q82" s="143" t="s">
        <v>18</v>
      </c>
      <c r="W82" s="144">
        <f t="shared" si="1"/>
        <v>0</v>
      </c>
    </row>
    <row r="83" spans="2:23" ht="30" customHeight="1">
      <c r="B83" s="171"/>
      <c r="C83" s="312">
        <v>2018</v>
      </c>
      <c r="D83" s="312"/>
      <c r="E83" s="142" t="s">
        <v>1414</v>
      </c>
      <c r="F83" s="314" t="s">
        <v>1413</v>
      </c>
      <c r="G83" s="314"/>
      <c r="H83" s="314"/>
      <c r="I83" s="142" t="s">
        <v>450</v>
      </c>
      <c r="J83" s="314" t="s">
        <v>17</v>
      </c>
      <c r="K83" s="314"/>
      <c r="L83" s="143" t="s">
        <v>29</v>
      </c>
      <c r="M83" s="143">
        <v>4</v>
      </c>
      <c r="N83" s="312" t="s">
        <v>19</v>
      </c>
      <c r="O83" s="312"/>
      <c r="P83" s="312"/>
      <c r="Q83" s="143" t="s">
        <v>18</v>
      </c>
      <c r="W83" s="144">
        <f t="shared" si="1"/>
        <v>0</v>
      </c>
    </row>
    <row r="84" spans="2:23" ht="30" customHeight="1">
      <c r="B84" s="171"/>
      <c r="C84" s="312">
        <v>2018</v>
      </c>
      <c r="D84" s="312"/>
      <c r="E84" s="142" t="s">
        <v>1412</v>
      </c>
      <c r="F84" s="314" t="s">
        <v>1411</v>
      </c>
      <c r="G84" s="314"/>
      <c r="H84" s="314"/>
      <c r="I84" s="142" t="s">
        <v>450</v>
      </c>
      <c r="J84" s="314" t="s">
        <v>17</v>
      </c>
      <c r="K84" s="314"/>
      <c r="L84" s="143" t="s">
        <v>29</v>
      </c>
      <c r="M84" s="143">
        <v>4</v>
      </c>
      <c r="N84" s="312" t="s">
        <v>19</v>
      </c>
      <c r="O84" s="312"/>
      <c r="P84" s="312"/>
      <c r="Q84" s="143" t="s">
        <v>18</v>
      </c>
      <c r="W84" s="144">
        <f t="shared" si="1"/>
        <v>0</v>
      </c>
    </row>
    <row r="85" spans="2:23" ht="30" customHeight="1">
      <c r="B85" s="171"/>
      <c r="C85" s="312">
        <v>2018</v>
      </c>
      <c r="D85" s="312"/>
      <c r="E85" s="142" t="s">
        <v>1410</v>
      </c>
      <c r="F85" s="314" t="s">
        <v>1409</v>
      </c>
      <c r="G85" s="314"/>
      <c r="H85" s="314"/>
      <c r="I85" s="142" t="s">
        <v>450</v>
      </c>
      <c r="J85" s="314" t="s">
        <v>17</v>
      </c>
      <c r="K85" s="314"/>
      <c r="L85" s="143" t="s">
        <v>29</v>
      </c>
      <c r="M85" s="143">
        <v>4</v>
      </c>
      <c r="N85" s="312" t="s">
        <v>19</v>
      </c>
      <c r="O85" s="312"/>
      <c r="P85" s="312"/>
      <c r="Q85" s="143" t="s">
        <v>18</v>
      </c>
      <c r="W85" s="144">
        <f t="shared" si="1"/>
        <v>0</v>
      </c>
    </row>
    <row r="86" spans="2:23" ht="30" customHeight="1">
      <c r="B86" s="171"/>
      <c r="C86" s="312">
        <v>2018</v>
      </c>
      <c r="D86" s="312"/>
      <c r="E86" s="142" t="s">
        <v>1408</v>
      </c>
      <c r="F86" s="314" t="s">
        <v>1407</v>
      </c>
      <c r="G86" s="314"/>
      <c r="H86" s="314"/>
      <c r="I86" s="142" t="s">
        <v>450</v>
      </c>
      <c r="J86" s="314" t="s">
        <v>17</v>
      </c>
      <c r="K86" s="314"/>
      <c r="L86" s="143" t="s">
        <v>29</v>
      </c>
      <c r="M86" s="143">
        <v>4</v>
      </c>
      <c r="N86" s="312" t="s">
        <v>19</v>
      </c>
      <c r="O86" s="312"/>
      <c r="P86" s="312"/>
      <c r="Q86" s="143" t="s">
        <v>18</v>
      </c>
      <c r="W86" s="144">
        <f t="shared" si="1"/>
        <v>0</v>
      </c>
    </row>
    <row r="87" spans="2:23" s="181" customFormat="1" ht="30" customHeight="1">
      <c r="B87" s="180"/>
      <c r="C87" s="308">
        <v>2018</v>
      </c>
      <c r="D87" s="308"/>
      <c r="E87" s="153" t="s">
        <v>1406</v>
      </c>
      <c r="F87" s="310" t="s">
        <v>1405</v>
      </c>
      <c r="G87" s="310"/>
      <c r="H87" s="310"/>
      <c r="I87" s="153" t="s">
        <v>450</v>
      </c>
      <c r="J87" s="310" t="s">
        <v>17</v>
      </c>
      <c r="K87" s="310"/>
      <c r="L87" s="154" t="s">
        <v>18</v>
      </c>
      <c r="M87" s="154">
        <v>3</v>
      </c>
      <c r="N87" s="308" t="s">
        <v>19</v>
      </c>
      <c r="O87" s="308"/>
      <c r="P87" s="308"/>
      <c r="Q87" s="154" t="s">
        <v>18</v>
      </c>
      <c r="R87" s="155"/>
      <c r="S87" s="155"/>
      <c r="T87" s="155"/>
      <c r="U87" s="155"/>
      <c r="V87" s="155"/>
      <c r="W87" s="155">
        <f t="shared" si="1"/>
        <v>0</v>
      </c>
    </row>
    <row r="88" spans="2:23" ht="30" customHeight="1">
      <c r="B88" s="171"/>
      <c r="C88" s="312">
        <v>2018</v>
      </c>
      <c r="D88" s="312"/>
      <c r="E88" s="142" t="s">
        <v>1404</v>
      </c>
      <c r="F88" s="314" t="s">
        <v>1403</v>
      </c>
      <c r="G88" s="314"/>
      <c r="H88" s="314"/>
      <c r="I88" s="142" t="s">
        <v>450</v>
      </c>
      <c r="J88" s="314" t="s">
        <v>17</v>
      </c>
      <c r="K88" s="314"/>
      <c r="L88" s="143" t="s">
        <v>18</v>
      </c>
      <c r="M88" s="143">
        <v>4</v>
      </c>
      <c r="N88" s="312" t="s">
        <v>19</v>
      </c>
      <c r="O88" s="312"/>
      <c r="P88" s="312"/>
      <c r="Q88" s="143" t="s">
        <v>18</v>
      </c>
      <c r="W88" s="144">
        <f t="shared" si="1"/>
        <v>0</v>
      </c>
    </row>
    <row r="89" spans="2:23" s="186" customFormat="1" ht="30" customHeight="1">
      <c r="B89" s="185"/>
      <c r="C89" s="299">
        <v>2018</v>
      </c>
      <c r="D89" s="299"/>
      <c r="E89" s="157" t="s">
        <v>1402</v>
      </c>
      <c r="F89" s="301" t="s">
        <v>1401</v>
      </c>
      <c r="G89" s="301"/>
      <c r="H89" s="301"/>
      <c r="I89" s="157" t="s">
        <v>450</v>
      </c>
      <c r="J89" s="301" t="s">
        <v>17</v>
      </c>
      <c r="K89" s="301"/>
      <c r="L89" s="158" t="s">
        <v>29</v>
      </c>
      <c r="M89" s="158">
        <v>5</v>
      </c>
      <c r="N89" s="299" t="s">
        <v>19</v>
      </c>
      <c r="O89" s="299"/>
      <c r="P89" s="299"/>
      <c r="Q89" s="158" t="s">
        <v>18</v>
      </c>
      <c r="R89" s="159"/>
      <c r="S89" s="159"/>
      <c r="T89" s="159"/>
      <c r="U89" s="159"/>
      <c r="V89" s="159"/>
      <c r="W89" s="159">
        <f t="shared" si="1"/>
        <v>0</v>
      </c>
    </row>
    <row r="90" spans="2:23" ht="30" customHeight="1">
      <c r="B90" s="184"/>
      <c r="C90" s="312">
        <v>2018</v>
      </c>
      <c r="D90" s="312"/>
      <c r="E90" s="142" t="s">
        <v>1400</v>
      </c>
      <c r="F90" s="314" t="s">
        <v>1399</v>
      </c>
      <c r="G90" s="314"/>
      <c r="H90" s="314"/>
      <c r="I90" s="142" t="s">
        <v>450</v>
      </c>
      <c r="J90" s="314" t="s">
        <v>17</v>
      </c>
      <c r="K90" s="314"/>
      <c r="L90" s="143" t="s">
        <v>29</v>
      </c>
      <c r="M90" s="143">
        <v>5</v>
      </c>
      <c r="N90" s="312" t="s">
        <v>19</v>
      </c>
      <c r="O90" s="312"/>
      <c r="P90" s="312"/>
      <c r="Q90" s="143" t="s">
        <v>18</v>
      </c>
      <c r="W90" s="144">
        <f t="shared" si="1"/>
        <v>0</v>
      </c>
    </row>
    <row r="91" spans="2:23" ht="30" customHeight="1">
      <c r="B91" s="184"/>
      <c r="C91" s="312">
        <v>2018</v>
      </c>
      <c r="D91" s="312"/>
      <c r="E91" s="142" t="s">
        <v>1398</v>
      </c>
      <c r="F91" s="314" t="s">
        <v>1397</v>
      </c>
      <c r="G91" s="314"/>
      <c r="H91" s="314"/>
      <c r="I91" s="142" t="s">
        <v>450</v>
      </c>
      <c r="J91" s="314" t="s">
        <v>17</v>
      </c>
      <c r="K91" s="314"/>
      <c r="L91" s="143" t="s">
        <v>29</v>
      </c>
      <c r="M91" s="143">
        <v>5</v>
      </c>
      <c r="N91" s="312" t="s">
        <v>19</v>
      </c>
      <c r="O91" s="312"/>
      <c r="P91" s="312"/>
      <c r="Q91" s="143" t="s">
        <v>18</v>
      </c>
      <c r="W91" s="144">
        <f t="shared" si="1"/>
        <v>0</v>
      </c>
    </row>
    <row r="92" spans="2:23" ht="30" customHeight="1">
      <c r="B92" s="171"/>
      <c r="C92" s="312">
        <v>2018</v>
      </c>
      <c r="D92" s="312"/>
      <c r="E92" s="142" t="s">
        <v>1396</v>
      </c>
      <c r="F92" s="314" t="s">
        <v>1394</v>
      </c>
      <c r="G92" s="314"/>
      <c r="H92" s="314"/>
      <c r="I92" s="142" t="s">
        <v>450</v>
      </c>
      <c r="J92" s="314" t="s">
        <v>17</v>
      </c>
      <c r="K92" s="314"/>
      <c r="L92" s="143" t="s">
        <v>18</v>
      </c>
      <c r="M92" s="143">
        <v>4</v>
      </c>
      <c r="N92" s="312" t="s">
        <v>19</v>
      </c>
      <c r="O92" s="312"/>
      <c r="P92" s="312"/>
      <c r="Q92" s="143" t="s">
        <v>18</v>
      </c>
      <c r="W92" s="144">
        <f t="shared" si="1"/>
        <v>0</v>
      </c>
    </row>
    <row r="93" spans="2:23" ht="30" customHeight="1">
      <c r="B93" s="184"/>
      <c r="C93" s="312">
        <v>2018</v>
      </c>
      <c r="D93" s="312"/>
      <c r="E93" s="142" t="s">
        <v>1395</v>
      </c>
      <c r="F93" s="314" t="s">
        <v>1394</v>
      </c>
      <c r="G93" s="314"/>
      <c r="H93" s="314"/>
      <c r="I93" s="142" t="s">
        <v>450</v>
      </c>
      <c r="J93" s="314" t="s">
        <v>17</v>
      </c>
      <c r="K93" s="314"/>
      <c r="L93" s="143" t="s">
        <v>29</v>
      </c>
      <c r="M93" s="143">
        <v>5</v>
      </c>
      <c r="N93" s="312" t="s">
        <v>19</v>
      </c>
      <c r="O93" s="312"/>
      <c r="P93" s="312"/>
      <c r="Q93" s="143" t="s">
        <v>18</v>
      </c>
      <c r="W93" s="144">
        <f t="shared" si="1"/>
        <v>0</v>
      </c>
    </row>
    <row r="94" spans="2:23" ht="30" customHeight="1">
      <c r="B94" s="184"/>
      <c r="C94" s="312">
        <v>2018</v>
      </c>
      <c r="D94" s="312"/>
      <c r="E94" s="142" t="s">
        <v>1393</v>
      </c>
      <c r="F94" s="314" t="s">
        <v>1392</v>
      </c>
      <c r="G94" s="314"/>
      <c r="H94" s="314"/>
      <c r="I94" s="142" t="s">
        <v>450</v>
      </c>
      <c r="J94" s="314" t="s">
        <v>17</v>
      </c>
      <c r="K94" s="314"/>
      <c r="L94" s="143" t="s">
        <v>29</v>
      </c>
      <c r="M94" s="143">
        <v>5</v>
      </c>
      <c r="N94" s="312" t="s">
        <v>19</v>
      </c>
      <c r="O94" s="312"/>
      <c r="P94" s="312"/>
      <c r="Q94" s="143" t="s">
        <v>18</v>
      </c>
      <c r="W94" s="144">
        <f t="shared" si="1"/>
        <v>0</v>
      </c>
    </row>
    <row r="95" spans="2:23" ht="30" customHeight="1">
      <c r="B95" s="184"/>
      <c r="C95" s="312">
        <v>2018</v>
      </c>
      <c r="D95" s="312"/>
      <c r="E95" s="142" t="s">
        <v>1391</v>
      </c>
      <c r="F95" s="314" t="s">
        <v>1390</v>
      </c>
      <c r="G95" s="314"/>
      <c r="H95" s="314"/>
      <c r="I95" s="142" t="s">
        <v>450</v>
      </c>
      <c r="J95" s="314" t="s">
        <v>17</v>
      </c>
      <c r="K95" s="314"/>
      <c r="L95" s="143" t="s">
        <v>29</v>
      </c>
      <c r="M95" s="143">
        <v>5</v>
      </c>
      <c r="N95" s="312" t="s">
        <v>19</v>
      </c>
      <c r="O95" s="312"/>
      <c r="P95" s="312"/>
      <c r="Q95" s="143" t="s">
        <v>18</v>
      </c>
      <c r="W95" s="144">
        <f t="shared" si="1"/>
        <v>0</v>
      </c>
    </row>
    <row r="96" spans="2:23" ht="30" customHeight="1">
      <c r="B96" s="171"/>
      <c r="C96" s="312">
        <v>2018</v>
      </c>
      <c r="D96" s="312"/>
      <c r="E96" s="142" t="s">
        <v>1389</v>
      </c>
      <c r="F96" s="314" t="s">
        <v>1388</v>
      </c>
      <c r="G96" s="314"/>
      <c r="H96" s="314"/>
      <c r="I96" s="142" t="s">
        <v>450</v>
      </c>
      <c r="J96" s="314" t="s">
        <v>17</v>
      </c>
      <c r="K96" s="314"/>
      <c r="L96" s="143" t="s">
        <v>18</v>
      </c>
      <c r="M96" s="143">
        <v>4</v>
      </c>
      <c r="N96" s="312" t="s">
        <v>19</v>
      </c>
      <c r="O96" s="312"/>
      <c r="P96" s="312"/>
      <c r="Q96" s="143" t="s">
        <v>18</v>
      </c>
      <c r="W96" s="144">
        <f t="shared" si="1"/>
        <v>0</v>
      </c>
    </row>
    <row r="97" spans="2:23" ht="30" customHeight="1">
      <c r="B97" s="184"/>
      <c r="C97" s="312">
        <v>2018</v>
      </c>
      <c r="D97" s="312"/>
      <c r="E97" s="142" t="s">
        <v>1387</v>
      </c>
      <c r="F97" s="314" t="s">
        <v>1386</v>
      </c>
      <c r="G97" s="314"/>
      <c r="H97" s="314"/>
      <c r="I97" s="142" t="s">
        <v>450</v>
      </c>
      <c r="J97" s="314" t="s">
        <v>17</v>
      </c>
      <c r="K97" s="314"/>
      <c r="L97" s="143" t="s">
        <v>29</v>
      </c>
      <c r="M97" s="143">
        <v>5</v>
      </c>
      <c r="N97" s="312" t="s">
        <v>19</v>
      </c>
      <c r="O97" s="312"/>
      <c r="P97" s="312"/>
      <c r="Q97" s="143" t="s">
        <v>18</v>
      </c>
      <c r="W97" s="144">
        <f t="shared" si="1"/>
        <v>0</v>
      </c>
    </row>
    <row r="98" spans="2:23" ht="30" customHeight="1">
      <c r="B98" s="184"/>
      <c r="C98" s="312">
        <v>2018</v>
      </c>
      <c r="D98" s="312"/>
      <c r="E98" s="142" t="s">
        <v>1385</v>
      </c>
      <c r="F98" s="314" t="s">
        <v>1384</v>
      </c>
      <c r="G98" s="314"/>
      <c r="H98" s="314"/>
      <c r="I98" s="142" t="s">
        <v>450</v>
      </c>
      <c r="J98" s="314" t="s">
        <v>17</v>
      </c>
      <c r="K98" s="314"/>
      <c r="L98" s="143" t="s">
        <v>29</v>
      </c>
      <c r="M98" s="143">
        <v>5</v>
      </c>
      <c r="N98" s="312" t="s">
        <v>19</v>
      </c>
      <c r="O98" s="312"/>
      <c r="P98" s="312"/>
      <c r="Q98" s="143" t="s">
        <v>18</v>
      </c>
      <c r="W98" s="144">
        <f t="shared" si="1"/>
        <v>0</v>
      </c>
    </row>
    <row r="99" spans="2:23" ht="30" customHeight="1">
      <c r="B99" s="184"/>
      <c r="C99" s="312">
        <v>2018</v>
      </c>
      <c r="D99" s="312"/>
      <c r="E99" s="142" t="s">
        <v>1383</v>
      </c>
      <c r="F99" s="314" t="s">
        <v>1382</v>
      </c>
      <c r="G99" s="314"/>
      <c r="H99" s="314"/>
      <c r="I99" s="142" t="s">
        <v>450</v>
      </c>
      <c r="J99" s="314" t="s">
        <v>17</v>
      </c>
      <c r="K99" s="314"/>
      <c r="L99" s="143" t="s">
        <v>29</v>
      </c>
      <c r="M99" s="143">
        <v>5</v>
      </c>
      <c r="N99" s="312" t="s">
        <v>19</v>
      </c>
      <c r="O99" s="312"/>
      <c r="P99" s="312"/>
      <c r="Q99" s="143" t="s">
        <v>18</v>
      </c>
      <c r="W99" s="144">
        <f t="shared" si="1"/>
        <v>0</v>
      </c>
    </row>
    <row r="100" spans="2:23" ht="30" customHeight="1">
      <c r="B100" s="171"/>
      <c r="C100" s="312">
        <v>2018</v>
      </c>
      <c r="D100" s="312"/>
      <c r="E100" s="142" t="s">
        <v>1381</v>
      </c>
      <c r="F100" s="314" t="s">
        <v>1379</v>
      </c>
      <c r="G100" s="314"/>
      <c r="H100" s="314"/>
      <c r="I100" s="142" t="s">
        <v>450</v>
      </c>
      <c r="J100" s="314" t="s">
        <v>17</v>
      </c>
      <c r="K100" s="314"/>
      <c r="L100" s="143" t="s">
        <v>18</v>
      </c>
      <c r="M100" s="143">
        <v>4</v>
      </c>
      <c r="N100" s="312" t="s">
        <v>19</v>
      </c>
      <c r="O100" s="312"/>
      <c r="P100" s="312"/>
      <c r="Q100" s="143" t="s">
        <v>18</v>
      </c>
      <c r="W100" s="144">
        <f t="shared" si="1"/>
        <v>0</v>
      </c>
    </row>
    <row r="101" spans="2:23" ht="30" customHeight="1">
      <c r="B101" s="184"/>
      <c r="C101" s="312">
        <v>2018</v>
      </c>
      <c r="D101" s="312"/>
      <c r="E101" s="142" t="s">
        <v>1380</v>
      </c>
      <c r="F101" s="314" t="s">
        <v>1379</v>
      </c>
      <c r="G101" s="314"/>
      <c r="H101" s="314"/>
      <c r="I101" s="142" t="s">
        <v>450</v>
      </c>
      <c r="J101" s="314" t="s">
        <v>17</v>
      </c>
      <c r="K101" s="314"/>
      <c r="L101" s="143" t="s">
        <v>29</v>
      </c>
      <c r="M101" s="143">
        <v>5</v>
      </c>
      <c r="N101" s="312" t="s">
        <v>19</v>
      </c>
      <c r="O101" s="312"/>
      <c r="P101" s="312"/>
      <c r="Q101" s="143" t="s">
        <v>18</v>
      </c>
      <c r="W101" s="144">
        <f t="shared" si="1"/>
        <v>0</v>
      </c>
    </row>
    <row r="102" spans="2:23" ht="30" customHeight="1">
      <c r="B102" s="184"/>
      <c r="C102" s="312">
        <v>2018</v>
      </c>
      <c r="D102" s="312"/>
      <c r="E102" s="142" t="s">
        <v>1378</v>
      </c>
      <c r="F102" s="314" t="s">
        <v>1377</v>
      </c>
      <c r="G102" s="314"/>
      <c r="H102" s="314"/>
      <c r="I102" s="142" t="s">
        <v>450</v>
      </c>
      <c r="J102" s="314" t="s">
        <v>17</v>
      </c>
      <c r="K102" s="314"/>
      <c r="L102" s="143" t="s">
        <v>29</v>
      </c>
      <c r="M102" s="143">
        <v>5</v>
      </c>
      <c r="N102" s="312" t="s">
        <v>19</v>
      </c>
      <c r="O102" s="312"/>
      <c r="P102" s="312"/>
      <c r="Q102" s="143" t="s">
        <v>18</v>
      </c>
      <c r="W102" s="144">
        <f t="shared" si="1"/>
        <v>0</v>
      </c>
    </row>
    <row r="103" spans="2:23" ht="30" customHeight="1">
      <c r="B103" s="184"/>
      <c r="C103" s="312">
        <v>2018</v>
      </c>
      <c r="D103" s="312"/>
      <c r="E103" s="142" t="s">
        <v>1376</v>
      </c>
      <c r="F103" s="314" t="s">
        <v>1375</v>
      </c>
      <c r="G103" s="314"/>
      <c r="H103" s="314"/>
      <c r="I103" s="142" t="s">
        <v>450</v>
      </c>
      <c r="J103" s="314" t="s">
        <v>17</v>
      </c>
      <c r="K103" s="314"/>
      <c r="L103" s="143" t="s">
        <v>29</v>
      </c>
      <c r="M103" s="143">
        <v>5</v>
      </c>
      <c r="N103" s="312" t="s">
        <v>19</v>
      </c>
      <c r="O103" s="312"/>
      <c r="P103" s="312"/>
      <c r="Q103" s="143" t="s">
        <v>18</v>
      </c>
      <c r="W103" s="144">
        <f t="shared" si="1"/>
        <v>0</v>
      </c>
    </row>
    <row r="104" spans="2:23" ht="30" customHeight="1">
      <c r="B104" s="171"/>
      <c r="C104" s="312">
        <v>2018</v>
      </c>
      <c r="D104" s="312"/>
      <c r="E104" s="142" t="s">
        <v>1374</v>
      </c>
      <c r="F104" s="314" t="s">
        <v>1373</v>
      </c>
      <c r="G104" s="314"/>
      <c r="H104" s="314"/>
      <c r="I104" s="142" t="s">
        <v>450</v>
      </c>
      <c r="J104" s="314" t="s">
        <v>17</v>
      </c>
      <c r="K104" s="314"/>
      <c r="L104" s="143" t="s">
        <v>18</v>
      </c>
      <c r="M104" s="143">
        <v>4</v>
      </c>
      <c r="N104" s="312" t="s">
        <v>19</v>
      </c>
      <c r="O104" s="312"/>
      <c r="P104" s="312"/>
      <c r="Q104" s="143" t="s">
        <v>18</v>
      </c>
      <c r="W104" s="144">
        <f t="shared" si="1"/>
        <v>0</v>
      </c>
    </row>
    <row r="105" spans="2:23" ht="30" customHeight="1">
      <c r="B105" s="184"/>
      <c r="C105" s="312">
        <v>2018</v>
      </c>
      <c r="D105" s="312"/>
      <c r="E105" s="142" t="s">
        <v>1372</v>
      </c>
      <c r="F105" s="314" t="s">
        <v>1371</v>
      </c>
      <c r="G105" s="314"/>
      <c r="H105" s="314"/>
      <c r="I105" s="142" t="s">
        <v>450</v>
      </c>
      <c r="J105" s="314" t="s">
        <v>17</v>
      </c>
      <c r="K105" s="314"/>
      <c r="L105" s="143" t="s">
        <v>29</v>
      </c>
      <c r="M105" s="143">
        <v>5</v>
      </c>
      <c r="N105" s="312" t="s">
        <v>19</v>
      </c>
      <c r="O105" s="312"/>
      <c r="P105" s="312"/>
      <c r="Q105" s="143" t="s">
        <v>18</v>
      </c>
      <c r="W105" s="144">
        <f t="shared" si="1"/>
        <v>0</v>
      </c>
    </row>
    <row r="106" spans="2:23" ht="30" customHeight="1">
      <c r="B106" s="184"/>
      <c r="C106" s="312">
        <v>2018</v>
      </c>
      <c r="D106" s="312"/>
      <c r="E106" s="142" t="s">
        <v>1370</v>
      </c>
      <c r="F106" s="314" t="s">
        <v>1369</v>
      </c>
      <c r="G106" s="314"/>
      <c r="H106" s="314"/>
      <c r="I106" s="142" t="s">
        <v>450</v>
      </c>
      <c r="J106" s="314" t="s">
        <v>17</v>
      </c>
      <c r="K106" s="314"/>
      <c r="L106" s="143" t="s">
        <v>29</v>
      </c>
      <c r="M106" s="143">
        <v>5</v>
      </c>
      <c r="N106" s="312" t="s">
        <v>19</v>
      </c>
      <c r="O106" s="312"/>
      <c r="P106" s="312"/>
      <c r="Q106" s="143" t="s">
        <v>18</v>
      </c>
      <c r="W106" s="144">
        <f t="shared" si="1"/>
        <v>0</v>
      </c>
    </row>
    <row r="107" spans="2:23" ht="30" customHeight="1">
      <c r="B107" s="184"/>
      <c r="C107" s="312">
        <v>2018</v>
      </c>
      <c r="D107" s="312"/>
      <c r="E107" s="142" t="s">
        <v>1368</v>
      </c>
      <c r="F107" s="314" t="s">
        <v>1367</v>
      </c>
      <c r="G107" s="314"/>
      <c r="H107" s="314"/>
      <c r="I107" s="142" t="s">
        <v>450</v>
      </c>
      <c r="J107" s="314" t="s">
        <v>17</v>
      </c>
      <c r="K107" s="314"/>
      <c r="L107" s="143" t="s">
        <v>29</v>
      </c>
      <c r="M107" s="143">
        <v>5</v>
      </c>
      <c r="N107" s="312" t="s">
        <v>19</v>
      </c>
      <c r="O107" s="312"/>
      <c r="P107" s="312"/>
      <c r="Q107" s="143" t="s">
        <v>18</v>
      </c>
      <c r="W107" s="144">
        <f t="shared" si="1"/>
        <v>0</v>
      </c>
    </row>
    <row r="108" spans="2:23" ht="30" customHeight="1">
      <c r="B108" s="171"/>
      <c r="C108" s="312">
        <v>2018</v>
      </c>
      <c r="D108" s="312"/>
      <c r="E108" s="142" t="s">
        <v>1366</v>
      </c>
      <c r="F108" s="314" t="s">
        <v>1365</v>
      </c>
      <c r="G108" s="314"/>
      <c r="H108" s="314"/>
      <c r="I108" s="142" t="s">
        <v>450</v>
      </c>
      <c r="J108" s="314" t="s">
        <v>17</v>
      </c>
      <c r="K108" s="314"/>
      <c r="L108" s="143" t="s">
        <v>18</v>
      </c>
      <c r="M108" s="143">
        <v>4</v>
      </c>
      <c r="N108" s="312" t="s">
        <v>19</v>
      </c>
      <c r="O108" s="312"/>
      <c r="P108" s="312"/>
      <c r="Q108" s="143" t="s">
        <v>18</v>
      </c>
      <c r="W108" s="144">
        <f t="shared" si="1"/>
        <v>0</v>
      </c>
    </row>
    <row r="109" spans="2:23" ht="30" customHeight="1">
      <c r="B109" s="184"/>
      <c r="C109" s="312">
        <v>2018</v>
      </c>
      <c r="D109" s="312"/>
      <c r="E109" s="142" t="s">
        <v>1364</v>
      </c>
      <c r="F109" s="314" t="s">
        <v>1363</v>
      </c>
      <c r="G109" s="314"/>
      <c r="H109" s="314"/>
      <c r="I109" s="142" t="s">
        <v>450</v>
      </c>
      <c r="J109" s="314" t="s">
        <v>17</v>
      </c>
      <c r="K109" s="314"/>
      <c r="L109" s="143" t="s">
        <v>29</v>
      </c>
      <c r="M109" s="143">
        <v>5</v>
      </c>
      <c r="N109" s="312" t="s">
        <v>19</v>
      </c>
      <c r="O109" s="312"/>
      <c r="P109" s="312"/>
      <c r="Q109" s="143" t="s">
        <v>18</v>
      </c>
      <c r="W109" s="144">
        <f t="shared" si="1"/>
        <v>0</v>
      </c>
    </row>
    <row r="110" spans="2:23" s="186" customFormat="1" ht="30" customHeight="1">
      <c r="B110" s="171"/>
      <c r="C110" s="299">
        <v>2018</v>
      </c>
      <c r="D110" s="299"/>
      <c r="E110" s="157" t="s">
        <v>1362</v>
      </c>
      <c r="F110" s="301" t="s">
        <v>1360</v>
      </c>
      <c r="G110" s="301"/>
      <c r="H110" s="301"/>
      <c r="I110" s="157" t="s">
        <v>450</v>
      </c>
      <c r="J110" s="301" t="s">
        <v>17</v>
      </c>
      <c r="K110" s="301"/>
      <c r="L110" s="158" t="s">
        <v>18</v>
      </c>
      <c r="M110" s="158">
        <v>4</v>
      </c>
      <c r="N110" s="299" t="s">
        <v>19</v>
      </c>
      <c r="O110" s="299"/>
      <c r="P110" s="299"/>
      <c r="Q110" s="158" t="s">
        <v>18</v>
      </c>
      <c r="R110" s="159"/>
      <c r="S110" s="159"/>
      <c r="T110" s="159"/>
      <c r="U110" s="159"/>
      <c r="V110" s="159"/>
      <c r="W110" s="159">
        <f t="shared" si="1"/>
        <v>0</v>
      </c>
    </row>
    <row r="111" spans="2:23" ht="30" customHeight="1">
      <c r="B111" s="184"/>
      <c r="C111" s="312">
        <v>2018</v>
      </c>
      <c r="D111" s="312"/>
      <c r="E111" s="142" t="s">
        <v>1361</v>
      </c>
      <c r="F111" s="314" t="s">
        <v>1360</v>
      </c>
      <c r="G111" s="314"/>
      <c r="H111" s="314"/>
      <c r="I111" s="142" t="s">
        <v>450</v>
      </c>
      <c r="J111" s="314" t="s">
        <v>17</v>
      </c>
      <c r="K111" s="314"/>
      <c r="L111" s="143" t="s">
        <v>29</v>
      </c>
      <c r="M111" s="143">
        <v>5</v>
      </c>
      <c r="N111" s="312" t="s">
        <v>19</v>
      </c>
      <c r="O111" s="312"/>
      <c r="P111" s="312"/>
      <c r="Q111" s="143" t="s">
        <v>18</v>
      </c>
      <c r="W111" s="144">
        <f t="shared" si="1"/>
        <v>0</v>
      </c>
    </row>
    <row r="112" spans="2:23" ht="30" customHeight="1">
      <c r="B112" s="184"/>
      <c r="C112" s="312">
        <v>2018</v>
      </c>
      <c r="D112" s="312"/>
      <c r="E112" s="142" t="s">
        <v>1359</v>
      </c>
      <c r="F112" s="314" t="s">
        <v>1358</v>
      </c>
      <c r="G112" s="314"/>
      <c r="H112" s="314"/>
      <c r="I112" s="142" t="s">
        <v>450</v>
      </c>
      <c r="J112" s="314" t="s">
        <v>17</v>
      </c>
      <c r="K112" s="314"/>
      <c r="L112" s="143" t="s">
        <v>29</v>
      </c>
      <c r="M112" s="143">
        <v>5</v>
      </c>
      <c r="N112" s="312" t="s">
        <v>19</v>
      </c>
      <c r="O112" s="312"/>
      <c r="P112" s="312"/>
      <c r="Q112" s="143" t="s">
        <v>18</v>
      </c>
      <c r="W112" s="144">
        <f t="shared" si="1"/>
        <v>0</v>
      </c>
    </row>
    <row r="113" spans="2:23" ht="30" customHeight="1">
      <c r="B113" s="184"/>
      <c r="C113" s="312">
        <v>2018</v>
      </c>
      <c r="D113" s="312"/>
      <c r="E113" s="142" t="s">
        <v>1357</v>
      </c>
      <c r="F113" s="314" t="s">
        <v>1356</v>
      </c>
      <c r="G113" s="314"/>
      <c r="H113" s="314"/>
      <c r="I113" s="142" t="s">
        <v>450</v>
      </c>
      <c r="J113" s="314" t="s">
        <v>17</v>
      </c>
      <c r="K113" s="314"/>
      <c r="L113" s="143" t="s">
        <v>29</v>
      </c>
      <c r="M113" s="143">
        <v>5</v>
      </c>
      <c r="N113" s="312" t="s">
        <v>19</v>
      </c>
      <c r="O113" s="312"/>
      <c r="P113" s="312"/>
      <c r="Q113" s="143" t="s">
        <v>18</v>
      </c>
      <c r="W113" s="144">
        <f t="shared" si="1"/>
        <v>0</v>
      </c>
    </row>
    <row r="114" spans="2:23" ht="30" customHeight="1">
      <c r="B114" s="171"/>
      <c r="C114" s="312">
        <v>2018</v>
      </c>
      <c r="D114" s="312"/>
      <c r="E114" s="142" t="s">
        <v>1355</v>
      </c>
      <c r="F114" s="314" t="s">
        <v>1353</v>
      </c>
      <c r="G114" s="314"/>
      <c r="H114" s="314"/>
      <c r="I114" s="142" t="s">
        <v>450</v>
      </c>
      <c r="J114" s="314" t="s">
        <v>17</v>
      </c>
      <c r="K114" s="314"/>
      <c r="L114" s="143" t="s">
        <v>18</v>
      </c>
      <c r="M114" s="143">
        <v>4</v>
      </c>
      <c r="N114" s="312" t="s">
        <v>19</v>
      </c>
      <c r="O114" s="312"/>
      <c r="P114" s="312"/>
      <c r="Q114" s="143" t="s">
        <v>18</v>
      </c>
      <c r="W114" s="144">
        <f t="shared" si="1"/>
        <v>0</v>
      </c>
    </row>
    <row r="115" spans="2:23" ht="30" customHeight="1">
      <c r="B115" s="184"/>
      <c r="C115" s="312">
        <v>2018</v>
      </c>
      <c r="D115" s="312"/>
      <c r="E115" s="142" t="s">
        <v>1354</v>
      </c>
      <c r="F115" s="314" t="s">
        <v>1353</v>
      </c>
      <c r="G115" s="314"/>
      <c r="H115" s="314"/>
      <c r="I115" s="142" t="s">
        <v>450</v>
      </c>
      <c r="J115" s="314" t="s">
        <v>17</v>
      </c>
      <c r="K115" s="314"/>
      <c r="L115" s="143" t="s">
        <v>29</v>
      </c>
      <c r="M115" s="143">
        <v>5</v>
      </c>
      <c r="N115" s="312" t="s">
        <v>19</v>
      </c>
      <c r="O115" s="312"/>
      <c r="P115" s="312"/>
      <c r="Q115" s="143" t="s">
        <v>18</v>
      </c>
      <c r="W115" s="144">
        <f t="shared" si="1"/>
        <v>0</v>
      </c>
    </row>
    <row r="116" spans="2:23" ht="30" customHeight="1">
      <c r="B116" s="184"/>
      <c r="C116" s="312">
        <v>2018</v>
      </c>
      <c r="D116" s="312"/>
      <c r="E116" s="142" t="s">
        <v>1352</v>
      </c>
      <c r="F116" s="314" t="s">
        <v>1351</v>
      </c>
      <c r="G116" s="314"/>
      <c r="H116" s="314"/>
      <c r="I116" s="142" t="s">
        <v>450</v>
      </c>
      <c r="J116" s="314" t="s">
        <v>17</v>
      </c>
      <c r="K116" s="314"/>
      <c r="L116" s="143" t="s">
        <v>29</v>
      </c>
      <c r="M116" s="143">
        <v>5</v>
      </c>
      <c r="N116" s="312" t="s">
        <v>19</v>
      </c>
      <c r="O116" s="312"/>
      <c r="P116" s="312"/>
      <c r="Q116" s="143" t="s">
        <v>18</v>
      </c>
      <c r="W116" s="144">
        <f t="shared" si="1"/>
        <v>0</v>
      </c>
    </row>
    <row r="117" spans="2:23" ht="30" customHeight="1">
      <c r="B117" s="184"/>
      <c r="C117" s="312">
        <v>2018</v>
      </c>
      <c r="D117" s="312"/>
      <c r="E117" s="142" t="s">
        <v>1350</v>
      </c>
      <c r="F117" s="314" t="s">
        <v>1349</v>
      </c>
      <c r="G117" s="314"/>
      <c r="H117" s="314"/>
      <c r="I117" s="142" t="s">
        <v>450</v>
      </c>
      <c r="J117" s="314" t="s">
        <v>17</v>
      </c>
      <c r="K117" s="314"/>
      <c r="L117" s="143" t="s">
        <v>29</v>
      </c>
      <c r="M117" s="143">
        <v>5</v>
      </c>
      <c r="N117" s="312" t="s">
        <v>19</v>
      </c>
      <c r="O117" s="312"/>
      <c r="P117" s="312"/>
      <c r="Q117" s="143" t="s">
        <v>18</v>
      </c>
      <c r="W117" s="144">
        <f t="shared" si="1"/>
        <v>0</v>
      </c>
    </row>
    <row r="118" spans="2:23" ht="30" customHeight="1">
      <c r="B118" s="171"/>
      <c r="C118" s="312">
        <v>2018</v>
      </c>
      <c r="D118" s="312"/>
      <c r="E118" s="142" t="s">
        <v>1348</v>
      </c>
      <c r="F118" s="314" t="s">
        <v>1346</v>
      </c>
      <c r="G118" s="314"/>
      <c r="H118" s="314"/>
      <c r="I118" s="142" t="s">
        <v>450</v>
      </c>
      <c r="J118" s="314" t="s">
        <v>17</v>
      </c>
      <c r="K118" s="314"/>
      <c r="L118" s="143" t="s">
        <v>18</v>
      </c>
      <c r="M118" s="143">
        <v>4</v>
      </c>
      <c r="N118" s="312" t="s">
        <v>19</v>
      </c>
      <c r="O118" s="312"/>
      <c r="P118" s="312"/>
      <c r="Q118" s="143" t="s">
        <v>18</v>
      </c>
      <c r="W118" s="144">
        <f t="shared" si="1"/>
        <v>0</v>
      </c>
    </row>
    <row r="119" spans="2:23" ht="30" customHeight="1">
      <c r="B119" s="184"/>
      <c r="C119" s="312">
        <v>2018</v>
      </c>
      <c r="D119" s="312"/>
      <c r="E119" s="142" t="s">
        <v>1347</v>
      </c>
      <c r="F119" s="314" t="s">
        <v>1346</v>
      </c>
      <c r="G119" s="314"/>
      <c r="H119" s="314"/>
      <c r="I119" s="142" t="s">
        <v>450</v>
      </c>
      <c r="J119" s="314" t="s">
        <v>17</v>
      </c>
      <c r="K119" s="314"/>
      <c r="L119" s="143" t="s">
        <v>29</v>
      </c>
      <c r="M119" s="143">
        <v>5</v>
      </c>
      <c r="N119" s="312" t="s">
        <v>19</v>
      </c>
      <c r="O119" s="312"/>
      <c r="P119" s="312"/>
      <c r="Q119" s="143" t="s">
        <v>18</v>
      </c>
      <c r="W119" s="144">
        <f t="shared" si="1"/>
        <v>0</v>
      </c>
    </row>
    <row r="120" spans="2:23" ht="30" customHeight="1">
      <c r="B120" s="171"/>
      <c r="C120" s="312">
        <v>2018</v>
      </c>
      <c r="D120" s="312"/>
      <c r="E120" s="142" t="s">
        <v>1345</v>
      </c>
      <c r="F120" s="314" t="s">
        <v>1344</v>
      </c>
      <c r="G120" s="314"/>
      <c r="H120" s="314"/>
      <c r="I120" s="142" t="s">
        <v>450</v>
      </c>
      <c r="J120" s="314" t="s">
        <v>17</v>
      </c>
      <c r="K120" s="314"/>
      <c r="L120" s="143" t="s">
        <v>18</v>
      </c>
      <c r="M120" s="143">
        <v>4</v>
      </c>
      <c r="N120" s="312" t="s">
        <v>19</v>
      </c>
      <c r="O120" s="312"/>
      <c r="P120" s="312"/>
      <c r="Q120" s="143" t="s">
        <v>18</v>
      </c>
      <c r="W120" s="144">
        <f t="shared" si="1"/>
        <v>0</v>
      </c>
    </row>
    <row r="121" spans="2:23" ht="30" customHeight="1">
      <c r="B121" s="184"/>
      <c r="C121" s="312">
        <v>2018</v>
      </c>
      <c r="D121" s="312"/>
      <c r="E121" s="142" t="s">
        <v>1343</v>
      </c>
      <c r="F121" s="314" t="s">
        <v>1342</v>
      </c>
      <c r="G121" s="314"/>
      <c r="H121" s="314"/>
      <c r="I121" s="142" t="s">
        <v>450</v>
      </c>
      <c r="J121" s="314" t="s">
        <v>17</v>
      </c>
      <c r="K121" s="314"/>
      <c r="L121" s="143" t="s">
        <v>29</v>
      </c>
      <c r="M121" s="143">
        <v>5</v>
      </c>
      <c r="N121" s="312" t="s">
        <v>19</v>
      </c>
      <c r="O121" s="312"/>
      <c r="P121" s="312"/>
      <c r="Q121" s="143" t="s">
        <v>18</v>
      </c>
      <c r="W121" s="144">
        <f t="shared" si="1"/>
        <v>0</v>
      </c>
    </row>
    <row r="122" spans="2:23" ht="30" customHeight="1">
      <c r="B122" s="184"/>
      <c r="C122" s="312">
        <v>2018</v>
      </c>
      <c r="D122" s="312"/>
      <c r="E122" s="142" t="s">
        <v>1341</v>
      </c>
      <c r="F122" s="314" t="s">
        <v>1340</v>
      </c>
      <c r="G122" s="314"/>
      <c r="H122" s="314"/>
      <c r="I122" s="142" t="s">
        <v>450</v>
      </c>
      <c r="J122" s="314" t="s">
        <v>17</v>
      </c>
      <c r="K122" s="314"/>
      <c r="L122" s="143" t="s">
        <v>29</v>
      </c>
      <c r="M122" s="143">
        <v>5</v>
      </c>
      <c r="N122" s="312" t="s">
        <v>19</v>
      </c>
      <c r="O122" s="312"/>
      <c r="P122" s="312"/>
      <c r="Q122" s="143" t="s">
        <v>18</v>
      </c>
      <c r="W122" s="144">
        <f t="shared" si="1"/>
        <v>0</v>
      </c>
    </row>
    <row r="123" spans="2:23" ht="30" customHeight="1">
      <c r="B123" s="171"/>
      <c r="C123" s="312">
        <v>2018</v>
      </c>
      <c r="D123" s="312"/>
      <c r="E123" s="142" t="s">
        <v>1339</v>
      </c>
      <c r="F123" s="314" t="s">
        <v>1338</v>
      </c>
      <c r="G123" s="314"/>
      <c r="H123" s="314"/>
      <c r="I123" s="142" t="s">
        <v>450</v>
      </c>
      <c r="J123" s="314" t="s">
        <v>17</v>
      </c>
      <c r="K123" s="314"/>
      <c r="L123" s="143" t="s">
        <v>29</v>
      </c>
      <c r="M123" s="143">
        <v>4</v>
      </c>
      <c r="N123" s="312" t="s">
        <v>19</v>
      </c>
      <c r="O123" s="312"/>
      <c r="P123" s="312"/>
      <c r="Q123" s="143" t="s">
        <v>18</v>
      </c>
      <c r="W123" s="144">
        <f t="shared" si="1"/>
        <v>0</v>
      </c>
    </row>
    <row r="124" spans="2:23" ht="30" customHeight="1">
      <c r="B124" s="171"/>
      <c r="C124" s="312">
        <v>2018</v>
      </c>
      <c r="D124" s="312"/>
      <c r="E124" s="142" t="s">
        <v>1337</v>
      </c>
      <c r="F124" s="314" t="s">
        <v>1336</v>
      </c>
      <c r="G124" s="314"/>
      <c r="H124" s="314"/>
      <c r="I124" s="142" t="s">
        <v>450</v>
      </c>
      <c r="J124" s="314" t="s">
        <v>17</v>
      </c>
      <c r="K124" s="314"/>
      <c r="L124" s="143" t="s">
        <v>29</v>
      </c>
      <c r="M124" s="143">
        <v>4</v>
      </c>
      <c r="N124" s="312" t="s">
        <v>19</v>
      </c>
      <c r="O124" s="312"/>
      <c r="P124" s="312"/>
      <c r="Q124" s="143" t="s">
        <v>18</v>
      </c>
      <c r="W124" s="144">
        <f t="shared" si="1"/>
        <v>0</v>
      </c>
    </row>
    <row r="125" spans="2:23" ht="30" customHeight="1">
      <c r="B125" s="171"/>
      <c r="C125" s="312">
        <v>2018</v>
      </c>
      <c r="D125" s="312"/>
      <c r="E125" s="142" t="s">
        <v>1335</v>
      </c>
      <c r="F125" s="314" t="s">
        <v>1334</v>
      </c>
      <c r="G125" s="314"/>
      <c r="H125" s="314"/>
      <c r="I125" s="142" t="s">
        <v>450</v>
      </c>
      <c r="J125" s="314" t="s">
        <v>17</v>
      </c>
      <c r="K125" s="314"/>
      <c r="L125" s="143" t="s">
        <v>18</v>
      </c>
      <c r="M125" s="143">
        <v>4</v>
      </c>
      <c r="N125" s="312" t="s">
        <v>19</v>
      </c>
      <c r="O125" s="312"/>
      <c r="P125" s="312"/>
      <c r="Q125" s="143" t="s">
        <v>18</v>
      </c>
      <c r="W125" s="144">
        <f t="shared" si="1"/>
        <v>0</v>
      </c>
    </row>
    <row r="126" spans="2:23" ht="30" customHeight="1">
      <c r="B126" s="184"/>
      <c r="C126" s="312">
        <v>2018</v>
      </c>
      <c r="D126" s="312"/>
      <c r="E126" s="142" t="s">
        <v>1333</v>
      </c>
      <c r="F126" s="314" t="s">
        <v>1332</v>
      </c>
      <c r="G126" s="314"/>
      <c r="H126" s="314"/>
      <c r="I126" s="142" t="s">
        <v>450</v>
      </c>
      <c r="J126" s="314" t="s">
        <v>17</v>
      </c>
      <c r="K126" s="314"/>
      <c r="L126" s="143" t="s">
        <v>29</v>
      </c>
      <c r="M126" s="143">
        <v>5</v>
      </c>
      <c r="N126" s="312" t="s">
        <v>19</v>
      </c>
      <c r="O126" s="312"/>
      <c r="P126" s="312"/>
      <c r="Q126" s="143" t="s">
        <v>18</v>
      </c>
      <c r="W126" s="144">
        <f t="shared" si="1"/>
        <v>0</v>
      </c>
    </row>
    <row r="127" spans="2:23" ht="30" customHeight="1">
      <c r="B127" s="184"/>
      <c r="C127" s="312">
        <v>2018</v>
      </c>
      <c r="D127" s="312"/>
      <c r="E127" s="142" t="s">
        <v>1331</v>
      </c>
      <c r="F127" s="314" t="s">
        <v>1330</v>
      </c>
      <c r="G127" s="314"/>
      <c r="H127" s="314"/>
      <c r="I127" s="142" t="s">
        <v>450</v>
      </c>
      <c r="J127" s="314" t="s">
        <v>17</v>
      </c>
      <c r="K127" s="314"/>
      <c r="L127" s="143" t="s">
        <v>29</v>
      </c>
      <c r="M127" s="143">
        <v>5</v>
      </c>
      <c r="N127" s="312" t="s">
        <v>19</v>
      </c>
      <c r="O127" s="312"/>
      <c r="P127" s="312"/>
      <c r="Q127" s="143" t="s">
        <v>18</v>
      </c>
      <c r="W127" s="144">
        <f t="shared" si="1"/>
        <v>0</v>
      </c>
    </row>
    <row r="128" spans="2:23" ht="30" customHeight="1">
      <c r="B128" s="184"/>
      <c r="C128" s="312">
        <v>2018</v>
      </c>
      <c r="D128" s="312"/>
      <c r="E128" s="142" t="s">
        <v>1329</v>
      </c>
      <c r="F128" s="314" t="s">
        <v>1328</v>
      </c>
      <c r="G128" s="314"/>
      <c r="H128" s="314"/>
      <c r="I128" s="142" t="s">
        <v>450</v>
      </c>
      <c r="J128" s="314" t="s">
        <v>17</v>
      </c>
      <c r="K128" s="314"/>
      <c r="L128" s="143" t="s">
        <v>29</v>
      </c>
      <c r="M128" s="143">
        <v>5</v>
      </c>
      <c r="N128" s="312" t="s">
        <v>19</v>
      </c>
      <c r="O128" s="312"/>
      <c r="P128" s="312"/>
      <c r="Q128" s="143" t="s">
        <v>18</v>
      </c>
      <c r="W128" s="144">
        <f t="shared" si="1"/>
        <v>0</v>
      </c>
    </row>
    <row r="129" spans="1:23" ht="30" customHeight="1">
      <c r="B129" s="171"/>
      <c r="C129" s="312">
        <v>2018</v>
      </c>
      <c r="D129" s="312"/>
      <c r="E129" s="142" t="s">
        <v>1327</v>
      </c>
      <c r="F129" s="314" t="s">
        <v>1326</v>
      </c>
      <c r="G129" s="314"/>
      <c r="H129" s="314"/>
      <c r="I129" s="142" t="s">
        <v>450</v>
      </c>
      <c r="J129" s="314" t="s">
        <v>17</v>
      </c>
      <c r="K129" s="314"/>
      <c r="L129" s="143" t="s">
        <v>29</v>
      </c>
      <c r="M129" s="143">
        <v>4</v>
      </c>
      <c r="N129" s="312" t="s">
        <v>19</v>
      </c>
      <c r="O129" s="312"/>
      <c r="P129" s="312"/>
      <c r="Q129" s="143" t="s">
        <v>18</v>
      </c>
      <c r="W129" s="144">
        <f t="shared" si="1"/>
        <v>0</v>
      </c>
    </row>
    <row r="130" spans="1:23" s="179" customFormat="1" ht="30" customHeight="1">
      <c r="B130" s="178"/>
      <c r="C130" s="305">
        <v>2018</v>
      </c>
      <c r="D130" s="305"/>
      <c r="E130" s="146" t="s">
        <v>1325</v>
      </c>
      <c r="F130" s="307" t="s">
        <v>1324</v>
      </c>
      <c r="G130" s="307"/>
      <c r="H130" s="307"/>
      <c r="I130" s="146" t="s">
        <v>450</v>
      </c>
      <c r="J130" s="307" t="s">
        <v>17</v>
      </c>
      <c r="K130" s="307"/>
      <c r="L130" s="147" t="s">
        <v>18</v>
      </c>
      <c r="M130" s="147">
        <v>2</v>
      </c>
      <c r="N130" s="305" t="s">
        <v>19</v>
      </c>
      <c r="O130" s="305"/>
      <c r="P130" s="305"/>
      <c r="Q130" s="147" t="s">
        <v>18</v>
      </c>
      <c r="R130" s="148"/>
      <c r="S130" s="148"/>
      <c r="T130" s="148"/>
      <c r="U130" s="148">
        <f>U131+U136</f>
        <v>484.81</v>
      </c>
      <c r="V130" s="148"/>
      <c r="W130" s="148">
        <f t="shared" si="1"/>
        <v>484.81</v>
      </c>
    </row>
    <row r="131" spans="1:23" s="181" customFormat="1" ht="30" customHeight="1">
      <c r="B131" s="180"/>
      <c r="C131" s="308">
        <v>2018</v>
      </c>
      <c r="D131" s="308"/>
      <c r="E131" s="153" t="s">
        <v>1323</v>
      </c>
      <c r="F131" s="310" t="s">
        <v>1322</v>
      </c>
      <c r="G131" s="310"/>
      <c r="H131" s="310"/>
      <c r="I131" s="153" t="s">
        <v>450</v>
      </c>
      <c r="J131" s="310" t="s">
        <v>17</v>
      </c>
      <c r="K131" s="310"/>
      <c r="L131" s="154" t="s">
        <v>18</v>
      </c>
      <c r="M131" s="154">
        <v>3</v>
      </c>
      <c r="N131" s="308" t="s">
        <v>19</v>
      </c>
      <c r="O131" s="308"/>
      <c r="P131" s="308"/>
      <c r="Q131" s="154" t="s">
        <v>18</v>
      </c>
      <c r="R131" s="155"/>
      <c r="S131" s="155"/>
      <c r="T131" s="155"/>
      <c r="U131" s="155">
        <f>U132+U133+U134+U135</f>
        <v>484.81</v>
      </c>
      <c r="V131" s="155"/>
      <c r="W131" s="155">
        <f t="shared" si="1"/>
        <v>484.81</v>
      </c>
    </row>
    <row r="132" spans="1:23" ht="30" customHeight="1">
      <c r="B132" s="171"/>
      <c r="C132" s="312">
        <v>2018</v>
      </c>
      <c r="D132" s="312"/>
      <c r="E132" s="142" t="s">
        <v>1321</v>
      </c>
      <c r="F132" s="314" t="s">
        <v>1320</v>
      </c>
      <c r="G132" s="314"/>
      <c r="H132" s="314"/>
      <c r="I132" s="142" t="s">
        <v>450</v>
      </c>
      <c r="J132" s="314" t="s">
        <v>17</v>
      </c>
      <c r="K132" s="314"/>
      <c r="L132" s="143" t="s">
        <v>29</v>
      </c>
      <c r="M132" s="143">
        <v>4</v>
      </c>
      <c r="N132" s="312" t="s">
        <v>19</v>
      </c>
      <c r="O132" s="312"/>
      <c r="P132" s="312"/>
      <c r="Q132" s="143" t="s">
        <v>29</v>
      </c>
      <c r="W132" s="144">
        <f t="shared" ref="W132:W195" si="2">R132+S132+T132+U132+V132</f>
        <v>0</v>
      </c>
    </row>
    <row r="133" spans="1:23" ht="30" customHeight="1">
      <c r="B133" s="171"/>
      <c r="C133" s="312">
        <v>2018</v>
      </c>
      <c r="D133" s="312"/>
      <c r="E133" s="142" t="s">
        <v>1319</v>
      </c>
      <c r="F133" s="314" t="s">
        <v>1318</v>
      </c>
      <c r="G133" s="314"/>
      <c r="H133" s="314"/>
      <c r="I133" s="142" t="s">
        <v>450</v>
      </c>
      <c r="J133" s="314" t="s">
        <v>17</v>
      </c>
      <c r="K133" s="314"/>
      <c r="L133" s="143" t="s">
        <v>29</v>
      </c>
      <c r="M133" s="143">
        <v>4</v>
      </c>
      <c r="N133" s="312" t="s">
        <v>19</v>
      </c>
      <c r="O133" s="312"/>
      <c r="P133" s="312"/>
      <c r="Q133" s="143" t="s">
        <v>18</v>
      </c>
      <c r="W133" s="144">
        <f t="shared" si="2"/>
        <v>0</v>
      </c>
    </row>
    <row r="134" spans="1:23" ht="30" customHeight="1">
      <c r="B134" s="171"/>
      <c r="C134" s="312">
        <v>2018</v>
      </c>
      <c r="D134" s="312"/>
      <c r="E134" s="142" t="s">
        <v>1317</v>
      </c>
      <c r="F134" s="314" t="s">
        <v>1316</v>
      </c>
      <c r="G134" s="314"/>
      <c r="H134" s="314"/>
      <c r="I134" s="142" t="s">
        <v>450</v>
      </c>
      <c r="J134" s="314" t="s">
        <v>17</v>
      </c>
      <c r="K134" s="314"/>
      <c r="L134" s="143" t="s">
        <v>29</v>
      </c>
      <c r="M134" s="143">
        <v>4</v>
      </c>
      <c r="N134" s="312" t="s">
        <v>19</v>
      </c>
      <c r="O134" s="312"/>
      <c r="P134" s="312"/>
      <c r="Q134" s="143" t="s">
        <v>29</v>
      </c>
      <c r="U134" s="144">
        <v>484.81</v>
      </c>
      <c r="W134" s="144">
        <f t="shared" si="2"/>
        <v>484.81</v>
      </c>
    </row>
    <row r="135" spans="1:23" ht="30" customHeight="1">
      <c r="B135" s="171"/>
      <c r="C135" s="312">
        <v>2018</v>
      </c>
      <c r="D135" s="312"/>
      <c r="E135" s="142" t="s">
        <v>1315</v>
      </c>
      <c r="F135" s="314" t="s">
        <v>1314</v>
      </c>
      <c r="G135" s="314"/>
      <c r="H135" s="314"/>
      <c r="I135" s="142" t="s">
        <v>450</v>
      </c>
      <c r="J135" s="314" t="s">
        <v>17</v>
      </c>
      <c r="K135" s="314"/>
      <c r="L135" s="143" t="s">
        <v>29</v>
      </c>
      <c r="M135" s="143">
        <v>4</v>
      </c>
      <c r="N135" s="312" t="s">
        <v>19</v>
      </c>
      <c r="O135" s="312"/>
      <c r="P135" s="312"/>
      <c r="Q135" s="143" t="s">
        <v>18</v>
      </c>
      <c r="W135" s="144">
        <f t="shared" si="2"/>
        <v>0</v>
      </c>
    </row>
    <row r="136" spans="1:23" s="181" customFormat="1" ht="30" customHeight="1">
      <c r="B136" s="180"/>
      <c r="C136" s="308">
        <v>2018</v>
      </c>
      <c r="D136" s="308"/>
      <c r="E136" s="153" t="s">
        <v>1313</v>
      </c>
      <c r="F136" s="310" t="s">
        <v>1312</v>
      </c>
      <c r="G136" s="310"/>
      <c r="H136" s="310"/>
      <c r="I136" s="153" t="s">
        <v>450</v>
      </c>
      <c r="J136" s="310" t="s">
        <v>17</v>
      </c>
      <c r="K136" s="310"/>
      <c r="L136" s="154" t="s">
        <v>18</v>
      </c>
      <c r="M136" s="154">
        <v>3</v>
      </c>
      <c r="N136" s="308" t="s">
        <v>19</v>
      </c>
      <c r="O136" s="308"/>
      <c r="P136" s="308"/>
      <c r="Q136" s="154" t="s">
        <v>18</v>
      </c>
      <c r="R136" s="155"/>
      <c r="S136" s="155"/>
      <c r="T136" s="155"/>
      <c r="U136" s="155"/>
      <c r="V136" s="155"/>
      <c r="W136" s="155">
        <f t="shared" si="2"/>
        <v>0</v>
      </c>
    </row>
    <row r="137" spans="1:23" ht="30" customHeight="1">
      <c r="A137" s="184"/>
      <c r="C137" s="312">
        <v>2018</v>
      </c>
      <c r="D137" s="312"/>
      <c r="E137" s="142" t="s">
        <v>1311</v>
      </c>
      <c r="F137" s="314" t="s">
        <v>1310</v>
      </c>
      <c r="G137" s="314"/>
      <c r="H137" s="314"/>
      <c r="I137" s="142" t="s">
        <v>450</v>
      </c>
      <c r="J137" s="314" t="s">
        <v>17</v>
      </c>
      <c r="K137" s="314"/>
      <c r="L137" s="143" t="s">
        <v>29</v>
      </c>
      <c r="M137" s="143">
        <v>4</v>
      </c>
      <c r="N137" s="312" t="s">
        <v>19</v>
      </c>
      <c r="O137" s="312"/>
      <c r="P137" s="312"/>
      <c r="Q137" s="143" t="s">
        <v>29</v>
      </c>
      <c r="W137" s="144">
        <f t="shared" si="2"/>
        <v>0</v>
      </c>
    </row>
    <row r="138" spans="1:23" s="179" customFormat="1" ht="30" customHeight="1">
      <c r="B138" s="178"/>
      <c r="C138" s="305">
        <v>2018</v>
      </c>
      <c r="D138" s="305"/>
      <c r="E138" s="146" t="s">
        <v>1309</v>
      </c>
      <c r="F138" s="307" t="s">
        <v>1308</v>
      </c>
      <c r="G138" s="307"/>
      <c r="H138" s="307"/>
      <c r="I138" s="146" t="s">
        <v>450</v>
      </c>
      <c r="J138" s="307" t="s">
        <v>17</v>
      </c>
      <c r="K138" s="307"/>
      <c r="L138" s="147" t="s">
        <v>18</v>
      </c>
      <c r="M138" s="147">
        <v>2</v>
      </c>
      <c r="N138" s="305" t="s">
        <v>19</v>
      </c>
      <c r="O138" s="305"/>
      <c r="P138" s="305"/>
      <c r="Q138" s="147" t="s">
        <v>18</v>
      </c>
      <c r="R138" s="148"/>
      <c r="S138" s="148"/>
      <c r="T138" s="148"/>
      <c r="U138" s="148">
        <f>U139+U153+U166+U174+U185+U193+U198+U204+U232+U241+U246+U256+U261+U271+U276+U285+U287+U290+U312</f>
        <v>2116.56</v>
      </c>
      <c r="V138" s="148"/>
      <c r="W138" s="148">
        <f t="shared" si="2"/>
        <v>2116.56</v>
      </c>
    </row>
    <row r="139" spans="1:23" s="181" customFormat="1" ht="30" customHeight="1">
      <c r="B139" s="180"/>
      <c r="C139" s="308">
        <v>2018</v>
      </c>
      <c r="D139" s="308"/>
      <c r="E139" s="153" t="s">
        <v>1307</v>
      </c>
      <c r="F139" s="310" t="s">
        <v>1305</v>
      </c>
      <c r="G139" s="310"/>
      <c r="H139" s="310"/>
      <c r="I139" s="153" t="s">
        <v>450</v>
      </c>
      <c r="J139" s="310" t="s">
        <v>17</v>
      </c>
      <c r="K139" s="310"/>
      <c r="L139" s="154" t="s">
        <v>18</v>
      </c>
      <c r="M139" s="154">
        <v>3</v>
      </c>
      <c r="N139" s="308" t="s">
        <v>19</v>
      </c>
      <c r="O139" s="308"/>
      <c r="P139" s="308"/>
      <c r="Q139" s="154" t="s">
        <v>18</v>
      </c>
      <c r="R139" s="155"/>
      <c r="S139" s="155"/>
      <c r="T139" s="155"/>
      <c r="U139" s="155"/>
      <c r="V139" s="155"/>
      <c r="W139" s="155">
        <f t="shared" si="2"/>
        <v>0</v>
      </c>
    </row>
    <row r="140" spans="1:23" ht="30" customHeight="1">
      <c r="B140" s="171"/>
      <c r="C140" s="312">
        <v>2018</v>
      </c>
      <c r="D140" s="312"/>
      <c r="E140" s="142" t="s">
        <v>1306</v>
      </c>
      <c r="F140" s="314" t="s">
        <v>1305</v>
      </c>
      <c r="G140" s="314"/>
      <c r="H140" s="314"/>
      <c r="I140" s="142" t="s">
        <v>450</v>
      </c>
      <c r="J140" s="314" t="s">
        <v>17</v>
      </c>
      <c r="K140" s="314"/>
      <c r="L140" s="143" t="s">
        <v>18</v>
      </c>
      <c r="M140" s="143">
        <v>4</v>
      </c>
      <c r="N140" s="312" t="s">
        <v>19</v>
      </c>
      <c r="O140" s="312"/>
      <c r="P140" s="312"/>
      <c r="Q140" s="143" t="s">
        <v>18</v>
      </c>
      <c r="W140" s="144">
        <f t="shared" si="2"/>
        <v>0</v>
      </c>
    </row>
    <row r="141" spans="1:23" ht="30" customHeight="1">
      <c r="B141" s="184"/>
      <c r="C141" s="312">
        <v>2018</v>
      </c>
      <c r="D141" s="312"/>
      <c r="E141" s="142" t="s">
        <v>1304</v>
      </c>
      <c r="F141" s="314" t="s">
        <v>1303</v>
      </c>
      <c r="G141" s="314"/>
      <c r="H141" s="314"/>
      <c r="I141" s="142" t="s">
        <v>450</v>
      </c>
      <c r="J141" s="314" t="s">
        <v>17</v>
      </c>
      <c r="K141" s="314"/>
      <c r="L141" s="143" t="s">
        <v>29</v>
      </c>
      <c r="M141" s="143">
        <v>5</v>
      </c>
      <c r="N141" s="312" t="s">
        <v>19</v>
      </c>
      <c r="O141" s="312"/>
      <c r="P141" s="312"/>
      <c r="Q141" s="143" t="s">
        <v>18</v>
      </c>
      <c r="W141" s="144">
        <f t="shared" si="2"/>
        <v>0</v>
      </c>
    </row>
    <row r="142" spans="1:23" ht="30" customHeight="1">
      <c r="B142" s="184"/>
      <c r="C142" s="312">
        <v>2018</v>
      </c>
      <c r="D142" s="312"/>
      <c r="E142" s="142" t="s">
        <v>1302</v>
      </c>
      <c r="F142" s="314" t="s">
        <v>1301</v>
      </c>
      <c r="G142" s="314"/>
      <c r="H142" s="314"/>
      <c r="I142" s="142" t="s">
        <v>450</v>
      </c>
      <c r="J142" s="314" t="s">
        <v>17</v>
      </c>
      <c r="K142" s="314"/>
      <c r="L142" s="143" t="s">
        <v>29</v>
      </c>
      <c r="M142" s="143">
        <v>5</v>
      </c>
      <c r="N142" s="312" t="s">
        <v>19</v>
      </c>
      <c r="O142" s="312"/>
      <c r="P142" s="312"/>
      <c r="Q142" s="143" t="s">
        <v>18</v>
      </c>
      <c r="W142" s="144">
        <f t="shared" si="2"/>
        <v>0</v>
      </c>
    </row>
    <row r="143" spans="1:23" ht="30" customHeight="1">
      <c r="B143" s="184"/>
      <c r="C143" s="312">
        <v>2018</v>
      </c>
      <c r="D143" s="312"/>
      <c r="E143" s="142" t="s">
        <v>1300</v>
      </c>
      <c r="F143" s="314" t="s">
        <v>1299</v>
      </c>
      <c r="G143" s="314"/>
      <c r="H143" s="314"/>
      <c r="I143" s="142" t="s">
        <v>450</v>
      </c>
      <c r="J143" s="314" t="s">
        <v>17</v>
      </c>
      <c r="K143" s="314"/>
      <c r="L143" s="143" t="s">
        <v>29</v>
      </c>
      <c r="M143" s="143">
        <v>5</v>
      </c>
      <c r="N143" s="312" t="s">
        <v>19</v>
      </c>
      <c r="O143" s="312"/>
      <c r="P143" s="312"/>
      <c r="Q143" s="143" t="s">
        <v>18</v>
      </c>
      <c r="W143" s="144">
        <f t="shared" si="2"/>
        <v>0</v>
      </c>
    </row>
    <row r="144" spans="1:23" ht="30" customHeight="1">
      <c r="B144" s="184"/>
      <c r="C144" s="312">
        <v>2018</v>
      </c>
      <c r="D144" s="312"/>
      <c r="E144" s="142" t="s">
        <v>1298</v>
      </c>
      <c r="F144" s="314" t="s">
        <v>1297</v>
      </c>
      <c r="G144" s="314"/>
      <c r="H144" s="314"/>
      <c r="I144" s="142" t="s">
        <v>450</v>
      </c>
      <c r="J144" s="314" t="s">
        <v>17</v>
      </c>
      <c r="K144" s="314"/>
      <c r="L144" s="143" t="s">
        <v>29</v>
      </c>
      <c r="M144" s="143">
        <v>5</v>
      </c>
      <c r="N144" s="312" t="s">
        <v>19</v>
      </c>
      <c r="O144" s="312"/>
      <c r="P144" s="312"/>
      <c r="Q144" s="143" t="s">
        <v>18</v>
      </c>
      <c r="W144" s="144">
        <f t="shared" si="2"/>
        <v>0</v>
      </c>
    </row>
    <row r="145" spans="2:23" ht="30" customHeight="1">
      <c r="B145" s="184"/>
      <c r="C145" s="312">
        <v>2018</v>
      </c>
      <c r="D145" s="312"/>
      <c r="E145" s="142" t="s">
        <v>1296</v>
      </c>
      <c r="F145" s="314" t="s">
        <v>1295</v>
      </c>
      <c r="G145" s="314"/>
      <c r="H145" s="314"/>
      <c r="I145" s="142" t="s">
        <v>450</v>
      </c>
      <c r="J145" s="314" t="s">
        <v>17</v>
      </c>
      <c r="K145" s="314"/>
      <c r="L145" s="143" t="s">
        <v>29</v>
      </c>
      <c r="M145" s="143">
        <v>5</v>
      </c>
      <c r="N145" s="312" t="s">
        <v>19</v>
      </c>
      <c r="O145" s="312"/>
      <c r="P145" s="312"/>
      <c r="Q145" s="143" t="s">
        <v>18</v>
      </c>
      <c r="W145" s="144">
        <f t="shared" si="2"/>
        <v>0</v>
      </c>
    </row>
    <row r="146" spans="2:23" ht="30" customHeight="1">
      <c r="B146" s="184"/>
      <c r="C146" s="312">
        <v>2018</v>
      </c>
      <c r="D146" s="312"/>
      <c r="E146" s="142" t="s">
        <v>1294</v>
      </c>
      <c r="F146" s="314" t="s">
        <v>1293</v>
      </c>
      <c r="G146" s="314"/>
      <c r="H146" s="314"/>
      <c r="I146" s="142" t="s">
        <v>450</v>
      </c>
      <c r="J146" s="314" t="s">
        <v>17</v>
      </c>
      <c r="K146" s="314"/>
      <c r="L146" s="143" t="s">
        <v>29</v>
      </c>
      <c r="M146" s="143">
        <v>5</v>
      </c>
      <c r="N146" s="312" t="s">
        <v>19</v>
      </c>
      <c r="O146" s="312"/>
      <c r="P146" s="312"/>
      <c r="Q146" s="143" t="s">
        <v>18</v>
      </c>
      <c r="W146" s="144">
        <f t="shared" si="2"/>
        <v>0</v>
      </c>
    </row>
    <row r="147" spans="2:23" ht="30" customHeight="1">
      <c r="B147" s="184"/>
      <c r="C147" s="312">
        <v>2018</v>
      </c>
      <c r="D147" s="312"/>
      <c r="E147" s="142" t="s">
        <v>1292</v>
      </c>
      <c r="F147" s="314" t="s">
        <v>1291</v>
      </c>
      <c r="G147" s="314"/>
      <c r="H147" s="314"/>
      <c r="I147" s="142" t="s">
        <v>450</v>
      </c>
      <c r="J147" s="314" t="s">
        <v>17</v>
      </c>
      <c r="K147" s="314"/>
      <c r="L147" s="143" t="s">
        <v>29</v>
      </c>
      <c r="M147" s="143">
        <v>5</v>
      </c>
      <c r="N147" s="312" t="s">
        <v>19</v>
      </c>
      <c r="O147" s="312"/>
      <c r="P147" s="312"/>
      <c r="Q147" s="143" t="s">
        <v>18</v>
      </c>
      <c r="W147" s="144">
        <f t="shared" si="2"/>
        <v>0</v>
      </c>
    </row>
    <row r="148" spans="2:23" ht="30" customHeight="1">
      <c r="B148" s="184"/>
      <c r="C148" s="312">
        <v>2018</v>
      </c>
      <c r="D148" s="312"/>
      <c r="E148" s="142" t="s">
        <v>1290</v>
      </c>
      <c r="F148" s="314" t="s">
        <v>1289</v>
      </c>
      <c r="G148" s="314"/>
      <c r="H148" s="314"/>
      <c r="I148" s="142" t="s">
        <v>450</v>
      </c>
      <c r="J148" s="314" t="s">
        <v>17</v>
      </c>
      <c r="K148" s="314"/>
      <c r="L148" s="143" t="s">
        <v>29</v>
      </c>
      <c r="M148" s="143">
        <v>5</v>
      </c>
      <c r="N148" s="312" t="s">
        <v>19</v>
      </c>
      <c r="O148" s="312"/>
      <c r="P148" s="312"/>
      <c r="Q148" s="143" t="s">
        <v>18</v>
      </c>
      <c r="W148" s="144">
        <f t="shared" si="2"/>
        <v>0</v>
      </c>
    </row>
    <row r="149" spans="2:23" ht="30" customHeight="1">
      <c r="B149" s="184"/>
      <c r="C149" s="312">
        <v>2018</v>
      </c>
      <c r="D149" s="312"/>
      <c r="E149" s="142" t="s">
        <v>1288</v>
      </c>
      <c r="F149" s="314" t="s">
        <v>1287</v>
      </c>
      <c r="G149" s="314"/>
      <c r="H149" s="314"/>
      <c r="I149" s="142" t="s">
        <v>450</v>
      </c>
      <c r="J149" s="314" t="s">
        <v>17</v>
      </c>
      <c r="K149" s="314"/>
      <c r="L149" s="143" t="s">
        <v>29</v>
      </c>
      <c r="M149" s="143">
        <v>5</v>
      </c>
      <c r="N149" s="312" t="s">
        <v>19</v>
      </c>
      <c r="O149" s="312"/>
      <c r="P149" s="312"/>
      <c r="Q149" s="143" t="s">
        <v>18</v>
      </c>
      <c r="W149" s="144">
        <f t="shared" si="2"/>
        <v>0</v>
      </c>
    </row>
    <row r="150" spans="2:23" ht="30" customHeight="1">
      <c r="B150" s="184"/>
      <c r="C150" s="312">
        <v>2018</v>
      </c>
      <c r="D150" s="312"/>
      <c r="E150" s="142" t="s">
        <v>1286</v>
      </c>
      <c r="F150" s="314" t="s">
        <v>1285</v>
      </c>
      <c r="G150" s="314"/>
      <c r="H150" s="314"/>
      <c r="I150" s="142" t="s">
        <v>450</v>
      </c>
      <c r="J150" s="314" t="s">
        <v>17</v>
      </c>
      <c r="K150" s="314"/>
      <c r="L150" s="143" t="s">
        <v>29</v>
      </c>
      <c r="M150" s="143">
        <v>5</v>
      </c>
      <c r="N150" s="312" t="s">
        <v>19</v>
      </c>
      <c r="O150" s="312"/>
      <c r="P150" s="312"/>
      <c r="Q150" s="143" t="s">
        <v>18</v>
      </c>
      <c r="W150" s="144">
        <f t="shared" si="2"/>
        <v>0</v>
      </c>
    </row>
    <row r="151" spans="2:23" ht="30" customHeight="1">
      <c r="B151" s="184"/>
      <c r="C151" s="312">
        <v>2018</v>
      </c>
      <c r="D151" s="312"/>
      <c r="E151" s="142" t="s">
        <v>1284</v>
      </c>
      <c r="F151" s="314" t="s">
        <v>1283</v>
      </c>
      <c r="G151" s="314"/>
      <c r="H151" s="314"/>
      <c r="I151" s="142" t="s">
        <v>450</v>
      </c>
      <c r="J151" s="314" t="s">
        <v>17</v>
      </c>
      <c r="K151" s="314"/>
      <c r="L151" s="143" t="s">
        <v>29</v>
      </c>
      <c r="M151" s="143">
        <v>5</v>
      </c>
      <c r="N151" s="312" t="s">
        <v>19</v>
      </c>
      <c r="O151" s="312"/>
      <c r="P151" s="312"/>
      <c r="Q151" s="143" t="s">
        <v>18</v>
      </c>
      <c r="W151" s="144">
        <f t="shared" si="2"/>
        <v>0</v>
      </c>
    </row>
    <row r="152" spans="2:23" ht="30" customHeight="1">
      <c r="B152" s="184"/>
      <c r="C152" s="312">
        <v>2018</v>
      </c>
      <c r="D152" s="312"/>
      <c r="E152" s="142" t="s">
        <v>1282</v>
      </c>
      <c r="F152" s="314" t="s">
        <v>1281</v>
      </c>
      <c r="G152" s="314"/>
      <c r="H152" s="314"/>
      <c r="I152" s="142" t="s">
        <v>450</v>
      </c>
      <c r="J152" s="314" t="s">
        <v>17</v>
      </c>
      <c r="K152" s="314"/>
      <c r="L152" s="143" t="s">
        <v>29</v>
      </c>
      <c r="M152" s="143">
        <v>5</v>
      </c>
      <c r="N152" s="312" t="s">
        <v>19</v>
      </c>
      <c r="O152" s="312"/>
      <c r="P152" s="312"/>
      <c r="Q152" s="143" t="s">
        <v>18</v>
      </c>
      <c r="W152" s="144">
        <f t="shared" si="2"/>
        <v>0</v>
      </c>
    </row>
    <row r="153" spans="2:23" s="181" customFormat="1" ht="30" customHeight="1">
      <c r="B153" s="180"/>
      <c r="C153" s="308">
        <v>2018</v>
      </c>
      <c r="D153" s="308"/>
      <c r="E153" s="153" t="s">
        <v>1280</v>
      </c>
      <c r="F153" s="310" t="s">
        <v>1279</v>
      </c>
      <c r="G153" s="310"/>
      <c r="H153" s="310"/>
      <c r="I153" s="153" t="s">
        <v>450</v>
      </c>
      <c r="J153" s="310" t="s">
        <v>17</v>
      </c>
      <c r="K153" s="310"/>
      <c r="L153" s="154" t="s">
        <v>18</v>
      </c>
      <c r="M153" s="154">
        <v>3</v>
      </c>
      <c r="N153" s="308" t="s">
        <v>19</v>
      </c>
      <c r="O153" s="308"/>
      <c r="P153" s="308"/>
      <c r="Q153" s="154" t="s">
        <v>18</v>
      </c>
      <c r="R153" s="155"/>
      <c r="S153" s="155"/>
      <c r="T153" s="155"/>
      <c r="U153" s="155"/>
      <c r="V153" s="155"/>
      <c r="W153" s="155">
        <f t="shared" si="2"/>
        <v>0</v>
      </c>
    </row>
    <row r="154" spans="2:23" ht="30" customHeight="1">
      <c r="B154" s="171"/>
      <c r="C154" s="312">
        <v>2018</v>
      </c>
      <c r="D154" s="312"/>
      <c r="E154" s="142" t="s">
        <v>1278</v>
      </c>
      <c r="F154" s="314" t="s">
        <v>1277</v>
      </c>
      <c r="G154" s="314"/>
      <c r="H154" s="314"/>
      <c r="I154" s="142" t="s">
        <v>450</v>
      </c>
      <c r="J154" s="314" t="s">
        <v>17</v>
      </c>
      <c r="K154" s="314"/>
      <c r="L154" s="143" t="s">
        <v>18</v>
      </c>
      <c r="M154" s="143">
        <v>4</v>
      </c>
      <c r="N154" s="312" t="s">
        <v>19</v>
      </c>
      <c r="O154" s="312"/>
      <c r="P154" s="312"/>
      <c r="Q154" s="143" t="s">
        <v>18</v>
      </c>
      <c r="W154" s="144">
        <f t="shared" si="2"/>
        <v>0</v>
      </c>
    </row>
    <row r="155" spans="2:23" ht="30" customHeight="1">
      <c r="B155" s="184"/>
      <c r="C155" s="312">
        <v>2018</v>
      </c>
      <c r="D155" s="312"/>
      <c r="E155" s="142" t="s">
        <v>1276</v>
      </c>
      <c r="F155" s="314" t="s">
        <v>1275</v>
      </c>
      <c r="G155" s="314"/>
      <c r="H155" s="314"/>
      <c r="I155" s="142" t="s">
        <v>450</v>
      </c>
      <c r="J155" s="314" t="s">
        <v>17</v>
      </c>
      <c r="K155" s="314"/>
      <c r="L155" s="143" t="s">
        <v>29</v>
      </c>
      <c r="M155" s="143">
        <v>5</v>
      </c>
      <c r="N155" s="312" t="s">
        <v>19</v>
      </c>
      <c r="O155" s="312"/>
      <c r="P155" s="312"/>
      <c r="Q155" s="143" t="s">
        <v>18</v>
      </c>
      <c r="W155" s="144">
        <f t="shared" si="2"/>
        <v>0</v>
      </c>
    </row>
    <row r="156" spans="2:23" ht="30" customHeight="1">
      <c r="B156" s="184"/>
      <c r="C156" s="312">
        <v>2018</v>
      </c>
      <c r="D156" s="312"/>
      <c r="E156" s="142" t="s">
        <v>1274</v>
      </c>
      <c r="F156" s="314" t="s">
        <v>1273</v>
      </c>
      <c r="G156" s="314"/>
      <c r="H156" s="314"/>
      <c r="I156" s="142" t="s">
        <v>450</v>
      </c>
      <c r="J156" s="314" t="s">
        <v>17</v>
      </c>
      <c r="K156" s="314"/>
      <c r="L156" s="143" t="s">
        <v>29</v>
      </c>
      <c r="M156" s="143">
        <v>5</v>
      </c>
      <c r="N156" s="312" t="s">
        <v>19</v>
      </c>
      <c r="O156" s="312"/>
      <c r="P156" s="312"/>
      <c r="Q156" s="143" t="s">
        <v>18</v>
      </c>
      <c r="W156" s="144">
        <f t="shared" si="2"/>
        <v>0</v>
      </c>
    </row>
    <row r="157" spans="2:23" ht="30" customHeight="1">
      <c r="B157" s="184"/>
      <c r="C157" s="312">
        <v>2018</v>
      </c>
      <c r="D157" s="312"/>
      <c r="E157" s="142" t="s">
        <v>1272</v>
      </c>
      <c r="F157" s="314" t="s">
        <v>1271</v>
      </c>
      <c r="G157" s="314"/>
      <c r="H157" s="314"/>
      <c r="I157" s="142" t="s">
        <v>450</v>
      </c>
      <c r="J157" s="314" t="s">
        <v>17</v>
      </c>
      <c r="K157" s="314"/>
      <c r="L157" s="143" t="s">
        <v>29</v>
      </c>
      <c r="M157" s="143">
        <v>5</v>
      </c>
      <c r="N157" s="312" t="s">
        <v>19</v>
      </c>
      <c r="O157" s="312"/>
      <c r="P157" s="312"/>
      <c r="Q157" s="143" t="s">
        <v>18</v>
      </c>
      <c r="W157" s="144">
        <f t="shared" si="2"/>
        <v>0</v>
      </c>
    </row>
    <row r="158" spans="2:23" ht="30" customHeight="1">
      <c r="B158" s="171"/>
      <c r="C158" s="312">
        <v>2018</v>
      </c>
      <c r="D158" s="312"/>
      <c r="E158" s="142" t="s">
        <v>1270</v>
      </c>
      <c r="F158" s="314" t="s">
        <v>1269</v>
      </c>
      <c r="G158" s="314"/>
      <c r="H158" s="314"/>
      <c r="I158" s="142" t="s">
        <v>450</v>
      </c>
      <c r="J158" s="314" t="s">
        <v>17</v>
      </c>
      <c r="K158" s="314"/>
      <c r="L158" s="143" t="s">
        <v>18</v>
      </c>
      <c r="M158" s="143">
        <v>4</v>
      </c>
      <c r="N158" s="312" t="s">
        <v>19</v>
      </c>
      <c r="O158" s="312"/>
      <c r="P158" s="312"/>
      <c r="Q158" s="143" t="s">
        <v>18</v>
      </c>
      <c r="W158" s="144">
        <f t="shared" si="2"/>
        <v>0</v>
      </c>
    </row>
    <row r="159" spans="2:23" ht="30" customHeight="1">
      <c r="B159" s="184"/>
      <c r="C159" s="312">
        <v>2018</v>
      </c>
      <c r="D159" s="312"/>
      <c r="E159" s="142" t="s">
        <v>1268</v>
      </c>
      <c r="F159" s="314" t="s">
        <v>1267</v>
      </c>
      <c r="G159" s="314"/>
      <c r="H159" s="314"/>
      <c r="I159" s="142" t="s">
        <v>450</v>
      </c>
      <c r="J159" s="314" t="s">
        <v>17</v>
      </c>
      <c r="K159" s="314"/>
      <c r="L159" s="143" t="s">
        <v>29</v>
      </c>
      <c r="M159" s="143">
        <v>5</v>
      </c>
      <c r="N159" s="312" t="s">
        <v>19</v>
      </c>
      <c r="O159" s="312"/>
      <c r="P159" s="312"/>
      <c r="Q159" s="143" t="s">
        <v>18</v>
      </c>
      <c r="W159" s="144">
        <f t="shared" si="2"/>
        <v>0</v>
      </c>
    </row>
    <row r="160" spans="2:23" ht="30" customHeight="1">
      <c r="B160" s="184"/>
      <c r="C160" s="312">
        <v>2018</v>
      </c>
      <c r="D160" s="312"/>
      <c r="E160" s="142" t="s">
        <v>1266</v>
      </c>
      <c r="F160" s="314" t="s">
        <v>1265</v>
      </c>
      <c r="G160" s="314"/>
      <c r="H160" s="314"/>
      <c r="I160" s="142" t="s">
        <v>450</v>
      </c>
      <c r="J160" s="314" t="s">
        <v>17</v>
      </c>
      <c r="K160" s="314"/>
      <c r="L160" s="143" t="s">
        <v>29</v>
      </c>
      <c r="M160" s="143">
        <v>5</v>
      </c>
      <c r="N160" s="312" t="s">
        <v>19</v>
      </c>
      <c r="O160" s="312"/>
      <c r="P160" s="312"/>
      <c r="Q160" s="143" t="s">
        <v>18</v>
      </c>
      <c r="W160" s="144">
        <f t="shared" si="2"/>
        <v>0</v>
      </c>
    </row>
    <row r="161" spans="2:23" ht="30" customHeight="1">
      <c r="B161" s="184"/>
      <c r="C161" s="312">
        <v>2018</v>
      </c>
      <c r="D161" s="312"/>
      <c r="E161" s="142" t="s">
        <v>1264</v>
      </c>
      <c r="F161" s="314" t="s">
        <v>1263</v>
      </c>
      <c r="G161" s="314"/>
      <c r="H161" s="314"/>
      <c r="I161" s="142" t="s">
        <v>450</v>
      </c>
      <c r="J161" s="314" t="s">
        <v>17</v>
      </c>
      <c r="K161" s="314"/>
      <c r="L161" s="143" t="s">
        <v>29</v>
      </c>
      <c r="M161" s="143">
        <v>5</v>
      </c>
      <c r="N161" s="312" t="s">
        <v>19</v>
      </c>
      <c r="O161" s="312"/>
      <c r="P161" s="312"/>
      <c r="Q161" s="143" t="s">
        <v>18</v>
      </c>
      <c r="W161" s="144">
        <f t="shared" si="2"/>
        <v>0</v>
      </c>
    </row>
    <row r="162" spans="2:23" ht="30" customHeight="1">
      <c r="B162" s="171"/>
      <c r="C162" s="312">
        <v>2018</v>
      </c>
      <c r="D162" s="312"/>
      <c r="E162" s="142" t="s">
        <v>1262</v>
      </c>
      <c r="F162" s="314" t="s">
        <v>1261</v>
      </c>
      <c r="G162" s="314"/>
      <c r="H162" s="314"/>
      <c r="I162" s="142" t="s">
        <v>450</v>
      </c>
      <c r="J162" s="314" t="s">
        <v>17</v>
      </c>
      <c r="K162" s="314"/>
      <c r="L162" s="143" t="s">
        <v>18</v>
      </c>
      <c r="M162" s="143">
        <v>4</v>
      </c>
      <c r="N162" s="312" t="s">
        <v>19</v>
      </c>
      <c r="O162" s="312"/>
      <c r="P162" s="312"/>
      <c r="Q162" s="143" t="s">
        <v>18</v>
      </c>
      <c r="W162" s="144">
        <f t="shared" si="2"/>
        <v>0</v>
      </c>
    </row>
    <row r="163" spans="2:23" ht="30" customHeight="1">
      <c r="B163" s="184"/>
      <c r="C163" s="312">
        <v>2018</v>
      </c>
      <c r="D163" s="312"/>
      <c r="E163" s="142" t="s">
        <v>1260</v>
      </c>
      <c r="F163" s="314" t="s">
        <v>1259</v>
      </c>
      <c r="G163" s="314"/>
      <c r="H163" s="314"/>
      <c r="I163" s="142" t="s">
        <v>450</v>
      </c>
      <c r="J163" s="314" t="s">
        <v>17</v>
      </c>
      <c r="K163" s="314"/>
      <c r="L163" s="143" t="s">
        <v>29</v>
      </c>
      <c r="M163" s="143">
        <v>5</v>
      </c>
      <c r="N163" s="312" t="s">
        <v>19</v>
      </c>
      <c r="O163" s="312"/>
      <c r="P163" s="312"/>
      <c r="Q163" s="143" t="s">
        <v>18</v>
      </c>
      <c r="W163" s="144">
        <f t="shared" si="2"/>
        <v>0</v>
      </c>
    </row>
    <row r="164" spans="2:23" ht="30" customHeight="1">
      <c r="B164" s="184"/>
      <c r="C164" s="312">
        <v>2018</v>
      </c>
      <c r="D164" s="312"/>
      <c r="E164" s="142" t="s">
        <v>1258</v>
      </c>
      <c r="F164" s="314" t="s">
        <v>1257</v>
      </c>
      <c r="G164" s="314"/>
      <c r="H164" s="314"/>
      <c r="I164" s="142" t="s">
        <v>450</v>
      </c>
      <c r="J164" s="314" t="s">
        <v>17</v>
      </c>
      <c r="K164" s="314"/>
      <c r="L164" s="143" t="s">
        <v>29</v>
      </c>
      <c r="M164" s="143">
        <v>5</v>
      </c>
      <c r="N164" s="312" t="s">
        <v>19</v>
      </c>
      <c r="O164" s="312"/>
      <c r="P164" s="312"/>
      <c r="Q164" s="143" t="s">
        <v>18</v>
      </c>
      <c r="W164" s="144">
        <f t="shared" si="2"/>
        <v>0</v>
      </c>
    </row>
    <row r="165" spans="2:23" ht="30" customHeight="1">
      <c r="B165" s="184"/>
      <c r="C165" s="312">
        <v>2018</v>
      </c>
      <c r="D165" s="312"/>
      <c r="E165" s="142" t="s">
        <v>1256</v>
      </c>
      <c r="F165" s="314" t="s">
        <v>1255</v>
      </c>
      <c r="G165" s="314"/>
      <c r="H165" s="314"/>
      <c r="I165" s="142" t="s">
        <v>450</v>
      </c>
      <c r="J165" s="314" t="s">
        <v>17</v>
      </c>
      <c r="K165" s="314"/>
      <c r="L165" s="143" t="s">
        <v>29</v>
      </c>
      <c r="M165" s="143">
        <v>5</v>
      </c>
      <c r="N165" s="312" t="s">
        <v>19</v>
      </c>
      <c r="O165" s="312"/>
      <c r="P165" s="312"/>
      <c r="Q165" s="143" t="s">
        <v>18</v>
      </c>
      <c r="W165" s="144">
        <f t="shared" si="2"/>
        <v>0</v>
      </c>
    </row>
    <row r="166" spans="2:23" s="181" customFormat="1" ht="30" customHeight="1">
      <c r="B166" s="180"/>
      <c r="C166" s="308">
        <v>2018</v>
      </c>
      <c r="D166" s="308"/>
      <c r="E166" s="153" t="s">
        <v>1254</v>
      </c>
      <c r="F166" s="310" t="s">
        <v>1253</v>
      </c>
      <c r="G166" s="310"/>
      <c r="H166" s="310"/>
      <c r="I166" s="153" t="s">
        <v>450</v>
      </c>
      <c r="J166" s="310" t="s">
        <v>17</v>
      </c>
      <c r="K166" s="310"/>
      <c r="L166" s="154" t="s">
        <v>18</v>
      </c>
      <c r="M166" s="154">
        <v>3</v>
      </c>
      <c r="N166" s="308" t="s">
        <v>19</v>
      </c>
      <c r="O166" s="308"/>
      <c r="P166" s="308"/>
      <c r="Q166" s="154" t="s">
        <v>18</v>
      </c>
      <c r="R166" s="155"/>
      <c r="S166" s="155"/>
      <c r="T166" s="155"/>
      <c r="U166" s="155"/>
      <c r="V166" s="155"/>
      <c r="W166" s="155">
        <f t="shared" si="2"/>
        <v>0</v>
      </c>
    </row>
    <row r="167" spans="2:23" ht="38.25" customHeight="1">
      <c r="B167" s="171"/>
      <c r="C167" s="312">
        <v>2018</v>
      </c>
      <c r="D167" s="312"/>
      <c r="E167" s="142" t="s">
        <v>1252</v>
      </c>
      <c r="F167" s="314" t="s">
        <v>1251</v>
      </c>
      <c r="G167" s="314"/>
      <c r="H167" s="314"/>
      <c r="I167" s="142" t="s">
        <v>450</v>
      </c>
      <c r="J167" s="314" t="s">
        <v>17</v>
      </c>
      <c r="K167" s="314"/>
      <c r="L167" s="143" t="s">
        <v>18</v>
      </c>
      <c r="M167" s="143">
        <v>4</v>
      </c>
      <c r="N167" s="312" t="s">
        <v>19</v>
      </c>
      <c r="O167" s="312"/>
      <c r="P167" s="312"/>
      <c r="Q167" s="143" t="s">
        <v>18</v>
      </c>
      <c r="W167" s="144">
        <f t="shared" si="2"/>
        <v>0</v>
      </c>
    </row>
    <row r="168" spans="2:23" ht="30" customHeight="1">
      <c r="B168" s="184"/>
      <c r="C168" s="312">
        <v>2018</v>
      </c>
      <c r="D168" s="312"/>
      <c r="E168" s="142" t="s">
        <v>1250</v>
      </c>
      <c r="F168" s="314" t="s">
        <v>1249</v>
      </c>
      <c r="G168" s="314"/>
      <c r="H168" s="314"/>
      <c r="I168" s="142" t="s">
        <v>450</v>
      </c>
      <c r="J168" s="314" t="s">
        <v>17</v>
      </c>
      <c r="K168" s="314"/>
      <c r="L168" s="143" t="s">
        <v>29</v>
      </c>
      <c r="M168" s="143">
        <v>5</v>
      </c>
      <c r="N168" s="312" t="s">
        <v>19</v>
      </c>
      <c r="O168" s="312"/>
      <c r="P168" s="312"/>
      <c r="Q168" s="143" t="s">
        <v>18</v>
      </c>
      <c r="W168" s="144">
        <f t="shared" si="2"/>
        <v>0</v>
      </c>
    </row>
    <row r="169" spans="2:23" ht="30" customHeight="1">
      <c r="B169" s="184"/>
      <c r="C169" s="312">
        <v>2018</v>
      </c>
      <c r="D169" s="312"/>
      <c r="E169" s="142" t="s">
        <v>1248</v>
      </c>
      <c r="F169" s="314" t="s">
        <v>1247</v>
      </c>
      <c r="G169" s="314"/>
      <c r="H169" s="314"/>
      <c r="I169" s="142" t="s">
        <v>450</v>
      </c>
      <c r="J169" s="314" t="s">
        <v>17</v>
      </c>
      <c r="K169" s="314"/>
      <c r="L169" s="143" t="s">
        <v>29</v>
      </c>
      <c r="M169" s="143">
        <v>5</v>
      </c>
      <c r="N169" s="312" t="s">
        <v>19</v>
      </c>
      <c r="O169" s="312"/>
      <c r="P169" s="312"/>
      <c r="Q169" s="143" t="s">
        <v>18</v>
      </c>
      <c r="W169" s="144">
        <f t="shared" si="2"/>
        <v>0</v>
      </c>
    </row>
    <row r="170" spans="2:23" ht="30" customHeight="1">
      <c r="B170" s="184"/>
      <c r="C170" s="312">
        <v>2018</v>
      </c>
      <c r="D170" s="312"/>
      <c r="E170" s="142" t="s">
        <v>1246</v>
      </c>
      <c r="F170" s="314" t="s">
        <v>1245</v>
      </c>
      <c r="G170" s="314"/>
      <c r="H170" s="314"/>
      <c r="I170" s="142" t="s">
        <v>450</v>
      </c>
      <c r="J170" s="314" t="s">
        <v>17</v>
      </c>
      <c r="K170" s="314"/>
      <c r="L170" s="143" t="s">
        <v>29</v>
      </c>
      <c r="M170" s="143">
        <v>5</v>
      </c>
      <c r="N170" s="312" t="s">
        <v>19</v>
      </c>
      <c r="O170" s="312"/>
      <c r="P170" s="312"/>
      <c r="Q170" s="143" t="s">
        <v>18</v>
      </c>
      <c r="W170" s="144">
        <f t="shared" si="2"/>
        <v>0</v>
      </c>
    </row>
    <row r="171" spans="2:23" ht="30" customHeight="1">
      <c r="B171" s="184"/>
      <c r="C171" s="312">
        <v>2018</v>
      </c>
      <c r="D171" s="312"/>
      <c r="E171" s="142" t="s">
        <v>1244</v>
      </c>
      <c r="F171" s="314" t="s">
        <v>1243</v>
      </c>
      <c r="G171" s="314"/>
      <c r="H171" s="314"/>
      <c r="I171" s="142" t="s">
        <v>450</v>
      </c>
      <c r="J171" s="314" t="s">
        <v>17</v>
      </c>
      <c r="K171" s="314"/>
      <c r="L171" s="143" t="s">
        <v>29</v>
      </c>
      <c r="M171" s="143">
        <v>5</v>
      </c>
      <c r="N171" s="312" t="s">
        <v>19</v>
      </c>
      <c r="O171" s="312"/>
      <c r="P171" s="312"/>
      <c r="Q171" s="143" t="s">
        <v>18</v>
      </c>
      <c r="W171" s="144">
        <f t="shared" si="2"/>
        <v>0</v>
      </c>
    </row>
    <row r="172" spans="2:23" ht="30" customHeight="1">
      <c r="B172" s="184"/>
      <c r="C172" s="312">
        <v>2018</v>
      </c>
      <c r="D172" s="312"/>
      <c r="E172" s="142" t="s">
        <v>1242</v>
      </c>
      <c r="F172" s="314" t="s">
        <v>1241</v>
      </c>
      <c r="G172" s="314"/>
      <c r="H172" s="314"/>
      <c r="I172" s="142" t="s">
        <v>450</v>
      </c>
      <c r="J172" s="314" t="s">
        <v>17</v>
      </c>
      <c r="K172" s="314"/>
      <c r="L172" s="143" t="s">
        <v>29</v>
      </c>
      <c r="M172" s="143">
        <v>5</v>
      </c>
      <c r="N172" s="312" t="s">
        <v>19</v>
      </c>
      <c r="O172" s="312"/>
      <c r="P172" s="312"/>
      <c r="Q172" s="143" t="s">
        <v>18</v>
      </c>
      <c r="W172" s="144">
        <f t="shared" si="2"/>
        <v>0</v>
      </c>
    </row>
    <row r="173" spans="2:23" ht="30" customHeight="1">
      <c r="B173" s="184"/>
      <c r="C173" s="312">
        <v>2018</v>
      </c>
      <c r="D173" s="312"/>
      <c r="E173" s="142" t="s">
        <v>1240</v>
      </c>
      <c r="F173" s="314" t="s">
        <v>1239</v>
      </c>
      <c r="G173" s="314"/>
      <c r="H173" s="314"/>
      <c r="I173" s="142" t="s">
        <v>450</v>
      </c>
      <c r="J173" s="314" t="s">
        <v>17</v>
      </c>
      <c r="K173" s="314"/>
      <c r="L173" s="143" t="s">
        <v>29</v>
      </c>
      <c r="M173" s="143">
        <v>5</v>
      </c>
      <c r="N173" s="312" t="s">
        <v>19</v>
      </c>
      <c r="O173" s="312"/>
      <c r="P173" s="312"/>
      <c r="Q173" s="143" t="s">
        <v>18</v>
      </c>
      <c r="W173" s="144">
        <f t="shared" si="2"/>
        <v>0</v>
      </c>
    </row>
    <row r="174" spans="2:23" s="181" customFormat="1" ht="30" customHeight="1">
      <c r="B174" s="180"/>
      <c r="C174" s="308">
        <v>2018</v>
      </c>
      <c r="D174" s="308"/>
      <c r="E174" s="153" t="s">
        <v>1238</v>
      </c>
      <c r="F174" s="310" t="s">
        <v>1237</v>
      </c>
      <c r="G174" s="310"/>
      <c r="H174" s="310"/>
      <c r="I174" s="153" t="s">
        <v>450</v>
      </c>
      <c r="J174" s="310" t="s">
        <v>17</v>
      </c>
      <c r="K174" s="310"/>
      <c r="L174" s="154" t="s">
        <v>18</v>
      </c>
      <c r="M174" s="154">
        <v>3</v>
      </c>
      <c r="N174" s="308" t="s">
        <v>19</v>
      </c>
      <c r="O174" s="308"/>
      <c r="P174" s="308"/>
      <c r="Q174" s="154" t="s">
        <v>18</v>
      </c>
      <c r="R174" s="155"/>
      <c r="S174" s="155"/>
      <c r="T174" s="155"/>
      <c r="U174" s="155"/>
      <c r="V174" s="155"/>
      <c r="W174" s="155">
        <f t="shared" si="2"/>
        <v>0</v>
      </c>
    </row>
    <row r="175" spans="2:23" ht="30" customHeight="1">
      <c r="B175" s="171"/>
      <c r="C175" s="312">
        <v>2018</v>
      </c>
      <c r="D175" s="312"/>
      <c r="E175" s="142" t="s">
        <v>1236</v>
      </c>
      <c r="F175" s="314" t="s">
        <v>1234</v>
      </c>
      <c r="G175" s="314"/>
      <c r="H175" s="314"/>
      <c r="I175" s="142" t="s">
        <v>450</v>
      </c>
      <c r="J175" s="314" t="s">
        <v>17</v>
      </c>
      <c r="K175" s="314"/>
      <c r="L175" s="143" t="s">
        <v>18</v>
      </c>
      <c r="M175" s="143">
        <v>4</v>
      </c>
      <c r="N175" s="312" t="s">
        <v>19</v>
      </c>
      <c r="O175" s="312"/>
      <c r="P175" s="312"/>
      <c r="Q175" s="143" t="s">
        <v>18</v>
      </c>
      <c r="W175" s="144">
        <f t="shared" si="2"/>
        <v>0</v>
      </c>
    </row>
    <row r="176" spans="2:23" ht="30" customHeight="1">
      <c r="B176" s="184"/>
      <c r="C176" s="312">
        <v>2018</v>
      </c>
      <c r="D176" s="312"/>
      <c r="E176" s="142" t="s">
        <v>1235</v>
      </c>
      <c r="F176" s="314" t="s">
        <v>1234</v>
      </c>
      <c r="G176" s="314"/>
      <c r="H176" s="314"/>
      <c r="I176" s="142" t="s">
        <v>450</v>
      </c>
      <c r="J176" s="314" t="s">
        <v>17</v>
      </c>
      <c r="K176" s="314"/>
      <c r="L176" s="143" t="s">
        <v>29</v>
      </c>
      <c r="M176" s="143">
        <v>5</v>
      </c>
      <c r="N176" s="312" t="s">
        <v>19</v>
      </c>
      <c r="O176" s="312"/>
      <c r="P176" s="312"/>
      <c r="Q176" s="143" t="s">
        <v>18</v>
      </c>
      <c r="W176" s="144">
        <f t="shared" si="2"/>
        <v>0</v>
      </c>
    </row>
    <row r="177" spans="2:23" ht="30" customHeight="1">
      <c r="B177" s="184"/>
      <c r="C177" s="312">
        <v>2018</v>
      </c>
      <c r="D177" s="312"/>
      <c r="E177" s="142" t="s">
        <v>1233</v>
      </c>
      <c r="F177" s="314" t="s">
        <v>1232</v>
      </c>
      <c r="G177" s="314"/>
      <c r="H177" s="314"/>
      <c r="I177" s="142" t="s">
        <v>450</v>
      </c>
      <c r="J177" s="314" t="s">
        <v>17</v>
      </c>
      <c r="K177" s="314"/>
      <c r="L177" s="143" t="s">
        <v>29</v>
      </c>
      <c r="M177" s="143">
        <v>5</v>
      </c>
      <c r="N177" s="312" t="s">
        <v>19</v>
      </c>
      <c r="O177" s="312"/>
      <c r="P177" s="312"/>
      <c r="Q177" s="143" t="s">
        <v>18</v>
      </c>
      <c r="W177" s="144">
        <f t="shared" si="2"/>
        <v>0</v>
      </c>
    </row>
    <row r="178" spans="2:23" ht="30" customHeight="1">
      <c r="B178" s="184"/>
      <c r="C178" s="312">
        <v>2018</v>
      </c>
      <c r="D178" s="312"/>
      <c r="E178" s="142" t="s">
        <v>1231</v>
      </c>
      <c r="F178" s="314" t="s">
        <v>1230</v>
      </c>
      <c r="G178" s="314"/>
      <c r="H178" s="314"/>
      <c r="I178" s="142" t="s">
        <v>450</v>
      </c>
      <c r="J178" s="314" t="s">
        <v>17</v>
      </c>
      <c r="K178" s="314"/>
      <c r="L178" s="143" t="s">
        <v>29</v>
      </c>
      <c r="M178" s="143">
        <v>5</v>
      </c>
      <c r="N178" s="312" t="s">
        <v>19</v>
      </c>
      <c r="O178" s="312"/>
      <c r="P178" s="312"/>
      <c r="Q178" s="143" t="s">
        <v>18</v>
      </c>
      <c r="W178" s="144">
        <f t="shared" si="2"/>
        <v>0</v>
      </c>
    </row>
    <row r="179" spans="2:23" ht="30" customHeight="1">
      <c r="B179" s="184"/>
      <c r="C179" s="312">
        <v>2018</v>
      </c>
      <c r="D179" s="312"/>
      <c r="E179" s="142" t="s">
        <v>1229</v>
      </c>
      <c r="F179" s="314" t="s">
        <v>1228</v>
      </c>
      <c r="G179" s="314"/>
      <c r="H179" s="314"/>
      <c r="I179" s="142" t="s">
        <v>450</v>
      </c>
      <c r="J179" s="314" t="s">
        <v>17</v>
      </c>
      <c r="K179" s="314"/>
      <c r="L179" s="143" t="s">
        <v>29</v>
      </c>
      <c r="M179" s="143">
        <v>5</v>
      </c>
      <c r="N179" s="312" t="s">
        <v>19</v>
      </c>
      <c r="O179" s="312"/>
      <c r="P179" s="312"/>
      <c r="Q179" s="143" t="s">
        <v>18</v>
      </c>
      <c r="W179" s="144">
        <f t="shared" si="2"/>
        <v>0</v>
      </c>
    </row>
    <row r="180" spans="2:23" ht="30" customHeight="1">
      <c r="B180" s="171"/>
      <c r="C180" s="312">
        <v>2018</v>
      </c>
      <c r="D180" s="312"/>
      <c r="E180" s="142" t="s">
        <v>1227</v>
      </c>
      <c r="F180" s="314" t="s">
        <v>1225</v>
      </c>
      <c r="G180" s="314"/>
      <c r="H180" s="314"/>
      <c r="I180" s="142" t="s">
        <v>450</v>
      </c>
      <c r="J180" s="314" t="s">
        <v>17</v>
      </c>
      <c r="K180" s="314"/>
      <c r="L180" s="143" t="s">
        <v>18</v>
      </c>
      <c r="M180" s="143">
        <v>4</v>
      </c>
      <c r="N180" s="312" t="s">
        <v>19</v>
      </c>
      <c r="O180" s="312"/>
      <c r="P180" s="312"/>
      <c r="Q180" s="143" t="s">
        <v>18</v>
      </c>
      <c r="W180" s="144">
        <f t="shared" si="2"/>
        <v>0</v>
      </c>
    </row>
    <row r="181" spans="2:23" ht="30" customHeight="1">
      <c r="B181" s="184"/>
      <c r="C181" s="312">
        <v>2018</v>
      </c>
      <c r="D181" s="312"/>
      <c r="E181" s="142" t="s">
        <v>1226</v>
      </c>
      <c r="F181" s="314" t="s">
        <v>1225</v>
      </c>
      <c r="G181" s="314"/>
      <c r="H181" s="314"/>
      <c r="I181" s="142" t="s">
        <v>450</v>
      </c>
      <c r="J181" s="314" t="s">
        <v>17</v>
      </c>
      <c r="K181" s="314"/>
      <c r="L181" s="143" t="s">
        <v>29</v>
      </c>
      <c r="M181" s="143">
        <v>5</v>
      </c>
      <c r="N181" s="312" t="s">
        <v>19</v>
      </c>
      <c r="O181" s="312"/>
      <c r="P181" s="312"/>
      <c r="Q181" s="143" t="s">
        <v>18</v>
      </c>
      <c r="W181" s="144">
        <f t="shared" si="2"/>
        <v>0</v>
      </c>
    </row>
    <row r="182" spans="2:23" ht="30" customHeight="1">
      <c r="B182" s="184"/>
      <c r="C182" s="312">
        <v>2018</v>
      </c>
      <c r="D182" s="312"/>
      <c r="E182" s="142" t="s">
        <v>1224</v>
      </c>
      <c r="F182" s="314" t="s">
        <v>1223</v>
      </c>
      <c r="G182" s="314"/>
      <c r="H182" s="314"/>
      <c r="I182" s="142" t="s">
        <v>450</v>
      </c>
      <c r="J182" s="314" t="s">
        <v>17</v>
      </c>
      <c r="K182" s="314"/>
      <c r="L182" s="143" t="s">
        <v>29</v>
      </c>
      <c r="M182" s="143">
        <v>5</v>
      </c>
      <c r="N182" s="312" t="s">
        <v>19</v>
      </c>
      <c r="O182" s="312"/>
      <c r="P182" s="312"/>
      <c r="Q182" s="143" t="s">
        <v>18</v>
      </c>
      <c r="W182" s="144">
        <f t="shared" si="2"/>
        <v>0</v>
      </c>
    </row>
    <row r="183" spans="2:23" ht="30" customHeight="1">
      <c r="B183" s="184"/>
      <c r="C183" s="312">
        <v>2018</v>
      </c>
      <c r="D183" s="312"/>
      <c r="E183" s="142" t="s">
        <v>1222</v>
      </c>
      <c r="F183" s="314" t="s">
        <v>1221</v>
      </c>
      <c r="G183" s="314"/>
      <c r="H183" s="314"/>
      <c r="I183" s="142" t="s">
        <v>450</v>
      </c>
      <c r="J183" s="314" t="s">
        <v>17</v>
      </c>
      <c r="K183" s="314"/>
      <c r="L183" s="143" t="s">
        <v>29</v>
      </c>
      <c r="M183" s="143">
        <v>5</v>
      </c>
      <c r="N183" s="312" t="s">
        <v>19</v>
      </c>
      <c r="O183" s="312"/>
      <c r="P183" s="312"/>
      <c r="Q183" s="143" t="s">
        <v>18</v>
      </c>
      <c r="W183" s="144">
        <f t="shared" si="2"/>
        <v>0</v>
      </c>
    </row>
    <row r="184" spans="2:23" ht="30" customHeight="1">
      <c r="B184" s="184"/>
      <c r="C184" s="312">
        <v>2018</v>
      </c>
      <c r="D184" s="312"/>
      <c r="E184" s="142" t="s">
        <v>1220</v>
      </c>
      <c r="F184" s="314" t="s">
        <v>1219</v>
      </c>
      <c r="G184" s="314"/>
      <c r="H184" s="314"/>
      <c r="I184" s="142" t="s">
        <v>450</v>
      </c>
      <c r="J184" s="314" t="s">
        <v>17</v>
      </c>
      <c r="K184" s="314"/>
      <c r="L184" s="143" t="s">
        <v>29</v>
      </c>
      <c r="M184" s="143">
        <v>5</v>
      </c>
      <c r="N184" s="312" t="s">
        <v>19</v>
      </c>
      <c r="O184" s="312"/>
      <c r="P184" s="312"/>
      <c r="Q184" s="143" t="s">
        <v>18</v>
      </c>
      <c r="W184" s="144">
        <f t="shared" si="2"/>
        <v>0</v>
      </c>
    </row>
    <row r="185" spans="2:23" s="181" customFormat="1" ht="30" customHeight="1">
      <c r="B185" s="180"/>
      <c r="C185" s="308">
        <v>2018</v>
      </c>
      <c r="D185" s="308"/>
      <c r="E185" s="153" t="s">
        <v>1218</v>
      </c>
      <c r="F185" s="310" t="s">
        <v>1217</v>
      </c>
      <c r="G185" s="310"/>
      <c r="H185" s="310"/>
      <c r="I185" s="153" t="s">
        <v>450</v>
      </c>
      <c r="J185" s="310" t="s">
        <v>17</v>
      </c>
      <c r="K185" s="310"/>
      <c r="L185" s="154" t="s">
        <v>18</v>
      </c>
      <c r="M185" s="154">
        <v>3</v>
      </c>
      <c r="N185" s="308" t="s">
        <v>19</v>
      </c>
      <c r="O185" s="308"/>
      <c r="P185" s="308"/>
      <c r="Q185" s="154" t="s">
        <v>18</v>
      </c>
      <c r="R185" s="155"/>
      <c r="S185" s="155"/>
      <c r="T185" s="155"/>
      <c r="U185" s="155"/>
      <c r="V185" s="155"/>
      <c r="W185" s="155">
        <f t="shared" si="2"/>
        <v>0</v>
      </c>
    </row>
    <row r="186" spans="2:23" ht="30" customHeight="1">
      <c r="B186" s="171"/>
      <c r="C186" s="312">
        <v>2018</v>
      </c>
      <c r="D186" s="312"/>
      <c r="E186" s="142" t="s">
        <v>1216</v>
      </c>
      <c r="F186" s="314" t="s">
        <v>1215</v>
      </c>
      <c r="G186" s="314"/>
      <c r="H186" s="314"/>
      <c r="I186" s="142" t="s">
        <v>450</v>
      </c>
      <c r="J186" s="314" t="s">
        <v>17</v>
      </c>
      <c r="K186" s="314"/>
      <c r="L186" s="143" t="s">
        <v>18</v>
      </c>
      <c r="M186" s="143">
        <v>4</v>
      </c>
      <c r="N186" s="312" t="s">
        <v>19</v>
      </c>
      <c r="O186" s="312"/>
      <c r="P186" s="312"/>
      <c r="Q186" s="143" t="s">
        <v>18</v>
      </c>
      <c r="W186" s="144">
        <f t="shared" si="2"/>
        <v>0</v>
      </c>
    </row>
    <row r="187" spans="2:23" ht="30" customHeight="1">
      <c r="B187" s="184"/>
      <c r="C187" s="312">
        <v>2018</v>
      </c>
      <c r="D187" s="312"/>
      <c r="E187" s="142" t="s">
        <v>1214</v>
      </c>
      <c r="F187" s="314" t="s">
        <v>1213</v>
      </c>
      <c r="G187" s="314"/>
      <c r="H187" s="314"/>
      <c r="I187" s="142" t="s">
        <v>450</v>
      </c>
      <c r="J187" s="314" t="s">
        <v>17</v>
      </c>
      <c r="K187" s="314"/>
      <c r="L187" s="143" t="s">
        <v>29</v>
      </c>
      <c r="M187" s="143">
        <v>5</v>
      </c>
      <c r="N187" s="312" t="s">
        <v>19</v>
      </c>
      <c r="O187" s="312"/>
      <c r="P187" s="312"/>
      <c r="Q187" s="143" t="s">
        <v>18</v>
      </c>
      <c r="W187" s="144">
        <f t="shared" si="2"/>
        <v>0</v>
      </c>
    </row>
    <row r="188" spans="2:23" ht="30" customHeight="1">
      <c r="B188" s="184"/>
      <c r="C188" s="312">
        <v>2018</v>
      </c>
      <c r="D188" s="312"/>
      <c r="E188" s="142" t="s">
        <v>1212</v>
      </c>
      <c r="F188" s="314" t="s">
        <v>1211</v>
      </c>
      <c r="G188" s="314"/>
      <c r="H188" s="314"/>
      <c r="I188" s="142" t="s">
        <v>450</v>
      </c>
      <c r="J188" s="314" t="s">
        <v>17</v>
      </c>
      <c r="K188" s="314"/>
      <c r="L188" s="143" t="s">
        <v>29</v>
      </c>
      <c r="M188" s="143">
        <v>5</v>
      </c>
      <c r="N188" s="312" t="s">
        <v>19</v>
      </c>
      <c r="O188" s="312"/>
      <c r="P188" s="312"/>
      <c r="Q188" s="143" t="s">
        <v>18</v>
      </c>
      <c r="W188" s="144">
        <f t="shared" si="2"/>
        <v>0</v>
      </c>
    </row>
    <row r="189" spans="2:23" ht="30" customHeight="1">
      <c r="B189" s="184"/>
      <c r="C189" s="312">
        <v>2018</v>
      </c>
      <c r="D189" s="312"/>
      <c r="E189" s="142" t="s">
        <v>1210</v>
      </c>
      <c r="F189" s="314" t="s">
        <v>1209</v>
      </c>
      <c r="G189" s="314"/>
      <c r="H189" s="314"/>
      <c r="I189" s="142" t="s">
        <v>450</v>
      </c>
      <c r="J189" s="314" t="s">
        <v>17</v>
      </c>
      <c r="K189" s="314"/>
      <c r="L189" s="143" t="s">
        <v>29</v>
      </c>
      <c r="M189" s="143">
        <v>5</v>
      </c>
      <c r="N189" s="312" t="s">
        <v>19</v>
      </c>
      <c r="O189" s="312"/>
      <c r="P189" s="312"/>
      <c r="Q189" s="143" t="s">
        <v>18</v>
      </c>
      <c r="W189" s="144">
        <f t="shared" si="2"/>
        <v>0</v>
      </c>
    </row>
    <row r="190" spans="2:23" ht="30" customHeight="1">
      <c r="B190" s="171"/>
      <c r="C190" s="312">
        <v>2018</v>
      </c>
      <c r="D190" s="312"/>
      <c r="E190" s="142" t="s">
        <v>1208</v>
      </c>
      <c r="F190" s="314" t="s">
        <v>1207</v>
      </c>
      <c r="G190" s="314"/>
      <c r="H190" s="314"/>
      <c r="I190" s="142" t="s">
        <v>450</v>
      </c>
      <c r="J190" s="314" t="s">
        <v>17</v>
      </c>
      <c r="K190" s="314"/>
      <c r="L190" s="143" t="s">
        <v>18</v>
      </c>
      <c r="M190" s="143">
        <v>4</v>
      </c>
      <c r="N190" s="312" t="s">
        <v>19</v>
      </c>
      <c r="O190" s="312"/>
      <c r="P190" s="312"/>
      <c r="Q190" s="143" t="s">
        <v>18</v>
      </c>
      <c r="W190" s="144">
        <f t="shared" si="2"/>
        <v>0</v>
      </c>
    </row>
    <row r="191" spans="2:23" ht="30" customHeight="1">
      <c r="B191" s="184"/>
      <c r="C191" s="312">
        <v>2018</v>
      </c>
      <c r="D191" s="312"/>
      <c r="E191" s="142" t="s">
        <v>1206</v>
      </c>
      <c r="F191" s="314" t="s">
        <v>1205</v>
      </c>
      <c r="G191" s="314"/>
      <c r="H191" s="314"/>
      <c r="I191" s="142" t="s">
        <v>450</v>
      </c>
      <c r="J191" s="314" t="s">
        <v>17</v>
      </c>
      <c r="K191" s="314"/>
      <c r="L191" s="143" t="s">
        <v>29</v>
      </c>
      <c r="M191" s="143">
        <v>5</v>
      </c>
      <c r="N191" s="312" t="s">
        <v>19</v>
      </c>
      <c r="O191" s="312"/>
      <c r="P191" s="312"/>
      <c r="Q191" s="143" t="s">
        <v>18</v>
      </c>
      <c r="W191" s="144">
        <f t="shared" si="2"/>
        <v>0</v>
      </c>
    </row>
    <row r="192" spans="2:23" ht="30" customHeight="1">
      <c r="B192" s="184"/>
      <c r="C192" s="312">
        <v>2018</v>
      </c>
      <c r="D192" s="312"/>
      <c r="E192" s="142" t="s">
        <v>1204</v>
      </c>
      <c r="F192" s="314" t="s">
        <v>1203</v>
      </c>
      <c r="G192" s="314"/>
      <c r="H192" s="314"/>
      <c r="I192" s="142" t="s">
        <v>450</v>
      </c>
      <c r="J192" s="314" t="s">
        <v>17</v>
      </c>
      <c r="K192" s="314"/>
      <c r="L192" s="143" t="s">
        <v>29</v>
      </c>
      <c r="M192" s="143">
        <v>5</v>
      </c>
      <c r="N192" s="312" t="s">
        <v>19</v>
      </c>
      <c r="O192" s="312"/>
      <c r="P192" s="312"/>
      <c r="Q192" s="143" t="s">
        <v>18</v>
      </c>
      <c r="W192" s="144">
        <f t="shared" si="2"/>
        <v>0</v>
      </c>
    </row>
    <row r="193" spans="2:23" s="181" customFormat="1" ht="30" customHeight="1">
      <c r="B193" s="180"/>
      <c r="C193" s="308">
        <v>2018</v>
      </c>
      <c r="D193" s="308"/>
      <c r="E193" s="153" t="s">
        <v>1202</v>
      </c>
      <c r="F193" s="310" t="s">
        <v>1200</v>
      </c>
      <c r="G193" s="310"/>
      <c r="H193" s="310"/>
      <c r="I193" s="153" t="s">
        <v>450</v>
      </c>
      <c r="J193" s="310" t="s">
        <v>17</v>
      </c>
      <c r="K193" s="310"/>
      <c r="L193" s="154" t="s">
        <v>18</v>
      </c>
      <c r="M193" s="154">
        <v>3</v>
      </c>
      <c r="N193" s="308" t="s">
        <v>19</v>
      </c>
      <c r="O193" s="308"/>
      <c r="P193" s="308"/>
      <c r="Q193" s="154" t="s">
        <v>18</v>
      </c>
      <c r="R193" s="155"/>
      <c r="S193" s="155"/>
      <c r="T193" s="155"/>
      <c r="U193" s="155"/>
      <c r="V193" s="155"/>
      <c r="W193" s="155">
        <f t="shared" si="2"/>
        <v>0</v>
      </c>
    </row>
    <row r="194" spans="2:23" ht="30" customHeight="1">
      <c r="B194" s="171"/>
      <c r="C194" s="312">
        <v>2018</v>
      </c>
      <c r="D194" s="312"/>
      <c r="E194" s="142" t="s">
        <v>1201</v>
      </c>
      <c r="F194" s="314" t="s">
        <v>1200</v>
      </c>
      <c r="G194" s="314"/>
      <c r="H194" s="314"/>
      <c r="I194" s="142" t="s">
        <v>450</v>
      </c>
      <c r="J194" s="314" t="s">
        <v>17</v>
      </c>
      <c r="K194" s="314"/>
      <c r="L194" s="143" t="s">
        <v>18</v>
      </c>
      <c r="M194" s="143">
        <v>4</v>
      </c>
      <c r="N194" s="312" t="s">
        <v>19</v>
      </c>
      <c r="O194" s="312"/>
      <c r="P194" s="312"/>
      <c r="Q194" s="143" t="s">
        <v>18</v>
      </c>
      <c r="W194" s="144">
        <f t="shared" si="2"/>
        <v>0</v>
      </c>
    </row>
    <row r="195" spans="2:23" ht="30" customHeight="1">
      <c r="B195" s="184"/>
      <c r="C195" s="312">
        <v>2018</v>
      </c>
      <c r="D195" s="312"/>
      <c r="E195" s="142" t="s">
        <v>1199</v>
      </c>
      <c r="F195" s="314" t="s">
        <v>1198</v>
      </c>
      <c r="G195" s="314"/>
      <c r="H195" s="314"/>
      <c r="I195" s="142" t="s">
        <v>450</v>
      </c>
      <c r="J195" s="314" t="s">
        <v>17</v>
      </c>
      <c r="K195" s="314"/>
      <c r="L195" s="143" t="s">
        <v>29</v>
      </c>
      <c r="M195" s="143">
        <v>5</v>
      </c>
      <c r="N195" s="312" t="s">
        <v>19</v>
      </c>
      <c r="O195" s="312"/>
      <c r="P195" s="312"/>
      <c r="Q195" s="143" t="s">
        <v>18</v>
      </c>
      <c r="W195" s="144">
        <f t="shared" si="2"/>
        <v>0</v>
      </c>
    </row>
    <row r="196" spans="2:23" ht="30" customHeight="1">
      <c r="B196" s="184"/>
      <c r="C196" s="312">
        <v>2018</v>
      </c>
      <c r="D196" s="312"/>
      <c r="E196" s="142" t="s">
        <v>1197</v>
      </c>
      <c r="F196" s="314" t="s">
        <v>1196</v>
      </c>
      <c r="G196" s="314"/>
      <c r="H196" s="314"/>
      <c r="I196" s="142" t="s">
        <v>450</v>
      </c>
      <c r="J196" s="314" t="s">
        <v>17</v>
      </c>
      <c r="K196" s="314"/>
      <c r="L196" s="143" t="s">
        <v>29</v>
      </c>
      <c r="M196" s="143">
        <v>5</v>
      </c>
      <c r="N196" s="312" t="s">
        <v>19</v>
      </c>
      <c r="O196" s="312"/>
      <c r="P196" s="312"/>
      <c r="Q196" s="143" t="s">
        <v>18</v>
      </c>
      <c r="W196" s="144">
        <f t="shared" ref="W196:W259" si="3">R196+S196+T196+U196+V196</f>
        <v>0</v>
      </c>
    </row>
    <row r="197" spans="2:23" ht="30" customHeight="1">
      <c r="B197" s="184"/>
      <c r="C197" s="312">
        <v>2018</v>
      </c>
      <c r="D197" s="312"/>
      <c r="E197" s="142" t="s">
        <v>1195</v>
      </c>
      <c r="F197" s="314" t="s">
        <v>1194</v>
      </c>
      <c r="G197" s="314"/>
      <c r="H197" s="314"/>
      <c r="I197" s="142" t="s">
        <v>450</v>
      </c>
      <c r="J197" s="314" t="s">
        <v>17</v>
      </c>
      <c r="K197" s="314"/>
      <c r="L197" s="143" t="s">
        <v>29</v>
      </c>
      <c r="M197" s="143">
        <v>5</v>
      </c>
      <c r="N197" s="312" t="s">
        <v>19</v>
      </c>
      <c r="O197" s="312"/>
      <c r="P197" s="312"/>
      <c r="Q197" s="143" t="s">
        <v>18</v>
      </c>
      <c r="W197" s="144">
        <f t="shared" si="3"/>
        <v>0</v>
      </c>
    </row>
    <row r="198" spans="2:23" s="181" customFormat="1" ht="30" customHeight="1">
      <c r="B198" s="180"/>
      <c r="C198" s="308">
        <v>2018</v>
      </c>
      <c r="D198" s="308"/>
      <c r="E198" s="153" t="s">
        <v>1193</v>
      </c>
      <c r="F198" s="310" t="s">
        <v>1191</v>
      </c>
      <c r="G198" s="310"/>
      <c r="H198" s="310"/>
      <c r="I198" s="153" t="s">
        <v>450</v>
      </c>
      <c r="J198" s="310" t="s">
        <v>17</v>
      </c>
      <c r="K198" s="310"/>
      <c r="L198" s="154" t="s">
        <v>18</v>
      </c>
      <c r="M198" s="154">
        <v>3</v>
      </c>
      <c r="N198" s="308" t="s">
        <v>19</v>
      </c>
      <c r="O198" s="308"/>
      <c r="P198" s="308"/>
      <c r="Q198" s="154" t="s">
        <v>18</v>
      </c>
      <c r="R198" s="155"/>
      <c r="S198" s="155"/>
      <c r="T198" s="155"/>
      <c r="U198" s="155"/>
      <c r="V198" s="155"/>
      <c r="W198" s="155">
        <f t="shared" si="3"/>
        <v>0</v>
      </c>
    </row>
    <row r="199" spans="2:23" ht="30" customHeight="1">
      <c r="B199" s="171"/>
      <c r="C199" s="312">
        <v>2018</v>
      </c>
      <c r="D199" s="312"/>
      <c r="E199" s="142" t="s">
        <v>1192</v>
      </c>
      <c r="F199" s="314" t="s">
        <v>1191</v>
      </c>
      <c r="G199" s="314"/>
      <c r="H199" s="314"/>
      <c r="I199" s="142" t="s">
        <v>450</v>
      </c>
      <c r="J199" s="314" t="s">
        <v>17</v>
      </c>
      <c r="K199" s="314"/>
      <c r="L199" s="143" t="s">
        <v>18</v>
      </c>
      <c r="M199" s="143">
        <v>4</v>
      </c>
      <c r="N199" s="312" t="s">
        <v>19</v>
      </c>
      <c r="O199" s="312"/>
      <c r="P199" s="312"/>
      <c r="Q199" s="143" t="s">
        <v>18</v>
      </c>
      <c r="W199" s="144">
        <f t="shared" si="3"/>
        <v>0</v>
      </c>
    </row>
    <row r="200" spans="2:23" ht="30" customHeight="1">
      <c r="B200" s="184"/>
      <c r="C200" s="312">
        <v>2018</v>
      </c>
      <c r="D200" s="312"/>
      <c r="E200" s="142" t="s">
        <v>1190</v>
      </c>
      <c r="F200" s="314" t="s">
        <v>1189</v>
      </c>
      <c r="G200" s="314"/>
      <c r="H200" s="314"/>
      <c r="I200" s="142" t="s">
        <v>450</v>
      </c>
      <c r="J200" s="314" t="s">
        <v>17</v>
      </c>
      <c r="K200" s="314"/>
      <c r="L200" s="143" t="s">
        <v>29</v>
      </c>
      <c r="M200" s="143">
        <v>5</v>
      </c>
      <c r="N200" s="312" t="s">
        <v>19</v>
      </c>
      <c r="O200" s="312"/>
      <c r="P200" s="312"/>
      <c r="Q200" s="143" t="s">
        <v>18</v>
      </c>
      <c r="W200" s="144">
        <f t="shared" si="3"/>
        <v>0</v>
      </c>
    </row>
    <row r="201" spans="2:23" ht="30" customHeight="1">
      <c r="B201" s="184"/>
      <c r="C201" s="312">
        <v>2018</v>
      </c>
      <c r="D201" s="312"/>
      <c r="E201" s="142" t="s">
        <v>1188</v>
      </c>
      <c r="F201" s="314" t="s">
        <v>1187</v>
      </c>
      <c r="G201" s="314"/>
      <c r="H201" s="314"/>
      <c r="I201" s="142" t="s">
        <v>450</v>
      </c>
      <c r="J201" s="314" t="s">
        <v>17</v>
      </c>
      <c r="K201" s="314"/>
      <c r="L201" s="143" t="s">
        <v>29</v>
      </c>
      <c r="M201" s="143">
        <v>5</v>
      </c>
      <c r="N201" s="312" t="s">
        <v>19</v>
      </c>
      <c r="O201" s="312"/>
      <c r="P201" s="312"/>
      <c r="Q201" s="143" t="s">
        <v>18</v>
      </c>
      <c r="W201" s="144">
        <f t="shared" si="3"/>
        <v>0</v>
      </c>
    </row>
    <row r="202" spans="2:23" ht="30" customHeight="1">
      <c r="B202" s="184"/>
      <c r="C202" s="312">
        <v>2018</v>
      </c>
      <c r="D202" s="312"/>
      <c r="E202" s="142" t="s">
        <v>1186</v>
      </c>
      <c r="F202" s="314" t="s">
        <v>1185</v>
      </c>
      <c r="G202" s="314"/>
      <c r="H202" s="314"/>
      <c r="I202" s="142" t="s">
        <v>450</v>
      </c>
      <c r="J202" s="314" t="s">
        <v>17</v>
      </c>
      <c r="K202" s="314"/>
      <c r="L202" s="143" t="s">
        <v>29</v>
      </c>
      <c r="M202" s="143">
        <v>5</v>
      </c>
      <c r="N202" s="312" t="s">
        <v>19</v>
      </c>
      <c r="O202" s="312"/>
      <c r="P202" s="312"/>
      <c r="Q202" s="143" t="s">
        <v>18</v>
      </c>
      <c r="W202" s="144">
        <f t="shared" si="3"/>
        <v>0</v>
      </c>
    </row>
    <row r="203" spans="2:23" ht="30" customHeight="1">
      <c r="B203" s="184"/>
      <c r="C203" s="312">
        <v>2018</v>
      </c>
      <c r="D203" s="312"/>
      <c r="E203" s="142" t="s">
        <v>1184</v>
      </c>
      <c r="F203" s="314" t="s">
        <v>1183</v>
      </c>
      <c r="G203" s="314"/>
      <c r="H203" s="314"/>
      <c r="I203" s="142" t="s">
        <v>450</v>
      </c>
      <c r="J203" s="314" t="s">
        <v>17</v>
      </c>
      <c r="K203" s="314"/>
      <c r="L203" s="143" t="s">
        <v>29</v>
      </c>
      <c r="M203" s="143">
        <v>5</v>
      </c>
      <c r="N203" s="312" t="s">
        <v>19</v>
      </c>
      <c r="O203" s="312"/>
      <c r="P203" s="312"/>
      <c r="Q203" s="143" t="s">
        <v>18</v>
      </c>
      <c r="W203" s="144">
        <f t="shared" si="3"/>
        <v>0</v>
      </c>
    </row>
    <row r="204" spans="2:23" s="181" customFormat="1" ht="30" customHeight="1">
      <c r="B204" s="180"/>
      <c r="C204" s="308">
        <v>2018</v>
      </c>
      <c r="D204" s="308"/>
      <c r="E204" s="153" t="s">
        <v>1182</v>
      </c>
      <c r="F204" s="310" t="s">
        <v>1181</v>
      </c>
      <c r="G204" s="310"/>
      <c r="H204" s="310"/>
      <c r="I204" s="153" t="s">
        <v>450</v>
      </c>
      <c r="J204" s="310" t="s">
        <v>17</v>
      </c>
      <c r="K204" s="310"/>
      <c r="L204" s="154" t="s">
        <v>18</v>
      </c>
      <c r="M204" s="154">
        <v>3</v>
      </c>
      <c r="N204" s="308" t="s">
        <v>19</v>
      </c>
      <c r="O204" s="308"/>
      <c r="P204" s="308"/>
      <c r="Q204" s="154" t="s">
        <v>18</v>
      </c>
      <c r="R204" s="155"/>
      <c r="S204" s="155"/>
      <c r="T204" s="155"/>
      <c r="U204" s="155"/>
      <c r="V204" s="155"/>
      <c r="W204" s="155">
        <f t="shared" si="3"/>
        <v>0</v>
      </c>
    </row>
    <row r="205" spans="2:23" ht="30" customHeight="1">
      <c r="B205" s="171"/>
      <c r="C205" s="312">
        <v>2018</v>
      </c>
      <c r="D205" s="312"/>
      <c r="E205" s="142" t="s">
        <v>1180</v>
      </c>
      <c r="F205" s="314" t="s">
        <v>1179</v>
      </c>
      <c r="G205" s="314"/>
      <c r="H205" s="314"/>
      <c r="I205" s="142" t="s">
        <v>450</v>
      </c>
      <c r="J205" s="314" t="s">
        <v>17</v>
      </c>
      <c r="K205" s="314"/>
      <c r="L205" s="143" t="s">
        <v>18</v>
      </c>
      <c r="M205" s="143">
        <v>4</v>
      </c>
      <c r="N205" s="312" t="s">
        <v>19</v>
      </c>
      <c r="O205" s="312"/>
      <c r="P205" s="312"/>
      <c r="Q205" s="143" t="s">
        <v>18</v>
      </c>
      <c r="W205" s="144">
        <f t="shared" si="3"/>
        <v>0</v>
      </c>
    </row>
    <row r="206" spans="2:23" ht="30" customHeight="1">
      <c r="B206" s="184"/>
      <c r="C206" s="312">
        <v>2018</v>
      </c>
      <c r="D206" s="312"/>
      <c r="E206" s="142" t="s">
        <v>1178</v>
      </c>
      <c r="F206" s="314" t="s">
        <v>1177</v>
      </c>
      <c r="G206" s="314"/>
      <c r="H206" s="314"/>
      <c r="I206" s="142" t="s">
        <v>450</v>
      </c>
      <c r="J206" s="314" t="s">
        <v>17</v>
      </c>
      <c r="K206" s="314"/>
      <c r="L206" s="143" t="s">
        <v>29</v>
      </c>
      <c r="M206" s="143">
        <v>5</v>
      </c>
      <c r="N206" s="312" t="s">
        <v>19</v>
      </c>
      <c r="O206" s="312"/>
      <c r="P206" s="312"/>
      <c r="Q206" s="143" t="s">
        <v>18</v>
      </c>
      <c r="R206" s="159"/>
      <c r="S206" s="159"/>
      <c r="T206" s="159"/>
      <c r="U206" s="159"/>
      <c r="V206" s="159"/>
      <c r="W206" s="159">
        <f t="shared" si="3"/>
        <v>0</v>
      </c>
    </row>
    <row r="207" spans="2:23" ht="30" customHeight="1">
      <c r="B207" s="184"/>
      <c r="C207" s="312">
        <v>2018</v>
      </c>
      <c r="D207" s="312"/>
      <c r="E207" s="142" t="s">
        <v>1176</v>
      </c>
      <c r="F207" s="314" t="s">
        <v>1175</v>
      </c>
      <c r="G207" s="314"/>
      <c r="H207" s="314"/>
      <c r="I207" s="142" t="s">
        <v>450</v>
      </c>
      <c r="J207" s="314" t="s">
        <v>17</v>
      </c>
      <c r="K207" s="314"/>
      <c r="L207" s="143" t="s">
        <v>29</v>
      </c>
      <c r="M207" s="143">
        <v>5</v>
      </c>
      <c r="N207" s="312" t="s">
        <v>19</v>
      </c>
      <c r="O207" s="312"/>
      <c r="P207" s="312"/>
      <c r="Q207" s="143" t="s">
        <v>18</v>
      </c>
      <c r="R207" s="159"/>
      <c r="S207" s="159"/>
      <c r="T207" s="159"/>
      <c r="U207" s="159"/>
      <c r="V207" s="159"/>
      <c r="W207" s="159">
        <f t="shared" si="3"/>
        <v>0</v>
      </c>
    </row>
    <row r="208" spans="2:23" ht="30" customHeight="1">
      <c r="B208" s="184"/>
      <c r="C208" s="312">
        <v>2018</v>
      </c>
      <c r="D208" s="312"/>
      <c r="E208" s="142" t="s">
        <v>1174</v>
      </c>
      <c r="F208" s="314" t="s">
        <v>1173</v>
      </c>
      <c r="G208" s="314"/>
      <c r="H208" s="314"/>
      <c r="I208" s="142" t="s">
        <v>450</v>
      </c>
      <c r="J208" s="314" t="s">
        <v>17</v>
      </c>
      <c r="K208" s="314"/>
      <c r="L208" s="143" t="s">
        <v>29</v>
      </c>
      <c r="M208" s="143">
        <v>5</v>
      </c>
      <c r="N208" s="312" t="s">
        <v>19</v>
      </c>
      <c r="O208" s="312"/>
      <c r="P208" s="312"/>
      <c r="Q208" s="143" t="s">
        <v>18</v>
      </c>
      <c r="R208" s="159"/>
      <c r="S208" s="159"/>
      <c r="T208" s="159"/>
      <c r="U208" s="159"/>
      <c r="V208" s="159"/>
      <c r="W208" s="159">
        <f t="shared" si="3"/>
        <v>0</v>
      </c>
    </row>
    <row r="209" spans="2:23" ht="30" customHeight="1">
      <c r="B209" s="171"/>
      <c r="C209" s="312">
        <v>2018</v>
      </c>
      <c r="D209" s="312"/>
      <c r="E209" s="142" t="s">
        <v>1172</v>
      </c>
      <c r="F209" s="314" t="s">
        <v>1171</v>
      </c>
      <c r="G209" s="314"/>
      <c r="H209" s="314"/>
      <c r="I209" s="142" t="s">
        <v>450</v>
      </c>
      <c r="J209" s="314" t="s">
        <v>17</v>
      </c>
      <c r="K209" s="314"/>
      <c r="L209" s="143" t="s">
        <v>18</v>
      </c>
      <c r="M209" s="143">
        <v>4</v>
      </c>
      <c r="N209" s="312" t="s">
        <v>19</v>
      </c>
      <c r="O209" s="312"/>
      <c r="P209" s="312"/>
      <c r="Q209" s="143" t="s">
        <v>18</v>
      </c>
      <c r="W209" s="144">
        <f t="shared" si="3"/>
        <v>0</v>
      </c>
    </row>
    <row r="210" spans="2:23" ht="30" customHeight="1">
      <c r="B210" s="184"/>
      <c r="C210" s="312">
        <v>2018</v>
      </c>
      <c r="D210" s="312"/>
      <c r="E210" s="142" t="s">
        <v>1170</v>
      </c>
      <c r="F210" s="314" t="s">
        <v>1169</v>
      </c>
      <c r="G210" s="314"/>
      <c r="H210" s="314"/>
      <c r="I210" s="142" t="s">
        <v>450</v>
      </c>
      <c r="J210" s="314" t="s">
        <v>17</v>
      </c>
      <c r="K210" s="314"/>
      <c r="L210" s="143" t="s">
        <v>29</v>
      </c>
      <c r="M210" s="143">
        <v>5</v>
      </c>
      <c r="N210" s="312" t="s">
        <v>19</v>
      </c>
      <c r="O210" s="312"/>
      <c r="P210" s="312"/>
      <c r="Q210" s="143" t="s">
        <v>18</v>
      </c>
      <c r="R210" s="159"/>
      <c r="S210" s="159"/>
      <c r="T210" s="159"/>
      <c r="U210" s="159"/>
      <c r="V210" s="159"/>
      <c r="W210" s="159">
        <f t="shared" si="3"/>
        <v>0</v>
      </c>
    </row>
    <row r="211" spans="2:23" ht="30" customHeight="1">
      <c r="B211" s="184"/>
      <c r="C211" s="312">
        <v>2018</v>
      </c>
      <c r="D211" s="312"/>
      <c r="E211" s="142" t="s">
        <v>1168</v>
      </c>
      <c r="F211" s="314" t="s">
        <v>1167</v>
      </c>
      <c r="G211" s="314"/>
      <c r="H211" s="314"/>
      <c r="I211" s="142" t="s">
        <v>450</v>
      </c>
      <c r="J211" s="314" t="s">
        <v>17</v>
      </c>
      <c r="K211" s="314"/>
      <c r="L211" s="143" t="s">
        <v>29</v>
      </c>
      <c r="M211" s="143">
        <v>5</v>
      </c>
      <c r="N211" s="312" t="s">
        <v>19</v>
      </c>
      <c r="O211" s="312"/>
      <c r="P211" s="312"/>
      <c r="Q211" s="143" t="s">
        <v>18</v>
      </c>
      <c r="W211" s="144">
        <f t="shared" si="3"/>
        <v>0</v>
      </c>
    </row>
    <row r="212" spans="2:23" ht="30" customHeight="1">
      <c r="B212" s="184"/>
      <c r="C212" s="312">
        <v>2018</v>
      </c>
      <c r="D212" s="312"/>
      <c r="E212" s="142" t="s">
        <v>1166</v>
      </c>
      <c r="F212" s="314" t="s">
        <v>1165</v>
      </c>
      <c r="G212" s="314"/>
      <c r="H212" s="314"/>
      <c r="I212" s="142" t="s">
        <v>450</v>
      </c>
      <c r="J212" s="314" t="s">
        <v>17</v>
      </c>
      <c r="K212" s="314"/>
      <c r="L212" s="143" t="s">
        <v>29</v>
      </c>
      <c r="M212" s="143">
        <v>5</v>
      </c>
      <c r="N212" s="312" t="s">
        <v>19</v>
      </c>
      <c r="O212" s="312"/>
      <c r="P212" s="312"/>
      <c r="Q212" s="143" t="s">
        <v>18</v>
      </c>
      <c r="W212" s="144">
        <f t="shared" si="3"/>
        <v>0</v>
      </c>
    </row>
    <row r="213" spans="2:23" ht="30" customHeight="1">
      <c r="B213" s="171"/>
      <c r="C213" s="312">
        <v>2018</v>
      </c>
      <c r="D213" s="312"/>
      <c r="E213" s="142" t="s">
        <v>1164</v>
      </c>
      <c r="F213" s="314" t="s">
        <v>1163</v>
      </c>
      <c r="G213" s="314"/>
      <c r="H213" s="314"/>
      <c r="I213" s="142" t="s">
        <v>450</v>
      </c>
      <c r="J213" s="314" t="s">
        <v>17</v>
      </c>
      <c r="K213" s="314"/>
      <c r="L213" s="143" t="s">
        <v>18</v>
      </c>
      <c r="M213" s="143">
        <v>4</v>
      </c>
      <c r="N213" s="312" t="s">
        <v>19</v>
      </c>
      <c r="O213" s="312"/>
      <c r="P213" s="312"/>
      <c r="Q213" s="143" t="s">
        <v>18</v>
      </c>
      <c r="W213" s="144">
        <f t="shared" si="3"/>
        <v>0</v>
      </c>
    </row>
    <row r="214" spans="2:23" ht="30" customHeight="1">
      <c r="B214" s="184"/>
      <c r="C214" s="312">
        <v>2018</v>
      </c>
      <c r="D214" s="312"/>
      <c r="E214" s="142" t="s">
        <v>1162</v>
      </c>
      <c r="F214" s="314" t="s">
        <v>1161</v>
      </c>
      <c r="G214" s="314"/>
      <c r="H214" s="314"/>
      <c r="I214" s="142" t="s">
        <v>450</v>
      </c>
      <c r="J214" s="314" t="s">
        <v>17</v>
      </c>
      <c r="K214" s="314"/>
      <c r="L214" s="143" t="s">
        <v>29</v>
      </c>
      <c r="M214" s="143">
        <v>5</v>
      </c>
      <c r="N214" s="312" t="s">
        <v>19</v>
      </c>
      <c r="O214" s="312"/>
      <c r="P214" s="312"/>
      <c r="Q214" s="143" t="s">
        <v>18</v>
      </c>
      <c r="W214" s="144">
        <f t="shared" si="3"/>
        <v>0</v>
      </c>
    </row>
    <row r="215" spans="2:23" ht="30" customHeight="1">
      <c r="B215" s="184"/>
      <c r="C215" s="312">
        <v>2018</v>
      </c>
      <c r="D215" s="312"/>
      <c r="E215" s="142" t="s">
        <v>1160</v>
      </c>
      <c r="F215" s="314" t="s">
        <v>1159</v>
      </c>
      <c r="G215" s="314"/>
      <c r="H215" s="314"/>
      <c r="I215" s="142" t="s">
        <v>450</v>
      </c>
      <c r="J215" s="314" t="s">
        <v>17</v>
      </c>
      <c r="K215" s="314"/>
      <c r="L215" s="143" t="s">
        <v>29</v>
      </c>
      <c r="M215" s="143">
        <v>5</v>
      </c>
      <c r="N215" s="312" t="s">
        <v>19</v>
      </c>
      <c r="O215" s="312"/>
      <c r="P215" s="312"/>
      <c r="Q215" s="143" t="s">
        <v>18</v>
      </c>
      <c r="W215" s="144">
        <f t="shared" si="3"/>
        <v>0</v>
      </c>
    </row>
    <row r="216" spans="2:23" ht="30" customHeight="1">
      <c r="B216" s="171"/>
      <c r="C216" s="312">
        <v>2018</v>
      </c>
      <c r="D216" s="312"/>
      <c r="E216" s="142" t="s">
        <v>1158</v>
      </c>
      <c r="F216" s="314" t="s">
        <v>1157</v>
      </c>
      <c r="G216" s="314"/>
      <c r="H216" s="314"/>
      <c r="I216" s="142" t="s">
        <v>450</v>
      </c>
      <c r="J216" s="314" t="s">
        <v>17</v>
      </c>
      <c r="K216" s="314"/>
      <c r="L216" s="143" t="s">
        <v>18</v>
      </c>
      <c r="M216" s="143">
        <v>4</v>
      </c>
      <c r="N216" s="312" t="s">
        <v>19</v>
      </c>
      <c r="O216" s="312"/>
      <c r="P216" s="312"/>
      <c r="Q216" s="143" t="s">
        <v>18</v>
      </c>
      <c r="W216" s="144">
        <f t="shared" si="3"/>
        <v>0</v>
      </c>
    </row>
    <row r="217" spans="2:23" ht="30" customHeight="1">
      <c r="B217" s="184"/>
      <c r="C217" s="312">
        <v>2018</v>
      </c>
      <c r="D217" s="312"/>
      <c r="E217" s="142" t="s">
        <v>1156</v>
      </c>
      <c r="F217" s="314" t="s">
        <v>1155</v>
      </c>
      <c r="G217" s="314"/>
      <c r="H217" s="314"/>
      <c r="I217" s="142" t="s">
        <v>450</v>
      </c>
      <c r="J217" s="314" t="s">
        <v>17</v>
      </c>
      <c r="K217" s="314"/>
      <c r="L217" s="143" t="s">
        <v>29</v>
      </c>
      <c r="M217" s="143">
        <v>5</v>
      </c>
      <c r="N217" s="312" t="s">
        <v>19</v>
      </c>
      <c r="O217" s="312"/>
      <c r="P217" s="312"/>
      <c r="Q217" s="143" t="s">
        <v>18</v>
      </c>
      <c r="W217" s="144">
        <f t="shared" si="3"/>
        <v>0</v>
      </c>
    </row>
    <row r="218" spans="2:23" ht="30" customHeight="1">
      <c r="B218" s="184"/>
      <c r="C218" s="312">
        <v>2018</v>
      </c>
      <c r="D218" s="312"/>
      <c r="E218" s="142" t="s">
        <v>1154</v>
      </c>
      <c r="F218" s="314" t="s">
        <v>1153</v>
      </c>
      <c r="G218" s="314"/>
      <c r="H218" s="314"/>
      <c r="I218" s="142" t="s">
        <v>450</v>
      </c>
      <c r="J218" s="314" t="s">
        <v>17</v>
      </c>
      <c r="K218" s="314"/>
      <c r="L218" s="143" t="s">
        <v>29</v>
      </c>
      <c r="M218" s="143">
        <v>5</v>
      </c>
      <c r="N218" s="312" t="s">
        <v>19</v>
      </c>
      <c r="O218" s="312"/>
      <c r="P218" s="312"/>
      <c r="Q218" s="143" t="s">
        <v>18</v>
      </c>
      <c r="W218" s="144">
        <f t="shared" si="3"/>
        <v>0</v>
      </c>
    </row>
    <row r="219" spans="2:23" ht="30" customHeight="1">
      <c r="B219" s="184"/>
      <c r="C219" s="312">
        <v>2018</v>
      </c>
      <c r="D219" s="312"/>
      <c r="E219" s="142" t="s">
        <v>1152</v>
      </c>
      <c r="F219" s="314" t="s">
        <v>1151</v>
      </c>
      <c r="G219" s="314"/>
      <c r="H219" s="314"/>
      <c r="I219" s="142" t="s">
        <v>450</v>
      </c>
      <c r="J219" s="314" t="s">
        <v>17</v>
      </c>
      <c r="K219" s="314"/>
      <c r="L219" s="143" t="s">
        <v>29</v>
      </c>
      <c r="M219" s="143">
        <v>5</v>
      </c>
      <c r="N219" s="312" t="s">
        <v>19</v>
      </c>
      <c r="O219" s="312"/>
      <c r="P219" s="312"/>
      <c r="Q219" s="143" t="s">
        <v>18</v>
      </c>
      <c r="W219" s="144">
        <f t="shared" si="3"/>
        <v>0</v>
      </c>
    </row>
    <row r="220" spans="2:23" ht="30" customHeight="1">
      <c r="B220" s="171"/>
      <c r="C220" s="312">
        <v>2018</v>
      </c>
      <c r="D220" s="312"/>
      <c r="E220" s="142" t="s">
        <v>1150</v>
      </c>
      <c r="F220" s="314" t="s">
        <v>1149</v>
      </c>
      <c r="G220" s="314"/>
      <c r="H220" s="314"/>
      <c r="I220" s="142" t="s">
        <v>450</v>
      </c>
      <c r="J220" s="314" t="s">
        <v>17</v>
      </c>
      <c r="K220" s="314"/>
      <c r="L220" s="143" t="s">
        <v>18</v>
      </c>
      <c r="M220" s="143">
        <v>4</v>
      </c>
      <c r="N220" s="312" t="s">
        <v>19</v>
      </c>
      <c r="O220" s="312"/>
      <c r="P220" s="312"/>
      <c r="Q220" s="143" t="s">
        <v>18</v>
      </c>
      <c r="W220" s="144">
        <f t="shared" si="3"/>
        <v>0</v>
      </c>
    </row>
    <row r="221" spans="2:23" ht="30" customHeight="1">
      <c r="B221" s="184"/>
      <c r="C221" s="312">
        <v>2018</v>
      </c>
      <c r="D221" s="312"/>
      <c r="E221" s="142" t="s">
        <v>1148</v>
      </c>
      <c r="F221" s="314" t="s">
        <v>1147</v>
      </c>
      <c r="G221" s="314"/>
      <c r="H221" s="314"/>
      <c r="I221" s="142" t="s">
        <v>450</v>
      </c>
      <c r="J221" s="314" t="s">
        <v>17</v>
      </c>
      <c r="K221" s="314"/>
      <c r="L221" s="143" t="s">
        <v>29</v>
      </c>
      <c r="M221" s="143">
        <v>5</v>
      </c>
      <c r="N221" s="312" t="s">
        <v>19</v>
      </c>
      <c r="O221" s="312"/>
      <c r="P221" s="312"/>
      <c r="Q221" s="143" t="s">
        <v>18</v>
      </c>
      <c r="W221" s="144">
        <f t="shared" si="3"/>
        <v>0</v>
      </c>
    </row>
    <row r="222" spans="2:23" ht="30" customHeight="1">
      <c r="B222" s="184"/>
      <c r="C222" s="312">
        <v>2018</v>
      </c>
      <c r="D222" s="312"/>
      <c r="E222" s="142" t="s">
        <v>1146</v>
      </c>
      <c r="F222" s="314" t="s">
        <v>1145</v>
      </c>
      <c r="G222" s="314"/>
      <c r="H222" s="314"/>
      <c r="I222" s="142" t="s">
        <v>450</v>
      </c>
      <c r="J222" s="314" t="s">
        <v>17</v>
      </c>
      <c r="K222" s="314"/>
      <c r="L222" s="143" t="s">
        <v>29</v>
      </c>
      <c r="M222" s="143">
        <v>5</v>
      </c>
      <c r="N222" s="312" t="s">
        <v>19</v>
      </c>
      <c r="O222" s="312"/>
      <c r="P222" s="312"/>
      <c r="Q222" s="143" t="s">
        <v>18</v>
      </c>
      <c r="W222" s="144">
        <f t="shared" si="3"/>
        <v>0</v>
      </c>
    </row>
    <row r="223" spans="2:23" ht="30" customHeight="1">
      <c r="B223" s="184"/>
      <c r="C223" s="312">
        <v>2018</v>
      </c>
      <c r="D223" s="312"/>
      <c r="E223" s="142" t="s">
        <v>1144</v>
      </c>
      <c r="F223" s="314" t="s">
        <v>1143</v>
      </c>
      <c r="G223" s="314"/>
      <c r="H223" s="314"/>
      <c r="I223" s="142" t="s">
        <v>450</v>
      </c>
      <c r="J223" s="314" t="s">
        <v>17</v>
      </c>
      <c r="K223" s="314"/>
      <c r="L223" s="143" t="s">
        <v>29</v>
      </c>
      <c r="M223" s="143">
        <v>5</v>
      </c>
      <c r="N223" s="312" t="s">
        <v>19</v>
      </c>
      <c r="O223" s="312"/>
      <c r="P223" s="312"/>
      <c r="Q223" s="143" t="s">
        <v>18</v>
      </c>
      <c r="W223" s="144">
        <f t="shared" si="3"/>
        <v>0</v>
      </c>
    </row>
    <row r="224" spans="2:23" ht="30" customHeight="1">
      <c r="B224" s="171"/>
      <c r="C224" s="312">
        <v>2018</v>
      </c>
      <c r="D224" s="312"/>
      <c r="E224" s="142" t="s">
        <v>1142</v>
      </c>
      <c r="F224" s="314" t="s">
        <v>1141</v>
      </c>
      <c r="G224" s="314"/>
      <c r="H224" s="314"/>
      <c r="I224" s="142" t="s">
        <v>450</v>
      </c>
      <c r="J224" s="314" t="s">
        <v>17</v>
      </c>
      <c r="K224" s="314"/>
      <c r="L224" s="143" t="s">
        <v>18</v>
      </c>
      <c r="M224" s="143">
        <v>4</v>
      </c>
      <c r="N224" s="312" t="s">
        <v>19</v>
      </c>
      <c r="O224" s="312"/>
      <c r="P224" s="312"/>
      <c r="Q224" s="143" t="s">
        <v>18</v>
      </c>
      <c r="W224" s="144">
        <f t="shared" si="3"/>
        <v>0</v>
      </c>
    </row>
    <row r="225" spans="2:23" ht="30" customHeight="1">
      <c r="B225" s="184"/>
      <c r="C225" s="312">
        <v>2018</v>
      </c>
      <c r="D225" s="312"/>
      <c r="E225" s="142" t="s">
        <v>1140</v>
      </c>
      <c r="F225" s="314" t="s">
        <v>1139</v>
      </c>
      <c r="G225" s="314"/>
      <c r="H225" s="314"/>
      <c r="I225" s="142" t="s">
        <v>450</v>
      </c>
      <c r="J225" s="314" t="s">
        <v>17</v>
      </c>
      <c r="K225" s="314"/>
      <c r="L225" s="143" t="s">
        <v>29</v>
      </c>
      <c r="M225" s="143">
        <v>5</v>
      </c>
      <c r="N225" s="312" t="s">
        <v>19</v>
      </c>
      <c r="O225" s="312"/>
      <c r="P225" s="312"/>
      <c r="Q225" s="143" t="s">
        <v>18</v>
      </c>
      <c r="W225" s="144">
        <f t="shared" si="3"/>
        <v>0</v>
      </c>
    </row>
    <row r="226" spans="2:23" ht="30" customHeight="1">
      <c r="B226" s="184"/>
      <c r="C226" s="312">
        <v>2018</v>
      </c>
      <c r="D226" s="312"/>
      <c r="E226" s="142" t="s">
        <v>1138</v>
      </c>
      <c r="F226" s="314" t="s">
        <v>1137</v>
      </c>
      <c r="G226" s="314"/>
      <c r="H226" s="314"/>
      <c r="I226" s="142" t="s">
        <v>450</v>
      </c>
      <c r="J226" s="314" t="s">
        <v>17</v>
      </c>
      <c r="K226" s="314"/>
      <c r="L226" s="143" t="s">
        <v>29</v>
      </c>
      <c r="M226" s="143">
        <v>5</v>
      </c>
      <c r="N226" s="312" t="s">
        <v>19</v>
      </c>
      <c r="O226" s="312"/>
      <c r="P226" s="312"/>
      <c r="Q226" s="143" t="s">
        <v>18</v>
      </c>
      <c r="W226" s="144">
        <f t="shared" si="3"/>
        <v>0</v>
      </c>
    </row>
    <row r="227" spans="2:23" ht="30" customHeight="1">
      <c r="B227" s="184"/>
      <c r="C227" s="312">
        <v>2018</v>
      </c>
      <c r="D227" s="312"/>
      <c r="E227" s="142" t="s">
        <v>1136</v>
      </c>
      <c r="F227" s="314" t="s">
        <v>1135</v>
      </c>
      <c r="G227" s="314"/>
      <c r="H227" s="314"/>
      <c r="I227" s="142" t="s">
        <v>450</v>
      </c>
      <c r="J227" s="314" t="s">
        <v>17</v>
      </c>
      <c r="K227" s="314"/>
      <c r="L227" s="143" t="s">
        <v>29</v>
      </c>
      <c r="M227" s="143">
        <v>5</v>
      </c>
      <c r="N227" s="312" t="s">
        <v>19</v>
      </c>
      <c r="O227" s="312"/>
      <c r="P227" s="312"/>
      <c r="Q227" s="143" t="s">
        <v>18</v>
      </c>
      <c r="W227" s="144">
        <f t="shared" si="3"/>
        <v>0</v>
      </c>
    </row>
    <row r="228" spans="2:23" ht="30" customHeight="1">
      <c r="B228" s="171"/>
      <c r="C228" s="312">
        <v>2018</v>
      </c>
      <c r="D228" s="312"/>
      <c r="E228" s="142" t="s">
        <v>1134</v>
      </c>
      <c r="F228" s="314" t="s">
        <v>1133</v>
      </c>
      <c r="G228" s="314"/>
      <c r="H228" s="314"/>
      <c r="I228" s="142" t="s">
        <v>450</v>
      </c>
      <c r="J228" s="314" t="s">
        <v>17</v>
      </c>
      <c r="K228" s="314"/>
      <c r="L228" s="143" t="s">
        <v>18</v>
      </c>
      <c r="M228" s="143">
        <v>4</v>
      </c>
      <c r="N228" s="312" t="s">
        <v>19</v>
      </c>
      <c r="O228" s="312"/>
      <c r="P228" s="312"/>
      <c r="Q228" s="143" t="s">
        <v>18</v>
      </c>
      <c r="W228" s="144">
        <f t="shared" si="3"/>
        <v>0</v>
      </c>
    </row>
    <row r="229" spans="2:23" ht="30" customHeight="1">
      <c r="B229" s="184"/>
      <c r="C229" s="312">
        <v>2018</v>
      </c>
      <c r="D229" s="312"/>
      <c r="E229" s="142" t="s">
        <v>1132</v>
      </c>
      <c r="F229" s="314" t="s">
        <v>1131</v>
      </c>
      <c r="G229" s="314"/>
      <c r="H229" s="314"/>
      <c r="I229" s="142" t="s">
        <v>450</v>
      </c>
      <c r="J229" s="314" t="s">
        <v>17</v>
      </c>
      <c r="K229" s="314"/>
      <c r="L229" s="143" t="s">
        <v>29</v>
      </c>
      <c r="M229" s="143">
        <v>5</v>
      </c>
      <c r="N229" s="312" t="s">
        <v>19</v>
      </c>
      <c r="O229" s="312"/>
      <c r="P229" s="312"/>
      <c r="Q229" s="143" t="s">
        <v>18</v>
      </c>
      <c r="W229" s="144">
        <f t="shared" si="3"/>
        <v>0</v>
      </c>
    </row>
    <row r="230" spans="2:23" ht="36.75" customHeight="1">
      <c r="B230" s="184"/>
      <c r="C230" s="312">
        <v>2018</v>
      </c>
      <c r="D230" s="312"/>
      <c r="E230" s="142" t="s">
        <v>1130</v>
      </c>
      <c r="F230" s="314" t="s">
        <v>1129</v>
      </c>
      <c r="G230" s="314"/>
      <c r="H230" s="314"/>
      <c r="I230" s="142" t="s">
        <v>450</v>
      </c>
      <c r="J230" s="314" t="s">
        <v>17</v>
      </c>
      <c r="K230" s="314"/>
      <c r="L230" s="143" t="s">
        <v>29</v>
      </c>
      <c r="M230" s="143">
        <v>5</v>
      </c>
      <c r="N230" s="312" t="s">
        <v>19</v>
      </c>
      <c r="O230" s="312"/>
      <c r="P230" s="312"/>
      <c r="Q230" s="143" t="s">
        <v>18</v>
      </c>
      <c r="W230" s="144">
        <f t="shared" si="3"/>
        <v>0</v>
      </c>
    </row>
    <row r="231" spans="2:23" ht="30" customHeight="1">
      <c r="B231" s="184"/>
      <c r="C231" s="312">
        <v>2018</v>
      </c>
      <c r="D231" s="312"/>
      <c r="E231" s="142" t="s">
        <v>1128</v>
      </c>
      <c r="F231" s="314" t="s">
        <v>1127</v>
      </c>
      <c r="G231" s="314"/>
      <c r="H231" s="314"/>
      <c r="I231" s="142" t="s">
        <v>450</v>
      </c>
      <c r="J231" s="314" t="s">
        <v>17</v>
      </c>
      <c r="K231" s="314"/>
      <c r="L231" s="143" t="s">
        <v>29</v>
      </c>
      <c r="M231" s="143">
        <v>5</v>
      </c>
      <c r="N231" s="312" t="s">
        <v>19</v>
      </c>
      <c r="O231" s="312"/>
      <c r="P231" s="312"/>
      <c r="Q231" s="143" t="s">
        <v>18</v>
      </c>
      <c r="W231" s="144">
        <f t="shared" si="3"/>
        <v>0</v>
      </c>
    </row>
    <row r="232" spans="2:23" s="181" customFormat="1" ht="30" customHeight="1">
      <c r="B232" s="180"/>
      <c r="C232" s="308">
        <v>2018</v>
      </c>
      <c r="D232" s="308"/>
      <c r="E232" s="153" t="s">
        <v>1126</v>
      </c>
      <c r="F232" s="310" t="s">
        <v>1125</v>
      </c>
      <c r="G232" s="310"/>
      <c r="H232" s="310"/>
      <c r="I232" s="153" t="s">
        <v>450</v>
      </c>
      <c r="J232" s="310" t="s">
        <v>17</v>
      </c>
      <c r="K232" s="310"/>
      <c r="L232" s="154" t="s">
        <v>18</v>
      </c>
      <c r="M232" s="154">
        <v>3</v>
      </c>
      <c r="N232" s="308" t="s">
        <v>19</v>
      </c>
      <c r="O232" s="308"/>
      <c r="P232" s="308"/>
      <c r="Q232" s="154" t="s">
        <v>18</v>
      </c>
      <c r="R232" s="155"/>
      <c r="S232" s="155"/>
      <c r="T232" s="155"/>
      <c r="U232" s="155"/>
      <c r="V232" s="155"/>
      <c r="W232" s="155">
        <f t="shared" si="3"/>
        <v>0</v>
      </c>
    </row>
    <row r="233" spans="2:23" ht="30" customHeight="1">
      <c r="B233" s="171"/>
      <c r="C233" s="312">
        <v>2018</v>
      </c>
      <c r="D233" s="312"/>
      <c r="E233" s="142" t="s">
        <v>1124</v>
      </c>
      <c r="F233" s="314" t="s">
        <v>1123</v>
      </c>
      <c r="G233" s="314"/>
      <c r="H233" s="314"/>
      <c r="I233" s="142" t="s">
        <v>450</v>
      </c>
      <c r="J233" s="314" t="s">
        <v>17</v>
      </c>
      <c r="K233" s="314"/>
      <c r="L233" s="143" t="s">
        <v>18</v>
      </c>
      <c r="M233" s="143">
        <v>4</v>
      </c>
      <c r="N233" s="312" t="s">
        <v>19</v>
      </c>
      <c r="O233" s="312"/>
      <c r="P233" s="312"/>
      <c r="Q233" s="143" t="s">
        <v>18</v>
      </c>
      <c r="W233" s="144">
        <f t="shared" si="3"/>
        <v>0</v>
      </c>
    </row>
    <row r="234" spans="2:23" ht="30" customHeight="1">
      <c r="B234" s="184"/>
      <c r="C234" s="312">
        <v>2018</v>
      </c>
      <c r="D234" s="312"/>
      <c r="E234" s="142" t="s">
        <v>1122</v>
      </c>
      <c r="F234" s="314" t="s">
        <v>1121</v>
      </c>
      <c r="G234" s="314"/>
      <c r="H234" s="314"/>
      <c r="I234" s="142" t="s">
        <v>450</v>
      </c>
      <c r="J234" s="314" t="s">
        <v>17</v>
      </c>
      <c r="K234" s="314"/>
      <c r="L234" s="143" t="s">
        <v>29</v>
      </c>
      <c r="M234" s="143">
        <v>5</v>
      </c>
      <c r="N234" s="312" t="s">
        <v>19</v>
      </c>
      <c r="O234" s="312"/>
      <c r="P234" s="312"/>
      <c r="Q234" s="143" t="s">
        <v>18</v>
      </c>
      <c r="W234" s="144">
        <f t="shared" si="3"/>
        <v>0</v>
      </c>
    </row>
    <row r="235" spans="2:23" ht="30" customHeight="1">
      <c r="B235" s="184"/>
      <c r="C235" s="312">
        <v>2018</v>
      </c>
      <c r="D235" s="312"/>
      <c r="E235" s="142" t="s">
        <v>1120</v>
      </c>
      <c r="F235" s="314" t="s">
        <v>1119</v>
      </c>
      <c r="G235" s="314"/>
      <c r="H235" s="314"/>
      <c r="I235" s="142" t="s">
        <v>450</v>
      </c>
      <c r="J235" s="314" t="s">
        <v>17</v>
      </c>
      <c r="K235" s="314"/>
      <c r="L235" s="143" t="s">
        <v>29</v>
      </c>
      <c r="M235" s="143">
        <v>5</v>
      </c>
      <c r="N235" s="312" t="s">
        <v>19</v>
      </c>
      <c r="O235" s="312"/>
      <c r="P235" s="312"/>
      <c r="Q235" s="143" t="s">
        <v>18</v>
      </c>
      <c r="W235" s="144">
        <f t="shared" si="3"/>
        <v>0</v>
      </c>
    </row>
    <row r="236" spans="2:23" ht="30" customHeight="1">
      <c r="B236" s="184"/>
      <c r="C236" s="312">
        <v>2018</v>
      </c>
      <c r="D236" s="312"/>
      <c r="E236" s="142" t="s">
        <v>1118</v>
      </c>
      <c r="F236" s="314" t="s">
        <v>1117</v>
      </c>
      <c r="G236" s="314"/>
      <c r="H236" s="314"/>
      <c r="I236" s="142" t="s">
        <v>450</v>
      </c>
      <c r="J236" s="314" t="s">
        <v>17</v>
      </c>
      <c r="K236" s="314"/>
      <c r="L236" s="143" t="s">
        <v>29</v>
      </c>
      <c r="M236" s="143">
        <v>5</v>
      </c>
      <c r="N236" s="312" t="s">
        <v>19</v>
      </c>
      <c r="O236" s="312"/>
      <c r="P236" s="312"/>
      <c r="Q236" s="143" t="s">
        <v>18</v>
      </c>
      <c r="W236" s="144">
        <f t="shared" si="3"/>
        <v>0</v>
      </c>
    </row>
    <row r="237" spans="2:23" ht="30" customHeight="1">
      <c r="B237" s="171"/>
      <c r="C237" s="312">
        <v>2018</v>
      </c>
      <c r="D237" s="312"/>
      <c r="E237" s="142" t="s">
        <v>1116</v>
      </c>
      <c r="F237" s="314" t="s">
        <v>1115</v>
      </c>
      <c r="G237" s="314"/>
      <c r="H237" s="314"/>
      <c r="I237" s="142" t="s">
        <v>450</v>
      </c>
      <c r="J237" s="314" t="s">
        <v>17</v>
      </c>
      <c r="K237" s="314"/>
      <c r="L237" s="143" t="s">
        <v>18</v>
      </c>
      <c r="M237" s="143">
        <v>4</v>
      </c>
      <c r="N237" s="312" t="s">
        <v>19</v>
      </c>
      <c r="O237" s="312"/>
      <c r="P237" s="312"/>
      <c r="Q237" s="143" t="s">
        <v>18</v>
      </c>
      <c r="W237" s="144">
        <f t="shared" si="3"/>
        <v>0</v>
      </c>
    </row>
    <row r="238" spans="2:23" ht="30" customHeight="1">
      <c r="B238" s="184"/>
      <c r="C238" s="312">
        <v>2018</v>
      </c>
      <c r="D238" s="312"/>
      <c r="E238" s="142" t="s">
        <v>1114</v>
      </c>
      <c r="F238" s="314" t="s">
        <v>1113</v>
      </c>
      <c r="G238" s="314"/>
      <c r="H238" s="314"/>
      <c r="I238" s="142" t="s">
        <v>450</v>
      </c>
      <c r="J238" s="314" t="s">
        <v>17</v>
      </c>
      <c r="K238" s="314"/>
      <c r="L238" s="143" t="s">
        <v>29</v>
      </c>
      <c r="M238" s="143">
        <v>5</v>
      </c>
      <c r="N238" s="312" t="s">
        <v>19</v>
      </c>
      <c r="O238" s="312"/>
      <c r="P238" s="312"/>
      <c r="Q238" s="143" t="s">
        <v>18</v>
      </c>
      <c r="W238" s="144">
        <f t="shared" si="3"/>
        <v>0</v>
      </c>
    </row>
    <row r="239" spans="2:23" ht="30" customHeight="1">
      <c r="B239" s="184"/>
      <c r="C239" s="312">
        <v>2018</v>
      </c>
      <c r="D239" s="312"/>
      <c r="E239" s="142" t="s">
        <v>1112</v>
      </c>
      <c r="F239" s="314" t="s">
        <v>1111</v>
      </c>
      <c r="G239" s="314"/>
      <c r="H239" s="314"/>
      <c r="I239" s="142" t="s">
        <v>450</v>
      </c>
      <c r="J239" s="314" t="s">
        <v>17</v>
      </c>
      <c r="K239" s="314"/>
      <c r="L239" s="143" t="s">
        <v>29</v>
      </c>
      <c r="M239" s="143">
        <v>5</v>
      </c>
      <c r="N239" s="312" t="s">
        <v>19</v>
      </c>
      <c r="O239" s="312"/>
      <c r="P239" s="312"/>
      <c r="Q239" s="143" t="s">
        <v>18</v>
      </c>
      <c r="W239" s="144">
        <f t="shared" si="3"/>
        <v>0</v>
      </c>
    </row>
    <row r="240" spans="2:23" ht="30" customHeight="1">
      <c r="B240" s="184"/>
      <c r="C240" s="312">
        <v>2018</v>
      </c>
      <c r="D240" s="312"/>
      <c r="E240" s="142" t="s">
        <v>1110</v>
      </c>
      <c r="F240" s="314" t="s">
        <v>1109</v>
      </c>
      <c r="G240" s="314"/>
      <c r="H240" s="314"/>
      <c r="I240" s="142" t="s">
        <v>450</v>
      </c>
      <c r="J240" s="314" t="s">
        <v>17</v>
      </c>
      <c r="K240" s="314"/>
      <c r="L240" s="143" t="s">
        <v>29</v>
      </c>
      <c r="M240" s="143">
        <v>5</v>
      </c>
      <c r="N240" s="312" t="s">
        <v>19</v>
      </c>
      <c r="O240" s="312"/>
      <c r="P240" s="312"/>
      <c r="Q240" s="143" t="s">
        <v>18</v>
      </c>
      <c r="W240" s="144">
        <f t="shared" si="3"/>
        <v>0</v>
      </c>
    </row>
    <row r="241" spans="2:23" s="181" customFormat="1" ht="30" customHeight="1">
      <c r="B241" s="180"/>
      <c r="C241" s="308">
        <v>2018</v>
      </c>
      <c r="D241" s="308"/>
      <c r="E241" s="153" t="s">
        <v>1108</v>
      </c>
      <c r="F241" s="310" t="s">
        <v>1106</v>
      </c>
      <c r="G241" s="310"/>
      <c r="H241" s="310"/>
      <c r="I241" s="153" t="s">
        <v>450</v>
      </c>
      <c r="J241" s="310" t="s">
        <v>17</v>
      </c>
      <c r="K241" s="310"/>
      <c r="L241" s="154" t="s">
        <v>18</v>
      </c>
      <c r="M241" s="154">
        <v>3</v>
      </c>
      <c r="N241" s="308" t="s">
        <v>19</v>
      </c>
      <c r="O241" s="308"/>
      <c r="P241" s="308"/>
      <c r="Q241" s="154" t="s">
        <v>18</v>
      </c>
      <c r="R241" s="155"/>
      <c r="S241" s="155"/>
      <c r="T241" s="155"/>
      <c r="U241" s="155"/>
      <c r="V241" s="155"/>
      <c r="W241" s="155">
        <f t="shared" si="3"/>
        <v>0</v>
      </c>
    </row>
    <row r="242" spans="2:23" ht="30" customHeight="1">
      <c r="B242" s="171"/>
      <c r="C242" s="312">
        <v>2018</v>
      </c>
      <c r="D242" s="312"/>
      <c r="E242" s="142" t="s">
        <v>1107</v>
      </c>
      <c r="F242" s="314" t="s">
        <v>1106</v>
      </c>
      <c r="G242" s="314"/>
      <c r="H242" s="314"/>
      <c r="I242" s="142" t="s">
        <v>450</v>
      </c>
      <c r="J242" s="314" t="s">
        <v>17</v>
      </c>
      <c r="K242" s="314"/>
      <c r="L242" s="143" t="s">
        <v>18</v>
      </c>
      <c r="M242" s="143">
        <v>4</v>
      </c>
      <c r="N242" s="312" t="s">
        <v>19</v>
      </c>
      <c r="O242" s="312"/>
      <c r="P242" s="312"/>
      <c r="Q242" s="143" t="s">
        <v>18</v>
      </c>
      <c r="W242" s="144">
        <f t="shared" si="3"/>
        <v>0</v>
      </c>
    </row>
    <row r="243" spans="2:23" ht="30" customHeight="1">
      <c r="B243" s="184"/>
      <c r="C243" s="312">
        <v>2018</v>
      </c>
      <c r="D243" s="312"/>
      <c r="E243" s="142" t="s">
        <v>1105</v>
      </c>
      <c r="F243" s="314" t="s">
        <v>1104</v>
      </c>
      <c r="G243" s="314"/>
      <c r="H243" s="314"/>
      <c r="I243" s="142" t="s">
        <v>450</v>
      </c>
      <c r="J243" s="314" t="s">
        <v>17</v>
      </c>
      <c r="K243" s="314"/>
      <c r="L243" s="143" t="s">
        <v>29</v>
      </c>
      <c r="M243" s="143">
        <v>5</v>
      </c>
      <c r="N243" s="312" t="s">
        <v>19</v>
      </c>
      <c r="O243" s="312"/>
      <c r="P243" s="312"/>
      <c r="Q243" s="143" t="s">
        <v>18</v>
      </c>
      <c r="W243" s="144">
        <f t="shared" si="3"/>
        <v>0</v>
      </c>
    </row>
    <row r="244" spans="2:23" ht="30" customHeight="1">
      <c r="B244" s="184"/>
      <c r="C244" s="312">
        <v>2018</v>
      </c>
      <c r="D244" s="312"/>
      <c r="E244" s="142" t="s">
        <v>1103</v>
      </c>
      <c r="F244" s="314" t="s">
        <v>1102</v>
      </c>
      <c r="G244" s="314"/>
      <c r="H244" s="314"/>
      <c r="I244" s="142" t="s">
        <v>450</v>
      </c>
      <c r="J244" s="314" t="s">
        <v>17</v>
      </c>
      <c r="K244" s="314"/>
      <c r="L244" s="143" t="s">
        <v>29</v>
      </c>
      <c r="M244" s="143">
        <v>5</v>
      </c>
      <c r="N244" s="312" t="s">
        <v>19</v>
      </c>
      <c r="O244" s="312"/>
      <c r="P244" s="312"/>
      <c r="Q244" s="143" t="s">
        <v>18</v>
      </c>
      <c r="W244" s="144">
        <f t="shared" si="3"/>
        <v>0</v>
      </c>
    </row>
    <row r="245" spans="2:23" ht="30" customHeight="1">
      <c r="B245" s="184"/>
      <c r="C245" s="312">
        <v>2018</v>
      </c>
      <c r="D245" s="312"/>
      <c r="E245" s="142" t="s">
        <v>1101</v>
      </c>
      <c r="F245" s="314" t="s">
        <v>1100</v>
      </c>
      <c r="G245" s="314"/>
      <c r="H245" s="314"/>
      <c r="I245" s="142" t="s">
        <v>450</v>
      </c>
      <c r="J245" s="314" t="s">
        <v>17</v>
      </c>
      <c r="K245" s="314"/>
      <c r="L245" s="143" t="s">
        <v>29</v>
      </c>
      <c r="M245" s="143">
        <v>5</v>
      </c>
      <c r="N245" s="312" t="s">
        <v>19</v>
      </c>
      <c r="O245" s="312"/>
      <c r="P245" s="312"/>
      <c r="Q245" s="143" t="s">
        <v>18</v>
      </c>
      <c r="W245" s="144">
        <f t="shared" si="3"/>
        <v>0</v>
      </c>
    </row>
    <row r="246" spans="2:23" s="181" customFormat="1" ht="30" customHeight="1">
      <c r="B246" s="180"/>
      <c r="C246" s="308">
        <v>2018</v>
      </c>
      <c r="D246" s="308"/>
      <c r="E246" s="153" t="s">
        <v>1099</v>
      </c>
      <c r="F246" s="310" t="s">
        <v>1098</v>
      </c>
      <c r="G246" s="310"/>
      <c r="H246" s="310"/>
      <c r="I246" s="153" t="s">
        <v>450</v>
      </c>
      <c r="J246" s="310" t="s">
        <v>17</v>
      </c>
      <c r="K246" s="310"/>
      <c r="L246" s="154" t="s">
        <v>18</v>
      </c>
      <c r="M246" s="154">
        <v>3</v>
      </c>
      <c r="N246" s="308" t="s">
        <v>19</v>
      </c>
      <c r="O246" s="308"/>
      <c r="P246" s="308"/>
      <c r="Q246" s="154" t="s">
        <v>18</v>
      </c>
      <c r="R246" s="155"/>
      <c r="S246" s="155"/>
      <c r="T246" s="155"/>
      <c r="U246" s="155"/>
      <c r="V246" s="155"/>
      <c r="W246" s="155">
        <f t="shared" si="3"/>
        <v>0</v>
      </c>
    </row>
    <row r="247" spans="2:23" ht="30" customHeight="1">
      <c r="B247" s="171"/>
      <c r="C247" s="312">
        <v>2018</v>
      </c>
      <c r="D247" s="312"/>
      <c r="E247" s="142" t="s">
        <v>1097</v>
      </c>
      <c r="F247" s="314" t="s">
        <v>1096</v>
      </c>
      <c r="G247" s="314"/>
      <c r="H247" s="314"/>
      <c r="I247" s="142" t="s">
        <v>450</v>
      </c>
      <c r="J247" s="314" t="s">
        <v>17</v>
      </c>
      <c r="K247" s="314"/>
      <c r="L247" s="143" t="s">
        <v>18</v>
      </c>
      <c r="M247" s="143">
        <v>4</v>
      </c>
      <c r="N247" s="312" t="s">
        <v>19</v>
      </c>
      <c r="O247" s="312"/>
      <c r="P247" s="312"/>
      <c r="Q247" s="143" t="s">
        <v>18</v>
      </c>
      <c r="W247" s="144">
        <f t="shared" si="3"/>
        <v>0</v>
      </c>
    </row>
    <row r="248" spans="2:23" ht="30" customHeight="1">
      <c r="B248" s="184"/>
      <c r="C248" s="312">
        <v>2018</v>
      </c>
      <c r="D248" s="312"/>
      <c r="E248" s="142" t="s">
        <v>1095</v>
      </c>
      <c r="F248" s="314" t="s">
        <v>1094</v>
      </c>
      <c r="G248" s="314"/>
      <c r="H248" s="314"/>
      <c r="I248" s="142" t="s">
        <v>450</v>
      </c>
      <c r="J248" s="314" t="s">
        <v>17</v>
      </c>
      <c r="K248" s="314"/>
      <c r="L248" s="143" t="s">
        <v>29</v>
      </c>
      <c r="M248" s="143">
        <v>5</v>
      </c>
      <c r="N248" s="312" t="s">
        <v>19</v>
      </c>
      <c r="O248" s="312"/>
      <c r="P248" s="312"/>
      <c r="Q248" s="143" t="s">
        <v>18</v>
      </c>
      <c r="W248" s="144">
        <f t="shared" si="3"/>
        <v>0</v>
      </c>
    </row>
    <row r="249" spans="2:23" ht="30" customHeight="1">
      <c r="B249" s="184"/>
      <c r="C249" s="312">
        <v>2018</v>
      </c>
      <c r="D249" s="312"/>
      <c r="E249" s="142" t="s">
        <v>1093</v>
      </c>
      <c r="F249" s="314" t="s">
        <v>1092</v>
      </c>
      <c r="G249" s="314"/>
      <c r="H249" s="314"/>
      <c r="I249" s="142" t="s">
        <v>450</v>
      </c>
      <c r="J249" s="314" t="s">
        <v>17</v>
      </c>
      <c r="K249" s="314"/>
      <c r="L249" s="143" t="s">
        <v>29</v>
      </c>
      <c r="M249" s="143">
        <v>5</v>
      </c>
      <c r="N249" s="312" t="s">
        <v>19</v>
      </c>
      <c r="O249" s="312"/>
      <c r="P249" s="312"/>
      <c r="Q249" s="143" t="s">
        <v>18</v>
      </c>
      <c r="W249" s="144">
        <f t="shared" si="3"/>
        <v>0</v>
      </c>
    </row>
    <row r="250" spans="2:23" ht="30" customHeight="1">
      <c r="B250" s="184"/>
      <c r="C250" s="312">
        <v>2018</v>
      </c>
      <c r="D250" s="312"/>
      <c r="E250" s="142" t="s">
        <v>1091</v>
      </c>
      <c r="F250" s="314" t="s">
        <v>1090</v>
      </c>
      <c r="G250" s="314"/>
      <c r="H250" s="314"/>
      <c r="I250" s="142" t="s">
        <v>450</v>
      </c>
      <c r="J250" s="314" t="s">
        <v>17</v>
      </c>
      <c r="K250" s="314"/>
      <c r="L250" s="143" t="s">
        <v>29</v>
      </c>
      <c r="M250" s="143">
        <v>5</v>
      </c>
      <c r="N250" s="312" t="s">
        <v>19</v>
      </c>
      <c r="O250" s="312"/>
      <c r="P250" s="312"/>
      <c r="Q250" s="143" t="s">
        <v>18</v>
      </c>
      <c r="W250" s="144">
        <f t="shared" si="3"/>
        <v>0</v>
      </c>
    </row>
    <row r="251" spans="2:23" ht="30" customHeight="1">
      <c r="B251" s="184"/>
      <c r="C251" s="312">
        <v>2018</v>
      </c>
      <c r="D251" s="312"/>
      <c r="E251" s="142" t="s">
        <v>1089</v>
      </c>
      <c r="F251" s="314" t="s">
        <v>1088</v>
      </c>
      <c r="G251" s="314"/>
      <c r="H251" s="314"/>
      <c r="I251" s="142" t="s">
        <v>450</v>
      </c>
      <c r="J251" s="314" t="s">
        <v>17</v>
      </c>
      <c r="K251" s="314"/>
      <c r="L251" s="143" t="s">
        <v>29</v>
      </c>
      <c r="M251" s="143">
        <v>5</v>
      </c>
      <c r="N251" s="312" t="s">
        <v>19</v>
      </c>
      <c r="O251" s="312"/>
      <c r="P251" s="312"/>
      <c r="Q251" s="143" t="s">
        <v>18</v>
      </c>
      <c r="W251" s="144">
        <f t="shared" si="3"/>
        <v>0</v>
      </c>
    </row>
    <row r="252" spans="2:23" ht="30" customHeight="1">
      <c r="B252" s="171"/>
      <c r="C252" s="312">
        <v>2018</v>
      </c>
      <c r="D252" s="312"/>
      <c r="E252" s="142" t="s">
        <v>1087</v>
      </c>
      <c r="F252" s="314" t="s">
        <v>1086</v>
      </c>
      <c r="G252" s="314"/>
      <c r="H252" s="314"/>
      <c r="I252" s="142" t="s">
        <v>450</v>
      </c>
      <c r="J252" s="314" t="s">
        <v>17</v>
      </c>
      <c r="K252" s="314"/>
      <c r="L252" s="143" t="s">
        <v>18</v>
      </c>
      <c r="M252" s="143">
        <v>4</v>
      </c>
      <c r="N252" s="312" t="s">
        <v>19</v>
      </c>
      <c r="O252" s="312"/>
      <c r="P252" s="312"/>
      <c r="Q252" s="143" t="s">
        <v>18</v>
      </c>
      <c r="W252" s="144">
        <f t="shared" si="3"/>
        <v>0</v>
      </c>
    </row>
    <row r="253" spans="2:23" ht="30" customHeight="1">
      <c r="B253" s="184"/>
      <c r="C253" s="312">
        <v>2018</v>
      </c>
      <c r="D253" s="312"/>
      <c r="E253" s="142" t="s">
        <v>1085</v>
      </c>
      <c r="F253" s="314" t="s">
        <v>1084</v>
      </c>
      <c r="G253" s="314"/>
      <c r="H253" s="314"/>
      <c r="I253" s="142" t="s">
        <v>450</v>
      </c>
      <c r="J253" s="314" t="s">
        <v>17</v>
      </c>
      <c r="K253" s="314"/>
      <c r="L253" s="143" t="s">
        <v>29</v>
      </c>
      <c r="M253" s="143">
        <v>5</v>
      </c>
      <c r="N253" s="312" t="s">
        <v>19</v>
      </c>
      <c r="O253" s="312"/>
      <c r="P253" s="312"/>
      <c r="Q253" s="143" t="s">
        <v>18</v>
      </c>
      <c r="W253" s="144">
        <f t="shared" si="3"/>
        <v>0</v>
      </c>
    </row>
    <row r="254" spans="2:23" ht="30" customHeight="1">
      <c r="B254" s="184"/>
      <c r="C254" s="312">
        <v>2018</v>
      </c>
      <c r="D254" s="312"/>
      <c r="E254" s="142" t="s">
        <v>1083</v>
      </c>
      <c r="F254" s="314" t="s">
        <v>1082</v>
      </c>
      <c r="G254" s="314"/>
      <c r="H254" s="314"/>
      <c r="I254" s="142" t="s">
        <v>450</v>
      </c>
      <c r="J254" s="314" t="s">
        <v>17</v>
      </c>
      <c r="K254" s="314"/>
      <c r="L254" s="143" t="s">
        <v>29</v>
      </c>
      <c r="M254" s="143">
        <v>5</v>
      </c>
      <c r="N254" s="312" t="s">
        <v>19</v>
      </c>
      <c r="O254" s="312"/>
      <c r="P254" s="312"/>
      <c r="Q254" s="143" t="s">
        <v>18</v>
      </c>
      <c r="W254" s="144">
        <f t="shared" si="3"/>
        <v>0</v>
      </c>
    </row>
    <row r="255" spans="2:23" ht="30" customHeight="1">
      <c r="B255" s="184"/>
      <c r="C255" s="312">
        <v>2018</v>
      </c>
      <c r="D255" s="312"/>
      <c r="E255" s="142" t="s">
        <v>1081</v>
      </c>
      <c r="F255" s="314" t="s">
        <v>1080</v>
      </c>
      <c r="G255" s="314"/>
      <c r="H255" s="314"/>
      <c r="I255" s="142" t="s">
        <v>450</v>
      </c>
      <c r="J255" s="314" t="s">
        <v>17</v>
      </c>
      <c r="K255" s="314"/>
      <c r="L255" s="143" t="s">
        <v>29</v>
      </c>
      <c r="M255" s="143">
        <v>5</v>
      </c>
      <c r="N255" s="312" t="s">
        <v>19</v>
      </c>
      <c r="O255" s="312"/>
      <c r="P255" s="312"/>
      <c r="Q255" s="143" t="s">
        <v>18</v>
      </c>
      <c r="W255" s="144">
        <f t="shared" si="3"/>
        <v>0</v>
      </c>
    </row>
    <row r="256" spans="2:23" s="181" customFormat="1" ht="30" customHeight="1">
      <c r="B256" s="180"/>
      <c r="C256" s="308">
        <v>2018</v>
      </c>
      <c r="D256" s="308"/>
      <c r="E256" s="153" t="s">
        <v>1079</v>
      </c>
      <c r="F256" s="310" t="s">
        <v>1077</v>
      </c>
      <c r="G256" s="310"/>
      <c r="H256" s="310"/>
      <c r="I256" s="153" t="s">
        <v>450</v>
      </c>
      <c r="J256" s="310" t="s">
        <v>17</v>
      </c>
      <c r="K256" s="310"/>
      <c r="L256" s="154" t="s">
        <v>18</v>
      </c>
      <c r="M256" s="154">
        <v>3</v>
      </c>
      <c r="N256" s="308" t="s">
        <v>19</v>
      </c>
      <c r="O256" s="308"/>
      <c r="P256" s="308"/>
      <c r="Q256" s="154" t="s">
        <v>18</v>
      </c>
      <c r="R256" s="155"/>
      <c r="S256" s="155"/>
      <c r="T256" s="155"/>
      <c r="U256" s="155"/>
      <c r="V256" s="155"/>
      <c r="W256" s="155">
        <f t="shared" si="3"/>
        <v>0</v>
      </c>
    </row>
    <row r="257" spans="2:23" ht="30" customHeight="1">
      <c r="B257" s="171"/>
      <c r="C257" s="312">
        <v>2018</v>
      </c>
      <c r="D257" s="312"/>
      <c r="E257" s="142" t="s">
        <v>1078</v>
      </c>
      <c r="F257" s="314" t="s">
        <v>1077</v>
      </c>
      <c r="G257" s="314"/>
      <c r="H257" s="314"/>
      <c r="I257" s="142" t="s">
        <v>450</v>
      </c>
      <c r="J257" s="314" t="s">
        <v>17</v>
      </c>
      <c r="K257" s="314"/>
      <c r="L257" s="143" t="s">
        <v>18</v>
      </c>
      <c r="M257" s="143">
        <v>4</v>
      </c>
      <c r="N257" s="312" t="s">
        <v>19</v>
      </c>
      <c r="O257" s="312"/>
      <c r="P257" s="312"/>
      <c r="Q257" s="143" t="s">
        <v>18</v>
      </c>
      <c r="W257" s="144">
        <f t="shared" si="3"/>
        <v>0</v>
      </c>
    </row>
    <row r="258" spans="2:23" ht="30" customHeight="1">
      <c r="B258" s="184"/>
      <c r="C258" s="312">
        <v>2018</v>
      </c>
      <c r="D258" s="312"/>
      <c r="E258" s="142" t="s">
        <v>1076</v>
      </c>
      <c r="F258" s="314" t="s">
        <v>1075</v>
      </c>
      <c r="G258" s="314"/>
      <c r="H258" s="314"/>
      <c r="I258" s="142" t="s">
        <v>450</v>
      </c>
      <c r="J258" s="314" t="s">
        <v>17</v>
      </c>
      <c r="K258" s="314"/>
      <c r="L258" s="143" t="s">
        <v>29</v>
      </c>
      <c r="M258" s="143">
        <v>5</v>
      </c>
      <c r="N258" s="312" t="s">
        <v>19</v>
      </c>
      <c r="O258" s="312"/>
      <c r="P258" s="312"/>
      <c r="Q258" s="143" t="s">
        <v>18</v>
      </c>
      <c r="W258" s="144">
        <f t="shared" si="3"/>
        <v>0</v>
      </c>
    </row>
    <row r="259" spans="2:23" ht="30" customHeight="1">
      <c r="B259" s="184"/>
      <c r="C259" s="312">
        <v>2018</v>
      </c>
      <c r="D259" s="312"/>
      <c r="E259" s="142" t="s">
        <v>1074</v>
      </c>
      <c r="F259" s="314" t="s">
        <v>1073</v>
      </c>
      <c r="G259" s="314"/>
      <c r="H259" s="314"/>
      <c r="I259" s="142" t="s">
        <v>450</v>
      </c>
      <c r="J259" s="314" t="s">
        <v>17</v>
      </c>
      <c r="K259" s="314"/>
      <c r="L259" s="143" t="s">
        <v>29</v>
      </c>
      <c r="M259" s="143">
        <v>5</v>
      </c>
      <c r="N259" s="312" t="s">
        <v>19</v>
      </c>
      <c r="O259" s="312"/>
      <c r="P259" s="312"/>
      <c r="Q259" s="143" t="s">
        <v>18</v>
      </c>
      <c r="W259" s="144">
        <f t="shared" si="3"/>
        <v>0</v>
      </c>
    </row>
    <row r="260" spans="2:23" ht="30" customHeight="1">
      <c r="B260" s="184"/>
      <c r="C260" s="312">
        <v>2018</v>
      </c>
      <c r="D260" s="312"/>
      <c r="E260" s="142" t="s">
        <v>1072</v>
      </c>
      <c r="F260" s="314" t="s">
        <v>1071</v>
      </c>
      <c r="G260" s="314"/>
      <c r="H260" s="314"/>
      <c r="I260" s="142" t="s">
        <v>450</v>
      </c>
      <c r="J260" s="314" t="s">
        <v>17</v>
      </c>
      <c r="K260" s="314"/>
      <c r="L260" s="143" t="s">
        <v>29</v>
      </c>
      <c r="M260" s="143">
        <v>5</v>
      </c>
      <c r="N260" s="312" t="s">
        <v>19</v>
      </c>
      <c r="O260" s="312"/>
      <c r="P260" s="312"/>
      <c r="Q260" s="143" t="s">
        <v>18</v>
      </c>
      <c r="W260" s="144">
        <f t="shared" ref="W260:W323" si="4">R260+S260+T260+U260+V260</f>
        <v>0</v>
      </c>
    </row>
    <row r="261" spans="2:23" s="181" customFormat="1" ht="30" customHeight="1">
      <c r="B261" s="180"/>
      <c r="C261" s="308">
        <v>2018</v>
      </c>
      <c r="D261" s="308"/>
      <c r="E261" s="153" t="s">
        <v>1070</v>
      </c>
      <c r="F261" s="310" t="s">
        <v>1068</v>
      </c>
      <c r="G261" s="310"/>
      <c r="H261" s="310"/>
      <c r="I261" s="153" t="s">
        <v>450</v>
      </c>
      <c r="J261" s="310" t="s">
        <v>17</v>
      </c>
      <c r="K261" s="310"/>
      <c r="L261" s="154" t="s">
        <v>18</v>
      </c>
      <c r="M261" s="154">
        <v>3</v>
      </c>
      <c r="N261" s="308" t="s">
        <v>19</v>
      </c>
      <c r="O261" s="308"/>
      <c r="P261" s="308"/>
      <c r="Q261" s="154" t="s">
        <v>18</v>
      </c>
      <c r="R261" s="155"/>
      <c r="S261" s="155"/>
      <c r="T261" s="155"/>
      <c r="U261" s="155"/>
      <c r="V261" s="155"/>
      <c r="W261" s="155">
        <f t="shared" si="4"/>
        <v>0</v>
      </c>
    </row>
    <row r="262" spans="2:23" ht="30" customHeight="1">
      <c r="B262" s="171"/>
      <c r="C262" s="312">
        <v>2018</v>
      </c>
      <c r="D262" s="312"/>
      <c r="E262" s="142" t="s">
        <v>1069</v>
      </c>
      <c r="F262" s="314" t="s">
        <v>1068</v>
      </c>
      <c r="G262" s="314"/>
      <c r="H262" s="314"/>
      <c r="I262" s="142" t="s">
        <v>450</v>
      </c>
      <c r="J262" s="314" t="s">
        <v>17</v>
      </c>
      <c r="K262" s="314"/>
      <c r="L262" s="143" t="s">
        <v>18</v>
      </c>
      <c r="M262" s="143">
        <v>4</v>
      </c>
      <c r="N262" s="312" t="s">
        <v>19</v>
      </c>
      <c r="O262" s="312"/>
      <c r="P262" s="312"/>
      <c r="Q262" s="143" t="s">
        <v>18</v>
      </c>
      <c r="W262" s="144">
        <f t="shared" si="4"/>
        <v>0</v>
      </c>
    </row>
    <row r="263" spans="2:23" ht="30" customHeight="1">
      <c r="B263" s="184"/>
      <c r="C263" s="312">
        <v>2018</v>
      </c>
      <c r="D263" s="312"/>
      <c r="E263" s="142" t="s">
        <v>1067</v>
      </c>
      <c r="F263" s="314" t="s">
        <v>1066</v>
      </c>
      <c r="G263" s="314"/>
      <c r="H263" s="314"/>
      <c r="I263" s="142" t="s">
        <v>450</v>
      </c>
      <c r="J263" s="314" t="s">
        <v>17</v>
      </c>
      <c r="K263" s="314"/>
      <c r="L263" s="143" t="s">
        <v>29</v>
      </c>
      <c r="M263" s="143">
        <v>5</v>
      </c>
      <c r="N263" s="312" t="s">
        <v>19</v>
      </c>
      <c r="O263" s="312"/>
      <c r="P263" s="312"/>
      <c r="Q263" s="143" t="s">
        <v>18</v>
      </c>
      <c r="W263" s="144">
        <f t="shared" si="4"/>
        <v>0</v>
      </c>
    </row>
    <row r="264" spans="2:23" ht="30" customHeight="1">
      <c r="B264" s="184"/>
      <c r="C264" s="312">
        <v>2018</v>
      </c>
      <c r="D264" s="312"/>
      <c r="E264" s="142" t="s">
        <v>1065</v>
      </c>
      <c r="F264" s="314" t="s">
        <v>1064</v>
      </c>
      <c r="G264" s="314"/>
      <c r="H264" s="314"/>
      <c r="I264" s="142" t="s">
        <v>450</v>
      </c>
      <c r="J264" s="314" t="s">
        <v>17</v>
      </c>
      <c r="K264" s="314"/>
      <c r="L264" s="143" t="s">
        <v>29</v>
      </c>
      <c r="M264" s="143">
        <v>5</v>
      </c>
      <c r="N264" s="312" t="s">
        <v>19</v>
      </c>
      <c r="O264" s="312"/>
      <c r="P264" s="312"/>
      <c r="Q264" s="143" t="s">
        <v>18</v>
      </c>
      <c r="W264" s="144">
        <f t="shared" si="4"/>
        <v>0</v>
      </c>
    </row>
    <row r="265" spans="2:23" ht="30" customHeight="1">
      <c r="B265" s="184"/>
      <c r="C265" s="312">
        <v>2018</v>
      </c>
      <c r="D265" s="312"/>
      <c r="E265" s="142" t="s">
        <v>1063</v>
      </c>
      <c r="F265" s="314" t="s">
        <v>1062</v>
      </c>
      <c r="G265" s="314"/>
      <c r="H265" s="314"/>
      <c r="I265" s="142" t="s">
        <v>450</v>
      </c>
      <c r="J265" s="314" t="s">
        <v>17</v>
      </c>
      <c r="K265" s="314"/>
      <c r="L265" s="143" t="s">
        <v>29</v>
      </c>
      <c r="M265" s="143">
        <v>5</v>
      </c>
      <c r="N265" s="312" t="s">
        <v>19</v>
      </c>
      <c r="O265" s="312"/>
      <c r="P265" s="312"/>
      <c r="Q265" s="143" t="s">
        <v>18</v>
      </c>
      <c r="W265" s="144">
        <f t="shared" si="4"/>
        <v>0</v>
      </c>
    </row>
    <row r="266" spans="2:23" ht="30" customHeight="1">
      <c r="B266" s="171"/>
      <c r="C266" s="312">
        <v>2018</v>
      </c>
      <c r="D266" s="312"/>
      <c r="E266" s="142" t="s">
        <v>1061</v>
      </c>
      <c r="F266" s="314" t="s">
        <v>1060</v>
      </c>
      <c r="G266" s="314"/>
      <c r="H266" s="314"/>
      <c r="I266" s="142" t="s">
        <v>450</v>
      </c>
      <c r="J266" s="314" t="s">
        <v>17</v>
      </c>
      <c r="K266" s="314"/>
      <c r="L266" s="143" t="s">
        <v>18</v>
      </c>
      <c r="M266" s="143">
        <v>4</v>
      </c>
      <c r="N266" s="312" t="s">
        <v>19</v>
      </c>
      <c r="O266" s="312"/>
      <c r="P266" s="312"/>
      <c r="Q266" s="143" t="s">
        <v>18</v>
      </c>
      <c r="W266" s="144">
        <f t="shared" si="4"/>
        <v>0</v>
      </c>
    </row>
    <row r="267" spans="2:23" ht="30" customHeight="1">
      <c r="B267" s="184"/>
      <c r="C267" s="312">
        <v>2018</v>
      </c>
      <c r="D267" s="312"/>
      <c r="E267" s="142" t="s">
        <v>1059</v>
      </c>
      <c r="F267" s="314" t="s">
        <v>1058</v>
      </c>
      <c r="G267" s="314"/>
      <c r="H267" s="314"/>
      <c r="I267" s="142" t="s">
        <v>450</v>
      </c>
      <c r="J267" s="314" t="s">
        <v>17</v>
      </c>
      <c r="K267" s="314"/>
      <c r="L267" s="143" t="s">
        <v>29</v>
      </c>
      <c r="M267" s="143">
        <v>5</v>
      </c>
      <c r="N267" s="312" t="s">
        <v>19</v>
      </c>
      <c r="O267" s="312"/>
      <c r="P267" s="312"/>
      <c r="Q267" s="143" t="s">
        <v>18</v>
      </c>
      <c r="W267" s="144">
        <f t="shared" si="4"/>
        <v>0</v>
      </c>
    </row>
    <row r="268" spans="2:23" ht="30" customHeight="1">
      <c r="B268" s="184"/>
      <c r="C268" s="312">
        <v>2018</v>
      </c>
      <c r="D268" s="312"/>
      <c r="E268" s="142" t="s">
        <v>1057</v>
      </c>
      <c r="F268" s="314" t="s">
        <v>1056</v>
      </c>
      <c r="G268" s="314"/>
      <c r="H268" s="314"/>
      <c r="I268" s="142" t="s">
        <v>450</v>
      </c>
      <c r="J268" s="314" t="s">
        <v>17</v>
      </c>
      <c r="K268" s="314"/>
      <c r="L268" s="143" t="s">
        <v>29</v>
      </c>
      <c r="M268" s="143">
        <v>5</v>
      </c>
      <c r="N268" s="312" t="s">
        <v>19</v>
      </c>
      <c r="O268" s="312"/>
      <c r="P268" s="312"/>
      <c r="Q268" s="143" t="s">
        <v>18</v>
      </c>
      <c r="W268" s="144">
        <f t="shared" si="4"/>
        <v>0</v>
      </c>
    </row>
    <row r="269" spans="2:23" ht="30" customHeight="1">
      <c r="B269" s="184"/>
      <c r="C269" s="312">
        <v>2018</v>
      </c>
      <c r="D269" s="312"/>
      <c r="E269" s="142" t="s">
        <v>1055</v>
      </c>
      <c r="F269" s="314" t="s">
        <v>1054</v>
      </c>
      <c r="G269" s="314"/>
      <c r="H269" s="314"/>
      <c r="I269" s="142" t="s">
        <v>450</v>
      </c>
      <c r="J269" s="314" t="s">
        <v>17</v>
      </c>
      <c r="K269" s="314"/>
      <c r="L269" s="143" t="s">
        <v>29</v>
      </c>
      <c r="M269" s="143">
        <v>5</v>
      </c>
      <c r="N269" s="312" t="s">
        <v>19</v>
      </c>
      <c r="O269" s="312"/>
      <c r="P269" s="312"/>
      <c r="Q269" s="143" t="s">
        <v>18</v>
      </c>
      <c r="W269" s="144">
        <f t="shared" si="4"/>
        <v>0</v>
      </c>
    </row>
    <row r="270" spans="2:23" ht="30" customHeight="1">
      <c r="B270" s="184"/>
      <c r="C270" s="312">
        <v>2018</v>
      </c>
      <c r="D270" s="312"/>
      <c r="E270" s="142" t="s">
        <v>1053</v>
      </c>
      <c r="F270" s="314" t="s">
        <v>1052</v>
      </c>
      <c r="G270" s="314"/>
      <c r="H270" s="314"/>
      <c r="I270" s="142" t="s">
        <v>450</v>
      </c>
      <c r="J270" s="314" t="s">
        <v>17</v>
      </c>
      <c r="K270" s="314"/>
      <c r="L270" s="143" t="s">
        <v>29</v>
      </c>
      <c r="M270" s="143">
        <v>5</v>
      </c>
      <c r="N270" s="312" t="s">
        <v>19</v>
      </c>
      <c r="O270" s="312"/>
      <c r="P270" s="312"/>
      <c r="Q270" s="143" t="s">
        <v>18</v>
      </c>
      <c r="W270" s="144">
        <f t="shared" si="4"/>
        <v>0</v>
      </c>
    </row>
    <row r="271" spans="2:23" s="181" customFormat="1" ht="30" customHeight="1">
      <c r="B271" s="180"/>
      <c r="C271" s="308">
        <v>2018</v>
      </c>
      <c r="D271" s="308"/>
      <c r="E271" s="153" t="s">
        <v>1051</v>
      </c>
      <c r="F271" s="310" t="s">
        <v>1049</v>
      </c>
      <c r="G271" s="310"/>
      <c r="H271" s="310"/>
      <c r="I271" s="153" t="s">
        <v>450</v>
      </c>
      <c r="J271" s="310" t="s">
        <v>17</v>
      </c>
      <c r="K271" s="310"/>
      <c r="L271" s="154" t="s">
        <v>18</v>
      </c>
      <c r="M271" s="154">
        <v>3</v>
      </c>
      <c r="N271" s="308" t="s">
        <v>19</v>
      </c>
      <c r="O271" s="308"/>
      <c r="P271" s="308"/>
      <c r="Q271" s="154" t="s">
        <v>18</v>
      </c>
      <c r="R271" s="155"/>
      <c r="S271" s="155"/>
      <c r="T271" s="155"/>
      <c r="U271" s="155"/>
      <c r="V271" s="155"/>
      <c r="W271" s="155">
        <f t="shared" si="4"/>
        <v>0</v>
      </c>
    </row>
    <row r="272" spans="2:23" ht="30" customHeight="1">
      <c r="B272" s="171"/>
      <c r="C272" s="312">
        <v>2018</v>
      </c>
      <c r="D272" s="312"/>
      <c r="E272" s="142" t="s">
        <v>1050</v>
      </c>
      <c r="F272" s="314" t="s">
        <v>1049</v>
      </c>
      <c r="G272" s="314"/>
      <c r="H272" s="314"/>
      <c r="I272" s="142" t="s">
        <v>450</v>
      </c>
      <c r="J272" s="314" t="s">
        <v>17</v>
      </c>
      <c r="K272" s="314"/>
      <c r="L272" s="143" t="s">
        <v>18</v>
      </c>
      <c r="M272" s="143">
        <v>4</v>
      </c>
      <c r="N272" s="312" t="s">
        <v>19</v>
      </c>
      <c r="O272" s="312"/>
      <c r="P272" s="312"/>
      <c r="Q272" s="143" t="s">
        <v>18</v>
      </c>
      <c r="W272" s="144">
        <f t="shared" si="4"/>
        <v>0</v>
      </c>
    </row>
    <row r="273" spans="2:23" ht="30" customHeight="1">
      <c r="B273" s="184"/>
      <c r="C273" s="312">
        <v>2018</v>
      </c>
      <c r="D273" s="312"/>
      <c r="E273" s="142" t="s">
        <v>1048</v>
      </c>
      <c r="F273" s="314" t="s">
        <v>1047</v>
      </c>
      <c r="G273" s="314"/>
      <c r="H273" s="314"/>
      <c r="I273" s="142" t="s">
        <v>450</v>
      </c>
      <c r="J273" s="314" t="s">
        <v>17</v>
      </c>
      <c r="K273" s="314"/>
      <c r="L273" s="143" t="s">
        <v>29</v>
      </c>
      <c r="M273" s="143">
        <v>5</v>
      </c>
      <c r="N273" s="312" t="s">
        <v>19</v>
      </c>
      <c r="O273" s="312"/>
      <c r="P273" s="312"/>
      <c r="Q273" s="143" t="s">
        <v>18</v>
      </c>
      <c r="W273" s="144">
        <f t="shared" si="4"/>
        <v>0</v>
      </c>
    </row>
    <row r="274" spans="2:23" ht="30" customHeight="1">
      <c r="B274" s="184"/>
      <c r="C274" s="312">
        <v>2018</v>
      </c>
      <c r="D274" s="312"/>
      <c r="E274" s="142" t="s">
        <v>1046</v>
      </c>
      <c r="F274" s="314" t="s">
        <v>1045</v>
      </c>
      <c r="G274" s="314"/>
      <c r="H274" s="314"/>
      <c r="I274" s="142" t="s">
        <v>450</v>
      </c>
      <c r="J274" s="314" t="s">
        <v>17</v>
      </c>
      <c r="K274" s="314"/>
      <c r="L274" s="143" t="s">
        <v>29</v>
      </c>
      <c r="M274" s="143">
        <v>5</v>
      </c>
      <c r="N274" s="312" t="s">
        <v>19</v>
      </c>
      <c r="O274" s="312"/>
      <c r="P274" s="312"/>
      <c r="Q274" s="143" t="s">
        <v>18</v>
      </c>
      <c r="W274" s="144">
        <f t="shared" si="4"/>
        <v>0</v>
      </c>
    </row>
    <row r="275" spans="2:23" ht="30" customHeight="1">
      <c r="B275" s="184"/>
      <c r="C275" s="312">
        <v>2018</v>
      </c>
      <c r="D275" s="312"/>
      <c r="E275" s="142" t="s">
        <v>1044</v>
      </c>
      <c r="F275" s="314" t="s">
        <v>1043</v>
      </c>
      <c r="G275" s="314"/>
      <c r="H275" s="314"/>
      <c r="I275" s="142" t="s">
        <v>450</v>
      </c>
      <c r="J275" s="314" t="s">
        <v>17</v>
      </c>
      <c r="K275" s="314"/>
      <c r="L275" s="143" t="s">
        <v>29</v>
      </c>
      <c r="M275" s="143">
        <v>5</v>
      </c>
      <c r="N275" s="312" t="s">
        <v>19</v>
      </c>
      <c r="O275" s="312"/>
      <c r="P275" s="312"/>
      <c r="Q275" s="143" t="s">
        <v>18</v>
      </c>
      <c r="W275" s="144">
        <f t="shared" si="4"/>
        <v>0</v>
      </c>
    </row>
    <row r="276" spans="2:23" s="181" customFormat="1" ht="30" customHeight="1">
      <c r="B276" s="180"/>
      <c r="C276" s="308">
        <v>2018</v>
      </c>
      <c r="D276" s="308"/>
      <c r="E276" s="153" t="s">
        <v>1042</v>
      </c>
      <c r="F276" s="310" t="s">
        <v>1040</v>
      </c>
      <c r="G276" s="310"/>
      <c r="H276" s="310"/>
      <c r="I276" s="153" t="s">
        <v>450</v>
      </c>
      <c r="J276" s="310" t="s">
        <v>17</v>
      </c>
      <c r="K276" s="310"/>
      <c r="L276" s="154" t="s">
        <v>18</v>
      </c>
      <c r="M276" s="154">
        <v>3</v>
      </c>
      <c r="N276" s="308" t="s">
        <v>19</v>
      </c>
      <c r="O276" s="308"/>
      <c r="P276" s="308"/>
      <c r="Q276" s="154" t="s">
        <v>18</v>
      </c>
      <c r="R276" s="155"/>
      <c r="S276" s="155"/>
      <c r="T276" s="155"/>
      <c r="U276" s="155"/>
      <c r="V276" s="155"/>
      <c r="W276" s="155">
        <f t="shared" si="4"/>
        <v>0</v>
      </c>
    </row>
    <row r="277" spans="2:23" ht="30" customHeight="1">
      <c r="B277" s="171"/>
      <c r="C277" s="312">
        <v>2018</v>
      </c>
      <c r="D277" s="312"/>
      <c r="E277" s="142" t="s">
        <v>1041</v>
      </c>
      <c r="F277" s="314" t="s">
        <v>1040</v>
      </c>
      <c r="G277" s="314"/>
      <c r="H277" s="314"/>
      <c r="I277" s="142" t="s">
        <v>450</v>
      </c>
      <c r="J277" s="314" t="s">
        <v>17</v>
      </c>
      <c r="K277" s="314"/>
      <c r="L277" s="143" t="s">
        <v>18</v>
      </c>
      <c r="M277" s="143">
        <v>4</v>
      </c>
      <c r="N277" s="312" t="s">
        <v>19</v>
      </c>
      <c r="O277" s="312"/>
      <c r="P277" s="312"/>
      <c r="Q277" s="143" t="s">
        <v>18</v>
      </c>
      <c r="W277" s="144">
        <f t="shared" si="4"/>
        <v>0</v>
      </c>
    </row>
    <row r="278" spans="2:23" ht="30" customHeight="1">
      <c r="B278" s="184"/>
      <c r="C278" s="312">
        <v>2018</v>
      </c>
      <c r="D278" s="312"/>
      <c r="E278" s="142" t="s">
        <v>1039</v>
      </c>
      <c r="F278" s="314" t="s">
        <v>1038</v>
      </c>
      <c r="G278" s="314"/>
      <c r="H278" s="314"/>
      <c r="I278" s="142" t="s">
        <v>450</v>
      </c>
      <c r="J278" s="314" t="s">
        <v>17</v>
      </c>
      <c r="K278" s="314"/>
      <c r="L278" s="143" t="s">
        <v>29</v>
      </c>
      <c r="M278" s="143">
        <v>5</v>
      </c>
      <c r="N278" s="312" t="s">
        <v>19</v>
      </c>
      <c r="O278" s="312"/>
      <c r="P278" s="312"/>
      <c r="Q278" s="143" t="s">
        <v>18</v>
      </c>
      <c r="W278" s="144">
        <f t="shared" si="4"/>
        <v>0</v>
      </c>
    </row>
    <row r="279" spans="2:23" ht="30" customHeight="1">
      <c r="B279" s="184"/>
      <c r="C279" s="312">
        <v>2018</v>
      </c>
      <c r="D279" s="312"/>
      <c r="E279" s="142" t="s">
        <v>1037</v>
      </c>
      <c r="F279" s="314" t="s">
        <v>1036</v>
      </c>
      <c r="G279" s="314"/>
      <c r="H279" s="314"/>
      <c r="I279" s="142" t="s">
        <v>450</v>
      </c>
      <c r="J279" s="314" t="s">
        <v>17</v>
      </c>
      <c r="K279" s="314"/>
      <c r="L279" s="143" t="s">
        <v>29</v>
      </c>
      <c r="M279" s="143">
        <v>5</v>
      </c>
      <c r="N279" s="312" t="s">
        <v>19</v>
      </c>
      <c r="O279" s="312"/>
      <c r="P279" s="312"/>
      <c r="Q279" s="143" t="s">
        <v>29</v>
      </c>
      <c r="W279" s="144">
        <f t="shared" si="4"/>
        <v>0</v>
      </c>
    </row>
    <row r="280" spans="2:23" ht="30" customHeight="1">
      <c r="B280" s="184"/>
      <c r="C280" s="312">
        <v>2018</v>
      </c>
      <c r="D280" s="312"/>
      <c r="E280" s="142" t="s">
        <v>1035</v>
      </c>
      <c r="F280" s="314" t="s">
        <v>1034</v>
      </c>
      <c r="G280" s="314"/>
      <c r="H280" s="314"/>
      <c r="I280" s="142" t="s">
        <v>450</v>
      </c>
      <c r="J280" s="314" t="s">
        <v>17</v>
      </c>
      <c r="K280" s="314"/>
      <c r="L280" s="143" t="s">
        <v>29</v>
      </c>
      <c r="M280" s="143">
        <v>5</v>
      </c>
      <c r="N280" s="312" t="s">
        <v>19</v>
      </c>
      <c r="O280" s="312"/>
      <c r="P280" s="312"/>
      <c r="Q280" s="143" t="s">
        <v>18</v>
      </c>
      <c r="R280" s="159"/>
      <c r="S280" s="159"/>
      <c r="T280" s="159"/>
      <c r="U280" s="159"/>
      <c r="V280" s="159"/>
      <c r="W280" s="159">
        <f t="shared" si="4"/>
        <v>0</v>
      </c>
    </row>
    <row r="281" spans="2:23" ht="30" customHeight="1">
      <c r="B281" s="184"/>
      <c r="C281" s="312">
        <v>2018</v>
      </c>
      <c r="D281" s="312"/>
      <c r="E281" s="142" t="s">
        <v>1033</v>
      </c>
      <c r="F281" s="314" t="s">
        <v>1032</v>
      </c>
      <c r="G281" s="314"/>
      <c r="H281" s="314"/>
      <c r="I281" s="142" t="s">
        <v>450</v>
      </c>
      <c r="J281" s="314" t="s">
        <v>17</v>
      </c>
      <c r="K281" s="314"/>
      <c r="L281" s="143" t="s">
        <v>29</v>
      </c>
      <c r="M281" s="143">
        <v>5</v>
      </c>
      <c r="N281" s="312" t="s">
        <v>19</v>
      </c>
      <c r="O281" s="312"/>
      <c r="P281" s="312"/>
      <c r="Q281" s="143" t="s">
        <v>18</v>
      </c>
      <c r="R281" s="159"/>
      <c r="S281" s="159"/>
      <c r="T281" s="159"/>
      <c r="U281" s="159"/>
      <c r="V281" s="159"/>
      <c r="W281" s="159">
        <f t="shared" si="4"/>
        <v>0</v>
      </c>
    </row>
    <row r="282" spans="2:23" ht="30" customHeight="1">
      <c r="B282" s="184"/>
      <c r="C282" s="312">
        <v>2018</v>
      </c>
      <c r="D282" s="312"/>
      <c r="E282" s="142" t="s">
        <v>1031</v>
      </c>
      <c r="F282" s="314" t="s">
        <v>1030</v>
      </c>
      <c r="G282" s="314"/>
      <c r="H282" s="314"/>
      <c r="I282" s="142" t="s">
        <v>450</v>
      </c>
      <c r="J282" s="314" t="s">
        <v>17</v>
      </c>
      <c r="K282" s="314"/>
      <c r="L282" s="143" t="s">
        <v>29</v>
      </c>
      <c r="M282" s="143">
        <v>5</v>
      </c>
      <c r="N282" s="312" t="s">
        <v>19</v>
      </c>
      <c r="O282" s="312"/>
      <c r="P282" s="312"/>
      <c r="Q282" s="143" t="s">
        <v>18</v>
      </c>
      <c r="W282" s="144">
        <f t="shared" si="4"/>
        <v>0</v>
      </c>
    </row>
    <row r="283" spans="2:23" ht="30" customHeight="1">
      <c r="B283" s="184"/>
      <c r="C283" s="312">
        <v>2018</v>
      </c>
      <c r="D283" s="312"/>
      <c r="E283" s="142" t="s">
        <v>1029</v>
      </c>
      <c r="F283" s="314" t="s">
        <v>1028</v>
      </c>
      <c r="G283" s="314"/>
      <c r="H283" s="314"/>
      <c r="I283" s="142" t="s">
        <v>450</v>
      </c>
      <c r="J283" s="314" t="s">
        <v>17</v>
      </c>
      <c r="K283" s="314"/>
      <c r="L283" s="143" t="s">
        <v>29</v>
      </c>
      <c r="M283" s="143">
        <v>5</v>
      </c>
      <c r="N283" s="312" t="s">
        <v>19</v>
      </c>
      <c r="O283" s="312"/>
      <c r="P283" s="312"/>
      <c r="Q283" s="143" t="s">
        <v>18</v>
      </c>
      <c r="W283" s="144">
        <f t="shared" si="4"/>
        <v>0</v>
      </c>
    </row>
    <row r="284" spans="2:23" ht="30" customHeight="1">
      <c r="B284" s="184"/>
      <c r="C284" s="312">
        <v>2018</v>
      </c>
      <c r="D284" s="312"/>
      <c r="E284" s="142" t="s">
        <v>1027</v>
      </c>
      <c r="F284" s="314" t="s">
        <v>1026</v>
      </c>
      <c r="G284" s="314"/>
      <c r="H284" s="314"/>
      <c r="I284" s="142" t="s">
        <v>450</v>
      </c>
      <c r="J284" s="314" t="s">
        <v>17</v>
      </c>
      <c r="K284" s="314"/>
      <c r="L284" s="143" t="s">
        <v>29</v>
      </c>
      <c r="M284" s="143">
        <v>5</v>
      </c>
      <c r="N284" s="312" t="s">
        <v>19</v>
      </c>
      <c r="O284" s="312"/>
      <c r="P284" s="312"/>
      <c r="Q284" s="143" t="s">
        <v>18</v>
      </c>
      <c r="W284" s="144">
        <f t="shared" si="4"/>
        <v>0</v>
      </c>
    </row>
    <row r="285" spans="2:23" s="181" customFormat="1" ht="30" customHeight="1">
      <c r="B285" s="180"/>
      <c r="C285" s="308">
        <v>2018</v>
      </c>
      <c r="D285" s="308"/>
      <c r="E285" s="153" t="s">
        <v>1025</v>
      </c>
      <c r="F285" s="310" t="s">
        <v>1024</v>
      </c>
      <c r="G285" s="310"/>
      <c r="H285" s="310"/>
      <c r="I285" s="153" t="s">
        <v>450</v>
      </c>
      <c r="J285" s="310" t="s">
        <v>17</v>
      </c>
      <c r="K285" s="310"/>
      <c r="L285" s="154" t="s">
        <v>18</v>
      </c>
      <c r="M285" s="154">
        <v>3</v>
      </c>
      <c r="N285" s="308" t="s">
        <v>19</v>
      </c>
      <c r="O285" s="308"/>
      <c r="P285" s="308"/>
      <c r="Q285" s="154" t="s">
        <v>18</v>
      </c>
      <c r="R285" s="155"/>
      <c r="S285" s="155"/>
      <c r="T285" s="155"/>
      <c r="U285" s="155"/>
      <c r="V285" s="155"/>
      <c r="W285" s="155">
        <f t="shared" si="4"/>
        <v>0</v>
      </c>
    </row>
    <row r="286" spans="2:23" ht="30" customHeight="1">
      <c r="B286" s="171"/>
      <c r="C286" s="312">
        <v>2018</v>
      </c>
      <c r="D286" s="312"/>
      <c r="E286" s="142" t="s">
        <v>1023</v>
      </c>
      <c r="F286" s="314" t="s">
        <v>1022</v>
      </c>
      <c r="G286" s="314"/>
      <c r="H286" s="314"/>
      <c r="I286" s="142" t="s">
        <v>450</v>
      </c>
      <c r="J286" s="314" t="s">
        <v>17</v>
      </c>
      <c r="K286" s="314"/>
      <c r="L286" s="143" t="s">
        <v>29</v>
      </c>
      <c r="M286" s="143">
        <v>4</v>
      </c>
      <c r="N286" s="312" t="s">
        <v>19</v>
      </c>
      <c r="O286" s="312"/>
      <c r="P286" s="312"/>
      <c r="Q286" s="143" t="s">
        <v>18</v>
      </c>
      <c r="W286" s="144">
        <f t="shared" si="4"/>
        <v>0</v>
      </c>
    </row>
    <row r="287" spans="2:23" s="181" customFormat="1" ht="30" customHeight="1">
      <c r="B287" s="180"/>
      <c r="C287" s="308">
        <v>2018</v>
      </c>
      <c r="D287" s="308"/>
      <c r="E287" s="153" t="s">
        <v>1021</v>
      </c>
      <c r="F287" s="310" t="s">
        <v>1020</v>
      </c>
      <c r="G287" s="310"/>
      <c r="H287" s="310"/>
      <c r="I287" s="153" t="s">
        <v>450</v>
      </c>
      <c r="J287" s="310" t="s">
        <v>17</v>
      </c>
      <c r="K287" s="310"/>
      <c r="L287" s="154" t="s">
        <v>18</v>
      </c>
      <c r="M287" s="154">
        <v>3</v>
      </c>
      <c r="N287" s="308" t="s">
        <v>19</v>
      </c>
      <c r="O287" s="308"/>
      <c r="P287" s="308"/>
      <c r="Q287" s="154" t="s">
        <v>18</v>
      </c>
      <c r="R287" s="155"/>
      <c r="S287" s="155"/>
      <c r="T287" s="155"/>
      <c r="U287" s="155"/>
      <c r="V287" s="155"/>
      <c r="W287" s="155">
        <f t="shared" si="4"/>
        <v>0</v>
      </c>
    </row>
    <row r="288" spans="2:23" ht="30" customHeight="1">
      <c r="B288" s="171"/>
      <c r="C288" s="312">
        <v>2018</v>
      </c>
      <c r="D288" s="312"/>
      <c r="E288" s="142" t="s">
        <v>1019</v>
      </c>
      <c r="F288" s="314" t="s">
        <v>1018</v>
      </c>
      <c r="G288" s="314"/>
      <c r="H288" s="314"/>
      <c r="I288" s="142" t="s">
        <v>450</v>
      </c>
      <c r="J288" s="314" t="s">
        <v>17</v>
      </c>
      <c r="K288" s="314"/>
      <c r="L288" s="143" t="s">
        <v>29</v>
      </c>
      <c r="M288" s="143">
        <v>4</v>
      </c>
      <c r="N288" s="312" t="s">
        <v>19</v>
      </c>
      <c r="O288" s="312"/>
      <c r="P288" s="312"/>
      <c r="Q288" s="143" t="s">
        <v>18</v>
      </c>
      <c r="W288" s="144">
        <f t="shared" si="4"/>
        <v>0</v>
      </c>
    </row>
    <row r="289" spans="2:23" ht="30" customHeight="1">
      <c r="B289" s="171"/>
      <c r="C289" s="312">
        <v>2018</v>
      </c>
      <c r="D289" s="312"/>
      <c r="E289" s="142" t="s">
        <v>1017</v>
      </c>
      <c r="F289" s="314" t="s">
        <v>1016</v>
      </c>
      <c r="G289" s="314"/>
      <c r="H289" s="314"/>
      <c r="I289" s="142" t="s">
        <v>450</v>
      </c>
      <c r="J289" s="314" t="s">
        <v>17</v>
      </c>
      <c r="K289" s="314"/>
      <c r="L289" s="143" t="s">
        <v>29</v>
      </c>
      <c r="M289" s="143">
        <v>4</v>
      </c>
      <c r="N289" s="312" t="s">
        <v>19</v>
      </c>
      <c r="O289" s="312"/>
      <c r="P289" s="312"/>
      <c r="Q289" s="143" t="s">
        <v>18</v>
      </c>
      <c r="W289" s="144">
        <f t="shared" si="4"/>
        <v>0</v>
      </c>
    </row>
    <row r="290" spans="2:23" s="181" customFormat="1" ht="30" customHeight="1">
      <c r="B290" s="180"/>
      <c r="C290" s="308">
        <v>2018</v>
      </c>
      <c r="D290" s="308"/>
      <c r="E290" s="153" t="s">
        <v>1015</v>
      </c>
      <c r="F290" s="310" t="s">
        <v>1014</v>
      </c>
      <c r="G290" s="310"/>
      <c r="H290" s="310"/>
      <c r="I290" s="153" t="s">
        <v>450</v>
      </c>
      <c r="J290" s="310" t="s">
        <v>17</v>
      </c>
      <c r="K290" s="310"/>
      <c r="L290" s="154" t="s">
        <v>18</v>
      </c>
      <c r="M290" s="154">
        <v>3</v>
      </c>
      <c r="N290" s="308" t="s">
        <v>19</v>
      </c>
      <c r="O290" s="308"/>
      <c r="P290" s="308"/>
      <c r="Q290" s="154" t="s">
        <v>18</v>
      </c>
      <c r="R290" s="155"/>
      <c r="S290" s="155"/>
      <c r="T290" s="155"/>
      <c r="U290" s="155">
        <f>U291+U292+U293+U294+U295+U296+U297+U298+U299+U300+U301+U302+U303+U304+U305+U307+U306+U308+U309+U310+U311</f>
        <v>2116.56</v>
      </c>
      <c r="V290" s="155"/>
      <c r="W290" s="155">
        <f t="shared" si="4"/>
        <v>2116.56</v>
      </c>
    </row>
    <row r="291" spans="2:23" ht="30" customHeight="1">
      <c r="B291" s="171"/>
      <c r="C291" s="312">
        <v>2018</v>
      </c>
      <c r="D291" s="312"/>
      <c r="E291" s="142" t="s">
        <v>1013</v>
      </c>
      <c r="F291" s="314" t="s">
        <v>1012</v>
      </c>
      <c r="G291" s="314"/>
      <c r="H291" s="314"/>
      <c r="I291" s="142" t="s">
        <v>450</v>
      </c>
      <c r="J291" s="314" t="s">
        <v>17</v>
      </c>
      <c r="K291" s="314"/>
      <c r="L291" s="143" t="s">
        <v>29</v>
      </c>
      <c r="M291" s="143">
        <v>4</v>
      </c>
      <c r="N291" s="312" t="s">
        <v>19</v>
      </c>
      <c r="O291" s="312"/>
      <c r="P291" s="312"/>
      <c r="Q291" s="143" t="s">
        <v>18</v>
      </c>
      <c r="W291" s="144">
        <f t="shared" si="4"/>
        <v>0</v>
      </c>
    </row>
    <row r="292" spans="2:23" ht="30" customHeight="1">
      <c r="B292" s="171"/>
      <c r="C292" s="312">
        <v>2018</v>
      </c>
      <c r="D292" s="312"/>
      <c r="E292" s="142" t="s">
        <v>1011</v>
      </c>
      <c r="F292" s="314" t="s">
        <v>1010</v>
      </c>
      <c r="G292" s="314"/>
      <c r="H292" s="314"/>
      <c r="I292" s="142" t="s">
        <v>450</v>
      </c>
      <c r="J292" s="314" t="s">
        <v>17</v>
      </c>
      <c r="K292" s="314"/>
      <c r="L292" s="143" t="s">
        <v>29</v>
      </c>
      <c r="M292" s="143">
        <v>4</v>
      </c>
      <c r="N292" s="312" t="s">
        <v>19</v>
      </c>
      <c r="O292" s="312"/>
      <c r="P292" s="312"/>
      <c r="Q292" s="143" t="s">
        <v>18</v>
      </c>
      <c r="U292" s="144">
        <v>2116.56</v>
      </c>
      <c r="W292" s="144">
        <f t="shared" si="4"/>
        <v>2116.56</v>
      </c>
    </row>
    <row r="293" spans="2:23" ht="30" customHeight="1">
      <c r="B293" s="171"/>
      <c r="C293" s="312">
        <v>2018</v>
      </c>
      <c r="D293" s="312"/>
      <c r="E293" s="142" t="s">
        <v>1009</v>
      </c>
      <c r="F293" s="314" t="s">
        <v>1008</v>
      </c>
      <c r="G293" s="314"/>
      <c r="H293" s="314"/>
      <c r="I293" s="142" t="s">
        <v>450</v>
      </c>
      <c r="J293" s="314" t="s">
        <v>17</v>
      </c>
      <c r="K293" s="314"/>
      <c r="L293" s="143" t="s">
        <v>29</v>
      </c>
      <c r="M293" s="143">
        <v>4</v>
      </c>
      <c r="N293" s="312" t="s">
        <v>19</v>
      </c>
      <c r="O293" s="312"/>
      <c r="P293" s="312"/>
      <c r="Q293" s="143" t="s">
        <v>18</v>
      </c>
      <c r="W293" s="144">
        <f t="shared" si="4"/>
        <v>0</v>
      </c>
    </row>
    <row r="294" spans="2:23" ht="30" customHeight="1">
      <c r="B294" s="171"/>
      <c r="C294" s="312">
        <v>2018</v>
      </c>
      <c r="D294" s="312"/>
      <c r="E294" s="142" t="s">
        <v>1007</v>
      </c>
      <c r="F294" s="314" t="s">
        <v>1006</v>
      </c>
      <c r="G294" s="314"/>
      <c r="H294" s="314"/>
      <c r="I294" s="142" t="s">
        <v>450</v>
      </c>
      <c r="J294" s="314" t="s">
        <v>17</v>
      </c>
      <c r="K294" s="314"/>
      <c r="L294" s="143" t="s">
        <v>29</v>
      </c>
      <c r="M294" s="143">
        <v>4</v>
      </c>
      <c r="N294" s="312" t="s">
        <v>19</v>
      </c>
      <c r="O294" s="312"/>
      <c r="P294" s="312"/>
      <c r="Q294" s="143" t="s">
        <v>18</v>
      </c>
      <c r="W294" s="144">
        <f t="shared" si="4"/>
        <v>0</v>
      </c>
    </row>
    <row r="295" spans="2:23" ht="30" customHeight="1">
      <c r="B295" s="171"/>
      <c r="C295" s="312">
        <v>2018</v>
      </c>
      <c r="D295" s="312"/>
      <c r="E295" s="142" t="s">
        <v>1005</v>
      </c>
      <c r="F295" s="314" t="s">
        <v>1004</v>
      </c>
      <c r="G295" s="314"/>
      <c r="H295" s="314"/>
      <c r="I295" s="142" t="s">
        <v>450</v>
      </c>
      <c r="J295" s="314" t="s">
        <v>17</v>
      </c>
      <c r="K295" s="314"/>
      <c r="L295" s="143" t="s">
        <v>29</v>
      </c>
      <c r="M295" s="143">
        <v>4</v>
      </c>
      <c r="N295" s="312" t="s">
        <v>19</v>
      </c>
      <c r="O295" s="312"/>
      <c r="P295" s="312"/>
      <c r="Q295" s="143" t="s">
        <v>18</v>
      </c>
      <c r="W295" s="144">
        <f t="shared" si="4"/>
        <v>0</v>
      </c>
    </row>
    <row r="296" spans="2:23" ht="30" customHeight="1">
      <c r="B296" s="171"/>
      <c r="C296" s="312">
        <v>2018</v>
      </c>
      <c r="D296" s="312"/>
      <c r="E296" s="142" t="s">
        <v>1003</v>
      </c>
      <c r="F296" s="314" t="s">
        <v>1002</v>
      </c>
      <c r="G296" s="314"/>
      <c r="H296" s="314"/>
      <c r="I296" s="142" t="s">
        <v>450</v>
      </c>
      <c r="J296" s="314" t="s">
        <v>17</v>
      </c>
      <c r="K296" s="314"/>
      <c r="L296" s="143" t="s">
        <v>29</v>
      </c>
      <c r="M296" s="143">
        <v>4</v>
      </c>
      <c r="N296" s="312" t="s">
        <v>19</v>
      </c>
      <c r="O296" s="312"/>
      <c r="P296" s="312"/>
      <c r="Q296" s="143" t="s">
        <v>18</v>
      </c>
      <c r="W296" s="144">
        <f t="shared" si="4"/>
        <v>0</v>
      </c>
    </row>
    <row r="297" spans="2:23" ht="30" customHeight="1">
      <c r="B297" s="171"/>
      <c r="C297" s="312">
        <v>2018</v>
      </c>
      <c r="D297" s="312"/>
      <c r="E297" s="142" t="s">
        <v>1001</v>
      </c>
      <c r="F297" s="314" t="s">
        <v>1000</v>
      </c>
      <c r="G297" s="314"/>
      <c r="H297" s="314"/>
      <c r="I297" s="142" t="s">
        <v>450</v>
      </c>
      <c r="J297" s="314" t="s">
        <v>17</v>
      </c>
      <c r="K297" s="314"/>
      <c r="L297" s="143" t="s">
        <v>18</v>
      </c>
      <c r="M297" s="143">
        <v>4</v>
      </c>
      <c r="N297" s="312" t="s">
        <v>19</v>
      </c>
      <c r="O297" s="312"/>
      <c r="P297" s="312"/>
      <c r="Q297" s="143" t="s">
        <v>18</v>
      </c>
      <c r="W297" s="144">
        <f t="shared" si="4"/>
        <v>0</v>
      </c>
    </row>
    <row r="298" spans="2:23" ht="30" customHeight="1">
      <c r="B298" s="184"/>
      <c r="C298" s="312">
        <v>2018</v>
      </c>
      <c r="D298" s="312"/>
      <c r="E298" s="142" t="s">
        <v>999</v>
      </c>
      <c r="F298" s="314" t="s">
        <v>998</v>
      </c>
      <c r="G298" s="314"/>
      <c r="H298" s="314"/>
      <c r="I298" s="142" t="s">
        <v>450</v>
      </c>
      <c r="J298" s="314" t="s">
        <v>17</v>
      </c>
      <c r="K298" s="314"/>
      <c r="L298" s="143" t="s">
        <v>29</v>
      </c>
      <c r="M298" s="143">
        <v>5</v>
      </c>
      <c r="N298" s="312" t="s">
        <v>19</v>
      </c>
      <c r="O298" s="312"/>
      <c r="P298" s="312"/>
      <c r="Q298" s="143" t="s">
        <v>18</v>
      </c>
      <c r="W298" s="144">
        <f t="shared" si="4"/>
        <v>0</v>
      </c>
    </row>
    <row r="299" spans="2:23" ht="30" customHeight="1">
      <c r="B299" s="184"/>
      <c r="C299" s="312">
        <v>2018</v>
      </c>
      <c r="D299" s="312"/>
      <c r="E299" s="142" t="s">
        <v>997</v>
      </c>
      <c r="F299" s="314" t="s">
        <v>996</v>
      </c>
      <c r="G299" s="314"/>
      <c r="H299" s="314"/>
      <c r="I299" s="142" t="s">
        <v>450</v>
      </c>
      <c r="J299" s="314" t="s">
        <v>17</v>
      </c>
      <c r="K299" s="314"/>
      <c r="L299" s="143" t="s">
        <v>29</v>
      </c>
      <c r="M299" s="143">
        <v>5</v>
      </c>
      <c r="N299" s="312" t="s">
        <v>19</v>
      </c>
      <c r="O299" s="312"/>
      <c r="P299" s="312"/>
      <c r="Q299" s="143" t="s">
        <v>18</v>
      </c>
      <c r="W299" s="144">
        <f t="shared" si="4"/>
        <v>0</v>
      </c>
    </row>
    <row r="300" spans="2:23" ht="30" customHeight="1">
      <c r="B300" s="171"/>
      <c r="C300" s="312">
        <v>2018</v>
      </c>
      <c r="D300" s="312"/>
      <c r="E300" s="142" t="s">
        <v>995</v>
      </c>
      <c r="F300" s="314" t="s">
        <v>994</v>
      </c>
      <c r="G300" s="314"/>
      <c r="H300" s="314"/>
      <c r="I300" s="142" t="s">
        <v>450</v>
      </c>
      <c r="J300" s="314" t="s">
        <v>17</v>
      </c>
      <c r="K300" s="314"/>
      <c r="L300" s="143" t="s">
        <v>29</v>
      </c>
      <c r="M300" s="143">
        <v>4</v>
      </c>
      <c r="N300" s="312" t="s">
        <v>19</v>
      </c>
      <c r="O300" s="312"/>
      <c r="P300" s="312"/>
      <c r="Q300" s="143" t="s">
        <v>18</v>
      </c>
      <c r="W300" s="144">
        <f t="shared" si="4"/>
        <v>0</v>
      </c>
    </row>
    <row r="301" spans="2:23" ht="30" customHeight="1">
      <c r="B301" s="171"/>
      <c r="C301" s="312">
        <v>2018</v>
      </c>
      <c r="D301" s="312"/>
      <c r="E301" s="142" t="s">
        <v>993</v>
      </c>
      <c r="F301" s="314" t="s">
        <v>992</v>
      </c>
      <c r="G301" s="314"/>
      <c r="H301" s="314"/>
      <c r="I301" s="142" t="s">
        <v>450</v>
      </c>
      <c r="J301" s="314" t="s">
        <v>17</v>
      </c>
      <c r="K301" s="314"/>
      <c r="L301" s="143" t="s">
        <v>29</v>
      </c>
      <c r="M301" s="143">
        <v>4</v>
      </c>
      <c r="N301" s="312" t="s">
        <v>19</v>
      </c>
      <c r="O301" s="312"/>
      <c r="P301" s="312"/>
      <c r="Q301" s="143" t="s">
        <v>18</v>
      </c>
      <c r="W301" s="144">
        <f t="shared" si="4"/>
        <v>0</v>
      </c>
    </row>
    <row r="302" spans="2:23" ht="30" customHeight="1">
      <c r="B302" s="171"/>
      <c r="C302" s="312">
        <v>2018</v>
      </c>
      <c r="D302" s="312"/>
      <c r="E302" s="142" t="s">
        <v>991</v>
      </c>
      <c r="F302" s="314" t="s">
        <v>990</v>
      </c>
      <c r="G302" s="314"/>
      <c r="H302" s="314"/>
      <c r="I302" s="142" t="s">
        <v>450</v>
      </c>
      <c r="J302" s="314" t="s">
        <v>17</v>
      </c>
      <c r="K302" s="314"/>
      <c r="L302" s="143" t="s">
        <v>29</v>
      </c>
      <c r="M302" s="143">
        <v>4</v>
      </c>
      <c r="N302" s="312" t="s">
        <v>19</v>
      </c>
      <c r="O302" s="312"/>
      <c r="P302" s="312"/>
      <c r="Q302" s="143" t="s">
        <v>18</v>
      </c>
      <c r="W302" s="144">
        <f t="shared" si="4"/>
        <v>0</v>
      </c>
    </row>
    <row r="303" spans="2:23" ht="30" customHeight="1">
      <c r="B303" s="171"/>
      <c r="C303" s="312">
        <v>2018</v>
      </c>
      <c r="D303" s="312"/>
      <c r="E303" s="142" t="s">
        <v>989</v>
      </c>
      <c r="F303" s="314" t="s">
        <v>988</v>
      </c>
      <c r="G303" s="314"/>
      <c r="H303" s="314"/>
      <c r="I303" s="142" t="s">
        <v>450</v>
      </c>
      <c r="J303" s="314" t="s">
        <v>17</v>
      </c>
      <c r="K303" s="314"/>
      <c r="L303" s="143" t="s">
        <v>29</v>
      </c>
      <c r="M303" s="143">
        <v>4</v>
      </c>
      <c r="N303" s="312" t="s">
        <v>19</v>
      </c>
      <c r="O303" s="312"/>
      <c r="P303" s="312"/>
      <c r="Q303" s="143" t="s">
        <v>18</v>
      </c>
      <c r="W303" s="144">
        <f t="shared" si="4"/>
        <v>0</v>
      </c>
    </row>
    <row r="304" spans="2:23" ht="30" customHeight="1">
      <c r="B304" s="171"/>
      <c r="C304" s="312">
        <v>2018</v>
      </c>
      <c r="D304" s="312"/>
      <c r="E304" s="142" t="s">
        <v>987</v>
      </c>
      <c r="F304" s="314" t="s">
        <v>986</v>
      </c>
      <c r="G304" s="314"/>
      <c r="H304" s="314"/>
      <c r="I304" s="142" t="s">
        <v>450</v>
      </c>
      <c r="J304" s="314" t="s">
        <v>17</v>
      </c>
      <c r="K304" s="314"/>
      <c r="L304" s="143" t="s">
        <v>29</v>
      </c>
      <c r="M304" s="143">
        <v>4</v>
      </c>
      <c r="N304" s="312" t="s">
        <v>19</v>
      </c>
      <c r="O304" s="312"/>
      <c r="P304" s="312"/>
      <c r="Q304" s="143" t="s">
        <v>18</v>
      </c>
      <c r="W304" s="144">
        <f t="shared" si="4"/>
        <v>0</v>
      </c>
    </row>
    <row r="305" spans="2:23" ht="30" customHeight="1">
      <c r="B305" s="171"/>
      <c r="C305" s="312">
        <v>2018</v>
      </c>
      <c r="D305" s="312"/>
      <c r="E305" s="142" t="s">
        <v>985</v>
      </c>
      <c r="F305" s="314" t="s">
        <v>984</v>
      </c>
      <c r="G305" s="314"/>
      <c r="H305" s="314"/>
      <c r="I305" s="142" t="s">
        <v>450</v>
      </c>
      <c r="J305" s="314" t="s">
        <v>17</v>
      </c>
      <c r="K305" s="314"/>
      <c r="L305" s="143" t="s">
        <v>29</v>
      </c>
      <c r="M305" s="143">
        <v>4</v>
      </c>
      <c r="N305" s="312" t="s">
        <v>19</v>
      </c>
      <c r="O305" s="312"/>
      <c r="P305" s="312"/>
      <c r="Q305" s="143" t="s">
        <v>18</v>
      </c>
      <c r="W305" s="144">
        <f t="shared" si="4"/>
        <v>0</v>
      </c>
    </row>
    <row r="306" spans="2:23" ht="30" customHeight="1">
      <c r="B306" s="171"/>
      <c r="C306" s="312">
        <v>2018</v>
      </c>
      <c r="D306" s="312"/>
      <c r="E306" s="142" t="s">
        <v>983</v>
      </c>
      <c r="F306" s="314" t="s">
        <v>982</v>
      </c>
      <c r="G306" s="314"/>
      <c r="H306" s="314"/>
      <c r="I306" s="142" t="s">
        <v>450</v>
      </c>
      <c r="J306" s="314" t="s">
        <v>17</v>
      </c>
      <c r="K306" s="314"/>
      <c r="L306" s="143" t="s">
        <v>29</v>
      </c>
      <c r="M306" s="143">
        <v>4</v>
      </c>
      <c r="N306" s="312" t="s">
        <v>19</v>
      </c>
      <c r="O306" s="312"/>
      <c r="P306" s="312"/>
      <c r="Q306" s="143" t="s">
        <v>18</v>
      </c>
      <c r="W306" s="144">
        <f t="shared" si="4"/>
        <v>0</v>
      </c>
    </row>
    <row r="307" spans="2:23" ht="30" customHeight="1">
      <c r="B307" s="171"/>
      <c r="C307" s="312">
        <v>2018</v>
      </c>
      <c r="D307" s="312"/>
      <c r="E307" s="142" t="s">
        <v>981</v>
      </c>
      <c r="F307" s="314" t="s">
        <v>980</v>
      </c>
      <c r="G307" s="314"/>
      <c r="H307" s="314"/>
      <c r="I307" s="142" t="s">
        <v>450</v>
      </c>
      <c r="J307" s="314" t="s">
        <v>17</v>
      </c>
      <c r="K307" s="314"/>
      <c r="L307" s="143" t="s">
        <v>29</v>
      </c>
      <c r="M307" s="143">
        <v>4</v>
      </c>
      <c r="N307" s="312" t="s">
        <v>19</v>
      </c>
      <c r="O307" s="312"/>
      <c r="P307" s="312"/>
      <c r="Q307" s="143" t="s">
        <v>18</v>
      </c>
      <c r="W307" s="144">
        <f t="shared" si="4"/>
        <v>0</v>
      </c>
    </row>
    <row r="308" spans="2:23" ht="30" customHeight="1">
      <c r="B308" s="171"/>
      <c r="C308" s="312">
        <v>2018</v>
      </c>
      <c r="D308" s="312"/>
      <c r="E308" s="142" t="s">
        <v>979</v>
      </c>
      <c r="F308" s="314" t="s">
        <v>978</v>
      </c>
      <c r="G308" s="314"/>
      <c r="H308" s="314"/>
      <c r="I308" s="142" t="s">
        <v>450</v>
      </c>
      <c r="J308" s="314" t="s">
        <v>17</v>
      </c>
      <c r="K308" s="314"/>
      <c r="L308" s="143" t="s">
        <v>29</v>
      </c>
      <c r="M308" s="143">
        <v>4</v>
      </c>
      <c r="N308" s="312" t="s">
        <v>19</v>
      </c>
      <c r="O308" s="312"/>
      <c r="P308" s="312"/>
      <c r="Q308" s="143" t="s">
        <v>18</v>
      </c>
      <c r="W308" s="144">
        <f t="shared" si="4"/>
        <v>0</v>
      </c>
    </row>
    <row r="309" spans="2:23" ht="30" customHeight="1">
      <c r="B309" s="171"/>
      <c r="C309" s="312">
        <v>2018</v>
      </c>
      <c r="D309" s="312"/>
      <c r="E309" s="142" t="s">
        <v>977</v>
      </c>
      <c r="F309" s="314" t="s">
        <v>976</v>
      </c>
      <c r="G309" s="314"/>
      <c r="H309" s="314"/>
      <c r="I309" s="142" t="s">
        <v>450</v>
      </c>
      <c r="J309" s="314" t="s">
        <v>17</v>
      </c>
      <c r="K309" s="314"/>
      <c r="L309" s="143" t="s">
        <v>29</v>
      </c>
      <c r="M309" s="143">
        <v>4</v>
      </c>
      <c r="N309" s="312" t="s">
        <v>19</v>
      </c>
      <c r="O309" s="312"/>
      <c r="P309" s="312"/>
      <c r="Q309" s="143" t="s">
        <v>18</v>
      </c>
      <c r="W309" s="144">
        <f t="shared" si="4"/>
        <v>0</v>
      </c>
    </row>
    <row r="310" spans="2:23" ht="30" customHeight="1">
      <c r="B310" s="171"/>
      <c r="C310" s="312">
        <v>2018</v>
      </c>
      <c r="D310" s="312"/>
      <c r="E310" s="142" t="s">
        <v>975</v>
      </c>
      <c r="F310" s="314" t="s">
        <v>974</v>
      </c>
      <c r="G310" s="314"/>
      <c r="H310" s="314"/>
      <c r="I310" s="142" t="s">
        <v>450</v>
      </c>
      <c r="J310" s="314" t="s">
        <v>17</v>
      </c>
      <c r="K310" s="314"/>
      <c r="L310" s="143" t="s">
        <v>29</v>
      </c>
      <c r="M310" s="143">
        <v>4</v>
      </c>
      <c r="N310" s="312" t="s">
        <v>19</v>
      </c>
      <c r="O310" s="312"/>
      <c r="P310" s="312"/>
      <c r="Q310" s="143" t="s">
        <v>18</v>
      </c>
      <c r="W310" s="144">
        <f t="shared" si="4"/>
        <v>0</v>
      </c>
    </row>
    <row r="311" spans="2:23" ht="30" customHeight="1">
      <c r="B311" s="171"/>
      <c r="C311" s="312">
        <v>2018</v>
      </c>
      <c r="D311" s="312"/>
      <c r="E311" s="142" t="s">
        <v>973</v>
      </c>
      <c r="F311" s="314" t="s">
        <v>972</v>
      </c>
      <c r="G311" s="314"/>
      <c r="H311" s="314"/>
      <c r="I311" s="142" t="s">
        <v>450</v>
      </c>
      <c r="J311" s="314" t="s">
        <v>17</v>
      </c>
      <c r="K311" s="314"/>
      <c r="L311" s="143" t="s">
        <v>29</v>
      </c>
      <c r="M311" s="143">
        <v>4</v>
      </c>
      <c r="N311" s="312" t="s">
        <v>19</v>
      </c>
      <c r="O311" s="312"/>
      <c r="P311" s="312"/>
      <c r="Q311" s="143" t="s">
        <v>18</v>
      </c>
      <c r="W311" s="144">
        <f t="shared" si="4"/>
        <v>0</v>
      </c>
    </row>
    <row r="312" spans="2:23" s="181" customFormat="1" ht="30" customHeight="1">
      <c r="B312" s="180"/>
      <c r="C312" s="308">
        <v>2018</v>
      </c>
      <c r="D312" s="308"/>
      <c r="E312" s="153" t="s">
        <v>971</v>
      </c>
      <c r="F312" s="310" t="s">
        <v>970</v>
      </c>
      <c r="G312" s="310"/>
      <c r="H312" s="310"/>
      <c r="I312" s="153" t="s">
        <v>450</v>
      </c>
      <c r="J312" s="310" t="s">
        <v>17</v>
      </c>
      <c r="K312" s="310"/>
      <c r="L312" s="154" t="s">
        <v>18</v>
      </c>
      <c r="M312" s="154">
        <v>3</v>
      </c>
      <c r="N312" s="308" t="s">
        <v>19</v>
      </c>
      <c r="O312" s="308"/>
      <c r="P312" s="308"/>
      <c r="Q312" s="154" t="s">
        <v>18</v>
      </c>
      <c r="R312" s="155"/>
      <c r="S312" s="155"/>
      <c r="T312" s="155"/>
      <c r="U312" s="155"/>
      <c r="V312" s="155"/>
      <c r="W312" s="155">
        <f t="shared" si="4"/>
        <v>0</v>
      </c>
    </row>
    <row r="313" spans="2:23" ht="30" customHeight="1">
      <c r="B313" s="171"/>
      <c r="C313" s="312">
        <v>2018</v>
      </c>
      <c r="D313" s="312"/>
      <c r="E313" s="142" t="s">
        <v>969</v>
      </c>
      <c r="F313" s="314" t="s">
        <v>968</v>
      </c>
      <c r="G313" s="314"/>
      <c r="H313" s="314"/>
      <c r="I313" s="142" t="s">
        <v>450</v>
      </c>
      <c r="J313" s="314" t="s">
        <v>17</v>
      </c>
      <c r="K313" s="314"/>
      <c r="L313" s="143" t="s">
        <v>29</v>
      </c>
      <c r="M313" s="143">
        <v>4</v>
      </c>
      <c r="N313" s="312" t="s">
        <v>19</v>
      </c>
      <c r="O313" s="312"/>
      <c r="P313" s="312"/>
      <c r="Q313" s="143" t="s">
        <v>18</v>
      </c>
      <c r="W313" s="144">
        <f t="shared" si="4"/>
        <v>0</v>
      </c>
    </row>
    <row r="314" spans="2:23" ht="30" customHeight="1">
      <c r="B314" s="171"/>
      <c r="C314" s="312">
        <v>2018</v>
      </c>
      <c r="D314" s="312"/>
      <c r="E314" s="142" t="s">
        <v>967</v>
      </c>
      <c r="F314" s="314" t="s">
        <v>966</v>
      </c>
      <c r="G314" s="314"/>
      <c r="H314" s="314"/>
      <c r="I314" s="142" t="s">
        <v>450</v>
      </c>
      <c r="J314" s="314" t="s">
        <v>17</v>
      </c>
      <c r="K314" s="314"/>
      <c r="L314" s="143" t="s">
        <v>29</v>
      </c>
      <c r="M314" s="143">
        <v>4</v>
      </c>
      <c r="N314" s="312" t="s">
        <v>19</v>
      </c>
      <c r="O314" s="312"/>
      <c r="P314" s="312"/>
      <c r="Q314" s="143" t="s">
        <v>18</v>
      </c>
      <c r="W314" s="144">
        <f t="shared" si="4"/>
        <v>0</v>
      </c>
    </row>
    <row r="315" spans="2:23" s="179" customFormat="1" ht="30" customHeight="1">
      <c r="B315" s="178"/>
      <c r="C315" s="305">
        <v>2018</v>
      </c>
      <c r="D315" s="305"/>
      <c r="E315" s="146" t="s">
        <v>965</v>
      </c>
      <c r="F315" s="307" t="s">
        <v>964</v>
      </c>
      <c r="G315" s="307"/>
      <c r="H315" s="307"/>
      <c r="I315" s="146" t="s">
        <v>450</v>
      </c>
      <c r="J315" s="307" t="s">
        <v>17</v>
      </c>
      <c r="K315" s="307"/>
      <c r="L315" s="147" t="s">
        <v>18</v>
      </c>
      <c r="M315" s="147">
        <v>2</v>
      </c>
      <c r="N315" s="305" t="s">
        <v>19</v>
      </c>
      <c r="O315" s="305"/>
      <c r="P315" s="305"/>
      <c r="Q315" s="147" t="s">
        <v>18</v>
      </c>
      <c r="R315" s="148"/>
      <c r="S315" s="148">
        <f>S316+S318+S320+S323+S327+S330+S332+S335+S341+S353+S359+S361+S364+S366+S368</f>
        <v>61182.080000000002</v>
      </c>
      <c r="T315" s="148">
        <f>T316+T318+T320+T323+T327+T330+T332+T335+T341+T353+T359+T361+T364+T366+T368</f>
        <v>15916.149999999998</v>
      </c>
      <c r="U315" s="148"/>
      <c r="V315" s="148">
        <f>V316+V318+V320+V323+V327+V330+V332+V335+V341+V353+V359+V361+V364+V366+V368</f>
        <v>13119.95</v>
      </c>
      <c r="W315" s="148">
        <f t="shared" si="4"/>
        <v>90218.18</v>
      </c>
    </row>
    <row r="316" spans="2:23" s="181" customFormat="1" ht="30" customHeight="1">
      <c r="B316" s="180"/>
      <c r="C316" s="308">
        <v>2018</v>
      </c>
      <c r="D316" s="308"/>
      <c r="E316" s="153" t="s">
        <v>963</v>
      </c>
      <c r="F316" s="310" t="s">
        <v>962</v>
      </c>
      <c r="G316" s="310"/>
      <c r="H316" s="310"/>
      <c r="I316" s="153" t="s">
        <v>450</v>
      </c>
      <c r="J316" s="310" t="s">
        <v>17</v>
      </c>
      <c r="K316" s="310"/>
      <c r="L316" s="154" t="s">
        <v>18</v>
      </c>
      <c r="M316" s="154">
        <v>3</v>
      </c>
      <c r="N316" s="308" t="s">
        <v>19</v>
      </c>
      <c r="O316" s="308"/>
      <c r="P316" s="308"/>
      <c r="Q316" s="154" t="s">
        <v>18</v>
      </c>
      <c r="R316" s="155"/>
      <c r="S316" s="155"/>
      <c r="T316" s="155"/>
      <c r="U316" s="155"/>
      <c r="V316" s="155"/>
      <c r="W316" s="155">
        <f t="shared" si="4"/>
        <v>0</v>
      </c>
    </row>
    <row r="317" spans="2:23" ht="30" customHeight="1">
      <c r="B317" s="171"/>
      <c r="C317" s="312">
        <v>2018</v>
      </c>
      <c r="D317" s="312"/>
      <c r="E317" s="142" t="s">
        <v>961</v>
      </c>
      <c r="F317" s="314" t="s">
        <v>960</v>
      </c>
      <c r="G317" s="314"/>
      <c r="H317" s="314"/>
      <c r="I317" s="142" t="s">
        <v>450</v>
      </c>
      <c r="J317" s="314" t="s">
        <v>17</v>
      </c>
      <c r="K317" s="314"/>
      <c r="L317" s="143" t="s">
        <v>29</v>
      </c>
      <c r="M317" s="143">
        <v>4</v>
      </c>
      <c r="N317" s="312" t="s">
        <v>19</v>
      </c>
      <c r="O317" s="312"/>
      <c r="P317" s="312"/>
      <c r="Q317" s="143" t="s">
        <v>18</v>
      </c>
      <c r="W317" s="144">
        <f t="shared" si="4"/>
        <v>0</v>
      </c>
    </row>
    <row r="318" spans="2:23" s="181" customFormat="1" ht="30" customHeight="1">
      <c r="B318" s="180"/>
      <c r="C318" s="308">
        <v>2018</v>
      </c>
      <c r="D318" s="308"/>
      <c r="E318" s="153" t="s">
        <v>959</v>
      </c>
      <c r="F318" s="310" t="s">
        <v>958</v>
      </c>
      <c r="G318" s="310"/>
      <c r="H318" s="310"/>
      <c r="I318" s="153" t="s">
        <v>450</v>
      </c>
      <c r="J318" s="310" t="s">
        <v>17</v>
      </c>
      <c r="K318" s="310"/>
      <c r="L318" s="154" t="s">
        <v>18</v>
      </c>
      <c r="M318" s="154">
        <v>3</v>
      </c>
      <c r="N318" s="308" t="s">
        <v>19</v>
      </c>
      <c r="O318" s="308"/>
      <c r="P318" s="308"/>
      <c r="Q318" s="154" t="s">
        <v>18</v>
      </c>
      <c r="R318" s="155"/>
      <c r="S318" s="155"/>
      <c r="T318" s="155"/>
      <c r="U318" s="155"/>
      <c r="V318" s="155"/>
      <c r="W318" s="155">
        <f t="shared" si="4"/>
        <v>0</v>
      </c>
    </row>
    <row r="319" spans="2:23" ht="30" customHeight="1">
      <c r="B319" s="171"/>
      <c r="C319" s="312">
        <v>2018</v>
      </c>
      <c r="D319" s="312"/>
      <c r="E319" s="142" t="s">
        <v>957</v>
      </c>
      <c r="F319" s="314" t="s">
        <v>956</v>
      </c>
      <c r="G319" s="314"/>
      <c r="H319" s="314"/>
      <c r="I319" s="142" t="s">
        <v>450</v>
      </c>
      <c r="J319" s="314" t="s">
        <v>17</v>
      </c>
      <c r="K319" s="314"/>
      <c r="L319" s="143" t="s">
        <v>29</v>
      </c>
      <c r="M319" s="143">
        <v>4</v>
      </c>
      <c r="N319" s="312" t="s">
        <v>19</v>
      </c>
      <c r="O319" s="312"/>
      <c r="P319" s="312"/>
      <c r="Q319" s="143" t="s">
        <v>18</v>
      </c>
      <c r="W319" s="144">
        <f t="shared" si="4"/>
        <v>0</v>
      </c>
    </row>
    <row r="320" spans="2:23" s="181" customFormat="1" ht="43.5" customHeight="1">
      <c r="B320" s="180"/>
      <c r="C320" s="308">
        <v>2018</v>
      </c>
      <c r="D320" s="308"/>
      <c r="E320" s="153" t="s">
        <v>955</v>
      </c>
      <c r="F320" s="310" t="s">
        <v>954</v>
      </c>
      <c r="G320" s="310"/>
      <c r="H320" s="310"/>
      <c r="I320" s="153" t="s">
        <v>450</v>
      </c>
      <c r="J320" s="310" t="s">
        <v>17</v>
      </c>
      <c r="K320" s="310"/>
      <c r="L320" s="154" t="s">
        <v>18</v>
      </c>
      <c r="M320" s="154">
        <v>3</v>
      </c>
      <c r="N320" s="308" t="s">
        <v>19</v>
      </c>
      <c r="O320" s="308"/>
      <c r="P320" s="308"/>
      <c r="Q320" s="154" t="s">
        <v>18</v>
      </c>
      <c r="R320" s="155"/>
      <c r="S320" s="155"/>
      <c r="T320" s="155"/>
      <c r="U320" s="155"/>
      <c r="V320" s="155"/>
      <c r="W320" s="155">
        <f t="shared" si="4"/>
        <v>0</v>
      </c>
    </row>
    <row r="321" spans="2:23" ht="30" customHeight="1">
      <c r="B321" s="171"/>
      <c r="C321" s="312">
        <v>2018</v>
      </c>
      <c r="D321" s="312"/>
      <c r="E321" s="142" t="s">
        <v>953</v>
      </c>
      <c r="F321" s="314" t="s">
        <v>952</v>
      </c>
      <c r="G321" s="314"/>
      <c r="H321" s="314"/>
      <c r="I321" s="142" t="s">
        <v>450</v>
      </c>
      <c r="J321" s="314" t="s">
        <v>17</v>
      </c>
      <c r="K321" s="314"/>
      <c r="L321" s="143" t="s">
        <v>29</v>
      </c>
      <c r="M321" s="143">
        <v>4</v>
      </c>
      <c r="N321" s="312" t="s">
        <v>19</v>
      </c>
      <c r="O321" s="312"/>
      <c r="P321" s="312"/>
      <c r="Q321" s="143" t="s">
        <v>18</v>
      </c>
      <c r="W321" s="144">
        <f t="shared" si="4"/>
        <v>0</v>
      </c>
    </row>
    <row r="322" spans="2:23" ht="30" customHeight="1">
      <c r="B322" s="171"/>
      <c r="C322" s="312">
        <v>2018</v>
      </c>
      <c r="D322" s="312"/>
      <c r="E322" s="142" t="s">
        <v>951</v>
      </c>
      <c r="F322" s="314" t="s">
        <v>950</v>
      </c>
      <c r="G322" s="314"/>
      <c r="H322" s="314"/>
      <c r="I322" s="142" t="s">
        <v>450</v>
      </c>
      <c r="J322" s="314" t="s">
        <v>17</v>
      </c>
      <c r="K322" s="314"/>
      <c r="L322" s="143" t="s">
        <v>29</v>
      </c>
      <c r="M322" s="143">
        <v>4</v>
      </c>
      <c r="N322" s="312" t="s">
        <v>19</v>
      </c>
      <c r="O322" s="312"/>
      <c r="P322" s="312"/>
      <c r="Q322" s="143" t="s">
        <v>18</v>
      </c>
      <c r="W322" s="144">
        <f t="shared" si="4"/>
        <v>0</v>
      </c>
    </row>
    <row r="323" spans="2:23" s="181" customFormat="1" ht="30" customHeight="1">
      <c r="B323" s="180"/>
      <c r="C323" s="308">
        <v>2018</v>
      </c>
      <c r="D323" s="308"/>
      <c r="E323" s="153" t="s">
        <v>949</v>
      </c>
      <c r="F323" s="310" t="s">
        <v>948</v>
      </c>
      <c r="G323" s="310"/>
      <c r="H323" s="310"/>
      <c r="I323" s="153" t="s">
        <v>450</v>
      </c>
      <c r="J323" s="310" t="s">
        <v>17</v>
      </c>
      <c r="K323" s="310"/>
      <c r="L323" s="154" t="s">
        <v>18</v>
      </c>
      <c r="M323" s="154">
        <v>3</v>
      </c>
      <c r="N323" s="308" t="s">
        <v>19</v>
      </c>
      <c r="O323" s="308"/>
      <c r="P323" s="308"/>
      <c r="Q323" s="154" t="s">
        <v>18</v>
      </c>
      <c r="R323" s="155"/>
      <c r="S323" s="155"/>
      <c r="T323" s="155">
        <f>T324+T325+T326</f>
        <v>163.47999999999999</v>
      </c>
      <c r="U323" s="155"/>
      <c r="V323" s="155">
        <f>V324+V325+V326</f>
        <v>0.05</v>
      </c>
      <c r="W323" s="155">
        <f t="shared" si="4"/>
        <v>163.53</v>
      </c>
    </row>
    <row r="324" spans="2:23" ht="30" customHeight="1">
      <c r="B324" s="171"/>
      <c r="C324" s="312">
        <v>2018</v>
      </c>
      <c r="D324" s="312"/>
      <c r="E324" s="142" t="s">
        <v>947</v>
      </c>
      <c r="F324" s="314" t="s">
        <v>946</v>
      </c>
      <c r="G324" s="314"/>
      <c r="H324" s="314"/>
      <c r="I324" s="142" t="s">
        <v>450</v>
      </c>
      <c r="J324" s="314" t="s">
        <v>17</v>
      </c>
      <c r="K324" s="314"/>
      <c r="L324" s="143" t="s">
        <v>29</v>
      </c>
      <c r="M324" s="143">
        <v>4</v>
      </c>
      <c r="N324" s="312" t="s">
        <v>19</v>
      </c>
      <c r="O324" s="312"/>
      <c r="P324" s="312"/>
      <c r="Q324" s="143" t="s">
        <v>18</v>
      </c>
      <c r="W324" s="144">
        <f t="shared" ref="W324:W387" si="5">R324+S324+T324+U324+V324</f>
        <v>0</v>
      </c>
    </row>
    <row r="325" spans="2:23" ht="30" customHeight="1">
      <c r="B325" s="171"/>
      <c r="C325" s="312">
        <v>2018</v>
      </c>
      <c r="D325" s="312"/>
      <c r="E325" s="142" t="s">
        <v>945</v>
      </c>
      <c r="F325" s="314" t="s">
        <v>944</v>
      </c>
      <c r="G325" s="314"/>
      <c r="H325" s="314"/>
      <c r="I325" s="142" t="s">
        <v>450</v>
      </c>
      <c r="J325" s="314" t="s">
        <v>17</v>
      </c>
      <c r="K325" s="314"/>
      <c r="L325" s="143" t="s">
        <v>29</v>
      </c>
      <c r="M325" s="143">
        <v>4</v>
      </c>
      <c r="N325" s="312" t="s">
        <v>19</v>
      </c>
      <c r="O325" s="312"/>
      <c r="P325" s="312"/>
      <c r="Q325" s="143" t="s">
        <v>18</v>
      </c>
      <c r="T325" s="144">
        <v>163.47999999999999</v>
      </c>
      <c r="V325" s="144">
        <v>0.05</v>
      </c>
      <c r="W325" s="144">
        <f t="shared" si="5"/>
        <v>163.53</v>
      </c>
    </row>
    <row r="326" spans="2:23" ht="30" customHeight="1">
      <c r="B326" s="171"/>
      <c r="C326" s="312">
        <v>2018</v>
      </c>
      <c r="D326" s="312"/>
      <c r="E326" s="142" t="s">
        <v>943</v>
      </c>
      <c r="F326" s="314" t="s">
        <v>942</v>
      </c>
      <c r="G326" s="314"/>
      <c r="H326" s="314"/>
      <c r="I326" s="142" t="s">
        <v>450</v>
      </c>
      <c r="J326" s="314" t="s">
        <v>17</v>
      </c>
      <c r="K326" s="314"/>
      <c r="L326" s="143" t="s">
        <v>29</v>
      </c>
      <c r="M326" s="143">
        <v>4</v>
      </c>
      <c r="N326" s="312" t="s">
        <v>19</v>
      </c>
      <c r="O326" s="312"/>
      <c r="P326" s="312"/>
      <c r="Q326" s="143" t="s">
        <v>18</v>
      </c>
      <c r="W326" s="144">
        <f t="shared" si="5"/>
        <v>0</v>
      </c>
    </row>
    <row r="327" spans="2:23" s="181" customFormat="1" ht="30" customHeight="1">
      <c r="B327" s="180"/>
      <c r="C327" s="308">
        <v>2018</v>
      </c>
      <c r="D327" s="308"/>
      <c r="E327" s="153" t="s">
        <v>941</v>
      </c>
      <c r="F327" s="310" t="s">
        <v>940</v>
      </c>
      <c r="G327" s="310"/>
      <c r="H327" s="310"/>
      <c r="I327" s="153" t="s">
        <v>450</v>
      </c>
      <c r="J327" s="310" t="s">
        <v>17</v>
      </c>
      <c r="K327" s="310"/>
      <c r="L327" s="154" t="s">
        <v>18</v>
      </c>
      <c r="M327" s="154">
        <v>3</v>
      </c>
      <c r="N327" s="308" t="s">
        <v>19</v>
      </c>
      <c r="O327" s="308"/>
      <c r="P327" s="308"/>
      <c r="Q327" s="154" t="s">
        <v>18</v>
      </c>
      <c r="R327" s="155"/>
      <c r="S327" s="155">
        <f>S328+S329</f>
        <v>2005.88</v>
      </c>
      <c r="T327" s="155"/>
      <c r="U327" s="155"/>
      <c r="V327" s="155"/>
      <c r="W327" s="155">
        <f t="shared" si="5"/>
        <v>2005.88</v>
      </c>
    </row>
    <row r="328" spans="2:23" ht="30" customHeight="1">
      <c r="B328" s="171"/>
      <c r="C328" s="312">
        <v>2018</v>
      </c>
      <c r="D328" s="312"/>
      <c r="E328" s="142" t="s">
        <v>939</v>
      </c>
      <c r="F328" s="314" t="s">
        <v>938</v>
      </c>
      <c r="G328" s="314"/>
      <c r="H328" s="314"/>
      <c r="I328" s="142" t="s">
        <v>450</v>
      </c>
      <c r="J328" s="314" t="s">
        <v>17</v>
      </c>
      <c r="K328" s="314"/>
      <c r="L328" s="143" t="s">
        <v>29</v>
      </c>
      <c r="M328" s="143">
        <v>4</v>
      </c>
      <c r="N328" s="312" t="s">
        <v>19</v>
      </c>
      <c r="O328" s="312"/>
      <c r="P328" s="312"/>
      <c r="Q328" s="143" t="s">
        <v>18</v>
      </c>
      <c r="S328" s="144">
        <v>2005.88</v>
      </c>
      <c r="W328" s="144">
        <f t="shared" si="5"/>
        <v>2005.88</v>
      </c>
    </row>
    <row r="329" spans="2:23" ht="30" customHeight="1">
      <c r="B329" s="171"/>
      <c r="C329" s="312">
        <v>2018</v>
      </c>
      <c r="D329" s="312"/>
      <c r="E329" s="142" t="s">
        <v>937</v>
      </c>
      <c r="F329" s="314" t="s">
        <v>936</v>
      </c>
      <c r="G329" s="314"/>
      <c r="H329" s="314"/>
      <c r="I329" s="142" t="s">
        <v>450</v>
      </c>
      <c r="J329" s="314" t="s">
        <v>17</v>
      </c>
      <c r="K329" s="314"/>
      <c r="L329" s="143" t="s">
        <v>29</v>
      </c>
      <c r="M329" s="143">
        <v>4</v>
      </c>
      <c r="N329" s="312" t="s">
        <v>19</v>
      </c>
      <c r="O329" s="312"/>
      <c r="P329" s="312"/>
      <c r="Q329" s="143" t="s">
        <v>18</v>
      </c>
      <c r="W329" s="144">
        <f t="shared" si="5"/>
        <v>0</v>
      </c>
    </row>
    <row r="330" spans="2:23" s="181" customFormat="1" ht="30" customHeight="1">
      <c r="B330" s="180"/>
      <c r="C330" s="308">
        <v>2018</v>
      </c>
      <c r="D330" s="308"/>
      <c r="E330" s="153" t="s">
        <v>935</v>
      </c>
      <c r="F330" s="310" t="s">
        <v>934</v>
      </c>
      <c r="G330" s="310"/>
      <c r="H330" s="310"/>
      <c r="I330" s="153" t="s">
        <v>450</v>
      </c>
      <c r="J330" s="310" t="s">
        <v>17</v>
      </c>
      <c r="K330" s="310"/>
      <c r="L330" s="154" t="s">
        <v>18</v>
      </c>
      <c r="M330" s="154">
        <v>3</v>
      </c>
      <c r="N330" s="308" t="s">
        <v>19</v>
      </c>
      <c r="O330" s="308"/>
      <c r="P330" s="308"/>
      <c r="Q330" s="154" t="s">
        <v>18</v>
      </c>
      <c r="R330" s="155"/>
      <c r="S330" s="155"/>
      <c r="T330" s="155"/>
      <c r="U330" s="155"/>
      <c r="V330" s="155"/>
      <c r="W330" s="155">
        <f t="shared" si="5"/>
        <v>0</v>
      </c>
    </row>
    <row r="331" spans="2:23" ht="30" customHeight="1">
      <c r="B331" s="171"/>
      <c r="C331" s="312">
        <v>2018</v>
      </c>
      <c r="D331" s="312"/>
      <c r="E331" s="142" t="s">
        <v>933</v>
      </c>
      <c r="F331" s="314" t="s">
        <v>932</v>
      </c>
      <c r="G331" s="314"/>
      <c r="H331" s="314"/>
      <c r="I331" s="142" t="s">
        <v>450</v>
      </c>
      <c r="J331" s="314" t="s">
        <v>17</v>
      </c>
      <c r="K331" s="314"/>
      <c r="L331" s="143" t="s">
        <v>29</v>
      </c>
      <c r="M331" s="143">
        <v>4</v>
      </c>
      <c r="N331" s="312" t="s">
        <v>19</v>
      </c>
      <c r="O331" s="312"/>
      <c r="P331" s="312"/>
      <c r="Q331" s="143" t="s">
        <v>18</v>
      </c>
      <c r="W331" s="144">
        <f t="shared" si="5"/>
        <v>0</v>
      </c>
    </row>
    <row r="332" spans="2:23" s="181" customFormat="1" ht="30" customHeight="1">
      <c r="B332" s="180"/>
      <c r="C332" s="308">
        <v>2018</v>
      </c>
      <c r="D332" s="308"/>
      <c r="E332" s="153" t="s">
        <v>931</v>
      </c>
      <c r="F332" s="310" t="s">
        <v>930</v>
      </c>
      <c r="G332" s="310"/>
      <c r="H332" s="310"/>
      <c r="I332" s="153" t="s">
        <v>450</v>
      </c>
      <c r="J332" s="310" t="s">
        <v>17</v>
      </c>
      <c r="K332" s="310"/>
      <c r="L332" s="154" t="s">
        <v>18</v>
      </c>
      <c r="M332" s="154">
        <v>3</v>
      </c>
      <c r="N332" s="308" t="s">
        <v>19</v>
      </c>
      <c r="O332" s="308"/>
      <c r="P332" s="308"/>
      <c r="Q332" s="154" t="s">
        <v>18</v>
      </c>
      <c r="R332" s="155"/>
      <c r="S332" s="155"/>
      <c r="T332" s="155"/>
      <c r="U332" s="155"/>
      <c r="V332" s="155"/>
      <c r="W332" s="155">
        <f t="shared" si="5"/>
        <v>0</v>
      </c>
    </row>
    <row r="333" spans="2:23" ht="30" customHeight="1">
      <c r="B333" s="171"/>
      <c r="C333" s="312">
        <v>2018</v>
      </c>
      <c r="D333" s="312"/>
      <c r="E333" s="142" t="s">
        <v>929</v>
      </c>
      <c r="F333" s="314" t="s">
        <v>928</v>
      </c>
      <c r="G333" s="314"/>
      <c r="H333" s="314"/>
      <c r="I333" s="142" t="s">
        <v>450</v>
      </c>
      <c r="J333" s="314" t="s">
        <v>17</v>
      </c>
      <c r="K333" s="314"/>
      <c r="L333" s="143" t="s">
        <v>29</v>
      </c>
      <c r="M333" s="143">
        <v>4</v>
      </c>
      <c r="N333" s="312" t="s">
        <v>19</v>
      </c>
      <c r="O333" s="312"/>
      <c r="P333" s="312"/>
      <c r="Q333" s="143" t="s">
        <v>18</v>
      </c>
      <c r="W333" s="144">
        <f t="shared" si="5"/>
        <v>0</v>
      </c>
    </row>
    <row r="334" spans="2:23" ht="30" customHeight="1">
      <c r="B334" s="171"/>
      <c r="C334" s="312">
        <v>2018</v>
      </c>
      <c r="D334" s="312"/>
      <c r="E334" s="142" t="s">
        <v>927</v>
      </c>
      <c r="F334" s="314" t="s">
        <v>926</v>
      </c>
      <c r="G334" s="314"/>
      <c r="H334" s="314"/>
      <c r="I334" s="142" t="s">
        <v>450</v>
      </c>
      <c r="J334" s="314" t="s">
        <v>17</v>
      </c>
      <c r="K334" s="314"/>
      <c r="L334" s="143" t="s">
        <v>29</v>
      </c>
      <c r="M334" s="143">
        <v>4</v>
      </c>
      <c r="N334" s="312" t="s">
        <v>19</v>
      </c>
      <c r="O334" s="312"/>
      <c r="P334" s="312"/>
      <c r="Q334" s="143" t="s">
        <v>18</v>
      </c>
      <c r="W334" s="144">
        <f t="shared" si="5"/>
        <v>0</v>
      </c>
    </row>
    <row r="335" spans="2:23" s="181" customFormat="1" ht="30" customHeight="1">
      <c r="B335" s="180"/>
      <c r="C335" s="308">
        <v>2018</v>
      </c>
      <c r="D335" s="308"/>
      <c r="E335" s="153" t="s">
        <v>925</v>
      </c>
      <c r="F335" s="310" t="s">
        <v>924</v>
      </c>
      <c r="G335" s="310"/>
      <c r="H335" s="310"/>
      <c r="I335" s="153" t="s">
        <v>450</v>
      </c>
      <c r="J335" s="310" t="s">
        <v>17</v>
      </c>
      <c r="K335" s="310"/>
      <c r="L335" s="154" t="s">
        <v>18</v>
      </c>
      <c r="M335" s="154">
        <v>3</v>
      </c>
      <c r="N335" s="308" t="s">
        <v>19</v>
      </c>
      <c r="O335" s="308"/>
      <c r="P335" s="308"/>
      <c r="Q335" s="154" t="s">
        <v>18</v>
      </c>
      <c r="R335" s="155"/>
      <c r="S335" s="155"/>
      <c r="T335" s="155"/>
      <c r="U335" s="155"/>
      <c r="V335" s="155"/>
      <c r="W335" s="155">
        <f t="shared" si="5"/>
        <v>0</v>
      </c>
    </row>
    <row r="336" spans="2:23" ht="30" customHeight="1">
      <c r="B336" s="171"/>
      <c r="C336" s="312">
        <v>2018</v>
      </c>
      <c r="D336" s="312"/>
      <c r="E336" s="142" t="s">
        <v>923</v>
      </c>
      <c r="F336" s="314" t="s">
        <v>922</v>
      </c>
      <c r="G336" s="314"/>
      <c r="H336" s="314"/>
      <c r="I336" s="142" t="s">
        <v>450</v>
      </c>
      <c r="J336" s="314" t="s">
        <v>17</v>
      </c>
      <c r="K336" s="314"/>
      <c r="L336" s="143" t="s">
        <v>29</v>
      </c>
      <c r="M336" s="143">
        <v>4</v>
      </c>
      <c r="N336" s="312" t="s">
        <v>19</v>
      </c>
      <c r="O336" s="312"/>
      <c r="P336" s="312"/>
      <c r="Q336" s="143" t="s">
        <v>18</v>
      </c>
      <c r="W336" s="144">
        <f t="shared" si="5"/>
        <v>0</v>
      </c>
    </row>
    <row r="337" spans="2:23" ht="30" customHeight="1">
      <c r="B337" s="171"/>
      <c r="C337" s="312">
        <v>2018</v>
      </c>
      <c r="D337" s="312"/>
      <c r="E337" s="142" t="s">
        <v>921</v>
      </c>
      <c r="F337" s="314" t="s">
        <v>920</v>
      </c>
      <c r="G337" s="314"/>
      <c r="H337" s="314"/>
      <c r="I337" s="142" t="s">
        <v>450</v>
      </c>
      <c r="J337" s="314" t="s">
        <v>17</v>
      </c>
      <c r="K337" s="314"/>
      <c r="L337" s="143" t="s">
        <v>29</v>
      </c>
      <c r="M337" s="143">
        <v>4</v>
      </c>
      <c r="N337" s="312" t="s">
        <v>19</v>
      </c>
      <c r="O337" s="312"/>
      <c r="P337" s="312"/>
      <c r="Q337" s="143" t="s">
        <v>18</v>
      </c>
      <c r="W337" s="144">
        <f t="shared" si="5"/>
        <v>0</v>
      </c>
    </row>
    <row r="338" spans="2:23" ht="30" customHeight="1">
      <c r="B338" s="171"/>
      <c r="C338" s="312">
        <v>2018</v>
      </c>
      <c r="D338" s="312"/>
      <c r="E338" s="142" t="s">
        <v>919</v>
      </c>
      <c r="F338" s="314" t="s">
        <v>918</v>
      </c>
      <c r="G338" s="314"/>
      <c r="H338" s="314"/>
      <c r="I338" s="142" t="s">
        <v>450</v>
      </c>
      <c r="J338" s="314" t="s">
        <v>17</v>
      </c>
      <c r="K338" s="314"/>
      <c r="L338" s="143" t="s">
        <v>29</v>
      </c>
      <c r="M338" s="143">
        <v>4</v>
      </c>
      <c r="N338" s="312" t="s">
        <v>19</v>
      </c>
      <c r="O338" s="312"/>
      <c r="P338" s="312"/>
      <c r="Q338" s="143" t="s">
        <v>18</v>
      </c>
      <c r="W338" s="144">
        <f t="shared" si="5"/>
        <v>0</v>
      </c>
    </row>
    <row r="339" spans="2:23" ht="30" customHeight="1">
      <c r="B339" s="171"/>
      <c r="C339" s="312">
        <v>2018</v>
      </c>
      <c r="D339" s="312"/>
      <c r="E339" s="142" t="s">
        <v>917</v>
      </c>
      <c r="F339" s="314" t="s">
        <v>916</v>
      </c>
      <c r="G339" s="314"/>
      <c r="H339" s="314"/>
      <c r="I339" s="142" t="s">
        <v>450</v>
      </c>
      <c r="J339" s="314" t="s">
        <v>17</v>
      </c>
      <c r="K339" s="314"/>
      <c r="L339" s="143" t="s">
        <v>29</v>
      </c>
      <c r="M339" s="143">
        <v>4</v>
      </c>
      <c r="N339" s="312" t="s">
        <v>19</v>
      </c>
      <c r="O339" s="312"/>
      <c r="P339" s="312"/>
      <c r="Q339" s="143" t="s">
        <v>18</v>
      </c>
      <c r="W339" s="144">
        <f t="shared" si="5"/>
        <v>0</v>
      </c>
    </row>
    <row r="340" spans="2:23" ht="30" customHeight="1">
      <c r="B340" s="171"/>
      <c r="C340" s="312">
        <v>2018</v>
      </c>
      <c r="D340" s="312"/>
      <c r="E340" s="142" t="s">
        <v>915</v>
      </c>
      <c r="F340" s="314" t="s">
        <v>914</v>
      </c>
      <c r="G340" s="314"/>
      <c r="H340" s="314"/>
      <c r="I340" s="142" t="s">
        <v>450</v>
      </c>
      <c r="J340" s="314" t="s">
        <v>17</v>
      </c>
      <c r="K340" s="314"/>
      <c r="L340" s="143" t="s">
        <v>29</v>
      </c>
      <c r="M340" s="143">
        <v>4</v>
      </c>
      <c r="N340" s="312" t="s">
        <v>19</v>
      </c>
      <c r="O340" s="312"/>
      <c r="P340" s="312"/>
      <c r="Q340" s="143" t="s">
        <v>18</v>
      </c>
      <c r="W340" s="144">
        <f t="shared" si="5"/>
        <v>0</v>
      </c>
    </row>
    <row r="341" spans="2:23" s="181" customFormat="1" ht="30" customHeight="1">
      <c r="B341" s="180"/>
      <c r="C341" s="308">
        <v>2018</v>
      </c>
      <c r="D341" s="308"/>
      <c r="E341" s="153" t="s">
        <v>913</v>
      </c>
      <c r="F341" s="310" t="s">
        <v>912</v>
      </c>
      <c r="G341" s="310"/>
      <c r="H341" s="310"/>
      <c r="I341" s="153" t="s">
        <v>450</v>
      </c>
      <c r="J341" s="310" t="s">
        <v>17</v>
      </c>
      <c r="K341" s="310"/>
      <c r="L341" s="154" t="s">
        <v>18</v>
      </c>
      <c r="M341" s="154">
        <v>3</v>
      </c>
      <c r="N341" s="308" t="s">
        <v>19</v>
      </c>
      <c r="O341" s="308"/>
      <c r="P341" s="308"/>
      <c r="Q341" s="154" t="s">
        <v>18</v>
      </c>
      <c r="R341" s="155"/>
      <c r="S341" s="155">
        <f>S342+S343+S344+S345+S346+S347+S348+S349+S350+S351+S352</f>
        <v>58404.66</v>
      </c>
      <c r="T341" s="155">
        <f>T342+T343+T344+T345+T346+T347+T348+T349+T350+T351+T352</f>
        <v>15309.21</v>
      </c>
      <c r="U341" s="155"/>
      <c r="V341" s="155">
        <f>V342+V343+V344+V345+V346+V347+V348+V349+V350+V351+V352</f>
        <v>9537.94</v>
      </c>
      <c r="W341" s="155">
        <f t="shared" si="5"/>
        <v>83251.81</v>
      </c>
    </row>
    <row r="342" spans="2:23" ht="30" customHeight="1">
      <c r="B342" s="171"/>
      <c r="C342" s="312">
        <v>2018</v>
      </c>
      <c r="D342" s="312"/>
      <c r="E342" s="142" t="s">
        <v>911</v>
      </c>
      <c r="F342" s="314" t="s">
        <v>910</v>
      </c>
      <c r="G342" s="314"/>
      <c r="H342" s="314"/>
      <c r="I342" s="142" t="s">
        <v>450</v>
      </c>
      <c r="J342" s="314" t="s">
        <v>17</v>
      </c>
      <c r="K342" s="314"/>
      <c r="L342" s="143" t="s">
        <v>29</v>
      </c>
      <c r="M342" s="143">
        <v>4</v>
      </c>
      <c r="N342" s="312" t="s">
        <v>19</v>
      </c>
      <c r="O342" s="312"/>
      <c r="P342" s="312"/>
      <c r="Q342" s="143" t="s">
        <v>18</v>
      </c>
      <c r="T342" s="144">
        <v>53.68</v>
      </c>
      <c r="V342" s="144">
        <v>1272.46</v>
      </c>
      <c r="W342" s="144">
        <f t="shared" si="5"/>
        <v>1326.14</v>
      </c>
    </row>
    <row r="343" spans="2:23" ht="30" customHeight="1">
      <c r="B343" s="171"/>
      <c r="C343" s="312">
        <v>2018</v>
      </c>
      <c r="D343" s="312"/>
      <c r="E343" s="142" t="s">
        <v>909</v>
      </c>
      <c r="F343" s="314" t="s">
        <v>908</v>
      </c>
      <c r="G343" s="314"/>
      <c r="H343" s="314"/>
      <c r="I343" s="142" t="s">
        <v>450</v>
      </c>
      <c r="J343" s="314" t="s">
        <v>17</v>
      </c>
      <c r="K343" s="314"/>
      <c r="L343" s="143" t="s">
        <v>29</v>
      </c>
      <c r="M343" s="143">
        <v>4</v>
      </c>
      <c r="N343" s="312" t="s">
        <v>19</v>
      </c>
      <c r="O343" s="312"/>
      <c r="P343" s="312"/>
      <c r="Q343" s="143" t="s">
        <v>18</v>
      </c>
      <c r="W343" s="144">
        <f t="shared" si="5"/>
        <v>0</v>
      </c>
    </row>
    <row r="344" spans="2:23" ht="30" customHeight="1">
      <c r="B344" s="171"/>
      <c r="C344" s="312">
        <v>2018</v>
      </c>
      <c r="D344" s="312"/>
      <c r="E344" s="142" t="s">
        <v>907</v>
      </c>
      <c r="F344" s="314" t="s">
        <v>906</v>
      </c>
      <c r="G344" s="314"/>
      <c r="H344" s="314"/>
      <c r="I344" s="142" t="s">
        <v>450</v>
      </c>
      <c r="J344" s="314" t="s">
        <v>17</v>
      </c>
      <c r="K344" s="314"/>
      <c r="L344" s="143" t="s">
        <v>29</v>
      </c>
      <c r="M344" s="143">
        <v>4</v>
      </c>
      <c r="N344" s="312" t="s">
        <v>19</v>
      </c>
      <c r="O344" s="312"/>
      <c r="P344" s="312"/>
      <c r="Q344" s="143" t="s">
        <v>18</v>
      </c>
      <c r="S344" s="144">
        <v>42.71</v>
      </c>
      <c r="V344" s="144">
        <v>7751.6</v>
      </c>
      <c r="W344" s="144">
        <f t="shared" si="5"/>
        <v>7794.31</v>
      </c>
    </row>
    <row r="345" spans="2:23" ht="30" customHeight="1">
      <c r="B345" s="171"/>
      <c r="C345" s="312">
        <v>2018</v>
      </c>
      <c r="D345" s="312"/>
      <c r="E345" s="142" t="s">
        <v>905</v>
      </c>
      <c r="F345" s="314" t="s">
        <v>904</v>
      </c>
      <c r="G345" s="314"/>
      <c r="H345" s="314"/>
      <c r="I345" s="142" t="s">
        <v>450</v>
      </c>
      <c r="J345" s="314" t="s">
        <v>17</v>
      </c>
      <c r="K345" s="314"/>
      <c r="L345" s="143" t="s">
        <v>29</v>
      </c>
      <c r="M345" s="143">
        <v>4</v>
      </c>
      <c r="N345" s="312" t="s">
        <v>19</v>
      </c>
      <c r="O345" s="312"/>
      <c r="P345" s="312"/>
      <c r="Q345" s="143" t="s">
        <v>18</v>
      </c>
      <c r="V345" s="144">
        <v>513.55999999999995</v>
      </c>
      <c r="W345" s="144">
        <f t="shared" si="5"/>
        <v>513.55999999999995</v>
      </c>
    </row>
    <row r="346" spans="2:23" ht="30" customHeight="1">
      <c r="B346" s="171"/>
      <c r="C346" s="312">
        <v>2018</v>
      </c>
      <c r="D346" s="312"/>
      <c r="E346" s="142" t="s">
        <v>903</v>
      </c>
      <c r="F346" s="314" t="s">
        <v>902</v>
      </c>
      <c r="G346" s="314"/>
      <c r="H346" s="314"/>
      <c r="I346" s="142" t="s">
        <v>450</v>
      </c>
      <c r="J346" s="314" t="s">
        <v>17</v>
      </c>
      <c r="K346" s="314"/>
      <c r="L346" s="143" t="s">
        <v>29</v>
      </c>
      <c r="M346" s="143">
        <v>4</v>
      </c>
      <c r="N346" s="312" t="s">
        <v>19</v>
      </c>
      <c r="O346" s="312"/>
      <c r="P346" s="312"/>
      <c r="Q346" s="143" t="s">
        <v>18</v>
      </c>
      <c r="S346" s="144">
        <v>4894.03</v>
      </c>
      <c r="T346" s="144">
        <f>3785.01+116.86</f>
        <v>3901.8700000000003</v>
      </c>
      <c r="V346" s="144">
        <v>0.21</v>
      </c>
      <c r="W346" s="144">
        <f t="shared" si="5"/>
        <v>8796.1099999999988</v>
      </c>
    </row>
    <row r="347" spans="2:23" ht="30" customHeight="1">
      <c r="B347" s="171"/>
      <c r="C347" s="312">
        <v>2018</v>
      </c>
      <c r="D347" s="312"/>
      <c r="E347" s="142" t="s">
        <v>901</v>
      </c>
      <c r="F347" s="314" t="s">
        <v>900</v>
      </c>
      <c r="G347" s="314"/>
      <c r="H347" s="314"/>
      <c r="I347" s="142" t="s">
        <v>450</v>
      </c>
      <c r="J347" s="314" t="s">
        <v>17</v>
      </c>
      <c r="K347" s="314"/>
      <c r="L347" s="143" t="s">
        <v>29</v>
      </c>
      <c r="M347" s="143">
        <v>4</v>
      </c>
      <c r="N347" s="312" t="s">
        <v>19</v>
      </c>
      <c r="O347" s="312"/>
      <c r="P347" s="312"/>
      <c r="Q347" s="143" t="s">
        <v>18</v>
      </c>
      <c r="S347" s="144">
        <v>311.10000000000002</v>
      </c>
      <c r="W347" s="144">
        <f t="shared" si="5"/>
        <v>311.10000000000002</v>
      </c>
    </row>
    <row r="348" spans="2:23" ht="30" customHeight="1">
      <c r="B348" s="171"/>
      <c r="C348" s="312">
        <v>2018</v>
      </c>
      <c r="D348" s="312"/>
      <c r="E348" s="142" t="s">
        <v>899</v>
      </c>
      <c r="F348" s="314" t="s">
        <v>898</v>
      </c>
      <c r="G348" s="314"/>
      <c r="H348" s="314"/>
      <c r="I348" s="142" t="s">
        <v>450</v>
      </c>
      <c r="J348" s="314" t="s">
        <v>17</v>
      </c>
      <c r="K348" s="314"/>
      <c r="L348" s="143" t="s">
        <v>29</v>
      </c>
      <c r="M348" s="143">
        <v>4</v>
      </c>
      <c r="N348" s="312" t="s">
        <v>19</v>
      </c>
      <c r="O348" s="312"/>
      <c r="P348" s="312"/>
      <c r="Q348" s="143" t="s">
        <v>18</v>
      </c>
      <c r="S348" s="144">
        <v>53156.82</v>
      </c>
      <c r="T348" s="144">
        <v>11353.66</v>
      </c>
      <c r="V348" s="144">
        <v>0.11</v>
      </c>
      <c r="W348" s="144">
        <f t="shared" si="5"/>
        <v>64510.59</v>
      </c>
    </row>
    <row r="349" spans="2:23" ht="30" customHeight="1">
      <c r="B349" s="171"/>
      <c r="C349" s="312">
        <v>2018</v>
      </c>
      <c r="D349" s="312"/>
      <c r="E349" s="142" t="s">
        <v>897</v>
      </c>
      <c r="F349" s="314" t="s">
        <v>896</v>
      </c>
      <c r="G349" s="314"/>
      <c r="H349" s="314"/>
      <c r="I349" s="142" t="s">
        <v>450</v>
      </c>
      <c r="J349" s="314" t="s">
        <v>17</v>
      </c>
      <c r="K349" s="314"/>
      <c r="L349" s="143" t="s">
        <v>29</v>
      </c>
      <c r="M349" s="143">
        <v>4</v>
      </c>
      <c r="N349" s="312" t="s">
        <v>19</v>
      </c>
      <c r="O349" s="312"/>
      <c r="P349" s="312"/>
      <c r="Q349" s="143" t="s">
        <v>18</v>
      </c>
      <c r="W349" s="144">
        <f t="shared" si="5"/>
        <v>0</v>
      </c>
    </row>
    <row r="350" spans="2:23" ht="30" customHeight="1">
      <c r="B350" s="171"/>
      <c r="C350" s="312">
        <v>2018</v>
      </c>
      <c r="D350" s="312"/>
      <c r="E350" s="142" t="s">
        <v>895</v>
      </c>
      <c r="F350" s="314" t="s">
        <v>894</v>
      </c>
      <c r="G350" s="314"/>
      <c r="H350" s="314"/>
      <c r="I350" s="142" t="s">
        <v>450</v>
      </c>
      <c r="J350" s="314" t="s">
        <v>17</v>
      </c>
      <c r="K350" s="314"/>
      <c r="L350" s="143" t="s">
        <v>29</v>
      </c>
      <c r="M350" s="143">
        <v>4</v>
      </c>
      <c r="N350" s="312" t="s">
        <v>19</v>
      </c>
      <c r="O350" s="312"/>
      <c r="P350" s="312"/>
      <c r="Q350" s="143" t="s">
        <v>18</v>
      </c>
      <c r="W350" s="144">
        <f t="shared" si="5"/>
        <v>0</v>
      </c>
    </row>
    <row r="351" spans="2:23" ht="30" customHeight="1">
      <c r="B351" s="171"/>
      <c r="C351" s="312">
        <v>2018</v>
      </c>
      <c r="D351" s="312"/>
      <c r="E351" s="142" t="s">
        <v>893</v>
      </c>
      <c r="F351" s="314" t="s">
        <v>892</v>
      </c>
      <c r="G351" s="314"/>
      <c r="H351" s="314"/>
      <c r="I351" s="142" t="s">
        <v>450</v>
      </c>
      <c r="J351" s="314" t="s">
        <v>17</v>
      </c>
      <c r="K351" s="314"/>
      <c r="L351" s="143" t="s">
        <v>29</v>
      </c>
      <c r="M351" s="143">
        <v>4</v>
      </c>
      <c r="N351" s="312" t="s">
        <v>19</v>
      </c>
      <c r="O351" s="312"/>
      <c r="P351" s="312"/>
      <c r="Q351" s="143" t="s">
        <v>18</v>
      </c>
      <c r="W351" s="144">
        <f t="shared" si="5"/>
        <v>0</v>
      </c>
    </row>
    <row r="352" spans="2:23" ht="30" customHeight="1">
      <c r="B352" s="171"/>
      <c r="C352" s="312">
        <v>2018</v>
      </c>
      <c r="D352" s="312"/>
      <c r="E352" s="142" t="s">
        <v>891</v>
      </c>
      <c r="F352" s="314" t="s">
        <v>890</v>
      </c>
      <c r="G352" s="314"/>
      <c r="H352" s="314"/>
      <c r="I352" s="142" t="s">
        <v>450</v>
      </c>
      <c r="J352" s="314" t="s">
        <v>17</v>
      </c>
      <c r="K352" s="314"/>
      <c r="L352" s="143" t="s">
        <v>29</v>
      </c>
      <c r="M352" s="143">
        <v>4</v>
      </c>
      <c r="N352" s="312" t="s">
        <v>19</v>
      </c>
      <c r="O352" s="312"/>
      <c r="P352" s="312"/>
      <c r="Q352" s="143" t="s">
        <v>18</v>
      </c>
      <c r="W352" s="144">
        <f t="shared" si="5"/>
        <v>0</v>
      </c>
    </row>
    <row r="353" spans="2:23" s="181" customFormat="1" ht="30" customHeight="1">
      <c r="B353" s="180"/>
      <c r="C353" s="308">
        <v>2018</v>
      </c>
      <c r="D353" s="308"/>
      <c r="E353" s="153" t="s">
        <v>889</v>
      </c>
      <c r="F353" s="310" t="s">
        <v>888</v>
      </c>
      <c r="G353" s="310"/>
      <c r="H353" s="310"/>
      <c r="I353" s="153" t="s">
        <v>450</v>
      </c>
      <c r="J353" s="310" t="s">
        <v>17</v>
      </c>
      <c r="K353" s="310"/>
      <c r="L353" s="154" t="s">
        <v>18</v>
      </c>
      <c r="M353" s="154">
        <v>3</v>
      </c>
      <c r="N353" s="308" t="s">
        <v>19</v>
      </c>
      <c r="O353" s="308"/>
      <c r="P353" s="308"/>
      <c r="Q353" s="154" t="s">
        <v>18</v>
      </c>
      <c r="R353" s="155"/>
      <c r="S353" s="155">
        <f>S354+S355+S356+S357+S358</f>
        <v>771.54</v>
      </c>
      <c r="T353" s="155">
        <f>T354+T355+T356+T357+T358</f>
        <v>443.46</v>
      </c>
      <c r="U353" s="155"/>
      <c r="V353" s="155">
        <f>V354+V355+V356+V357+V358</f>
        <v>3581.96</v>
      </c>
      <c r="W353" s="155">
        <f t="shared" si="5"/>
        <v>4796.96</v>
      </c>
    </row>
    <row r="354" spans="2:23" ht="30" customHeight="1">
      <c r="B354" s="171"/>
      <c r="C354" s="312">
        <v>2018</v>
      </c>
      <c r="D354" s="312"/>
      <c r="E354" s="142" t="s">
        <v>887</v>
      </c>
      <c r="F354" s="314" t="s">
        <v>886</v>
      </c>
      <c r="G354" s="314"/>
      <c r="H354" s="314"/>
      <c r="I354" s="142" t="s">
        <v>450</v>
      </c>
      <c r="J354" s="314" t="s">
        <v>17</v>
      </c>
      <c r="K354" s="314"/>
      <c r="L354" s="143" t="s">
        <v>29</v>
      </c>
      <c r="M354" s="143">
        <v>4</v>
      </c>
      <c r="N354" s="312" t="s">
        <v>19</v>
      </c>
      <c r="O354" s="312"/>
      <c r="P354" s="312"/>
      <c r="Q354" s="143" t="s">
        <v>18</v>
      </c>
      <c r="S354" s="144">
        <v>461.52</v>
      </c>
      <c r="T354" s="144">
        <v>443.46</v>
      </c>
      <c r="V354" s="144">
        <v>3288.26</v>
      </c>
      <c r="W354" s="144">
        <f t="shared" si="5"/>
        <v>4193.24</v>
      </c>
    </row>
    <row r="355" spans="2:23" ht="30" customHeight="1">
      <c r="B355" s="171"/>
      <c r="C355" s="312">
        <v>2018</v>
      </c>
      <c r="D355" s="312"/>
      <c r="E355" s="142" t="s">
        <v>885</v>
      </c>
      <c r="F355" s="314" t="s">
        <v>884</v>
      </c>
      <c r="G355" s="314"/>
      <c r="H355" s="314"/>
      <c r="I355" s="142" t="s">
        <v>450</v>
      </c>
      <c r="J355" s="314" t="s">
        <v>17</v>
      </c>
      <c r="K355" s="314"/>
      <c r="L355" s="143" t="s">
        <v>29</v>
      </c>
      <c r="M355" s="143">
        <v>4</v>
      </c>
      <c r="N355" s="312" t="s">
        <v>19</v>
      </c>
      <c r="O355" s="312"/>
      <c r="P355" s="312"/>
      <c r="Q355" s="143" t="s">
        <v>18</v>
      </c>
      <c r="W355" s="144">
        <f t="shared" si="5"/>
        <v>0</v>
      </c>
    </row>
    <row r="356" spans="2:23" ht="30" customHeight="1">
      <c r="B356" s="171"/>
      <c r="C356" s="312">
        <v>2018</v>
      </c>
      <c r="D356" s="312"/>
      <c r="E356" s="142" t="s">
        <v>883</v>
      </c>
      <c r="F356" s="314" t="s">
        <v>882</v>
      </c>
      <c r="G356" s="314"/>
      <c r="H356" s="314"/>
      <c r="I356" s="142" t="s">
        <v>450</v>
      </c>
      <c r="J356" s="314" t="s">
        <v>17</v>
      </c>
      <c r="K356" s="314"/>
      <c r="L356" s="143" t="s">
        <v>29</v>
      </c>
      <c r="M356" s="143">
        <v>4</v>
      </c>
      <c r="N356" s="312" t="s">
        <v>19</v>
      </c>
      <c r="O356" s="312"/>
      <c r="P356" s="312"/>
      <c r="Q356" s="143" t="s">
        <v>18</v>
      </c>
      <c r="S356" s="144">
        <v>181.92</v>
      </c>
      <c r="V356" s="144">
        <v>161.12</v>
      </c>
      <c r="W356" s="144">
        <f t="shared" si="5"/>
        <v>343.03999999999996</v>
      </c>
    </row>
    <row r="357" spans="2:23" ht="30" customHeight="1">
      <c r="B357" s="171"/>
      <c r="C357" s="312">
        <v>2018</v>
      </c>
      <c r="D357" s="312"/>
      <c r="E357" s="142" t="s">
        <v>881</v>
      </c>
      <c r="F357" s="314" t="s">
        <v>880</v>
      </c>
      <c r="G357" s="314"/>
      <c r="H357" s="314"/>
      <c r="I357" s="142" t="s">
        <v>450</v>
      </c>
      <c r="J357" s="314" t="s">
        <v>17</v>
      </c>
      <c r="K357" s="314"/>
      <c r="L357" s="143" t="s">
        <v>29</v>
      </c>
      <c r="M357" s="143">
        <v>4</v>
      </c>
      <c r="N357" s="312" t="s">
        <v>19</v>
      </c>
      <c r="O357" s="312"/>
      <c r="P357" s="312"/>
      <c r="Q357" s="143" t="s">
        <v>18</v>
      </c>
      <c r="W357" s="144">
        <f t="shared" si="5"/>
        <v>0</v>
      </c>
    </row>
    <row r="358" spans="2:23" ht="30" customHeight="1">
      <c r="B358" s="171"/>
      <c r="C358" s="312">
        <v>2018</v>
      </c>
      <c r="D358" s="312"/>
      <c r="E358" s="142" t="s">
        <v>879</v>
      </c>
      <c r="F358" s="314" t="s">
        <v>878</v>
      </c>
      <c r="G358" s="314"/>
      <c r="H358" s="314"/>
      <c r="I358" s="142" t="s">
        <v>450</v>
      </c>
      <c r="J358" s="314" t="s">
        <v>17</v>
      </c>
      <c r="K358" s="314"/>
      <c r="L358" s="143" t="s">
        <v>29</v>
      </c>
      <c r="M358" s="143">
        <v>4</v>
      </c>
      <c r="N358" s="312" t="s">
        <v>19</v>
      </c>
      <c r="O358" s="312"/>
      <c r="P358" s="312"/>
      <c r="Q358" s="143" t="s">
        <v>18</v>
      </c>
      <c r="S358" s="144">
        <v>128.1</v>
      </c>
      <c r="V358" s="144">
        <v>132.58000000000001</v>
      </c>
      <c r="W358" s="144">
        <f t="shared" si="5"/>
        <v>260.68</v>
      </c>
    </row>
    <row r="359" spans="2:23" s="181" customFormat="1" ht="30" customHeight="1">
      <c r="B359" s="180"/>
      <c r="C359" s="308">
        <v>2018</v>
      </c>
      <c r="D359" s="308"/>
      <c r="E359" s="153" t="s">
        <v>877</v>
      </c>
      <c r="F359" s="310" t="s">
        <v>876</v>
      </c>
      <c r="G359" s="310"/>
      <c r="H359" s="310"/>
      <c r="I359" s="153" t="s">
        <v>450</v>
      </c>
      <c r="J359" s="310" t="s">
        <v>17</v>
      </c>
      <c r="K359" s="310"/>
      <c r="L359" s="154" t="s">
        <v>18</v>
      </c>
      <c r="M359" s="154">
        <v>3</v>
      </c>
      <c r="N359" s="308" t="s">
        <v>19</v>
      </c>
      <c r="O359" s="308"/>
      <c r="P359" s="308"/>
      <c r="Q359" s="154" t="s">
        <v>18</v>
      </c>
      <c r="R359" s="155"/>
      <c r="S359" s="155"/>
      <c r="T359" s="155"/>
      <c r="U359" s="155"/>
      <c r="V359" s="155"/>
      <c r="W359" s="155">
        <f t="shared" si="5"/>
        <v>0</v>
      </c>
    </row>
    <row r="360" spans="2:23" ht="30" customHeight="1">
      <c r="B360" s="171"/>
      <c r="C360" s="312">
        <v>2018</v>
      </c>
      <c r="D360" s="312"/>
      <c r="E360" s="142" t="s">
        <v>875</v>
      </c>
      <c r="F360" s="314" t="s">
        <v>874</v>
      </c>
      <c r="G360" s="314"/>
      <c r="H360" s="314"/>
      <c r="I360" s="142" t="s">
        <v>450</v>
      </c>
      <c r="J360" s="314" t="s">
        <v>17</v>
      </c>
      <c r="K360" s="314"/>
      <c r="L360" s="143" t="s">
        <v>29</v>
      </c>
      <c r="M360" s="143">
        <v>4</v>
      </c>
      <c r="N360" s="312" t="s">
        <v>19</v>
      </c>
      <c r="O360" s="312"/>
      <c r="P360" s="312"/>
      <c r="Q360" s="143" t="s">
        <v>18</v>
      </c>
      <c r="W360" s="144">
        <f t="shared" si="5"/>
        <v>0</v>
      </c>
    </row>
    <row r="361" spans="2:23" s="181" customFormat="1" ht="30" customHeight="1">
      <c r="B361" s="180"/>
      <c r="C361" s="308">
        <v>2018</v>
      </c>
      <c r="D361" s="308"/>
      <c r="E361" s="153" t="s">
        <v>873</v>
      </c>
      <c r="F361" s="310" t="s">
        <v>872</v>
      </c>
      <c r="G361" s="310"/>
      <c r="H361" s="310"/>
      <c r="I361" s="153" t="s">
        <v>450</v>
      </c>
      <c r="J361" s="310" t="s">
        <v>17</v>
      </c>
      <c r="K361" s="310"/>
      <c r="L361" s="154" t="s">
        <v>18</v>
      </c>
      <c r="M361" s="154">
        <v>3</v>
      </c>
      <c r="N361" s="308" t="s">
        <v>19</v>
      </c>
      <c r="O361" s="308"/>
      <c r="P361" s="308"/>
      <c r="Q361" s="154" t="s">
        <v>18</v>
      </c>
      <c r="R361" s="155"/>
      <c r="S361" s="155"/>
      <c r="T361" s="155"/>
      <c r="U361" s="155"/>
      <c r="V361" s="155"/>
      <c r="W361" s="155">
        <f t="shared" si="5"/>
        <v>0</v>
      </c>
    </row>
    <row r="362" spans="2:23" ht="30" customHeight="1">
      <c r="B362" s="171"/>
      <c r="C362" s="312">
        <v>2018</v>
      </c>
      <c r="D362" s="312"/>
      <c r="E362" s="142" t="s">
        <v>871</v>
      </c>
      <c r="F362" s="314" t="s">
        <v>870</v>
      </c>
      <c r="G362" s="314"/>
      <c r="H362" s="314"/>
      <c r="I362" s="142" t="s">
        <v>450</v>
      </c>
      <c r="J362" s="314" t="s">
        <v>17</v>
      </c>
      <c r="K362" s="314"/>
      <c r="L362" s="143" t="s">
        <v>29</v>
      </c>
      <c r="M362" s="143">
        <v>4</v>
      </c>
      <c r="N362" s="312" t="s">
        <v>19</v>
      </c>
      <c r="O362" s="312"/>
      <c r="P362" s="312"/>
      <c r="Q362" s="143" t="s">
        <v>18</v>
      </c>
      <c r="W362" s="144">
        <f t="shared" si="5"/>
        <v>0</v>
      </c>
    </row>
    <row r="363" spans="2:23" ht="30" customHeight="1">
      <c r="B363" s="171"/>
      <c r="C363" s="312">
        <v>2018</v>
      </c>
      <c r="D363" s="312"/>
      <c r="E363" s="142" t="s">
        <v>869</v>
      </c>
      <c r="F363" s="314" t="s">
        <v>868</v>
      </c>
      <c r="G363" s="314"/>
      <c r="H363" s="314"/>
      <c r="I363" s="142" t="s">
        <v>450</v>
      </c>
      <c r="J363" s="314" t="s">
        <v>17</v>
      </c>
      <c r="K363" s="314"/>
      <c r="L363" s="143" t="s">
        <v>29</v>
      </c>
      <c r="M363" s="143">
        <v>4</v>
      </c>
      <c r="N363" s="312" t="s">
        <v>19</v>
      </c>
      <c r="O363" s="312"/>
      <c r="P363" s="312"/>
      <c r="Q363" s="143" t="s">
        <v>18</v>
      </c>
      <c r="W363" s="144">
        <f t="shared" si="5"/>
        <v>0</v>
      </c>
    </row>
    <row r="364" spans="2:23" s="181" customFormat="1" ht="30" customHeight="1">
      <c r="B364" s="180"/>
      <c r="C364" s="308">
        <v>2018</v>
      </c>
      <c r="D364" s="308"/>
      <c r="E364" s="153" t="s">
        <v>867</v>
      </c>
      <c r="F364" s="310" t="s">
        <v>866</v>
      </c>
      <c r="G364" s="310"/>
      <c r="H364" s="310"/>
      <c r="I364" s="153" t="s">
        <v>450</v>
      </c>
      <c r="J364" s="310" t="s">
        <v>17</v>
      </c>
      <c r="K364" s="310"/>
      <c r="L364" s="154" t="s">
        <v>18</v>
      </c>
      <c r="M364" s="154">
        <v>3</v>
      </c>
      <c r="N364" s="308" t="s">
        <v>19</v>
      </c>
      <c r="O364" s="308"/>
      <c r="P364" s="308"/>
      <c r="Q364" s="154" t="s">
        <v>18</v>
      </c>
      <c r="R364" s="155"/>
      <c r="S364" s="155"/>
      <c r="T364" s="155"/>
      <c r="U364" s="155"/>
      <c r="V364" s="155"/>
      <c r="W364" s="155">
        <f t="shared" si="5"/>
        <v>0</v>
      </c>
    </row>
    <row r="365" spans="2:23" ht="30" customHeight="1">
      <c r="B365" s="171"/>
      <c r="C365" s="312">
        <v>2018</v>
      </c>
      <c r="D365" s="312"/>
      <c r="E365" s="142" t="s">
        <v>865</v>
      </c>
      <c r="F365" s="314" t="s">
        <v>864</v>
      </c>
      <c r="G365" s="314"/>
      <c r="H365" s="314"/>
      <c r="I365" s="142" t="s">
        <v>450</v>
      </c>
      <c r="J365" s="314" t="s">
        <v>17</v>
      </c>
      <c r="K365" s="314"/>
      <c r="L365" s="143" t="s">
        <v>29</v>
      </c>
      <c r="M365" s="143">
        <v>4</v>
      </c>
      <c r="N365" s="312" t="s">
        <v>19</v>
      </c>
      <c r="O365" s="312"/>
      <c r="P365" s="312"/>
      <c r="Q365" s="143" t="s">
        <v>18</v>
      </c>
      <c r="W365" s="144">
        <f t="shared" si="5"/>
        <v>0</v>
      </c>
    </row>
    <row r="366" spans="2:23" s="181" customFormat="1" ht="30" customHeight="1">
      <c r="B366" s="180"/>
      <c r="C366" s="308">
        <v>2018</v>
      </c>
      <c r="D366" s="308"/>
      <c r="E366" s="153" t="s">
        <v>863</v>
      </c>
      <c r="F366" s="310" t="s">
        <v>862</v>
      </c>
      <c r="G366" s="310"/>
      <c r="H366" s="310"/>
      <c r="I366" s="153" t="s">
        <v>450</v>
      </c>
      <c r="J366" s="310" t="s">
        <v>17</v>
      </c>
      <c r="K366" s="310"/>
      <c r="L366" s="154" t="s">
        <v>18</v>
      </c>
      <c r="M366" s="154">
        <v>3</v>
      </c>
      <c r="N366" s="308" t="s">
        <v>19</v>
      </c>
      <c r="O366" s="308"/>
      <c r="P366" s="308"/>
      <c r="Q366" s="154" t="s">
        <v>18</v>
      </c>
      <c r="R366" s="155"/>
      <c r="S366" s="155">
        <f>S367</f>
        <v>0</v>
      </c>
      <c r="T366" s="155"/>
      <c r="U366" s="155"/>
      <c r="V366" s="155"/>
      <c r="W366" s="155">
        <f t="shared" si="5"/>
        <v>0</v>
      </c>
    </row>
    <row r="367" spans="2:23" ht="30" customHeight="1">
      <c r="B367" s="171"/>
      <c r="C367" s="312">
        <v>2018</v>
      </c>
      <c r="D367" s="312"/>
      <c r="E367" s="142" t="s">
        <v>861</v>
      </c>
      <c r="F367" s="314" t="s">
        <v>860</v>
      </c>
      <c r="G367" s="314"/>
      <c r="H367" s="314"/>
      <c r="I367" s="142" t="s">
        <v>450</v>
      </c>
      <c r="J367" s="314" t="s">
        <v>17</v>
      </c>
      <c r="K367" s="314"/>
      <c r="L367" s="143" t="s">
        <v>29</v>
      </c>
      <c r="M367" s="143">
        <v>4</v>
      </c>
      <c r="N367" s="312" t="s">
        <v>19</v>
      </c>
      <c r="O367" s="312"/>
      <c r="P367" s="312"/>
      <c r="Q367" s="143" t="s">
        <v>18</v>
      </c>
      <c r="W367" s="144">
        <f t="shared" si="5"/>
        <v>0</v>
      </c>
    </row>
    <row r="368" spans="2:23" s="181" customFormat="1" ht="30" customHeight="1">
      <c r="B368" s="180"/>
      <c r="C368" s="308">
        <v>2018</v>
      </c>
      <c r="D368" s="308"/>
      <c r="E368" s="153" t="s">
        <v>859</v>
      </c>
      <c r="F368" s="310" t="s">
        <v>858</v>
      </c>
      <c r="G368" s="310"/>
      <c r="H368" s="310"/>
      <c r="I368" s="153" t="s">
        <v>450</v>
      </c>
      <c r="J368" s="310" t="s">
        <v>17</v>
      </c>
      <c r="K368" s="310"/>
      <c r="L368" s="154" t="s">
        <v>18</v>
      </c>
      <c r="M368" s="154">
        <v>3</v>
      </c>
      <c r="N368" s="308" t="s">
        <v>19</v>
      </c>
      <c r="O368" s="308"/>
      <c r="P368" s="308"/>
      <c r="Q368" s="154" t="s">
        <v>18</v>
      </c>
      <c r="R368" s="155"/>
      <c r="S368" s="155"/>
      <c r="T368" s="155"/>
      <c r="U368" s="155"/>
      <c r="V368" s="155"/>
      <c r="W368" s="155">
        <f t="shared" si="5"/>
        <v>0</v>
      </c>
    </row>
    <row r="369" spans="2:23" ht="30" customHeight="1">
      <c r="B369" s="171"/>
      <c r="C369" s="312">
        <v>2018</v>
      </c>
      <c r="D369" s="312"/>
      <c r="E369" s="142" t="s">
        <v>857</v>
      </c>
      <c r="F369" s="314" t="s">
        <v>856</v>
      </c>
      <c r="G369" s="314"/>
      <c r="H369" s="314"/>
      <c r="I369" s="142" t="s">
        <v>450</v>
      </c>
      <c r="J369" s="314" t="s">
        <v>17</v>
      </c>
      <c r="K369" s="314"/>
      <c r="L369" s="143" t="s">
        <v>29</v>
      </c>
      <c r="M369" s="143">
        <v>4</v>
      </c>
      <c r="N369" s="312" t="s">
        <v>19</v>
      </c>
      <c r="O369" s="312"/>
      <c r="P369" s="312"/>
      <c r="Q369" s="143" t="s">
        <v>18</v>
      </c>
      <c r="W369" s="144">
        <f t="shared" si="5"/>
        <v>0</v>
      </c>
    </row>
    <row r="370" spans="2:23" ht="30" customHeight="1">
      <c r="B370" s="171"/>
      <c r="C370" s="312">
        <v>2018</v>
      </c>
      <c r="D370" s="312"/>
      <c r="E370" s="142" t="s">
        <v>855</v>
      </c>
      <c r="F370" s="314" t="s">
        <v>854</v>
      </c>
      <c r="G370" s="314"/>
      <c r="H370" s="314"/>
      <c r="I370" s="142" t="s">
        <v>450</v>
      </c>
      <c r="J370" s="314" t="s">
        <v>17</v>
      </c>
      <c r="K370" s="314"/>
      <c r="L370" s="143" t="s">
        <v>29</v>
      </c>
      <c r="M370" s="143">
        <v>4</v>
      </c>
      <c r="N370" s="312" t="s">
        <v>19</v>
      </c>
      <c r="O370" s="312"/>
      <c r="P370" s="312"/>
      <c r="Q370" s="143" t="s">
        <v>18</v>
      </c>
      <c r="W370" s="144">
        <f t="shared" si="5"/>
        <v>0</v>
      </c>
    </row>
    <row r="371" spans="2:23" ht="30" customHeight="1">
      <c r="B371" s="171"/>
      <c r="C371" s="312">
        <v>2018</v>
      </c>
      <c r="D371" s="312"/>
      <c r="E371" s="142" t="s">
        <v>853</v>
      </c>
      <c r="F371" s="314" t="s">
        <v>852</v>
      </c>
      <c r="G371" s="314"/>
      <c r="H371" s="314"/>
      <c r="I371" s="142" t="s">
        <v>450</v>
      </c>
      <c r="J371" s="314" t="s">
        <v>17</v>
      </c>
      <c r="K371" s="314"/>
      <c r="L371" s="143" t="s">
        <v>29</v>
      </c>
      <c r="M371" s="143">
        <v>4</v>
      </c>
      <c r="N371" s="312" t="s">
        <v>19</v>
      </c>
      <c r="O371" s="312"/>
      <c r="P371" s="312"/>
      <c r="Q371" s="143" t="s">
        <v>18</v>
      </c>
      <c r="W371" s="144">
        <f t="shared" si="5"/>
        <v>0</v>
      </c>
    </row>
    <row r="372" spans="2:23" s="179" customFormat="1" ht="30" customHeight="1">
      <c r="B372" s="178"/>
      <c r="C372" s="305">
        <v>2018</v>
      </c>
      <c r="D372" s="305"/>
      <c r="E372" s="146" t="s">
        <v>851</v>
      </c>
      <c r="F372" s="307" t="s">
        <v>850</v>
      </c>
      <c r="G372" s="307"/>
      <c r="H372" s="307"/>
      <c r="I372" s="146" t="s">
        <v>450</v>
      </c>
      <c r="J372" s="307" t="s">
        <v>17</v>
      </c>
      <c r="K372" s="307"/>
      <c r="L372" s="147" t="s">
        <v>18</v>
      </c>
      <c r="M372" s="147">
        <v>2</v>
      </c>
      <c r="N372" s="305" t="s">
        <v>19</v>
      </c>
      <c r="O372" s="305"/>
      <c r="P372" s="305"/>
      <c r="Q372" s="147" t="s">
        <v>18</v>
      </c>
      <c r="R372" s="148"/>
      <c r="S372" s="148"/>
      <c r="T372" s="148"/>
      <c r="U372" s="148"/>
      <c r="V372" s="148"/>
      <c r="W372" s="148">
        <f t="shared" si="5"/>
        <v>0</v>
      </c>
    </row>
    <row r="373" spans="2:23" s="181" customFormat="1" ht="30" customHeight="1">
      <c r="B373" s="180"/>
      <c r="C373" s="308">
        <v>2018</v>
      </c>
      <c r="D373" s="308"/>
      <c r="E373" s="153" t="s">
        <v>849</v>
      </c>
      <c r="F373" s="310" t="s">
        <v>848</v>
      </c>
      <c r="G373" s="310"/>
      <c r="H373" s="310"/>
      <c r="I373" s="153" t="s">
        <v>450</v>
      </c>
      <c r="J373" s="310" t="s">
        <v>17</v>
      </c>
      <c r="K373" s="310"/>
      <c r="L373" s="154" t="s">
        <v>18</v>
      </c>
      <c r="M373" s="154">
        <v>3</v>
      </c>
      <c r="N373" s="308" t="s">
        <v>19</v>
      </c>
      <c r="O373" s="308"/>
      <c r="P373" s="308"/>
      <c r="Q373" s="154" t="s">
        <v>18</v>
      </c>
      <c r="R373" s="155"/>
      <c r="S373" s="155"/>
      <c r="T373" s="155"/>
      <c r="U373" s="155"/>
      <c r="V373" s="155"/>
      <c r="W373" s="155">
        <f t="shared" si="5"/>
        <v>0</v>
      </c>
    </row>
    <row r="374" spans="2:23" ht="30" customHeight="1">
      <c r="B374" s="171"/>
      <c r="C374" s="312">
        <v>2018</v>
      </c>
      <c r="D374" s="312"/>
      <c r="E374" s="142" t="s">
        <v>847</v>
      </c>
      <c r="F374" s="314" t="s">
        <v>846</v>
      </c>
      <c r="G374" s="314"/>
      <c r="H374" s="314"/>
      <c r="I374" s="142" t="s">
        <v>450</v>
      </c>
      <c r="J374" s="314" t="s">
        <v>17</v>
      </c>
      <c r="K374" s="314"/>
      <c r="L374" s="143" t="s">
        <v>29</v>
      </c>
      <c r="M374" s="143">
        <v>4</v>
      </c>
      <c r="N374" s="312" t="s">
        <v>19</v>
      </c>
      <c r="O374" s="312"/>
      <c r="P374" s="312"/>
      <c r="Q374" s="143" t="s">
        <v>18</v>
      </c>
      <c r="W374" s="144">
        <f t="shared" si="5"/>
        <v>0</v>
      </c>
    </row>
    <row r="375" spans="2:23" s="181" customFormat="1" ht="30" customHeight="1">
      <c r="B375" s="180"/>
      <c r="C375" s="308">
        <v>2018</v>
      </c>
      <c r="D375" s="308"/>
      <c r="E375" s="153" t="s">
        <v>845</v>
      </c>
      <c r="F375" s="310" t="s">
        <v>844</v>
      </c>
      <c r="G375" s="310"/>
      <c r="H375" s="310"/>
      <c r="I375" s="153" t="s">
        <v>450</v>
      </c>
      <c r="J375" s="310" t="s">
        <v>17</v>
      </c>
      <c r="K375" s="310"/>
      <c r="L375" s="154" t="s">
        <v>18</v>
      </c>
      <c r="M375" s="154">
        <v>3</v>
      </c>
      <c r="N375" s="308" t="s">
        <v>19</v>
      </c>
      <c r="O375" s="308"/>
      <c r="P375" s="308"/>
      <c r="Q375" s="154" t="s">
        <v>18</v>
      </c>
      <c r="R375" s="155"/>
      <c r="S375" s="155"/>
      <c r="T375" s="155"/>
      <c r="U375" s="155"/>
      <c r="V375" s="155"/>
      <c r="W375" s="155">
        <f t="shared" si="5"/>
        <v>0</v>
      </c>
    </row>
    <row r="376" spans="2:23" ht="30" customHeight="1">
      <c r="B376" s="171"/>
      <c r="C376" s="312">
        <v>2018</v>
      </c>
      <c r="D376" s="312"/>
      <c r="E376" s="142" t="s">
        <v>843</v>
      </c>
      <c r="F376" s="314" t="s">
        <v>842</v>
      </c>
      <c r="G376" s="314"/>
      <c r="H376" s="314"/>
      <c r="I376" s="142" t="s">
        <v>450</v>
      </c>
      <c r="J376" s="314" t="s">
        <v>17</v>
      </c>
      <c r="K376" s="314"/>
      <c r="L376" s="143" t="s">
        <v>29</v>
      </c>
      <c r="M376" s="143">
        <v>4</v>
      </c>
      <c r="N376" s="312" t="s">
        <v>19</v>
      </c>
      <c r="O376" s="312"/>
      <c r="P376" s="312"/>
      <c r="Q376" s="143" t="s">
        <v>18</v>
      </c>
      <c r="W376" s="144">
        <f t="shared" si="5"/>
        <v>0</v>
      </c>
    </row>
    <row r="377" spans="2:23" s="181" customFormat="1" ht="30" customHeight="1">
      <c r="B377" s="180"/>
      <c r="C377" s="308">
        <v>2018</v>
      </c>
      <c r="D377" s="308"/>
      <c r="E377" s="153" t="s">
        <v>841</v>
      </c>
      <c r="F377" s="310" t="s">
        <v>840</v>
      </c>
      <c r="G377" s="310"/>
      <c r="H377" s="310"/>
      <c r="I377" s="153" t="s">
        <v>450</v>
      </c>
      <c r="J377" s="310" t="s">
        <v>17</v>
      </c>
      <c r="K377" s="310"/>
      <c r="L377" s="154" t="s">
        <v>18</v>
      </c>
      <c r="M377" s="154">
        <v>3</v>
      </c>
      <c r="N377" s="308" t="s">
        <v>19</v>
      </c>
      <c r="O377" s="308"/>
      <c r="P377" s="308"/>
      <c r="Q377" s="154" t="s">
        <v>18</v>
      </c>
      <c r="R377" s="155"/>
      <c r="S377" s="155"/>
      <c r="T377" s="155"/>
      <c r="U377" s="155"/>
      <c r="V377" s="155"/>
      <c r="W377" s="155">
        <f t="shared" si="5"/>
        <v>0</v>
      </c>
    </row>
    <row r="378" spans="2:23" ht="30" customHeight="1">
      <c r="B378" s="171"/>
      <c r="C378" s="312">
        <v>2018</v>
      </c>
      <c r="D378" s="312"/>
      <c r="E378" s="142" t="s">
        <v>839</v>
      </c>
      <c r="F378" s="314" t="s">
        <v>838</v>
      </c>
      <c r="G378" s="314"/>
      <c r="H378" s="314"/>
      <c r="I378" s="142" t="s">
        <v>450</v>
      </c>
      <c r="J378" s="314" t="s">
        <v>17</v>
      </c>
      <c r="K378" s="314"/>
      <c r="L378" s="143" t="s">
        <v>29</v>
      </c>
      <c r="M378" s="143">
        <v>4</v>
      </c>
      <c r="N378" s="312" t="s">
        <v>19</v>
      </c>
      <c r="O378" s="312"/>
      <c r="P378" s="312"/>
      <c r="Q378" s="143" t="s">
        <v>18</v>
      </c>
      <c r="W378" s="144">
        <f t="shared" si="5"/>
        <v>0</v>
      </c>
    </row>
    <row r="379" spans="2:23" s="181" customFormat="1" ht="30" customHeight="1">
      <c r="B379" s="180"/>
      <c r="C379" s="308">
        <v>2018</v>
      </c>
      <c r="D379" s="308"/>
      <c r="E379" s="153" t="s">
        <v>837</v>
      </c>
      <c r="F379" s="310" t="s">
        <v>836</v>
      </c>
      <c r="G379" s="310"/>
      <c r="H379" s="310"/>
      <c r="I379" s="153" t="s">
        <v>450</v>
      </c>
      <c r="J379" s="310" t="s">
        <v>17</v>
      </c>
      <c r="K379" s="310"/>
      <c r="L379" s="154" t="s">
        <v>18</v>
      </c>
      <c r="M379" s="154">
        <v>3</v>
      </c>
      <c r="N379" s="308" t="s">
        <v>19</v>
      </c>
      <c r="O379" s="308"/>
      <c r="P379" s="308"/>
      <c r="Q379" s="154" t="s">
        <v>18</v>
      </c>
      <c r="R379" s="155"/>
      <c r="S379" s="155"/>
      <c r="T379" s="155"/>
      <c r="U379" s="155"/>
      <c r="V379" s="155"/>
      <c r="W379" s="155">
        <f t="shared" si="5"/>
        <v>0</v>
      </c>
    </row>
    <row r="380" spans="2:23" ht="30" customHeight="1">
      <c r="B380" s="171"/>
      <c r="C380" s="312">
        <v>2018</v>
      </c>
      <c r="D380" s="312"/>
      <c r="E380" s="142" t="s">
        <v>835</v>
      </c>
      <c r="F380" s="314" t="s">
        <v>834</v>
      </c>
      <c r="G380" s="314"/>
      <c r="H380" s="314"/>
      <c r="I380" s="142" t="s">
        <v>450</v>
      </c>
      <c r="J380" s="314" t="s">
        <v>17</v>
      </c>
      <c r="K380" s="314"/>
      <c r="L380" s="143" t="s">
        <v>29</v>
      </c>
      <c r="M380" s="143">
        <v>4</v>
      </c>
      <c r="N380" s="312" t="s">
        <v>19</v>
      </c>
      <c r="O380" s="312"/>
      <c r="P380" s="312"/>
      <c r="Q380" s="143" t="s">
        <v>18</v>
      </c>
      <c r="W380" s="144">
        <f t="shared" si="5"/>
        <v>0</v>
      </c>
    </row>
    <row r="381" spans="2:23" s="181" customFormat="1" ht="30" customHeight="1">
      <c r="B381" s="180"/>
      <c r="C381" s="308">
        <v>2018</v>
      </c>
      <c r="D381" s="308"/>
      <c r="E381" s="153" t="s">
        <v>833</v>
      </c>
      <c r="F381" s="310" t="s">
        <v>832</v>
      </c>
      <c r="G381" s="310"/>
      <c r="H381" s="310"/>
      <c r="I381" s="153" t="s">
        <v>450</v>
      </c>
      <c r="J381" s="310" t="s">
        <v>17</v>
      </c>
      <c r="K381" s="310"/>
      <c r="L381" s="154" t="s">
        <v>18</v>
      </c>
      <c r="M381" s="154">
        <v>3</v>
      </c>
      <c r="N381" s="308" t="s">
        <v>19</v>
      </c>
      <c r="O381" s="308"/>
      <c r="P381" s="308"/>
      <c r="Q381" s="154" t="s">
        <v>18</v>
      </c>
      <c r="R381" s="155"/>
      <c r="S381" s="155"/>
      <c r="T381" s="155"/>
      <c r="U381" s="155"/>
      <c r="V381" s="155"/>
      <c r="W381" s="155">
        <f t="shared" si="5"/>
        <v>0</v>
      </c>
    </row>
    <row r="382" spans="2:23" ht="30" customHeight="1">
      <c r="B382" s="171"/>
      <c r="C382" s="312">
        <v>2018</v>
      </c>
      <c r="D382" s="312"/>
      <c r="E382" s="142" t="s">
        <v>831</v>
      </c>
      <c r="F382" s="314" t="s">
        <v>830</v>
      </c>
      <c r="G382" s="314"/>
      <c r="H382" s="314"/>
      <c r="I382" s="142" t="s">
        <v>450</v>
      </c>
      <c r="J382" s="314" t="s">
        <v>17</v>
      </c>
      <c r="K382" s="314"/>
      <c r="L382" s="143" t="s">
        <v>29</v>
      </c>
      <c r="M382" s="143">
        <v>4</v>
      </c>
      <c r="N382" s="312" t="s">
        <v>19</v>
      </c>
      <c r="O382" s="312"/>
      <c r="P382" s="312"/>
      <c r="Q382" s="143" t="s">
        <v>18</v>
      </c>
      <c r="W382" s="144">
        <f t="shared" si="5"/>
        <v>0</v>
      </c>
    </row>
    <row r="383" spans="2:23" s="179" customFormat="1" ht="30" customHeight="1">
      <c r="B383" s="178"/>
      <c r="C383" s="305">
        <v>2018</v>
      </c>
      <c r="D383" s="305"/>
      <c r="E383" s="146" t="s">
        <v>829</v>
      </c>
      <c r="F383" s="307" t="s">
        <v>828</v>
      </c>
      <c r="G383" s="307"/>
      <c r="H383" s="307"/>
      <c r="I383" s="146" t="s">
        <v>450</v>
      </c>
      <c r="J383" s="307" t="s">
        <v>17</v>
      </c>
      <c r="K383" s="307"/>
      <c r="L383" s="147" t="s">
        <v>18</v>
      </c>
      <c r="M383" s="147">
        <v>2</v>
      </c>
      <c r="N383" s="305" t="s">
        <v>19</v>
      </c>
      <c r="O383" s="305"/>
      <c r="P383" s="305"/>
      <c r="Q383" s="147" t="s">
        <v>18</v>
      </c>
      <c r="R383" s="148"/>
      <c r="S383" s="148"/>
      <c r="T383" s="148"/>
      <c r="U383" s="148">
        <f>U384+U397+U414+U424+U435+U459+U467+U476+U489</f>
        <v>50</v>
      </c>
      <c r="V383" s="148"/>
      <c r="W383" s="148">
        <f t="shared" si="5"/>
        <v>50</v>
      </c>
    </row>
    <row r="384" spans="2:23" s="181" customFormat="1" ht="30" customHeight="1">
      <c r="B384" s="180"/>
      <c r="C384" s="308">
        <v>2018</v>
      </c>
      <c r="D384" s="308"/>
      <c r="E384" s="153" t="s">
        <v>827</v>
      </c>
      <c r="F384" s="310" t="s">
        <v>826</v>
      </c>
      <c r="G384" s="310"/>
      <c r="H384" s="310"/>
      <c r="I384" s="153" t="s">
        <v>450</v>
      </c>
      <c r="J384" s="310" t="s">
        <v>17</v>
      </c>
      <c r="K384" s="310"/>
      <c r="L384" s="154" t="s">
        <v>18</v>
      </c>
      <c r="M384" s="154">
        <v>3</v>
      </c>
      <c r="N384" s="308" t="s">
        <v>19</v>
      </c>
      <c r="O384" s="308"/>
      <c r="P384" s="308"/>
      <c r="Q384" s="154" t="s">
        <v>18</v>
      </c>
      <c r="R384" s="155"/>
      <c r="S384" s="155"/>
      <c r="T384" s="155"/>
      <c r="U384" s="155"/>
      <c r="V384" s="155"/>
      <c r="W384" s="155">
        <f t="shared" si="5"/>
        <v>0</v>
      </c>
    </row>
    <row r="385" spans="2:23" ht="30" customHeight="1">
      <c r="B385" s="171"/>
      <c r="C385" s="312">
        <v>2018</v>
      </c>
      <c r="D385" s="312"/>
      <c r="E385" s="142" t="s">
        <v>825</v>
      </c>
      <c r="F385" s="314" t="s">
        <v>824</v>
      </c>
      <c r="G385" s="314"/>
      <c r="H385" s="314"/>
      <c r="I385" s="142" t="s">
        <v>450</v>
      </c>
      <c r="J385" s="314" t="s">
        <v>17</v>
      </c>
      <c r="K385" s="314"/>
      <c r="L385" s="143" t="s">
        <v>29</v>
      </c>
      <c r="M385" s="143">
        <v>4</v>
      </c>
      <c r="N385" s="312" t="s">
        <v>19</v>
      </c>
      <c r="O385" s="312"/>
      <c r="P385" s="312"/>
      <c r="Q385" s="143" t="s">
        <v>18</v>
      </c>
      <c r="W385" s="144">
        <f t="shared" si="5"/>
        <v>0</v>
      </c>
    </row>
    <row r="386" spans="2:23" ht="30" customHeight="1">
      <c r="B386" s="171"/>
      <c r="C386" s="312">
        <v>2018</v>
      </c>
      <c r="D386" s="312"/>
      <c r="E386" s="142" t="s">
        <v>823</v>
      </c>
      <c r="F386" s="314" t="s">
        <v>822</v>
      </c>
      <c r="G386" s="314"/>
      <c r="H386" s="314"/>
      <c r="I386" s="142" t="s">
        <v>450</v>
      </c>
      <c r="J386" s="314" t="s">
        <v>17</v>
      </c>
      <c r="K386" s="314"/>
      <c r="L386" s="143" t="s">
        <v>29</v>
      </c>
      <c r="M386" s="143">
        <v>4</v>
      </c>
      <c r="N386" s="312" t="s">
        <v>19</v>
      </c>
      <c r="O386" s="312"/>
      <c r="P386" s="312"/>
      <c r="Q386" s="143" t="s">
        <v>18</v>
      </c>
      <c r="W386" s="144">
        <f t="shared" si="5"/>
        <v>0</v>
      </c>
    </row>
    <row r="387" spans="2:23" ht="30" customHeight="1">
      <c r="B387" s="171"/>
      <c r="C387" s="312">
        <v>2018</v>
      </c>
      <c r="D387" s="312"/>
      <c r="E387" s="142" t="s">
        <v>821</v>
      </c>
      <c r="F387" s="314" t="s">
        <v>820</v>
      </c>
      <c r="G387" s="314"/>
      <c r="H387" s="314"/>
      <c r="I387" s="142" t="s">
        <v>450</v>
      </c>
      <c r="J387" s="314" t="s">
        <v>17</v>
      </c>
      <c r="K387" s="314"/>
      <c r="L387" s="143" t="s">
        <v>29</v>
      </c>
      <c r="M387" s="143">
        <v>4</v>
      </c>
      <c r="N387" s="312" t="s">
        <v>19</v>
      </c>
      <c r="O387" s="312"/>
      <c r="P387" s="312"/>
      <c r="Q387" s="143" t="s">
        <v>18</v>
      </c>
      <c r="W387" s="144">
        <f t="shared" si="5"/>
        <v>0</v>
      </c>
    </row>
    <row r="388" spans="2:23" ht="30" customHeight="1">
      <c r="B388" s="171"/>
      <c r="C388" s="312">
        <v>2018</v>
      </c>
      <c r="D388" s="312"/>
      <c r="E388" s="142" t="s">
        <v>819</v>
      </c>
      <c r="F388" s="314" t="s">
        <v>818</v>
      </c>
      <c r="G388" s="314"/>
      <c r="H388" s="314"/>
      <c r="I388" s="142" t="s">
        <v>450</v>
      </c>
      <c r="J388" s="314" t="s">
        <v>17</v>
      </c>
      <c r="K388" s="314"/>
      <c r="L388" s="143" t="s">
        <v>29</v>
      </c>
      <c r="M388" s="143">
        <v>4</v>
      </c>
      <c r="N388" s="312" t="s">
        <v>19</v>
      </c>
      <c r="O388" s="312"/>
      <c r="P388" s="312"/>
      <c r="Q388" s="143" t="s">
        <v>18</v>
      </c>
      <c r="W388" s="144">
        <f t="shared" ref="W388:W451" si="6">R388+S388+T388+U388+V388</f>
        <v>0</v>
      </c>
    </row>
    <row r="389" spans="2:23" ht="30" customHeight="1">
      <c r="B389" s="171"/>
      <c r="C389" s="312">
        <v>2018</v>
      </c>
      <c r="D389" s="312"/>
      <c r="E389" s="142" t="s">
        <v>817</v>
      </c>
      <c r="F389" s="314" t="s">
        <v>816</v>
      </c>
      <c r="G389" s="314"/>
      <c r="H389" s="314"/>
      <c r="I389" s="142" t="s">
        <v>450</v>
      </c>
      <c r="J389" s="314" t="s">
        <v>17</v>
      </c>
      <c r="K389" s="314"/>
      <c r="L389" s="143" t="s">
        <v>29</v>
      </c>
      <c r="M389" s="143">
        <v>4</v>
      </c>
      <c r="N389" s="312" t="s">
        <v>19</v>
      </c>
      <c r="O389" s="312"/>
      <c r="P389" s="312"/>
      <c r="Q389" s="143" t="s">
        <v>18</v>
      </c>
      <c r="W389" s="144">
        <f t="shared" si="6"/>
        <v>0</v>
      </c>
    </row>
    <row r="390" spans="2:23" ht="30" customHeight="1">
      <c r="B390" s="171"/>
      <c r="C390" s="312">
        <v>2018</v>
      </c>
      <c r="D390" s="312"/>
      <c r="E390" s="142" t="s">
        <v>815</v>
      </c>
      <c r="F390" s="314" t="s">
        <v>814</v>
      </c>
      <c r="G390" s="314"/>
      <c r="H390" s="314"/>
      <c r="I390" s="142" t="s">
        <v>450</v>
      </c>
      <c r="J390" s="314" t="s">
        <v>17</v>
      </c>
      <c r="K390" s="314"/>
      <c r="L390" s="143" t="s">
        <v>29</v>
      </c>
      <c r="M390" s="143">
        <v>4</v>
      </c>
      <c r="N390" s="312" t="s">
        <v>19</v>
      </c>
      <c r="O390" s="312"/>
      <c r="P390" s="312"/>
      <c r="Q390" s="143" t="s">
        <v>18</v>
      </c>
      <c r="W390" s="144">
        <f t="shared" si="6"/>
        <v>0</v>
      </c>
    </row>
    <row r="391" spans="2:23" ht="30" customHeight="1">
      <c r="B391" s="171"/>
      <c r="C391" s="312">
        <v>2018</v>
      </c>
      <c r="D391" s="312"/>
      <c r="E391" s="142" t="s">
        <v>813</v>
      </c>
      <c r="F391" s="314" t="s">
        <v>812</v>
      </c>
      <c r="G391" s="314"/>
      <c r="H391" s="314"/>
      <c r="I391" s="142" t="s">
        <v>450</v>
      </c>
      <c r="J391" s="314" t="s">
        <v>17</v>
      </c>
      <c r="K391" s="314"/>
      <c r="L391" s="143" t="s">
        <v>29</v>
      </c>
      <c r="M391" s="143">
        <v>4</v>
      </c>
      <c r="N391" s="312" t="s">
        <v>19</v>
      </c>
      <c r="O391" s="312"/>
      <c r="P391" s="312"/>
      <c r="Q391" s="143" t="s">
        <v>18</v>
      </c>
      <c r="W391" s="144">
        <f t="shared" si="6"/>
        <v>0</v>
      </c>
    </row>
    <row r="392" spans="2:23" ht="30" customHeight="1">
      <c r="B392" s="171"/>
      <c r="C392" s="312">
        <v>2018</v>
      </c>
      <c r="D392" s="312"/>
      <c r="E392" s="142" t="s">
        <v>811</v>
      </c>
      <c r="F392" s="314" t="s">
        <v>810</v>
      </c>
      <c r="G392" s="314"/>
      <c r="H392" s="314"/>
      <c r="I392" s="142" t="s">
        <v>450</v>
      </c>
      <c r="J392" s="314" t="s">
        <v>17</v>
      </c>
      <c r="K392" s="314"/>
      <c r="L392" s="143" t="s">
        <v>29</v>
      </c>
      <c r="M392" s="143">
        <v>4</v>
      </c>
      <c r="N392" s="312" t="s">
        <v>19</v>
      </c>
      <c r="O392" s="312"/>
      <c r="P392" s="312"/>
      <c r="Q392" s="143" t="s">
        <v>18</v>
      </c>
      <c r="W392" s="144">
        <f t="shared" si="6"/>
        <v>0</v>
      </c>
    </row>
    <row r="393" spans="2:23" ht="30" customHeight="1">
      <c r="B393" s="171"/>
      <c r="C393" s="312">
        <v>2018</v>
      </c>
      <c r="D393" s="312"/>
      <c r="E393" s="142" t="s">
        <v>809</v>
      </c>
      <c r="F393" s="314" t="s">
        <v>808</v>
      </c>
      <c r="G393" s="314"/>
      <c r="H393" s="314"/>
      <c r="I393" s="142" t="s">
        <v>450</v>
      </c>
      <c r="J393" s="314" t="s">
        <v>17</v>
      </c>
      <c r="K393" s="314"/>
      <c r="L393" s="143" t="s">
        <v>29</v>
      </c>
      <c r="M393" s="143">
        <v>4</v>
      </c>
      <c r="N393" s="312" t="s">
        <v>19</v>
      </c>
      <c r="O393" s="312"/>
      <c r="P393" s="312"/>
      <c r="Q393" s="143" t="s">
        <v>18</v>
      </c>
      <c r="W393" s="144">
        <f t="shared" si="6"/>
        <v>0</v>
      </c>
    </row>
    <row r="394" spans="2:23" ht="30" customHeight="1">
      <c r="B394" s="171"/>
      <c r="C394" s="312">
        <v>2018</v>
      </c>
      <c r="D394" s="312"/>
      <c r="E394" s="142" t="s">
        <v>807</v>
      </c>
      <c r="F394" s="314" t="s">
        <v>806</v>
      </c>
      <c r="G394" s="314"/>
      <c r="H394" s="314"/>
      <c r="I394" s="142" t="s">
        <v>450</v>
      </c>
      <c r="J394" s="314" t="s">
        <v>17</v>
      </c>
      <c r="K394" s="314"/>
      <c r="L394" s="143" t="s">
        <v>29</v>
      </c>
      <c r="M394" s="143">
        <v>4</v>
      </c>
      <c r="N394" s="312" t="s">
        <v>19</v>
      </c>
      <c r="O394" s="312"/>
      <c r="P394" s="312"/>
      <c r="Q394" s="143" t="s">
        <v>18</v>
      </c>
      <c r="W394" s="144">
        <f t="shared" si="6"/>
        <v>0</v>
      </c>
    </row>
    <row r="395" spans="2:23" ht="30" customHeight="1">
      <c r="B395" s="171"/>
      <c r="C395" s="312">
        <v>2018</v>
      </c>
      <c r="D395" s="312"/>
      <c r="E395" s="142" t="s">
        <v>805</v>
      </c>
      <c r="F395" s="314" t="s">
        <v>804</v>
      </c>
      <c r="G395" s="314"/>
      <c r="H395" s="314"/>
      <c r="I395" s="142" t="s">
        <v>450</v>
      </c>
      <c r="J395" s="314" t="s">
        <v>17</v>
      </c>
      <c r="K395" s="314"/>
      <c r="L395" s="143" t="s">
        <v>29</v>
      </c>
      <c r="M395" s="143">
        <v>4</v>
      </c>
      <c r="N395" s="312" t="s">
        <v>19</v>
      </c>
      <c r="O395" s="312"/>
      <c r="P395" s="312"/>
      <c r="Q395" s="143" t="s">
        <v>18</v>
      </c>
      <c r="W395" s="144">
        <f t="shared" si="6"/>
        <v>0</v>
      </c>
    </row>
    <row r="396" spans="2:23" ht="30" customHeight="1">
      <c r="B396" s="171"/>
      <c r="C396" s="312">
        <v>2018</v>
      </c>
      <c r="D396" s="312"/>
      <c r="E396" s="142" t="s">
        <v>803</v>
      </c>
      <c r="F396" s="314" t="s">
        <v>802</v>
      </c>
      <c r="G396" s="314"/>
      <c r="H396" s="314"/>
      <c r="I396" s="142" t="s">
        <v>450</v>
      </c>
      <c r="J396" s="314" t="s">
        <v>17</v>
      </c>
      <c r="K396" s="314"/>
      <c r="L396" s="143" t="s">
        <v>29</v>
      </c>
      <c r="M396" s="143">
        <v>4</v>
      </c>
      <c r="N396" s="312" t="s">
        <v>19</v>
      </c>
      <c r="O396" s="312"/>
      <c r="P396" s="312"/>
      <c r="Q396" s="143" t="s">
        <v>18</v>
      </c>
      <c r="W396" s="144">
        <f t="shared" si="6"/>
        <v>0</v>
      </c>
    </row>
    <row r="397" spans="2:23" s="181" customFormat="1" ht="30" customHeight="1">
      <c r="B397" s="180"/>
      <c r="C397" s="308">
        <v>2018</v>
      </c>
      <c r="D397" s="308"/>
      <c r="E397" s="153" t="s">
        <v>801</v>
      </c>
      <c r="F397" s="310" t="s">
        <v>800</v>
      </c>
      <c r="G397" s="310"/>
      <c r="H397" s="310"/>
      <c r="I397" s="153" t="s">
        <v>450</v>
      </c>
      <c r="J397" s="310" t="s">
        <v>17</v>
      </c>
      <c r="K397" s="310"/>
      <c r="L397" s="154" t="s">
        <v>18</v>
      </c>
      <c r="M397" s="154">
        <v>3</v>
      </c>
      <c r="N397" s="308" t="s">
        <v>19</v>
      </c>
      <c r="O397" s="308"/>
      <c r="P397" s="308"/>
      <c r="Q397" s="154" t="s">
        <v>18</v>
      </c>
      <c r="R397" s="155"/>
      <c r="S397" s="155"/>
      <c r="T397" s="155"/>
      <c r="U397" s="155"/>
      <c r="V397" s="155"/>
      <c r="W397" s="155">
        <f t="shared" si="6"/>
        <v>0</v>
      </c>
    </row>
    <row r="398" spans="2:23" ht="30" customHeight="1">
      <c r="B398" s="171"/>
      <c r="C398" s="312">
        <v>2018</v>
      </c>
      <c r="D398" s="312"/>
      <c r="E398" s="142" t="s">
        <v>799</v>
      </c>
      <c r="F398" s="314" t="s">
        <v>798</v>
      </c>
      <c r="G398" s="314"/>
      <c r="H398" s="314"/>
      <c r="I398" s="142" t="s">
        <v>450</v>
      </c>
      <c r="J398" s="314" t="s">
        <v>17</v>
      </c>
      <c r="K398" s="314"/>
      <c r="L398" s="143" t="s">
        <v>29</v>
      </c>
      <c r="M398" s="143">
        <v>4</v>
      </c>
      <c r="N398" s="312" t="s">
        <v>19</v>
      </c>
      <c r="O398" s="312"/>
      <c r="P398" s="312"/>
      <c r="Q398" s="143" t="s">
        <v>18</v>
      </c>
      <c r="W398" s="144">
        <f t="shared" si="6"/>
        <v>0</v>
      </c>
    </row>
    <row r="399" spans="2:23" ht="30" customHeight="1">
      <c r="B399" s="171"/>
      <c r="C399" s="312">
        <v>2018</v>
      </c>
      <c r="D399" s="312"/>
      <c r="E399" s="142" t="s">
        <v>797</v>
      </c>
      <c r="F399" s="314" t="s">
        <v>796</v>
      </c>
      <c r="G399" s="314"/>
      <c r="H399" s="314"/>
      <c r="I399" s="142" t="s">
        <v>450</v>
      </c>
      <c r="J399" s="314" t="s">
        <v>17</v>
      </c>
      <c r="K399" s="314"/>
      <c r="L399" s="143" t="s">
        <v>29</v>
      </c>
      <c r="M399" s="143">
        <v>4</v>
      </c>
      <c r="N399" s="312" t="s">
        <v>19</v>
      </c>
      <c r="O399" s="312"/>
      <c r="P399" s="312"/>
      <c r="Q399" s="143" t="s">
        <v>18</v>
      </c>
      <c r="W399" s="144">
        <f t="shared" si="6"/>
        <v>0</v>
      </c>
    </row>
    <row r="400" spans="2:23" ht="30" customHeight="1">
      <c r="B400" s="171"/>
      <c r="C400" s="312">
        <v>2018</v>
      </c>
      <c r="D400" s="312"/>
      <c r="E400" s="142" t="s">
        <v>795</v>
      </c>
      <c r="F400" s="314" t="s">
        <v>794</v>
      </c>
      <c r="G400" s="314"/>
      <c r="H400" s="314"/>
      <c r="I400" s="142" t="s">
        <v>450</v>
      </c>
      <c r="J400" s="314" t="s">
        <v>17</v>
      </c>
      <c r="K400" s="314"/>
      <c r="L400" s="143" t="s">
        <v>29</v>
      </c>
      <c r="M400" s="143">
        <v>4</v>
      </c>
      <c r="N400" s="312" t="s">
        <v>19</v>
      </c>
      <c r="O400" s="312"/>
      <c r="P400" s="312"/>
      <c r="Q400" s="143" t="s">
        <v>18</v>
      </c>
      <c r="W400" s="144">
        <f t="shared" si="6"/>
        <v>0</v>
      </c>
    </row>
    <row r="401" spans="2:23" ht="30" customHeight="1">
      <c r="B401" s="171"/>
      <c r="C401" s="312">
        <v>2018</v>
      </c>
      <c r="D401" s="312"/>
      <c r="E401" s="142" t="s">
        <v>793</v>
      </c>
      <c r="F401" s="314" t="s">
        <v>792</v>
      </c>
      <c r="G401" s="314"/>
      <c r="H401" s="314"/>
      <c r="I401" s="142" t="s">
        <v>450</v>
      </c>
      <c r="J401" s="314" t="s">
        <v>17</v>
      </c>
      <c r="K401" s="314"/>
      <c r="L401" s="143" t="s">
        <v>29</v>
      </c>
      <c r="M401" s="143">
        <v>4</v>
      </c>
      <c r="N401" s="312" t="s">
        <v>19</v>
      </c>
      <c r="O401" s="312"/>
      <c r="P401" s="312"/>
      <c r="Q401" s="143" t="s">
        <v>18</v>
      </c>
      <c r="W401" s="144">
        <f t="shared" si="6"/>
        <v>0</v>
      </c>
    </row>
    <row r="402" spans="2:23" ht="30" customHeight="1">
      <c r="B402" s="171"/>
      <c r="C402" s="312">
        <v>2018</v>
      </c>
      <c r="D402" s="312"/>
      <c r="E402" s="142" t="s">
        <v>791</v>
      </c>
      <c r="F402" s="314" t="s">
        <v>790</v>
      </c>
      <c r="G402" s="314"/>
      <c r="H402" s="314"/>
      <c r="I402" s="142" t="s">
        <v>450</v>
      </c>
      <c r="J402" s="314" t="s">
        <v>17</v>
      </c>
      <c r="K402" s="314"/>
      <c r="L402" s="143" t="s">
        <v>29</v>
      </c>
      <c r="M402" s="143">
        <v>4</v>
      </c>
      <c r="N402" s="312" t="s">
        <v>19</v>
      </c>
      <c r="O402" s="312"/>
      <c r="P402" s="312"/>
      <c r="Q402" s="143" t="s">
        <v>18</v>
      </c>
      <c r="W402" s="144">
        <f t="shared" si="6"/>
        <v>0</v>
      </c>
    </row>
    <row r="403" spans="2:23" ht="30" customHeight="1">
      <c r="B403" s="171"/>
      <c r="C403" s="312">
        <v>2018</v>
      </c>
      <c r="D403" s="312"/>
      <c r="E403" s="142" t="s">
        <v>789</v>
      </c>
      <c r="F403" s="314" t="s">
        <v>788</v>
      </c>
      <c r="G403" s="314"/>
      <c r="H403" s="314"/>
      <c r="I403" s="142" t="s">
        <v>450</v>
      </c>
      <c r="J403" s="314" t="s">
        <v>17</v>
      </c>
      <c r="K403" s="314"/>
      <c r="L403" s="143" t="s">
        <v>29</v>
      </c>
      <c r="M403" s="143">
        <v>4</v>
      </c>
      <c r="N403" s="312" t="s">
        <v>19</v>
      </c>
      <c r="O403" s="312"/>
      <c r="P403" s="312"/>
      <c r="Q403" s="143" t="s">
        <v>18</v>
      </c>
      <c r="W403" s="144">
        <f t="shared" si="6"/>
        <v>0</v>
      </c>
    </row>
    <row r="404" spans="2:23" ht="30" customHeight="1">
      <c r="B404" s="171"/>
      <c r="C404" s="312">
        <v>2018</v>
      </c>
      <c r="D404" s="312"/>
      <c r="E404" s="142" t="s">
        <v>787</v>
      </c>
      <c r="F404" s="314" t="s">
        <v>786</v>
      </c>
      <c r="G404" s="314"/>
      <c r="H404" s="314"/>
      <c r="I404" s="142" t="s">
        <v>450</v>
      </c>
      <c r="J404" s="314" t="s">
        <v>17</v>
      </c>
      <c r="K404" s="314"/>
      <c r="L404" s="143" t="s">
        <v>29</v>
      </c>
      <c r="M404" s="143">
        <v>4</v>
      </c>
      <c r="N404" s="312" t="s">
        <v>19</v>
      </c>
      <c r="O404" s="312"/>
      <c r="P404" s="312"/>
      <c r="Q404" s="143" t="s">
        <v>18</v>
      </c>
      <c r="W404" s="144">
        <f t="shared" si="6"/>
        <v>0</v>
      </c>
    </row>
    <row r="405" spans="2:23" ht="30" customHeight="1">
      <c r="B405" s="171"/>
      <c r="C405" s="312">
        <v>2018</v>
      </c>
      <c r="D405" s="312"/>
      <c r="E405" s="142" t="s">
        <v>785</v>
      </c>
      <c r="F405" s="314" t="s">
        <v>784</v>
      </c>
      <c r="G405" s="314"/>
      <c r="H405" s="314"/>
      <c r="I405" s="142" t="s">
        <v>450</v>
      </c>
      <c r="J405" s="314" t="s">
        <v>17</v>
      </c>
      <c r="K405" s="314"/>
      <c r="L405" s="143" t="s">
        <v>29</v>
      </c>
      <c r="M405" s="143">
        <v>4</v>
      </c>
      <c r="N405" s="312" t="s">
        <v>19</v>
      </c>
      <c r="O405" s="312"/>
      <c r="P405" s="312"/>
      <c r="Q405" s="143" t="s">
        <v>18</v>
      </c>
      <c r="W405" s="144">
        <f t="shared" si="6"/>
        <v>0</v>
      </c>
    </row>
    <row r="406" spans="2:23" ht="30" customHeight="1">
      <c r="B406" s="171"/>
      <c r="C406" s="312">
        <v>2018</v>
      </c>
      <c r="D406" s="312"/>
      <c r="E406" s="142" t="s">
        <v>783</v>
      </c>
      <c r="F406" s="314" t="s">
        <v>782</v>
      </c>
      <c r="G406" s="314"/>
      <c r="H406" s="314"/>
      <c r="I406" s="142" t="s">
        <v>450</v>
      </c>
      <c r="J406" s="314" t="s">
        <v>17</v>
      </c>
      <c r="K406" s="314"/>
      <c r="L406" s="143" t="s">
        <v>29</v>
      </c>
      <c r="M406" s="143">
        <v>4</v>
      </c>
      <c r="N406" s="312" t="s">
        <v>19</v>
      </c>
      <c r="O406" s="312"/>
      <c r="P406" s="312"/>
      <c r="Q406" s="143" t="s">
        <v>18</v>
      </c>
      <c r="W406" s="144">
        <f t="shared" si="6"/>
        <v>0</v>
      </c>
    </row>
    <row r="407" spans="2:23" ht="30" customHeight="1">
      <c r="B407" s="171"/>
      <c r="C407" s="312">
        <v>2018</v>
      </c>
      <c r="D407" s="312"/>
      <c r="E407" s="142" t="s">
        <v>781</v>
      </c>
      <c r="F407" s="314" t="s">
        <v>780</v>
      </c>
      <c r="G407" s="314"/>
      <c r="H407" s="314"/>
      <c r="I407" s="142" t="s">
        <v>450</v>
      </c>
      <c r="J407" s="314" t="s">
        <v>17</v>
      </c>
      <c r="K407" s="314"/>
      <c r="L407" s="143" t="s">
        <v>29</v>
      </c>
      <c r="M407" s="143">
        <v>4</v>
      </c>
      <c r="N407" s="312" t="s">
        <v>19</v>
      </c>
      <c r="O407" s="312"/>
      <c r="P407" s="312"/>
      <c r="Q407" s="143" t="s">
        <v>18</v>
      </c>
      <c r="W407" s="144">
        <f t="shared" si="6"/>
        <v>0</v>
      </c>
    </row>
    <row r="408" spans="2:23" ht="30" customHeight="1">
      <c r="B408" s="171"/>
      <c r="C408" s="312">
        <v>2018</v>
      </c>
      <c r="D408" s="312"/>
      <c r="E408" s="142" t="s">
        <v>779</v>
      </c>
      <c r="F408" s="314" t="s">
        <v>778</v>
      </c>
      <c r="G408" s="314"/>
      <c r="H408" s="314"/>
      <c r="I408" s="142" t="s">
        <v>450</v>
      </c>
      <c r="J408" s="314" t="s">
        <v>17</v>
      </c>
      <c r="K408" s="314"/>
      <c r="L408" s="143" t="s">
        <v>29</v>
      </c>
      <c r="M408" s="143">
        <v>4</v>
      </c>
      <c r="N408" s="312" t="s">
        <v>19</v>
      </c>
      <c r="O408" s="312"/>
      <c r="P408" s="312"/>
      <c r="Q408" s="143" t="s">
        <v>18</v>
      </c>
      <c r="W408" s="144">
        <f t="shared" si="6"/>
        <v>0</v>
      </c>
    </row>
    <row r="409" spans="2:23" ht="30" customHeight="1">
      <c r="B409" s="171"/>
      <c r="C409" s="312">
        <v>2018</v>
      </c>
      <c r="D409" s="312"/>
      <c r="E409" s="142" t="s">
        <v>777</v>
      </c>
      <c r="F409" s="314" t="s">
        <v>776</v>
      </c>
      <c r="G409" s="314"/>
      <c r="H409" s="314"/>
      <c r="I409" s="142" t="s">
        <v>450</v>
      </c>
      <c r="J409" s="314" t="s">
        <v>17</v>
      </c>
      <c r="K409" s="314"/>
      <c r="L409" s="143" t="s">
        <v>29</v>
      </c>
      <c r="M409" s="143">
        <v>4</v>
      </c>
      <c r="N409" s="312" t="s">
        <v>19</v>
      </c>
      <c r="O409" s="312"/>
      <c r="P409" s="312"/>
      <c r="Q409" s="143" t="s">
        <v>18</v>
      </c>
      <c r="W409" s="144">
        <f t="shared" si="6"/>
        <v>0</v>
      </c>
    </row>
    <row r="410" spans="2:23" ht="30" customHeight="1">
      <c r="B410" s="171"/>
      <c r="C410" s="312">
        <v>2018</v>
      </c>
      <c r="D410" s="312"/>
      <c r="E410" s="142" t="s">
        <v>775</v>
      </c>
      <c r="F410" s="314" t="s">
        <v>774</v>
      </c>
      <c r="G410" s="314"/>
      <c r="H410" s="314"/>
      <c r="I410" s="142" t="s">
        <v>450</v>
      </c>
      <c r="J410" s="314" t="s">
        <v>17</v>
      </c>
      <c r="K410" s="314"/>
      <c r="L410" s="143" t="s">
        <v>29</v>
      </c>
      <c r="M410" s="143">
        <v>4</v>
      </c>
      <c r="N410" s="312" t="s">
        <v>19</v>
      </c>
      <c r="O410" s="312"/>
      <c r="P410" s="312"/>
      <c r="Q410" s="143" t="s">
        <v>18</v>
      </c>
      <c r="W410" s="144">
        <f t="shared" si="6"/>
        <v>0</v>
      </c>
    </row>
    <row r="411" spans="2:23" ht="30" customHeight="1">
      <c r="B411" s="171"/>
      <c r="C411" s="312">
        <v>2018</v>
      </c>
      <c r="D411" s="312"/>
      <c r="E411" s="142" t="s">
        <v>773</v>
      </c>
      <c r="F411" s="314" t="s">
        <v>772</v>
      </c>
      <c r="G411" s="314"/>
      <c r="H411" s="314"/>
      <c r="I411" s="142" t="s">
        <v>450</v>
      </c>
      <c r="J411" s="314" t="s">
        <v>17</v>
      </c>
      <c r="K411" s="314"/>
      <c r="L411" s="143" t="s">
        <v>29</v>
      </c>
      <c r="M411" s="143">
        <v>4</v>
      </c>
      <c r="N411" s="312" t="s">
        <v>19</v>
      </c>
      <c r="O411" s="312"/>
      <c r="P411" s="312"/>
      <c r="Q411" s="143" t="s">
        <v>18</v>
      </c>
      <c r="W411" s="144">
        <f t="shared" si="6"/>
        <v>0</v>
      </c>
    </row>
    <row r="412" spans="2:23" ht="30" customHeight="1">
      <c r="B412" s="171"/>
      <c r="C412" s="312">
        <v>2018</v>
      </c>
      <c r="D412" s="312"/>
      <c r="E412" s="142" t="s">
        <v>771</v>
      </c>
      <c r="F412" s="314" t="s">
        <v>770</v>
      </c>
      <c r="G412" s="314"/>
      <c r="H412" s="314"/>
      <c r="I412" s="142" t="s">
        <v>450</v>
      </c>
      <c r="J412" s="314" t="s">
        <v>17</v>
      </c>
      <c r="K412" s="314"/>
      <c r="L412" s="143" t="s">
        <v>29</v>
      </c>
      <c r="M412" s="143">
        <v>4</v>
      </c>
      <c r="N412" s="312" t="s">
        <v>19</v>
      </c>
      <c r="O412" s="312"/>
      <c r="P412" s="312"/>
      <c r="Q412" s="143" t="s">
        <v>18</v>
      </c>
      <c r="W412" s="144">
        <f t="shared" si="6"/>
        <v>0</v>
      </c>
    </row>
    <row r="413" spans="2:23" ht="30" customHeight="1">
      <c r="B413" s="171"/>
      <c r="C413" s="312">
        <v>2018</v>
      </c>
      <c r="D413" s="312"/>
      <c r="E413" s="142" t="s">
        <v>769</v>
      </c>
      <c r="F413" s="314" t="s">
        <v>768</v>
      </c>
      <c r="G413" s="314"/>
      <c r="H413" s="314"/>
      <c r="I413" s="142" t="s">
        <v>450</v>
      </c>
      <c r="J413" s="314" t="s">
        <v>17</v>
      </c>
      <c r="K413" s="314"/>
      <c r="L413" s="143" t="s">
        <v>29</v>
      </c>
      <c r="M413" s="143">
        <v>4</v>
      </c>
      <c r="N413" s="312" t="s">
        <v>19</v>
      </c>
      <c r="O413" s="312"/>
      <c r="P413" s="312"/>
      <c r="Q413" s="143" t="s">
        <v>18</v>
      </c>
      <c r="W413" s="144">
        <f t="shared" si="6"/>
        <v>0</v>
      </c>
    </row>
    <row r="414" spans="2:23" s="181" customFormat="1" ht="30" customHeight="1">
      <c r="B414" s="180"/>
      <c r="C414" s="308">
        <v>2018</v>
      </c>
      <c r="D414" s="308"/>
      <c r="E414" s="153" t="s">
        <v>767</v>
      </c>
      <c r="F414" s="310" t="s">
        <v>766</v>
      </c>
      <c r="G414" s="310"/>
      <c r="H414" s="310"/>
      <c r="I414" s="153" t="s">
        <v>450</v>
      </c>
      <c r="J414" s="310" t="s">
        <v>17</v>
      </c>
      <c r="K414" s="310"/>
      <c r="L414" s="154" t="s">
        <v>18</v>
      </c>
      <c r="M414" s="154">
        <v>3</v>
      </c>
      <c r="N414" s="308" t="s">
        <v>19</v>
      </c>
      <c r="O414" s="308"/>
      <c r="P414" s="308"/>
      <c r="Q414" s="154" t="s">
        <v>18</v>
      </c>
      <c r="R414" s="155"/>
      <c r="S414" s="155"/>
      <c r="T414" s="155"/>
      <c r="U414" s="155"/>
      <c r="V414" s="155"/>
      <c r="W414" s="155">
        <f t="shared" si="6"/>
        <v>0</v>
      </c>
    </row>
    <row r="415" spans="2:23" ht="30" customHeight="1">
      <c r="B415" s="171"/>
      <c r="C415" s="312">
        <v>2018</v>
      </c>
      <c r="D415" s="312"/>
      <c r="E415" s="142" t="s">
        <v>765</v>
      </c>
      <c r="F415" s="314" t="s">
        <v>764</v>
      </c>
      <c r="G415" s="314"/>
      <c r="H415" s="314"/>
      <c r="I415" s="142" t="s">
        <v>450</v>
      </c>
      <c r="J415" s="314" t="s">
        <v>17</v>
      </c>
      <c r="K415" s="314"/>
      <c r="L415" s="143" t="s">
        <v>29</v>
      </c>
      <c r="M415" s="143">
        <v>4</v>
      </c>
      <c r="N415" s="312" t="s">
        <v>19</v>
      </c>
      <c r="O415" s="312"/>
      <c r="P415" s="312"/>
      <c r="Q415" s="143" t="s">
        <v>18</v>
      </c>
      <c r="R415" s="174"/>
      <c r="S415" s="174"/>
      <c r="T415" s="174"/>
      <c r="U415" s="174"/>
      <c r="V415" s="174"/>
      <c r="W415" s="174">
        <f t="shared" si="6"/>
        <v>0</v>
      </c>
    </row>
    <row r="416" spans="2:23" ht="30" customHeight="1">
      <c r="B416" s="171"/>
      <c r="C416" s="312">
        <v>2018</v>
      </c>
      <c r="D416" s="312"/>
      <c r="E416" s="142" t="s">
        <v>763</v>
      </c>
      <c r="F416" s="314" t="s">
        <v>762</v>
      </c>
      <c r="G416" s="314"/>
      <c r="H416" s="314"/>
      <c r="I416" s="142" t="s">
        <v>450</v>
      </c>
      <c r="J416" s="314" t="s">
        <v>17</v>
      </c>
      <c r="K416" s="314"/>
      <c r="L416" s="143" t="s">
        <v>29</v>
      </c>
      <c r="M416" s="143">
        <v>4</v>
      </c>
      <c r="N416" s="312" t="s">
        <v>19</v>
      </c>
      <c r="O416" s="312"/>
      <c r="P416" s="312"/>
      <c r="Q416" s="143" t="s">
        <v>18</v>
      </c>
      <c r="W416" s="144">
        <f t="shared" si="6"/>
        <v>0</v>
      </c>
    </row>
    <row r="417" spans="1:23" ht="30" customHeight="1">
      <c r="B417" s="171"/>
      <c r="C417" s="312">
        <v>2018</v>
      </c>
      <c r="D417" s="312"/>
      <c r="E417" s="142" t="s">
        <v>761</v>
      </c>
      <c r="F417" s="314" t="s">
        <v>760</v>
      </c>
      <c r="G417" s="314"/>
      <c r="H417" s="314"/>
      <c r="I417" s="142" t="s">
        <v>450</v>
      </c>
      <c r="J417" s="314" t="s">
        <v>17</v>
      </c>
      <c r="K417" s="314"/>
      <c r="L417" s="143" t="s">
        <v>29</v>
      </c>
      <c r="M417" s="143">
        <v>4</v>
      </c>
      <c r="N417" s="312" t="s">
        <v>19</v>
      </c>
      <c r="O417" s="312"/>
      <c r="P417" s="312"/>
      <c r="Q417" s="143" t="s">
        <v>18</v>
      </c>
      <c r="W417" s="144">
        <f t="shared" si="6"/>
        <v>0</v>
      </c>
    </row>
    <row r="418" spans="1:23" ht="30" customHeight="1">
      <c r="B418" s="171"/>
      <c r="C418" s="312">
        <v>2018</v>
      </c>
      <c r="D418" s="312"/>
      <c r="E418" s="142" t="s">
        <v>759</v>
      </c>
      <c r="F418" s="314" t="s">
        <v>758</v>
      </c>
      <c r="G418" s="314"/>
      <c r="H418" s="314"/>
      <c r="I418" s="142" t="s">
        <v>450</v>
      </c>
      <c r="J418" s="314" t="s">
        <v>17</v>
      </c>
      <c r="K418" s="314"/>
      <c r="L418" s="143" t="s">
        <v>29</v>
      </c>
      <c r="M418" s="143">
        <v>4</v>
      </c>
      <c r="N418" s="312" t="s">
        <v>19</v>
      </c>
      <c r="O418" s="312"/>
      <c r="P418" s="312"/>
      <c r="Q418" s="143" t="s">
        <v>18</v>
      </c>
      <c r="W418" s="144">
        <f t="shared" si="6"/>
        <v>0</v>
      </c>
    </row>
    <row r="419" spans="1:23" ht="30" customHeight="1">
      <c r="B419" s="171"/>
      <c r="C419" s="312">
        <v>2018</v>
      </c>
      <c r="D419" s="312"/>
      <c r="E419" s="142" t="s">
        <v>757</v>
      </c>
      <c r="F419" s="314" t="s">
        <v>756</v>
      </c>
      <c r="G419" s="314"/>
      <c r="H419" s="314"/>
      <c r="I419" s="142" t="s">
        <v>450</v>
      </c>
      <c r="J419" s="314" t="s">
        <v>17</v>
      </c>
      <c r="K419" s="314"/>
      <c r="L419" s="143" t="s">
        <v>29</v>
      </c>
      <c r="M419" s="143">
        <v>4</v>
      </c>
      <c r="N419" s="312" t="s">
        <v>19</v>
      </c>
      <c r="O419" s="312"/>
      <c r="P419" s="312"/>
      <c r="Q419" s="143" t="s">
        <v>18</v>
      </c>
      <c r="W419" s="144">
        <f t="shared" si="6"/>
        <v>0</v>
      </c>
    </row>
    <row r="420" spans="1:23" ht="30" customHeight="1">
      <c r="B420" s="171"/>
      <c r="C420" s="312">
        <v>2018</v>
      </c>
      <c r="D420" s="312"/>
      <c r="E420" s="142" t="s">
        <v>755</v>
      </c>
      <c r="F420" s="314" t="s">
        <v>754</v>
      </c>
      <c r="G420" s="314"/>
      <c r="H420" s="314"/>
      <c r="I420" s="142" t="s">
        <v>450</v>
      </c>
      <c r="J420" s="314" t="s">
        <v>17</v>
      </c>
      <c r="K420" s="314"/>
      <c r="L420" s="143" t="s">
        <v>29</v>
      </c>
      <c r="M420" s="143">
        <v>4</v>
      </c>
      <c r="N420" s="312" t="s">
        <v>19</v>
      </c>
      <c r="O420" s="312"/>
      <c r="P420" s="312"/>
      <c r="Q420" s="143" t="s">
        <v>18</v>
      </c>
      <c r="W420" s="144">
        <f t="shared" si="6"/>
        <v>0</v>
      </c>
    </row>
    <row r="421" spans="1:23" ht="30" customHeight="1">
      <c r="B421" s="171"/>
      <c r="C421" s="312">
        <v>2018</v>
      </c>
      <c r="D421" s="312"/>
      <c r="E421" s="142" t="s">
        <v>753</v>
      </c>
      <c r="F421" s="314" t="s">
        <v>752</v>
      </c>
      <c r="G421" s="314"/>
      <c r="H421" s="314"/>
      <c r="I421" s="142" t="s">
        <v>450</v>
      </c>
      <c r="J421" s="314" t="s">
        <v>17</v>
      </c>
      <c r="K421" s="314"/>
      <c r="L421" s="143" t="s">
        <v>29</v>
      </c>
      <c r="M421" s="143">
        <v>4</v>
      </c>
      <c r="N421" s="312" t="s">
        <v>19</v>
      </c>
      <c r="O421" s="312"/>
      <c r="P421" s="312"/>
      <c r="Q421" s="143" t="s">
        <v>18</v>
      </c>
      <c r="W421" s="144">
        <f t="shared" si="6"/>
        <v>0</v>
      </c>
    </row>
    <row r="422" spans="1:23" ht="30" customHeight="1">
      <c r="B422" s="171"/>
      <c r="C422" s="312">
        <v>2018</v>
      </c>
      <c r="D422" s="312"/>
      <c r="E422" s="142" t="s">
        <v>751</v>
      </c>
      <c r="F422" s="314" t="s">
        <v>750</v>
      </c>
      <c r="G422" s="314"/>
      <c r="H422" s="314"/>
      <c r="I422" s="142" t="s">
        <v>450</v>
      </c>
      <c r="J422" s="314" t="s">
        <v>17</v>
      </c>
      <c r="K422" s="314"/>
      <c r="L422" s="143" t="s">
        <v>29</v>
      </c>
      <c r="M422" s="143">
        <v>4</v>
      </c>
      <c r="N422" s="312" t="s">
        <v>19</v>
      </c>
      <c r="O422" s="312"/>
      <c r="P422" s="312"/>
      <c r="Q422" s="143" t="s">
        <v>18</v>
      </c>
      <c r="W422" s="144">
        <f t="shared" si="6"/>
        <v>0</v>
      </c>
    </row>
    <row r="423" spans="1:23" ht="30" customHeight="1">
      <c r="B423" s="171"/>
      <c r="C423" s="312">
        <v>2018</v>
      </c>
      <c r="D423" s="312"/>
      <c r="E423" s="142" t="s">
        <v>749</v>
      </c>
      <c r="F423" s="314" t="s">
        <v>748</v>
      </c>
      <c r="G423" s="314"/>
      <c r="H423" s="314"/>
      <c r="I423" s="142" t="s">
        <v>450</v>
      </c>
      <c r="J423" s="314" t="s">
        <v>17</v>
      </c>
      <c r="K423" s="314"/>
      <c r="L423" s="143" t="s">
        <v>29</v>
      </c>
      <c r="M423" s="143">
        <v>4</v>
      </c>
      <c r="N423" s="312" t="s">
        <v>19</v>
      </c>
      <c r="O423" s="312"/>
      <c r="P423" s="312"/>
      <c r="Q423" s="143" t="s">
        <v>18</v>
      </c>
      <c r="W423" s="144">
        <f t="shared" si="6"/>
        <v>0</v>
      </c>
    </row>
    <row r="424" spans="1:23" s="181" customFormat="1" ht="30" customHeight="1">
      <c r="B424" s="187"/>
      <c r="C424" s="308">
        <v>2018</v>
      </c>
      <c r="D424" s="308"/>
      <c r="E424" s="153" t="s">
        <v>747</v>
      </c>
      <c r="F424" s="310" t="s">
        <v>746</v>
      </c>
      <c r="G424" s="310"/>
      <c r="H424" s="310"/>
      <c r="I424" s="153" t="s">
        <v>450</v>
      </c>
      <c r="J424" s="310" t="s">
        <v>17</v>
      </c>
      <c r="K424" s="310"/>
      <c r="L424" s="154" t="s">
        <v>18</v>
      </c>
      <c r="M424" s="154">
        <v>3</v>
      </c>
      <c r="N424" s="308" t="s">
        <v>19</v>
      </c>
      <c r="O424" s="308"/>
      <c r="P424" s="308"/>
      <c r="Q424" s="154" t="s">
        <v>18</v>
      </c>
      <c r="R424" s="155"/>
      <c r="S424" s="155"/>
      <c r="T424" s="155"/>
      <c r="U424" s="155"/>
      <c r="V424" s="155"/>
      <c r="W424" s="155">
        <f t="shared" si="6"/>
        <v>0</v>
      </c>
    </row>
    <row r="425" spans="1:23" ht="30" customHeight="1">
      <c r="B425" s="171"/>
      <c r="C425" s="312">
        <v>2018</v>
      </c>
      <c r="D425" s="312"/>
      <c r="E425" s="142" t="s">
        <v>745</v>
      </c>
      <c r="F425" s="314" t="s">
        <v>744</v>
      </c>
      <c r="G425" s="314"/>
      <c r="H425" s="314"/>
      <c r="I425" s="142" t="s">
        <v>450</v>
      </c>
      <c r="J425" s="314" t="s">
        <v>17</v>
      </c>
      <c r="K425" s="314"/>
      <c r="L425" s="143" t="s">
        <v>29</v>
      </c>
      <c r="M425" s="143">
        <v>4</v>
      </c>
      <c r="N425" s="312" t="s">
        <v>19</v>
      </c>
      <c r="O425" s="312"/>
      <c r="P425" s="312"/>
      <c r="Q425" s="143" t="s">
        <v>18</v>
      </c>
      <c r="W425" s="144">
        <f t="shared" si="6"/>
        <v>0</v>
      </c>
    </row>
    <row r="426" spans="1:23" ht="30" customHeight="1">
      <c r="B426" s="171"/>
      <c r="C426" s="312">
        <v>2018</v>
      </c>
      <c r="D426" s="312"/>
      <c r="E426" s="142" t="s">
        <v>743</v>
      </c>
      <c r="F426" s="314" t="s">
        <v>742</v>
      </c>
      <c r="G426" s="314"/>
      <c r="H426" s="314"/>
      <c r="I426" s="142" t="s">
        <v>450</v>
      </c>
      <c r="J426" s="314" t="s">
        <v>17</v>
      </c>
      <c r="K426" s="314"/>
      <c r="L426" s="143" t="s">
        <v>29</v>
      </c>
      <c r="M426" s="143">
        <v>4</v>
      </c>
      <c r="N426" s="312" t="s">
        <v>19</v>
      </c>
      <c r="O426" s="312"/>
      <c r="P426" s="312"/>
      <c r="Q426" s="143" t="s">
        <v>18</v>
      </c>
      <c r="W426" s="144">
        <f t="shared" si="6"/>
        <v>0</v>
      </c>
    </row>
    <row r="427" spans="1:23" ht="30" customHeight="1">
      <c r="A427" s="184"/>
      <c r="C427" s="312">
        <v>2018</v>
      </c>
      <c r="D427" s="312"/>
      <c r="E427" s="142" t="s">
        <v>741</v>
      </c>
      <c r="F427" s="314" t="s">
        <v>740</v>
      </c>
      <c r="G427" s="314"/>
      <c r="H427" s="314"/>
      <c r="I427" s="142" t="s">
        <v>450</v>
      </c>
      <c r="J427" s="314" t="s">
        <v>17</v>
      </c>
      <c r="K427" s="314"/>
      <c r="L427" s="143" t="s">
        <v>29</v>
      </c>
      <c r="M427" s="143">
        <v>4</v>
      </c>
      <c r="N427" s="312" t="s">
        <v>19</v>
      </c>
      <c r="O427" s="312"/>
      <c r="P427" s="312"/>
      <c r="Q427" s="143" t="s">
        <v>18</v>
      </c>
      <c r="W427" s="144">
        <f t="shared" si="6"/>
        <v>0</v>
      </c>
    </row>
    <row r="428" spans="1:23" ht="30" customHeight="1">
      <c r="B428" s="171"/>
      <c r="C428" s="312">
        <v>2018</v>
      </c>
      <c r="D428" s="312"/>
      <c r="E428" s="142" t="s">
        <v>739</v>
      </c>
      <c r="F428" s="314" t="s">
        <v>738</v>
      </c>
      <c r="G428" s="314"/>
      <c r="H428" s="314"/>
      <c r="I428" s="142" t="s">
        <v>450</v>
      </c>
      <c r="J428" s="314" t="s">
        <v>17</v>
      </c>
      <c r="K428" s="314"/>
      <c r="L428" s="143" t="s">
        <v>29</v>
      </c>
      <c r="M428" s="143">
        <v>4</v>
      </c>
      <c r="N428" s="312" t="s">
        <v>19</v>
      </c>
      <c r="O428" s="312"/>
      <c r="P428" s="312"/>
      <c r="Q428" s="143" t="s">
        <v>18</v>
      </c>
      <c r="W428" s="144">
        <f t="shared" si="6"/>
        <v>0</v>
      </c>
    </row>
    <row r="429" spans="1:23" ht="30" customHeight="1">
      <c r="A429" s="184"/>
      <c r="C429" s="312">
        <v>2018</v>
      </c>
      <c r="D429" s="312"/>
      <c r="E429" s="142" t="s">
        <v>737</v>
      </c>
      <c r="F429" s="314" t="s">
        <v>736</v>
      </c>
      <c r="G429" s="314"/>
      <c r="H429" s="314"/>
      <c r="I429" s="142" t="s">
        <v>450</v>
      </c>
      <c r="J429" s="314" t="s">
        <v>17</v>
      </c>
      <c r="K429" s="314"/>
      <c r="L429" s="143" t="s">
        <v>29</v>
      </c>
      <c r="M429" s="143">
        <v>4</v>
      </c>
      <c r="N429" s="312" t="s">
        <v>19</v>
      </c>
      <c r="O429" s="312"/>
      <c r="P429" s="312"/>
      <c r="Q429" s="143" t="s">
        <v>18</v>
      </c>
      <c r="W429" s="144">
        <f t="shared" si="6"/>
        <v>0</v>
      </c>
    </row>
    <row r="430" spans="1:23" ht="30" customHeight="1">
      <c r="B430" s="171"/>
      <c r="C430" s="312">
        <v>2018</v>
      </c>
      <c r="D430" s="312"/>
      <c r="E430" s="142" t="s">
        <v>735</v>
      </c>
      <c r="F430" s="314" t="s">
        <v>734</v>
      </c>
      <c r="G430" s="314"/>
      <c r="H430" s="314"/>
      <c r="I430" s="142" t="s">
        <v>450</v>
      </c>
      <c r="J430" s="314" t="s">
        <v>17</v>
      </c>
      <c r="K430" s="314"/>
      <c r="L430" s="143" t="s">
        <v>29</v>
      </c>
      <c r="M430" s="143">
        <v>4</v>
      </c>
      <c r="N430" s="312" t="s">
        <v>19</v>
      </c>
      <c r="O430" s="312"/>
      <c r="P430" s="312"/>
      <c r="Q430" s="143" t="s">
        <v>18</v>
      </c>
      <c r="W430" s="144">
        <f t="shared" si="6"/>
        <v>0</v>
      </c>
    </row>
    <row r="431" spans="1:23" ht="30" customHeight="1">
      <c r="B431" s="171"/>
      <c r="C431" s="312">
        <v>2018</v>
      </c>
      <c r="D431" s="312"/>
      <c r="E431" s="142" t="s">
        <v>733</v>
      </c>
      <c r="F431" s="314" t="s">
        <v>732</v>
      </c>
      <c r="G431" s="314"/>
      <c r="H431" s="314"/>
      <c r="I431" s="142" t="s">
        <v>450</v>
      </c>
      <c r="J431" s="314" t="s">
        <v>17</v>
      </c>
      <c r="K431" s="314"/>
      <c r="L431" s="143" t="s">
        <v>29</v>
      </c>
      <c r="M431" s="143">
        <v>4</v>
      </c>
      <c r="N431" s="312" t="s">
        <v>19</v>
      </c>
      <c r="O431" s="312"/>
      <c r="P431" s="312"/>
      <c r="Q431" s="143" t="s">
        <v>18</v>
      </c>
      <c r="W431" s="144">
        <f t="shared" si="6"/>
        <v>0</v>
      </c>
    </row>
    <row r="432" spans="1:23" ht="30" customHeight="1">
      <c r="B432" s="171"/>
      <c r="C432" s="312">
        <v>2018</v>
      </c>
      <c r="D432" s="312"/>
      <c r="E432" s="142" t="s">
        <v>731</v>
      </c>
      <c r="F432" s="314" t="s">
        <v>730</v>
      </c>
      <c r="G432" s="314"/>
      <c r="H432" s="314"/>
      <c r="I432" s="142" t="s">
        <v>450</v>
      </c>
      <c r="J432" s="314" t="s">
        <v>17</v>
      </c>
      <c r="K432" s="314"/>
      <c r="L432" s="143" t="s">
        <v>29</v>
      </c>
      <c r="M432" s="143">
        <v>4</v>
      </c>
      <c r="N432" s="312" t="s">
        <v>19</v>
      </c>
      <c r="O432" s="312"/>
      <c r="P432" s="312"/>
      <c r="Q432" s="143" t="s">
        <v>18</v>
      </c>
      <c r="W432" s="144">
        <f t="shared" si="6"/>
        <v>0</v>
      </c>
    </row>
    <row r="433" spans="2:23" ht="30" customHeight="1">
      <c r="B433" s="171"/>
      <c r="C433" s="312">
        <v>2018</v>
      </c>
      <c r="D433" s="312"/>
      <c r="E433" s="142" t="s">
        <v>729</v>
      </c>
      <c r="F433" s="314" t="s">
        <v>728</v>
      </c>
      <c r="G433" s="314"/>
      <c r="H433" s="314"/>
      <c r="I433" s="142" t="s">
        <v>450</v>
      </c>
      <c r="J433" s="314" t="s">
        <v>17</v>
      </c>
      <c r="K433" s="314"/>
      <c r="L433" s="143" t="s">
        <v>29</v>
      </c>
      <c r="M433" s="143">
        <v>4</v>
      </c>
      <c r="N433" s="312" t="s">
        <v>19</v>
      </c>
      <c r="O433" s="312"/>
      <c r="P433" s="312"/>
      <c r="Q433" s="143" t="s">
        <v>18</v>
      </c>
      <c r="W433" s="144">
        <f t="shared" si="6"/>
        <v>0</v>
      </c>
    </row>
    <row r="434" spans="2:23" ht="30" customHeight="1">
      <c r="B434" s="171"/>
      <c r="C434" s="312">
        <v>2018</v>
      </c>
      <c r="D434" s="312"/>
      <c r="E434" s="142" t="s">
        <v>727</v>
      </c>
      <c r="F434" s="314" t="s">
        <v>726</v>
      </c>
      <c r="G434" s="314"/>
      <c r="H434" s="314"/>
      <c r="I434" s="142" t="s">
        <v>450</v>
      </c>
      <c r="J434" s="314" t="s">
        <v>17</v>
      </c>
      <c r="K434" s="314"/>
      <c r="L434" s="143" t="s">
        <v>29</v>
      </c>
      <c r="M434" s="143">
        <v>4</v>
      </c>
      <c r="N434" s="312" t="s">
        <v>19</v>
      </c>
      <c r="O434" s="312"/>
      <c r="P434" s="312"/>
      <c r="Q434" s="143" t="s">
        <v>18</v>
      </c>
      <c r="W434" s="144">
        <f t="shared" si="6"/>
        <v>0</v>
      </c>
    </row>
    <row r="435" spans="2:23" s="181" customFormat="1" ht="30" customHeight="1">
      <c r="B435" s="180"/>
      <c r="C435" s="308">
        <v>2018</v>
      </c>
      <c r="D435" s="308"/>
      <c r="E435" s="153" t="s">
        <v>725</v>
      </c>
      <c r="F435" s="310" t="s">
        <v>724</v>
      </c>
      <c r="G435" s="310"/>
      <c r="H435" s="310"/>
      <c r="I435" s="153" t="s">
        <v>450</v>
      </c>
      <c r="J435" s="310" t="s">
        <v>17</v>
      </c>
      <c r="K435" s="310"/>
      <c r="L435" s="154" t="s">
        <v>18</v>
      </c>
      <c r="M435" s="154">
        <v>3</v>
      </c>
      <c r="N435" s="308" t="s">
        <v>19</v>
      </c>
      <c r="O435" s="308"/>
      <c r="P435" s="308"/>
      <c r="Q435" s="154" t="s">
        <v>18</v>
      </c>
      <c r="R435" s="155"/>
      <c r="S435" s="155"/>
      <c r="T435" s="155"/>
      <c r="U435" s="155"/>
      <c r="V435" s="155"/>
      <c r="W435" s="155">
        <f t="shared" si="6"/>
        <v>0</v>
      </c>
    </row>
    <row r="436" spans="2:23" ht="30" customHeight="1">
      <c r="B436" s="171"/>
      <c r="C436" s="312">
        <v>2018</v>
      </c>
      <c r="D436" s="312"/>
      <c r="E436" s="142" t="s">
        <v>723</v>
      </c>
      <c r="F436" s="314" t="s">
        <v>722</v>
      </c>
      <c r="G436" s="314"/>
      <c r="H436" s="314"/>
      <c r="I436" s="142" t="s">
        <v>450</v>
      </c>
      <c r="J436" s="314" t="s">
        <v>17</v>
      </c>
      <c r="K436" s="314"/>
      <c r="L436" s="143" t="s">
        <v>29</v>
      </c>
      <c r="M436" s="143">
        <v>4</v>
      </c>
      <c r="N436" s="312" t="s">
        <v>19</v>
      </c>
      <c r="O436" s="312"/>
      <c r="P436" s="312"/>
      <c r="Q436" s="143" t="s">
        <v>18</v>
      </c>
      <c r="W436" s="144">
        <f t="shared" si="6"/>
        <v>0</v>
      </c>
    </row>
    <row r="437" spans="2:23" ht="30" customHeight="1">
      <c r="B437" s="171"/>
      <c r="C437" s="312">
        <v>2018</v>
      </c>
      <c r="D437" s="312"/>
      <c r="E437" s="142" t="s">
        <v>721</v>
      </c>
      <c r="F437" s="314" t="s">
        <v>720</v>
      </c>
      <c r="G437" s="314"/>
      <c r="H437" s="314"/>
      <c r="I437" s="142" t="s">
        <v>450</v>
      </c>
      <c r="J437" s="314" t="s">
        <v>17</v>
      </c>
      <c r="K437" s="314"/>
      <c r="L437" s="143" t="s">
        <v>29</v>
      </c>
      <c r="M437" s="143">
        <v>4</v>
      </c>
      <c r="N437" s="312" t="s">
        <v>19</v>
      </c>
      <c r="O437" s="312"/>
      <c r="P437" s="312"/>
      <c r="Q437" s="143" t="s">
        <v>18</v>
      </c>
      <c r="W437" s="144">
        <f t="shared" si="6"/>
        <v>0</v>
      </c>
    </row>
    <row r="438" spans="2:23" ht="30" customHeight="1">
      <c r="B438" s="171"/>
      <c r="C438" s="312">
        <v>2018</v>
      </c>
      <c r="D438" s="312"/>
      <c r="E438" s="142" t="s">
        <v>719</v>
      </c>
      <c r="F438" s="314" t="s">
        <v>718</v>
      </c>
      <c r="G438" s="314"/>
      <c r="H438" s="314"/>
      <c r="I438" s="142" t="s">
        <v>450</v>
      </c>
      <c r="J438" s="314" t="s">
        <v>17</v>
      </c>
      <c r="K438" s="314"/>
      <c r="L438" s="143" t="s">
        <v>18</v>
      </c>
      <c r="M438" s="143">
        <v>4</v>
      </c>
      <c r="N438" s="312" t="s">
        <v>19</v>
      </c>
      <c r="O438" s="312"/>
      <c r="P438" s="312"/>
      <c r="Q438" s="143" t="s">
        <v>18</v>
      </c>
      <c r="W438" s="144">
        <f t="shared" si="6"/>
        <v>0</v>
      </c>
    </row>
    <row r="439" spans="2:23" ht="47.25" customHeight="1">
      <c r="B439" s="184"/>
      <c r="C439" s="312">
        <v>2018</v>
      </c>
      <c r="D439" s="312"/>
      <c r="E439" s="142" t="s">
        <v>717</v>
      </c>
      <c r="F439" s="314" t="s">
        <v>716</v>
      </c>
      <c r="G439" s="314"/>
      <c r="H439" s="314"/>
      <c r="I439" s="142" t="s">
        <v>450</v>
      </c>
      <c r="J439" s="314" t="s">
        <v>17</v>
      </c>
      <c r="K439" s="314"/>
      <c r="L439" s="143" t="s">
        <v>29</v>
      </c>
      <c r="M439" s="143">
        <v>5</v>
      </c>
      <c r="N439" s="312" t="s">
        <v>19</v>
      </c>
      <c r="O439" s="312"/>
      <c r="P439" s="312"/>
      <c r="Q439" s="143" t="s">
        <v>18</v>
      </c>
      <c r="W439" s="144">
        <f t="shared" si="6"/>
        <v>0</v>
      </c>
    </row>
    <row r="440" spans="2:23" ht="30" customHeight="1">
      <c r="B440" s="184"/>
      <c r="C440" s="312">
        <v>2018</v>
      </c>
      <c r="D440" s="312"/>
      <c r="E440" s="142" t="s">
        <v>715</v>
      </c>
      <c r="F440" s="314" t="s">
        <v>714</v>
      </c>
      <c r="G440" s="314"/>
      <c r="H440" s="314"/>
      <c r="I440" s="142" t="s">
        <v>450</v>
      </c>
      <c r="J440" s="314" t="s">
        <v>17</v>
      </c>
      <c r="K440" s="314"/>
      <c r="L440" s="143" t="s">
        <v>29</v>
      </c>
      <c r="M440" s="143">
        <v>5</v>
      </c>
      <c r="N440" s="312" t="s">
        <v>19</v>
      </c>
      <c r="O440" s="312"/>
      <c r="P440" s="312"/>
      <c r="Q440" s="143" t="s">
        <v>18</v>
      </c>
      <c r="W440" s="144">
        <f t="shared" si="6"/>
        <v>0</v>
      </c>
    </row>
    <row r="441" spans="2:23" ht="41.25" customHeight="1">
      <c r="B441" s="171"/>
      <c r="C441" s="312">
        <v>2018</v>
      </c>
      <c r="D441" s="312"/>
      <c r="E441" s="142" t="s">
        <v>713</v>
      </c>
      <c r="F441" s="314" t="s">
        <v>711</v>
      </c>
      <c r="G441" s="314"/>
      <c r="H441" s="314"/>
      <c r="I441" s="142" t="s">
        <v>450</v>
      </c>
      <c r="J441" s="314" t="s">
        <v>17</v>
      </c>
      <c r="K441" s="314"/>
      <c r="L441" s="143" t="s">
        <v>18</v>
      </c>
      <c r="M441" s="143">
        <v>4</v>
      </c>
      <c r="N441" s="312" t="s">
        <v>19</v>
      </c>
      <c r="O441" s="312"/>
      <c r="P441" s="312"/>
      <c r="Q441" s="143" t="s">
        <v>18</v>
      </c>
      <c r="R441" s="27"/>
      <c r="S441" s="27"/>
      <c r="T441" s="27"/>
      <c r="U441" s="27"/>
      <c r="V441" s="27"/>
      <c r="W441" s="27">
        <f t="shared" si="6"/>
        <v>0</v>
      </c>
    </row>
    <row r="442" spans="2:23" ht="30" customHeight="1">
      <c r="B442" s="184"/>
      <c r="C442" s="312">
        <v>2018</v>
      </c>
      <c r="D442" s="312"/>
      <c r="E442" s="142" t="s">
        <v>712</v>
      </c>
      <c r="F442" s="314" t="s">
        <v>711</v>
      </c>
      <c r="G442" s="314"/>
      <c r="H442" s="314"/>
      <c r="I442" s="142" t="s">
        <v>450</v>
      </c>
      <c r="J442" s="314" t="s">
        <v>17</v>
      </c>
      <c r="K442" s="314"/>
      <c r="L442" s="143" t="s">
        <v>29</v>
      </c>
      <c r="M442" s="143">
        <v>5</v>
      </c>
      <c r="N442" s="312" t="s">
        <v>19</v>
      </c>
      <c r="O442" s="312"/>
      <c r="P442" s="312"/>
      <c r="Q442" s="143" t="s">
        <v>18</v>
      </c>
      <c r="W442" s="144">
        <f t="shared" si="6"/>
        <v>0</v>
      </c>
    </row>
    <row r="443" spans="2:23" ht="30" customHeight="1">
      <c r="B443" s="184"/>
      <c r="C443" s="312">
        <v>2018</v>
      </c>
      <c r="D443" s="312"/>
      <c r="E443" s="142" t="s">
        <v>710</v>
      </c>
      <c r="F443" s="314" t="s">
        <v>709</v>
      </c>
      <c r="G443" s="314"/>
      <c r="H443" s="314"/>
      <c r="I443" s="142" t="s">
        <v>450</v>
      </c>
      <c r="J443" s="314" t="s">
        <v>17</v>
      </c>
      <c r="K443" s="314"/>
      <c r="L443" s="143" t="s">
        <v>29</v>
      </c>
      <c r="M443" s="143">
        <v>5</v>
      </c>
      <c r="N443" s="312" t="s">
        <v>19</v>
      </c>
      <c r="O443" s="312"/>
      <c r="P443" s="312"/>
      <c r="Q443" s="143" t="s">
        <v>18</v>
      </c>
      <c r="W443" s="144">
        <f t="shared" si="6"/>
        <v>0</v>
      </c>
    </row>
    <row r="444" spans="2:23" ht="30" customHeight="1">
      <c r="B444" s="171"/>
      <c r="C444" s="312">
        <v>2018</v>
      </c>
      <c r="D444" s="312"/>
      <c r="E444" s="142" t="s">
        <v>708</v>
      </c>
      <c r="F444" s="314" t="s">
        <v>706</v>
      </c>
      <c r="G444" s="314"/>
      <c r="H444" s="314"/>
      <c r="I444" s="142" t="s">
        <v>450</v>
      </c>
      <c r="J444" s="314" t="s">
        <v>17</v>
      </c>
      <c r="K444" s="314"/>
      <c r="L444" s="143" t="s">
        <v>18</v>
      </c>
      <c r="M444" s="143">
        <v>4</v>
      </c>
      <c r="N444" s="312" t="s">
        <v>19</v>
      </c>
      <c r="O444" s="312"/>
      <c r="P444" s="312"/>
      <c r="Q444" s="143" t="s">
        <v>18</v>
      </c>
      <c r="W444" s="144">
        <f t="shared" si="6"/>
        <v>0</v>
      </c>
    </row>
    <row r="445" spans="2:23" ht="30" customHeight="1">
      <c r="B445" s="184"/>
      <c r="C445" s="312">
        <v>2018</v>
      </c>
      <c r="D445" s="312"/>
      <c r="E445" s="142" t="s">
        <v>707</v>
      </c>
      <c r="F445" s="314" t="s">
        <v>706</v>
      </c>
      <c r="G445" s="314"/>
      <c r="H445" s="314"/>
      <c r="I445" s="142" t="s">
        <v>450</v>
      </c>
      <c r="J445" s="314" t="s">
        <v>17</v>
      </c>
      <c r="K445" s="314"/>
      <c r="L445" s="143" t="s">
        <v>29</v>
      </c>
      <c r="M445" s="143">
        <v>5</v>
      </c>
      <c r="N445" s="312" t="s">
        <v>19</v>
      </c>
      <c r="O445" s="312"/>
      <c r="P445" s="312"/>
      <c r="Q445" s="143" t="s">
        <v>18</v>
      </c>
      <c r="W445" s="144">
        <f t="shared" si="6"/>
        <v>0</v>
      </c>
    </row>
    <row r="446" spans="2:23" ht="30" customHeight="1">
      <c r="B446" s="184"/>
      <c r="C446" s="312">
        <v>2018</v>
      </c>
      <c r="D446" s="312"/>
      <c r="E446" s="142" t="s">
        <v>705</v>
      </c>
      <c r="F446" s="314" t="s">
        <v>704</v>
      </c>
      <c r="G446" s="314"/>
      <c r="H446" s="314"/>
      <c r="I446" s="142" t="s">
        <v>450</v>
      </c>
      <c r="J446" s="314" t="s">
        <v>17</v>
      </c>
      <c r="K446" s="314"/>
      <c r="L446" s="143" t="s">
        <v>29</v>
      </c>
      <c r="M446" s="143">
        <v>5</v>
      </c>
      <c r="N446" s="312" t="s">
        <v>19</v>
      </c>
      <c r="O446" s="312"/>
      <c r="P446" s="312"/>
      <c r="Q446" s="143" t="s">
        <v>18</v>
      </c>
      <c r="W446" s="144">
        <f t="shared" si="6"/>
        <v>0</v>
      </c>
    </row>
    <row r="447" spans="2:23" ht="30" customHeight="1">
      <c r="B447" s="171"/>
      <c r="C447" s="312">
        <v>2018</v>
      </c>
      <c r="D447" s="312"/>
      <c r="E447" s="142" t="s">
        <v>703</v>
      </c>
      <c r="F447" s="314" t="s">
        <v>701</v>
      </c>
      <c r="G447" s="314"/>
      <c r="H447" s="314"/>
      <c r="I447" s="142" t="s">
        <v>450</v>
      </c>
      <c r="J447" s="314" t="s">
        <v>17</v>
      </c>
      <c r="K447" s="314"/>
      <c r="L447" s="143" t="s">
        <v>18</v>
      </c>
      <c r="M447" s="143">
        <v>4</v>
      </c>
      <c r="N447" s="312" t="s">
        <v>19</v>
      </c>
      <c r="O447" s="312"/>
      <c r="P447" s="312"/>
      <c r="Q447" s="143" t="s">
        <v>18</v>
      </c>
      <c r="W447" s="144">
        <f t="shared" si="6"/>
        <v>0</v>
      </c>
    </row>
    <row r="448" spans="2:23" ht="30" customHeight="1">
      <c r="B448" s="184"/>
      <c r="C448" s="312">
        <v>2018</v>
      </c>
      <c r="D448" s="312"/>
      <c r="E448" s="142" t="s">
        <v>702</v>
      </c>
      <c r="F448" s="314" t="s">
        <v>701</v>
      </c>
      <c r="G448" s="314"/>
      <c r="H448" s="314"/>
      <c r="I448" s="142" t="s">
        <v>450</v>
      </c>
      <c r="J448" s="314" t="s">
        <v>17</v>
      </c>
      <c r="K448" s="314"/>
      <c r="L448" s="143" t="s">
        <v>29</v>
      </c>
      <c r="M448" s="143">
        <v>5</v>
      </c>
      <c r="N448" s="312" t="s">
        <v>19</v>
      </c>
      <c r="O448" s="312"/>
      <c r="P448" s="312"/>
      <c r="Q448" s="143" t="s">
        <v>18</v>
      </c>
      <c r="W448" s="144">
        <f t="shared" si="6"/>
        <v>0</v>
      </c>
    </row>
    <row r="449" spans="2:23" ht="30" customHeight="1">
      <c r="B449" s="184"/>
      <c r="C449" s="312">
        <v>2018</v>
      </c>
      <c r="D449" s="312"/>
      <c r="E449" s="142" t="s">
        <v>700</v>
      </c>
      <c r="F449" s="314" t="s">
        <v>699</v>
      </c>
      <c r="G449" s="314"/>
      <c r="H449" s="314"/>
      <c r="I449" s="142" t="s">
        <v>450</v>
      </c>
      <c r="J449" s="314" t="s">
        <v>17</v>
      </c>
      <c r="K449" s="314"/>
      <c r="L449" s="143" t="s">
        <v>29</v>
      </c>
      <c r="M449" s="143">
        <v>5</v>
      </c>
      <c r="N449" s="312" t="s">
        <v>19</v>
      </c>
      <c r="O449" s="312"/>
      <c r="P449" s="312"/>
      <c r="Q449" s="143" t="s">
        <v>18</v>
      </c>
      <c r="W449" s="144">
        <f t="shared" si="6"/>
        <v>0</v>
      </c>
    </row>
    <row r="450" spans="2:23" ht="30" customHeight="1">
      <c r="B450" s="171"/>
      <c r="C450" s="312">
        <v>2018</v>
      </c>
      <c r="D450" s="312"/>
      <c r="E450" s="142" t="s">
        <v>698</v>
      </c>
      <c r="F450" s="314" t="s">
        <v>697</v>
      </c>
      <c r="G450" s="314"/>
      <c r="H450" s="314"/>
      <c r="I450" s="142" t="s">
        <v>450</v>
      </c>
      <c r="J450" s="314" t="s">
        <v>17</v>
      </c>
      <c r="K450" s="314"/>
      <c r="L450" s="143" t="s">
        <v>29</v>
      </c>
      <c r="M450" s="143">
        <v>4</v>
      </c>
      <c r="N450" s="312" t="s">
        <v>19</v>
      </c>
      <c r="O450" s="312"/>
      <c r="P450" s="312"/>
      <c r="Q450" s="143" t="s">
        <v>18</v>
      </c>
      <c r="W450" s="144">
        <f t="shared" si="6"/>
        <v>0</v>
      </c>
    </row>
    <row r="451" spans="2:23" ht="30" customHeight="1">
      <c r="B451" s="171"/>
      <c r="C451" s="312">
        <v>2018</v>
      </c>
      <c r="D451" s="312"/>
      <c r="E451" s="142" t="s">
        <v>696</v>
      </c>
      <c r="F451" s="314" t="s">
        <v>695</v>
      </c>
      <c r="G451" s="314"/>
      <c r="H451" s="314"/>
      <c r="I451" s="142" t="s">
        <v>450</v>
      </c>
      <c r="J451" s="314" t="s">
        <v>17</v>
      </c>
      <c r="K451" s="314"/>
      <c r="L451" s="143" t="s">
        <v>29</v>
      </c>
      <c r="M451" s="143">
        <v>4</v>
      </c>
      <c r="N451" s="312" t="s">
        <v>19</v>
      </c>
      <c r="O451" s="312"/>
      <c r="P451" s="312"/>
      <c r="Q451" s="143" t="s">
        <v>18</v>
      </c>
      <c r="W451" s="144">
        <f t="shared" si="6"/>
        <v>0</v>
      </c>
    </row>
    <row r="452" spans="2:23" ht="30" customHeight="1">
      <c r="B452" s="171"/>
      <c r="C452" s="312">
        <v>2018</v>
      </c>
      <c r="D452" s="312"/>
      <c r="E452" s="142" t="s">
        <v>694</v>
      </c>
      <c r="F452" s="314" t="s">
        <v>693</v>
      </c>
      <c r="G452" s="314"/>
      <c r="H452" s="314"/>
      <c r="I452" s="142" t="s">
        <v>450</v>
      </c>
      <c r="J452" s="314" t="s">
        <v>17</v>
      </c>
      <c r="K452" s="314"/>
      <c r="L452" s="143" t="s">
        <v>29</v>
      </c>
      <c r="M452" s="143">
        <v>4</v>
      </c>
      <c r="N452" s="312" t="s">
        <v>19</v>
      </c>
      <c r="O452" s="312"/>
      <c r="P452" s="312"/>
      <c r="Q452" s="143" t="s">
        <v>18</v>
      </c>
      <c r="W452" s="144">
        <f t="shared" ref="W452:W515" si="7">R452+S452+T452+U452+V452</f>
        <v>0</v>
      </c>
    </row>
    <row r="453" spans="2:23" ht="30" customHeight="1">
      <c r="B453" s="171"/>
      <c r="C453" s="312">
        <v>2018</v>
      </c>
      <c r="D453" s="312"/>
      <c r="E453" s="142" t="s">
        <v>692</v>
      </c>
      <c r="F453" s="314" t="s">
        <v>691</v>
      </c>
      <c r="G453" s="314"/>
      <c r="H453" s="314"/>
      <c r="I453" s="142" t="s">
        <v>450</v>
      </c>
      <c r="J453" s="314" t="s">
        <v>17</v>
      </c>
      <c r="K453" s="314"/>
      <c r="L453" s="143" t="s">
        <v>29</v>
      </c>
      <c r="M453" s="143">
        <v>4</v>
      </c>
      <c r="N453" s="312" t="s">
        <v>19</v>
      </c>
      <c r="O453" s="312"/>
      <c r="P453" s="312"/>
      <c r="Q453" s="143" t="s">
        <v>18</v>
      </c>
      <c r="W453" s="144">
        <f t="shared" si="7"/>
        <v>0</v>
      </c>
    </row>
    <row r="454" spans="2:23" ht="30" customHeight="1">
      <c r="B454" s="171"/>
      <c r="C454" s="312">
        <v>2018</v>
      </c>
      <c r="D454" s="312"/>
      <c r="E454" s="142" t="s">
        <v>690</v>
      </c>
      <c r="F454" s="314" t="s">
        <v>688</v>
      </c>
      <c r="G454" s="314"/>
      <c r="H454" s="314"/>
      <c r="I454" s="142" t="s">
        <v>450</v>
      </c>
      <c r="J454" s="314" t="s">
        <v>17</v>
      </c>
      <c r="K454" s="314"/>
      <c r="L454" s="143" t="s">
        <v>18</v>
      </c>
      <c r="M454" s="143">
        <v>4</v>
      </c>
      <c r="N454" s="312" t="s">
        <v>19</v>
      </c>
      <c r="O454" s="312"/>
      <c r="P454" s="312"/>
      <c r="Q454" s="143" t="s">
        <v>18</v>
      </c>
      <c r="W454" s="144">
        <f t="shared" si="7"/>
        <v>0</v>
      </c>
    </row>
    <row r="455" spans="2:23" ht="30" customHeight="1">
      <c r="B455" s="184"/>
      <c r="C455" s="312">
        <v>2018</v>
      </c>
      <c r="D455" s="312"/>
      <c r="E455" s="142" t="s">
        <v>689</v>
      </c>
      <c r="F455" s="314" t="s">
        <v>688</v>
      </c>
      <c r="G455" s="314"/>
      <c r="H455" s="314"/>
      <c r="I455" s="142" t="s">
        <v>450</v>
      </c>
      <c r="J455" s="314" t="s">
        <v>17</v>
      </c>
      <c r="K455" s="314"/>
      <c r="L455" s="143" t="s">
        <v>29</v>
      </c>
      <c r="M455" s="143">
        <v>5</v>
      </c>
      <c r="N455" s="312" t="s">
        <v>19</v>
      </c>
      <c r="O455" s="312"/>
      <c r="P455" s="312"/>
      <c r="Q455" s="143" t="s">
        <v>18</v>
      </c>
      <c r="W455" s="144">
        <f t="shared" si="7"/>
        <v>0</v>
      </c>
    </row>
    <row r="456" spans="2:23" ht="30" customHeight="1">
      <c r="B456" s="184"/>
      <c r="C456" s="312">
        <v>2018</v>
      </c>
      <c r="D456" s="312"/>
      <c r="E456" s="142" t="s">
        <v>687</v>
      </c>
      <c r="F456" s="314" t="s">
        <v>686</v>
      </c>
      <c r="G456" s="314"/>
      <c r="H456" s="314"/>
      <c r="I456" s="142" t="s">
        <v>450</v>
      </c>
      <c r="J456" s="314" t="s">
        <v>17</v>
      </c>
      <c r="K456" s="314"/>
      <c r="L456" s="143" t="s">
        <v>29</v>
      </c>
      <c r="M456" s="143">
        <v>5</v>
      </c>
      <c r="N456" s="312" t="s">
        <v>19</v>
      </c>
      <c r="O456" s="312"/>
      <c r="P456" s="312"/>
      <c r="Q456" s="143" t="s">
        <v>18</v>
      </c>
      <c r="W456" s="144">
        <f t="shared" si="7"/>
        <v>0</v>
      </c>
    </row>
    <row r="457" spans="2:23" ht="30" customHeight="1">
      <c r="B457" s="171"/>
      <c r="C457" s="312">
        <v>2018</v>
      </c>
      <c r="D457" s="312"/>
      <c r="E457" s="142" t="s">
        <v>685</v>
      </c>
      <c r="F457" s="314" t="s">
        <v>684</v>
      </c>
      <c r="G457" s="314"/>
      <c r="H457" s="314"/>
      <c r="I457" s="142" t="s">
        <v>450</v>
      </c>
      <c r="J457" s="314" t="s">
        <v>17</v>
      </c>
      <c r="K457" s="314"/>
      <c r="L457" s="143" t="s">
        <v>29</v>
      </c>
      <c r="M457" s="143">
        <v>4</v>
      </c>
      <c r="N457" s="312" t="s">
        <v>19</v>
      </c>
      <c r="O457" s="312"/>
      <c r="P457" s="312"/>
      <c r="Q457" s="143" t="s">
        <v>18</v>
      </c>
      <c r="W457" s="144">
        <f t="shared" si="7"/>
        <v>0</v>
      </c>
    </row>
    <row r="458" spans="2:23" ht="30" customHeight="1">
      <c r="B458" s="171"/>
      <c r="C458" s="312">
        <v>2018</v>
      </c>
      <c r="D458" s="312"/>
      <c r="E458" s="142" t="s">
        <v>683</v>
      </c>
      <c r="F458" s="314" t="s">
        <v>682</v>
      </c>
      <c r="G458" s="314"/>
      <c r="H458" s="314"/>
      <c r="I458" s="142" t="s">
        <v>450</v>
      </c>
      <c r="J458" s="314" t="s">
        <v>17</v>
      </c>
      <c r="K458" s="314"/>
      <c r="L458" s="143" t="s">
        <v>29</v>
      </c>
      <c r="M458" s="143">
        <v>4</v>
      </c>
      <c r="N458" s="312" t="s">
        <v>19</v>
      </c>
      <c r="O458" s="312"/>
      <c r="P458" s="312"/>
      <c r="Q458" s="143" t="s">
        <v>18</v>
      </c>
      <c r="W458" s="144">
        <f t="shared" si="7"/>
        <v>0</v>
      </c>
    </row>
    <row r="459" spans="2:23" s="181" customFormat="1" ht="30" customHeight="1">
      <c r="B459" s="180"/>
      <c r="C459" s="308">
        <v>2018</v>
      </c>
      <c r="D459" s="308"/>
      <c r="E459" s="153" t="s">
        <v>681</v>
      </c>
      <c r="F459" s="310" t="s">
        <v>679</v>
      </c>
      <c r="G459" s="310"/>
      <c r="H459" s="310"/>
      <c r="I459" s="153" t="s">
        <v>450</v>
      </c>
      <c r="J459" s="310" t="s">
        <v>17</v>
      </c>
      <c r="K459" s="310"/>
      <c r="L459" s="154" t="s">
        <v>18</v>
      </c>
      <c r="M459" s="154">
        <v>3</v>
      </c>
      <c r="N459" s="308" t="s">
        <v>19</v>
      </c>
      <c r="O459" s="308"/>
      <c r="P459" s="308"/>
      <c r="Q459" s="154" t="s">
        <v>18</v>
      </c>
      <c r="R459" s="155"/>
      <c r="S459" s="155"/>
      <c r="T459" s="155"/>
      <c r="U459" s="155"/>
      <c r="V459" s="155"/>
      <c r="W459" s="155">
        <f t="shared" si="7"/>
        <v>0</v>
      </c>
    </row>
    <row r="460" spans="2:23" ht="30" customHeight="1">
      <c r="B460" s="171"/>
      <c r="C460" s="312">
        <v>2018</v>
      </c>
      <c r="D460" s="312"/>
      <c r="E460" s="142" t="s">
        <v>680</v>
      </c>
      <c r="F460" s="314" t="s">
        <v>679</v>
      </c>
      <c r="G460" s="314"/>
      <c r="H460" s="314"/>
      <c r="I460" s="142" t="s">
        <v>450</v>
      </c>
      <c r="J460" s="314" t="s">
        <v>17</v>
      </c>
      <c r="K460" s="314"/>
      <c r="L460" s="143" t="s">
        <v>18</v>
      </c>
      <c r="M460" s="143">
        <v>4</v>
      </c>
      <c r="N460" s="312" t="s">
        <v>19</v>
      </c>
      <c r="O460" s="312"/>
      <c r="P460" s="312"/>
      <c r="Q460" s="143" t="s">
        <v>18</v>
      </c>
      <c r="W460" s="144">
        <f t="shared" si="7"/>
        <v>0</v>
      </c>
    </row>
    <row r="461" spans="2:23" ht="30" customHeight="1">
      <c r="B461" s="184"/>
      <c r="C461" s="312">
        <v>2018</v>
      </c>
      <c r="D461" s="312"/>
      <c r="E461" s="142" t="s">
        <v>678</v>
      </c>
      <c r="F461" s="314" t="s">
        <v>677</v>
      </c>
      <c r="G461" s="314"/>
      <c r="H461" s="314"/>
      <c r="I461" s="142" t="s">
        <v>450</v>
      </c>
      <c r="J461" s="314" t="s">
        <v>17</v>
      </c>
      <c r="K461" s="314"/>
      <c r="L461" s="143" t="s">
        <v>29</v>
      </c>
      <c r="M461" s="143">
        <v>5</v>
      </c>
      <c r="N461" s="312" t="s">
        <v>19</v>
      </c>
      <c r="O461" s="312"/>
      <c r="P461" s="312"/>
      <c r="Q461" s="143" t="s">
        <v>18</v>
      </c>
      <c r="W461" s="144">
        <f t="shared" si="7"/>
        <v>0</v>
      </c>
    </row>
    <row r="462" spans="2:23" ht="30" customHeight="1">
      <c r="B462" s="184"/>
      <c r="C462" s="312">
        <v>2018</v>
      </c>
      <c r="D462" s="312"/>
      <c r="E462" s="142" t="s">
        <v>676</v>
      </c>
      <c r="F462" s="314" t="s">
        <v>675</v>
      </c>
      <c r="G462" s="314"/>
      <c r="H462" s="314"/>
      <c r="I462" s="142" t="s">
        <v>450</v>
      </c>
      <c r="J462" s="314" t="s">
        <v>17</v>
      </c>
      <c r="K462" s="314"/>
      <c r="L462" s="143" t="s">
        <v>29</v>
      </c>
      <c r="M462" s="143">
        <v>5</v>
      </c>
      <c r="N462" s="312" t="s">
        <v>19</v>
      </c>
      <c r="O462" s="312"/>
      <c r="P462" s="312"/>
      <c r="Q462" s="143" t="s">
        <v>18</v>
      </c>
      <c r="W462" s="144">
        <f t="shared" si="7"/>
        <v>0</v>
      </c>
    </row>
    <row r="463" spans="2:23" ht="30" customHeight="1">
      <c r="B463" s="184"/>
      <c r="C463" s="312">
        <v>2018</v>
      </c>
      <c r="D463" s="312"/>
      <c r="E463" s="142" t="s">
        <v>674</v>
      </c>
      <c r="F463" s="314" t="s">
        <v>673</v>
      </c>
      <c r="G463" s="314"/>
      <c r="H463" s="314"/>
      <c r="I463" s="142" t="s">
        <v>450</v>
      </c>
      <c r="J463" s="314" t="s">
        <v>17</v>
      </c>
      <c r="K463" s="314"/>
      <c r="L463" s="143" t="s">
        <v>29</v>
      </c>
      <c r="M463" s="143">
        <v>5</v>
      </c>
      <c r="N463" s="312" t="s">
        <v>19</v>
      </c>
      <c r="O463" s="312"/>
      <c r="P463" s="312"/>
      <c r="Q463" s="143" t="s">
        <v>18</v>
      </c>
      <c r="W463" s="144">
        <f t="shared" si="7"/>
        <v>0</v>
      </c>
    </row>
    <row r="464" spans="2:23" ht="30" customHeight="1">
      <c r="B464" s="184"/>
      <c r="C464" s="312">
        <v>2018</v>
      </c>
      <c r="D464" s="312"/>
      <c r="E464" s="142" t="s">
        <v>672</v>
      </c>
      <c r="F464" s="314" t="s">
        <v>671</v>
      </c>
      <c r="G464" s="314"/>
      <c r="H464" s="314"/>
      <c r="I464" s="142" t="s">
        <v>450</v>
      </c>
      <c r="J464" s="314" t="s">
        <v>17</v>
      </c>
      <c r="K464" s="314"/>
      <c r="L464" s="143" t="s">
        <v>29</v>
      </c>
      <c r="M464" s="143">
        <v>5</v>
      </c>
      <c r="N464" s="312" t="s">
        <v>19</v>
      </c>
      <c r="O464" s="312"/>
      <c r="P464" s="312"/>
      <c r="Q464" s="143" t="s">
        <v>18</v>
      </c>
      <c r="W464" s="144">
        <f t="shared" si="7"/>
        <v>0</v>
      </c>
    </row>
    <row r="465" spans="2:23" ht="30" customHeight="1">
      <c r="B465" s="184"/>
      <c r="C465" s="312">
        <v>2018</v>
      </c>
      <c r="D465" s="312"/>
      <c r="E465" s="142" t="s">
        <v>670</v>
      </c>
      <c r="F465" s="314" t="s">
        <v>669</v>
      </c>
      <c r="G465" s="314"/>
      <c r="H465" s="314"/>
      <c r="I465" s="142" t="s">
        <v>450</v>
      </c>
      <c r="J465" s="314" t="s">
        <v>17</v>
      </c>
      <c r="K465" s="314"/>
      <c r="L465" s="143" t="s">
        <v>29</v>
      </c>
      <c r="M465" s="143">
        <v>5</v>
      </c>
      <c r="N465" s="312" t="s">
        <v>19</v>
      </c>
      <c r="O465" s="312"/>
      <c r="P465" s="312"/>
      <c r="Q465" s="143" t="s">
        <v>18</v>
      </c>
      <c r="W465" s="144">
        <f t="shared" si="7"/>
        <v>0</v>
      </c>
    </row>
    <row r="466" spans="2:23" ht="30" customHeight="1">
      <c r="B466" s="184"/>
      <c r="C466" s="312">
        <v>2018</v>
      </c>
      <c r="D466" s="312"/>
      <c r="E466" s="142" t="s">
        <v>668</v>
      </c>
      <c r="F466" s="314" t="s">
        <v>667</v>
      </c>
      <c r="G466" s="314"/>
      <c r="H466" s="314"/>
      <c r="I466" s="142" t="s">
        <v>450</v>
      </c>
      <c r="J466" s="314" t="s">
        <v>17</v>
      </c>
      <c r="K466" s="314"/>
      <c r="L466" s="143" t="s">
        <v>29</v>
      </c>
      <c r="M466" s="143">
        <v>5</v>
      </c>
      <c r="N466" s="312" t="s">
        <v>19</v>
      </c>
      <c r="O466" s="312"/>
      <c r="P466" s="312"/>
      <c r="Q466" s="143" t="s">
        <v>18</v>
      </c>
      <c r="W466" s="144">
        <f t="shared" si="7"/>
        <v>0</v>
      </c>
    </row>
    <row r="467" spans="2:23" s="181" customFormat="1" ht="30" customHeight="1">
      <c r="B467" s="180"/>
      <c r="C467" s="308">
        <v>2018</v>
      </c>
      <c r="D467" s="308"/>
      <c r="E467" s="153" t="s">
        <v>666</v>
      </c>
      <c r="F467" s="310" t="s">
        <v>664</v>
      </c>
      <c r="G467" s="310"/>
      <c r="H467" s="310"/>
      <c r="I467" s="153" t="s">
        <v>450</v>
      </c>
      <c r="J467" s="310" t="s">
        <v>17</v>
      </c>
      <c r="K467" s="310"/>
      <c r="L467" s="154" t="s">
        <v>18</v>
      </c>
      <c r="M467" s="154">
        <v>3</v>
      </c>
      <c r="N467" s="308" t="s">
        <v>19</v>
      </c>
      <c r="O467" s="308"/>
      <c r="P467" s="308"/>
      <c r="Q467" s="154" t="s">
        <v>18</v>
      </c>
      <c r="R467" s="155"/>
      <c r="S467" s="155"/>
      <c r="T467" s="155"/>
      <c r="U467" s="155"/>
      <c r="V467" s="155"/>
      <c r="W467" s="155">
        <f t="shared" si="7"/>
        <v>0</v>
      </c>
    </row>
    <row r="468" spans="2:23" ht="30" customHeight="1">
      <c r="B468" s="171"/>
      <c r="C468" s="312">
        <v>2018</v>
      </c>
      <c r="D468" s="312"/>
      <c r="E468" s="142" t="s">
        <v>665</v>
      </c>
      <c r="F468" s="314" t="s">
        <v>664</v>
      </c>
      <c r="G468" s="314"/>
      <c r="H468" s="314"/>
      <c r="I468" s="142" t="s">
        <v>450</v>
      </c>
      <c r="J468" s="314" t="s">
        <v>17</v>
      </c>
      <c r="K468" s="314"/>
      <c r="L468" s="143" t="s">
        <v>18</v>
      </c>
      <c r="M468" s="143">
        <v>4</v>
      </c>
      <c r="N468" s="312" t="s">
        <v>19</v>
      </c>
      <c r="O468" s="312"/>
      <c r="P468" s="312"/>
      <c r="Q468" s="143" t="s">
        <v>18</v>
      </c>
      <c r="W468" s="144">
        <f t="shared" si="7"/>
        <v>0</v>
      </c>
    </row>
    <row r="469" spans="2:23" ht="30" customHeight="1">
      <c r="B469" s="184"/>
      <c r="C469" s="312">
        <v>2018</v>
      </c>
      <c r="D469" s="312"/>
      <c r="E469" s="142" t="s">
        <v>663</v>
      </c>
      <c r="F469" s="314" t="s">
        <v>662</v>
      </c>
      <c r="G469" s="314"/>
      <c r="H469" s="314"/>
      <c r="I469" s="142" t="s">
        <v>450</v>
      </c>
      <c r="J469" s="314" t="s">
        <v>17</v>
      </c>
      <c r="K469" s="314"/>
      <c r="L469" s="143" t="s">
        <v>29</v>
      </c>
      <c r="M469" s="143">
        <v>5</v>
      </c>
      <c r="N469" s="312" t="s">
        <v>19</v>
      </c>
      <c r="O469" s="312"/>
      <c r="P469" s="312"/>
      <c r="Q469" s="143" t="s">
        <v>18</v>
      </c>
      <c r="W469" s="144">
        <f t="shared" si="7"/>
        <v>0</v>
      </c>
    </row>
    <row r="470" spans="2:23" ht="30" customHeight="1">
      <c r="B470" s="184"/>
      <c r="C470" s="312">
        <v>2018</v>
      </c>
      <c r="D470" s="312"/>
      <c r="E470" s="142" t="s">
        <v>661</v>
      </c>
      <c r="F470" s="314" t="s">
        <v>660</v>
      </c>
      <c r="G470" s="314"/>
      <c r="H470" s="314"/>
      <c r="I470" s="142" t="s">
        <v>450</v>
      </c>
      <c r="J470" s="314" t="s">
        <v>17</v>
      </c>
      <c r="K470" s="314"/>
      <c r="L470" s="143" t="s">
        <v>29</v>
      </c>
      <c r="M470" s="143">
        <v>5</v>
      </c>
      <c r="N470" s="312" t="s">
        <v>19</v>
      </c>
      <c r="O470" s="312"/>
      <c r="P470" s="312"/>
      <c r="Q470" s="143" t="s">
        <v>18</v>
      </c>
      <c r="W470" s="144">
        <f t="shared" si="7"/>
        <v>0</v>
      </c>
    </row>
    <row r="471" spans="2:23" ht="30" customHeight="1">
      <c r="B471" s="184"/>
      <c r="C471" s="312">
        <v>2018</v>
      </c>
      <c r="D471" s="312"/>
      <c r="E471" s="142" t="s">
        <v>659</v>
      </c>
      <c r="F471" s="314" t="s">
        <v>658</v>
      </c>
      <c r="G471" s="314"/>
      <c r="H471" s="314"/>
      <c r="I471" s="142" t="s">
        <v>450</v>
      </c>
      <c r="J471" s="314" t="s">
        <v>17</v>
      </c>
      <c r="K471" s="314"/>
      <c r="L471" s="143" t="s">
        <v>29</v>
      </c>
      <c r="M471" s="143">
        <v>5</v>
      </c>
      <c r="N471" s="312" t="s">
        <v>19</v>
      </c>
      <c r="O471" s="312"/>
      <c r="P471" s="312"/>
      <c r="Q471" s="143" t="s">
        <v>18</v>
      </c>
      <c r="W471" s="144">
        <f t="shared" si="7"/>
        <v>0</v>
      </c>
    </row>
    <row r="472" spans="2:23" ht="30" customHeight="1">
      <c r="B472" s="184"/>
      <c r="C472" s="312">
        <v>2018</v>
      </c>
      <c r="D472" s="312"/>
      <c r="E472" s="142" t="s">
        <v>657</v>
      </c>
      <c r="F472" s="314" t="s">
        <v>656</v>
      </c>
      <c r="G472" s="314"/>
      <c r="H472" s="314"/>
      <c r="I472" s="142" t="s">
        <v>450</v>
      </c>
      <c r="J472" s="314" t="s">
        <v>17</v>
      </c>
      <c r="K472" s="314"/>
      <c r="L472" s="143" t="s">
        <v>29</v>
      </c>
      <c r="M472" s="143">
        <v>5</v>
      </c>
      <c r="N472" s="312" t="s">
        <v>19</v>
      </c>
      <c r="O472" s="312"/>
      <c r="P472" s="312"/>
      <c r="Q472" s="143" t="s">
        <v>18</v>
      </c>
      <c r="W472" s="144">
        <f t="shared" si="7"/>
        <v>0</v>
      </c>
    </row>
    <row r="473" spans="2:23" ht="30" customHeight="1">
      <c r="B473" s="184"/>
      <c r="C473" s="312">
        <v>2018</v>
      </c>
      <c r="D473" s="312"/>
      <c r="E473" s="142" t="s">
        <v>655</v>
      </c>
      <c r="F473" s="314" t="s">
        <v>654</v>
      </c>
      <c r="G473" s="314"/>
      <c r="H473" s="314"/>
      <c r="I473" s="142" t="s">
        <v>450</v>
      </c>
      <c r="J473" s="314" t="s">
        <v>17</v>
      </c>
      <c r="K473" s="314"/>
      <c r="L473" s="143" t="s">
        <v>29</v>
      </c>
      <c r="M473" s="143">
        <v>5</v>
      </c>
      <c r="N473" s="312" t="s">
        <v>19</v>
      </c>
      <c r="O473" s="312"/>
      <c r="P473" s="312"/>
      <c r="Q473" s="143" t="s">
        <v>18</v>
      </c>
      <c r="W473" s="144">
        <f t="shared" si="7"/>
        <v>0</v>
      </c>
    </row>
    <row r="474" spans="2:23" ht="30" customHeight="1">
      <c r="B474" s="184"/>
      <c r="C474" s="312">
        <v>2018</v>
      </c>
      <c r="D474" s="312"/>
      <c r="E474" s="142" t="s">
        <v>653</v>
      </c>
      <c r="F474" s="314" t="s">
        <v>652</v>
      </c>
      <c r="G474" s="314"/>
      <c r="H474" s="314"/>
      <c r="I474" s="142" t="s">
        <v>450</v>
      </c>
      <c r="J474" s="314" t="s">
        <v>17</v>
      </c>
      <c r="K474" s="314"/>
      <c r="L474" s="143" t="s">
        <v>29</v>
      </c>
      <c r="M474" s="143">
        <v>5</v>
      </c>
      <c r="N474" s="312" t="s">
        <v>19</v>
      </c>
      <c r="O474" s="312"/>
      <c r="P474" s="312"/>
      <c r="Q474" s="143" t="s">
        <v>18</v>
      </c>
      <c r="W474" s="144">
        <f t="shared" si="7"/>
        <v>0</v>
      </c>
    </row>
    <row r="475" spans="2:23" ht="30" customHeight="1">
      <c r="B475" s="184"/>
      <c r="C475" s="312">
        <v>2018</v>
      </c>
      <c r="D475" s="312"/>
      <c r="E475" s="142" t="s">
        <v>651</v>
      </c>
      <c r="F475" s="314" t="s">
        <v>650</v>
      </c>
      <c r="G475" s="314"/>
      <c r="H475" s="314"/>
      <c r="I475" s="142" t="s">
        <v>450</v>
      </c>
      <c r="J475" s="314" t="s">
        <v>17</v>
      </c>
      <c r="K475" s="314"/>
      <c r="L475" s="143" t="s">
        <v>29</v>
      </c>
      <c r="M475" s="143">
        <v>5</v>
      </c>
      <c r="N475" s="312" t="s">
        <v>19</v>
      </c>
      <c r="O475" s="312"/>
      <c r="P475" s="312"/>
      <c r="Q475" s="143" t="s">
        <v>18</v>
      </c>
      <c r="W475" s="144">
        <f t="shared" si="7"/>
        <v>0</v>
      </c>
    </row>
    <row r="476" spans="2:23" s="181" customFormat="1" ht="30" customHeight="1">
      <c r="B476" s="180"/>
      <c r="C476" s="308">
        <v>2018</v>
      </c>
      <c r="D476" s="308"/>
      <c r="E476" s="153" t="s">
        <v>649</v>
      </c>
      <c r="F476" s="310" t="s">
        <v>647</v>
      </c>
      <c r="G476" s="310"/>
      <c r="H476" s="310"/>
      <c r="I476" s="153" t="s">
        <v>450</v>
      </c>
      <c r="J476" s="310" t="s">
        <v>17</v>
      </c>
      <c r="K476" s="310"/>
      <c r="L476" s="154" t="s">
        <v>18</v>
      </c>
      <c r="M476" s="154">
        <v>3</v>
      </c>
      <c r="N476" s="308" t="s">
        <v>19</v>
      </c>
      <c r="O476" s="308"/>
      <c r="P476" s="308"/>
      <c r="Q476" s="154" t="s">
        <v>18</v>
      </c>
      <c r="R476" s="155"/>
      <c r="S476" s="155"/>
      <c r="T476" s="155"/>
      <c r="U476" s="155"/>
      <c r="V476" s="155"/>
      <c r="W476" s="155">
        <f t="shared" si="7"/>
        <v>0</v>
      </c>
    </row>
    <row r="477" spans="2:23" ht="30" customHeight="1">
      <c r="B477" s="171"/>
      <c r="C477" s="312">
        <v>2018</v>
      </c>
      <c r="D477" s="312"/>
      <c r="E477" s="142" t="s">
        <v>648</v>
      </c>
      <c r="F477" s="314" t="s">
        <v>647</v>
      </c>
      <c r="G477" s="314"/>
      <c r="H477" s="314"/>
      <c r="I477" s="142" t="s">
        <v>450</v>
      </c>
      <c r="J477" s="314" t="s">
        <v>17</v>
      </c>
      <c r="K477" s="314"/>
      <c r="L477" s="143" t="s">
        <v>18</v>
      </c>
      <c r="M477" s="143">
        <v>4</v>
      </c>
      <c r="N477" s="312" t="s">
        <v>19</v>
      </c>
      <c r="O477" s="312"/>
      <c r="P477" s="312"/>
      <c r="Q477" s="143" t="s">
        <v>18</v>
      </c>
      <c r="W477" s="144">
        <f t="shared" si="7"/>
        <v>0</v>
      </c>
    </row>
    <row r="478" spans="2:23" ht="30" customHeight="1">
      <c r="B478" s="184"/>
      <c r="C478" s="312">
        <v>2018</v>
      </c>
      <c r="D478" s="312"/>
      <c r="E478" s="142" t="s">
        <v>646</v>
      </c>
      <c r="F478" s="314" t="s">
        <v>645</v>
      </c>
      <c r="G478" s="314"/>
      <c r="H478" s="314"/>
      <c r="I478" s="142" t="s">
        <v>450</v>
      </c>
      <c r="J478" s="314" t="s">
        <v>17</v>
      </c>
      <c r="K478" s="314"/>
      <c r="L478" s="143" t="s">
        <v>29</v>
      </c>
      <c r="M478" s="143">
        <v>5</v>
      </c>
      <c r="N478" s="312" t="s">
        <v>19</v>
      </c>
      <c r="O478" s="312"/>
      <c r="P478" s="312"/>
      <c r="Q478" s="143" t="s">
        <v>18</v>
      </c>
      <c r="W478" s="144">
        <f t="shared" si="7"/>
        <v>0</v>
      </c>
    </row>
    <row r="479" spans="2:23" ht="30" customHeight="1">
      <c r="B479" s="184"/>
      <c r="C479" s="312">
        <v>2018</v>
      </c>
      <c r="D479" s="312"/>
      <c r="E479" s="142" t="s">
        <v>644</v>
      </c>
      <c r="F479" s="314" t="s">
        <v>643</v>
      </c>
      <c r="G479" s="314"/>
      <c r="H479" s="314"/>
      <c r="I479" s="142" t="s">
        <v>450</v>
      </c>
      <c r="J479" s="314" t="s">
        <v>17</v>
      </c>
      <c r="K479" s="314"/>
      <c r="L479" s="143" t="s">
        <v>29</v>
      </c>
      <c r="M479" s="143">
        <v>5</v>
      </c>
      <c r="N479" s="312" t="s">
        <v>19</v>
      </c>
      <c r="O479" s="312"/>
      <c r="P479" s="312"/>
      <c r="Q479" s="143" t="s">
        <v>18</v>
      </c>
      <c r="W479" s="144">
        <f t="shared" si="7"/>
        <v>0</v>
      </c>
    </row>
    <row r="480" spans="2:23" ht="30" customHeight="1">
      <c r="B480" s="184"/>
      <c r="C480" s="312">
        <v>2018</v>
      </c>
      <c r="D480" s="312"/>
      <c r="E480" s="142" t="s">
        <v>642</v>
      </c>
      <c r="F480" s="314" t="s">
        <v>641</v>
      </c>
      <c r="G480" s="314"/>
      <c r="H480" s="314"/>
      <c r="I480" s="142" t="s">
        <v>450</v>
      </c>
      <c r="J480" s="314" t="s">
        <v>17</v>
      </c>
      <c r="K480" s="314"/>
      <c r="L480" s="143" t="s">
        <v>29</v>
      </c>
      <c r="M480" s="143">
        <v>5</v>
      </c>
      <c r="N480" s="312" t="s">
        <v>19</v>
      </c>
      <c r="O480" s="312"/>
      <c r="P480" s="312"/>
      <c r="Q480" s="143" t="s">
        <v>18</v>
      </c>
      <c r="W480" s="144">
        <f t="shared" si="7"/>
        <v>0</v>
      </c>
    </row>
    <row r="481" spans="2:23" ht="30" customHeight="1">
      <c r="B481" s="184"/>
      <c r="C481" s="312">
        <v>2018</v>
      </c>
      <c r="D481" s="312"/>
      <c r="E481" s="142" t="s">
        <v>640</v>
      </c>
      <c r="F481" s="314" t="s">
        <v>639</v>
      </c>
      <c r="G481" s="314"/>
      <c r="H481" s="314"/>
      <c r="I481" s="142" t="s">
        <v>450</v>
      </c>
      <c r="J481" s="314" t="s">
        <v>17</v>
      </c>
      <c r="K481" s="314"/>
      <c r="L481" s="143" t="s">
        <v>29</v>
      </c>
      <c r="M481" s="143">
        <v>5</v>
      </c>
      <c r="N481" s="312" t="s">
        <v>19</v>
      </c>
      <c r="O481" s="312"/>
      <c r="P481" s="312"/>
      <c r="Q481" s="143" t="s">
        <v>18</v>
      </c>
      <c r="W481" s="144">
        <f t="shared" si="7"/>
        <v>0</v>
      </c>
    </row>
    <row r="482" spans="2:23" ht="30" customHeight="1">
      <c r="B482" s="184"/>
      <c r="C482" s="312">
        <v>2018</v>
      </c>
      <c r="D482" s="312"/>
      <c r="E482" s="142" t="s">
        <v>638</v>
      </c>
      <c r="F482" s="314" t="s">
        <v>637</v>
      </c>
      <c r="G482" s="314"/>
      <c r="H482" s="314"/>
      <c r="I482" s="142" t="s">
        <v>450</v>
      </c>
      <c r="J482" s="314" t="s">
        <v>17</v>
      </c>
      <c r="K482" s="314"/>
      <c r="L482" s="143" t="s">
        <v>29</v>
      </c>
      <c r="M482" s="143">
        <v>5</v>
      </c>
      <c r="N482" s="312" t="s">
        <v>19</v>
      </c>
      <c r="O482" s="312"/>
      <c r="P482" s="312"/>
      <c r="Q482" s="143" t="s">
        <v>18</v>
      </c>
      <c r="W482" s="144">
        <f t="shared" si="7"/>
        <v>0</v>
      </c>
    </row>
    <row r="483" spans="2:23" ht="30" customHeight="1">
      <c r="B483" s="184"/>
      <c r="C483" s="312">
        <v>2018</v>
      </c>
      <c r="D483" s="312"/>
      <c r="E483" s="142" t="s">
        <v>636</v>
      </c>
      <c r="F483" s="314" t="s">
        <v>635</v>
      </c>
      <c r="G483" s="314"/>
      <c r="H483" s="314"/>
      <c r="I483" s="142" t="s">
        <v>450</v>
      </c>
      <c r="J483" s="314" t="s">
        <v>17</v>
      </c>
      <c r="K483" s="314"/>
      <c r="L483" s="143" t="s">
        <v>29</v>
      </c>
      <c r="M483" s="143">
        <v>5</v>
      </c>
      <c r="N483" s="312" t="s">
        <v>19</v>
      </c>
      <c r="O483" s="312"/>
      <c r="P483" s="312"/>
      <c r="Q483" s="143" t="s">
        <v>18</v>
      </c>
      <c r="W483" s="144">
        <f t="shared" si="7"/>
        <v>0</v>
      </c>
    </row>
    <row r="484" spans="2:23" ht="30" customHeight="1">
      <c r="B484" s="184"/>
      <c r="C484" s="312">
        <v>2018</v>
      </c>
      <c r="D484" s="312"/>
      <c r="E484" s="142" t="s">
        <v>634</v>
      </c>
      <c r="F484" s="314" t="s">
        <v>633</v>
      </c>
      <c r="G484" s="314"/>
      <c r="H484" s="314"/>
      <c r="I484" s="142" t="s">
        <v>450</v>
      </c>
      <c r="J484" s="314" t="s">
        <v>17</v>
      </c>
      <c r="K484" s="314"/>
      <c r="L484" s="143" t="s">
        <v>29</v>
      </c>
      <c r="M484" s="143">
        <v>5</v>
      </c>
      <c r="N484" s="312" t="s">
        <v>19</v>
      </c>
      <c r="O484" s="312"/>
      <c r="P484" s="312"/>
      <c r="Q484" s="143" t="s">
        <v>18</v>
      </c>
      <c r="W484" s="144">
        <f t="shared" si="7"/>
        <v>0</v>
      </c>
    </row>
    <row r="485" spans="2:23" ht="30" customHeight="1">
      <c r="B485" s="171"/>
      <c r="C485" s="312">
        <v>2018</v>
      </c>
      <c r="D485" s="312"/>
      <c r="E485" s="142" t="s">
        <v>632</v>
      </c>
      <c r="F485" s="314" t="s">
        <v>631</v>
      </c>
      <c r="G485" s="314"/>
      <c r="H485" s="314"/>
      <c r="I485" s="142" t="s">
        <v>450</v>
      </c>
      <c r="J485" s="314" t="s">
        <v>17</v>
      </c>
      <c r="K485" s="314"/>
      <c r="L485" s="143" t="s">
        <v>18</v>
      </c>
      <c r="M485" s="143">
        <v>4</v>
      </c>
      <c r="N485" s="312" t="s">
        <v>19</v>
      </c>
      <c r="O485" s="312"/>
      <c r="P485" s="312"/>
      <c r="Q485" s="143" t="s">
        <v>18</v>
      </c>
      <c r="W485" s="144">
        <f t="shared" si="7"/>
        <v>0</v>
      </c>
    </row>
    <row r="486" spans="2:23" ht="30" customHeight="1">
      <c r="B486" s="184"/>
      <c r="C486" s="312">
        <v>2018</v>
      </c>
      <c r="D486" s="312"/>
      <c r="E486" s="142" t="s">
        <v>630</v>
      </c>
      <c r="F486" s="314" t="s">
        <v>629</v>
      </c>
      <c r="G486" s="314"/>
      <c r="H486" s="314"/>
      <c r="I486" s="142" t="s">
        <v>450</v>
      </c>
      <c r="J486" s="314" t="s">
        <v>17</v>
      </c>
      <c r="K486" s="314"/>
      <c r="L486" s="143" t="s">
        <v>29</v>
      </c>
      <c r="M486" s="143">
        <v>5</v>
      </c>
      <c r="N486" s="312" t="s">
        <v>19</v>
      </c>
      <c r="O486" s="312"/>
      <c r="P486" s="312"/>
      <c r="Q486" s="143" t="s">
        <v>18</v>
      </c>
      <c r="W486" s="144">
        <f t="shared" si="7"/>
        <v>0</v>
      </c>
    </row>
    <row r="487" spans="2:23" ht="30" customHeight="1">
      <c r="B487" s="171"/>
      <c r="C487" s="312">
        <v>2018</v>
      </c>
      <c r="D487" s="312"/>
      <c r="E487" s="142" t="s">
        <v>628</v>
      </c>
      <c r="F487" s="314" t="s">
        <v>627</v>
      </c>
      <c r="G487" s="314"/>
      <c r="H487" s="314"/>
      <c r="I487" s="142" t="s">
        <v>450</v>
      </c>
      <c r="J487" s="314" t="s">
        <v>17</v>
      </c>
      <c r="K487" s="314"/>
      <c r="L487" s="143" t="s">
        <v>18</v>
      </c>
      <c r="M487" s="143">
        <v>4</v>
      </c>
      <c r="N487" s="312" t="s">
        <v>19</v>
      </c>
      <c r="O487" s="312"/>
      <c r="P487" s="312"/>
      <c r="Q487" s="143" t="s">
        <v>18</v>
      </c>
      <c r="W487" s="144">
        <f t="shared" si="7"/>
        <v>0</v>
      </c>
    </row>
    <row r="488" spans="2:23" ht="30" customHeight="1">
      <c r="B488" s="184"/>
      <c r="C488" s="312">
        <v>2018</v>
      </c>
      <c r="D488" s="312"/>
      <c r="E488" s="142" t="s">
        <v>626</v>
      </c>
      <c r="F488" s="314" t="s">
        <v>625</v>
      </c>
      <c r="G488" s="314"/>
      <c r="H488" s="314"/>
      <c r="I488" s="142" t="s">
        <v>450</v>
      </c>
      <c r="J488" s="314" t="s">
        <v>17</v>
      </c>
      <c r="K488" s="314"/>
      <c r="L488" s="143" t="s">
        <v>29</v>
      </c>
      <c r="M488" s="143">
        <v>5</v>
      </c>
      <c r="N488" s="312" t="s">
        <v>19</v>
      </c>
      <c r="O488" s="312"/>
      <c r="P488" s="312"/>
      <c r="Q488" s="143" t="s">
        <v>18</v>
      </c>
      <c r="W488" s="144">
        <f t="shared" si="7"/>
        <v>0</v>
      </c>
    </row>
    <row r="489" spans="2:23" s="181" customFormat="1" ht="30" customHeight="1">
      <c r="B489" s="180"/>
      <c r="C489" s="308">
        <v>2018</v>
      </c>
      <c r="D489" s="308"/>
      <c r="E489" s="153" t="s">
        <v>624</v>
      </c>
      <c r="F489" s="310" t="s">
        <v>623</v>
      </c>
      <c r="G489" s="310"/>
      <c r="H489" s="310"/>
      <c r="I489" s="153" t="s">
        <v>450</v>
      </c>
      <c r="J489" s="310" t="s">
        <v>17</v>
      </c>
      <c r="K489" s="310"/>
      <c r="L489" s="154" t="s">
        <v>18</v>
      </c>
      <c r="M489" s="154">
        <v>3</v>
      </c>
      <c r="N489" s="308" t="s">
        <v>19</v>
      </c>
      <c r="O489" s="308"/>
      <c r="P489" s="308"/>
      <c r="Q489" s="154" t="s">
        <v>18</v>
      </c>
      <c r="R489" s="155"/>
      <c r="S489" s="155"/>
      <c r="T489" s="155"/>
      <c r="U489" s="155">
        <f>U490+U491+U492+U493+U494+U495+U496</f>
        <v>50</v>
      </c>
      <c r="V489" s="155"/>
      <c r="W489" s="155">
        <f t="shared" si="7"/>
        <v>50</v>
      </c>
    </row>
    <row r="490" spans="2:23" ht="30" customHeight="1">
      <c r="B490" s="171"/>
      <c r="C490" s="312">
        <v>2018</v>
      </c>
      <c r="D490" s="312"/>
      <c r="E490" s="142" t="s">
        <v>622</v>
      </c>
      <c r="F490" s="314" t="s">
        <v>621</v>
      </c>
      <c r="G490" s="314"/>
      <c r="H490" s="314"/>
      <c r="I490" s="142" t="s">
        <v>450</v>
      </c>
      <c r="J490" s="314" t="s">
        <v>17</v>
      </c>
      <c r="K490" s="314"/>
      <c r="L490" s="143" t="s">
        <v>29</v>
      </c>
      <c r="M490" s="143">
        <v>4</v>
      </c>
      <c r="N490" s="312" t="s">
        <v>19</v>
      </c>
      <c r="O490" s="312"/>
      <c r="P490" s="312"/>
      <c r="Q490" s="143" t="s">
        <v>18</v>
      </c>
      <c r="U490" s="144">
        <v>50</v>
      </c>
      <c r="W490" s="144">
        <f t="shared" si="7"/>
        <v>50</v>
      </c>
    </row>
    <row r="491" spans="2:23" ht="30" customHeight="1">
      <c r="B491" s="171"/>
      <c r="C491" s="312">
        <v>2018</v>
      </c>
      <c r="D491" s="312"/>
      <c r="E491" s="142" t="s">
        <v>620</v>
      </c>
      <c r="F491" s="314" t="s">
        <v>619</v>
      </c>
      <c r="G491" s="314"/>
      <c r="H491" s="314"/>
      <c r="I491" s="142" t="s">
        <v>450</v>
      </c>
      <c r="J491" s="314" t="s">
        <v>17</v>
      </c>
      <c r="K491" s="314"/>
      <c r="L491" s="143" t="s">
        <v>29</v>
      </c>
      <c r="M491" s="143">
        <v>4</v>
      </c>
      <c r="N491" s="312" t="s">
        <v>19</v>
      </c>
      <c r="O491" s="312"/>
      <c r="P491" s="312"/>
      <c r="Q491" s="143" t="s">
        <v>18</v>
      </c>
      <c r="W491" s="144">
        <f t="shared" si="7"/>
        <v>0</v>
      </c>
    </row>
    <row r="492" spans="2:23" ht="30" customHeight="1">
      <c r="B492" s="171"/>
      <c r="C492" s="312">
        <v>2018</v>
      </c>
      <c r="D492" s="312"/>
      <c r="E492" s="142" t="s">
        <v>618</v>
      </c>
      <c r="F492" s="314" t="s">
        <v>617</v>
      </c>
      <c r="G492" s="314"/>
      <c r="H492" s="314"/>
      <c r="I492" s="142" t="s">
        <v>450</v>
      </c>
      <c r="J492" s="314" t="s">
        <v>17</v>
      </c>
      <c r="K492" s="314"/>
      <c r="L492" s="143" t="s">
        <v>29</v>
      </c>
      <c r="M492" s="143">
        <v>4</v>
      </c>
      <c r="N492" s="312" t="s">
        <v>19</v>
      </c>
      <c r="O492" s="312"/>
      <c r="P492" s="312"/>
      <c r="Q492" s="143" t="s">
        <v>18</v>
      </c>
      <c r="W492" s="144">
        <f t="shared" si="7"/>
        <v>0</v>
      </c>
    </row>
    <row r="493" spans="2:23" ht="30" customHeight="1">
      <c r="B493" s="171"/>
      <c r="C493" s="312">
        <v>2018</v>
      </c>
      <c r="D493" s="312"/>
      <c r="E493" s="142" t="s">
        <v>616</v>
      </c>
      <c r="F493" s="314" t="s">
        <v>615</v>
      </c>
      <c r="G493" s="314"/>
      <c r="H493" s="314"/>
      <c r="I493" s="142" t="s">
        <v>450</v>
      </c>
      <c r="J493" s="314" t="s">
        <v>17</v>
      </c>
      <c r="K493" s="314"/>
      <c r="L493" s="143" t="s">
        <v>29</v>
      </c>
      <c r="M493" s="143">
        <v>4</v>
      </c>
      <c r="N493" s="312" t="s">
        <v>19</v>
      </c>
      <c r="O493" s="312"/>
      <c r="P493" s="312"/>
      <c r="Q493" s="143" t="s">
        <v>18</v>
      </c>
      <c r="W493" s="144">
        <f t="shared" si="7"/>
        <v>0</v>
      </c>
    </row>
    <row r="494" spans="2:23" ht="30" customHeight="1">
      <c r="B494" s="171"/>
      <c r="C494" s="312">
        <v>2018</v>
      </c>
      <c r="D494" s="312"/>
      <c r="E494" s="142" t="s">
        <v>614</v>
      </c>
      <c r="F494" s="314" t="s">
        <v>613</v>
      </c>
      <c r="G494" s="314"/>
      <c r="H494" s="314"/>
      <c r="I494" s="142" t="s">
        <v>450</v>
      </c>
      <c r="J494" s="314" t="s">
        <v>17</v>
      </c>
      <c r="K494" s="314"/>
      <c r="L494" s="143" t="s">
        <v>29</v>
      </c>
      <c r="M494" s="143">
        <v>4</v>
      </c>
      <c r="N494" s="312" t="s">
        <v>19</v>
      </c>
      <c r="O494" s="312"/>
      <c r="P494" s="312"/>
      <c r="Q494" s="143" t="s">
        <v>18</v>
      </c>
      <c r="W494" s="144">
        <f t="shared" si="7"/>
        <v>0</v>
      </c>
    </row>
    <row r="495" spans="2:23" ht="30" customHeight="1">
      <c r="B495" s="171"/>
      <c r="C495" s="312">
        <v>2018</v>
      </c>
      <c r="D495" s="312"/>
      <c r="E495" s="142" t="s">
        <v>612</v>
      </c>
      <c r="F495" s="314" t="s">
        <v>611</v>
      </c>
      <c r="G495" s="314"/>
      <c r="H495" s="314"/>
      <c r="I495" s="142" t="s">
        <v>450</v>
      </c>
      <c r="J495" s="314" t="s">
        <v>17</v>
      </c>
      <c r="K495" s="314"/>
      <c r="L495" s="143" t="s">
        <v>29</v>
      </c>
      <c r="M495" s="143">
        <v>4</v>
      </c>
      <c r="N495" s="312" t="s">
        <v>19</v>
      </c>
      <c r="O495" s="312"/>
      <c r="P495" s="312"/>
      <c r="Q495" s="143" t="s">
        <v>18</v>
      </c>
      <c r="W495" s="144">
        <f t="shared" si="7"/>
        <v>0</v>
      </c>
    </row>
    <row r="496" spans="2:23" ht="30" customHeight="1">
      <c r="B496" s="171"/>
      <c r="C496" s="312">
        <v>2018</v>
      </c>
      <c r="D496" s="312"/>
      <c r="E496" s="142" t="s">
        <v>610</v>
      </c>
      <c r="F496" s="314" t="s">
        <v>609</v>
      </c>
      <c r="G496" s="314"/>
      <c r="H496" s="314"/>
      <c r="I496" s="142" t="s">
        <v>450</v>
      </c>
      <c r="J496" s="314" t="s">
        <v>17</v>
      </c>
      <c r="K496" s="314"/>
      <c r="L496" s="143" t="s">
        <v>29</v>
      </c>
      <c r="M496" s="143">
        <v>4</v>
      </c>
      <c r="N496" s="312" t="s">
        <v>19</v>
      </c>
      <c r="O496" s="312"/>
      <c r="P496" s="312"/>
      <c r="Q496" s="143" t="s">
        <v>18</v>
      </c>
      <c r="W496" s="144">
        <f t="shared" si="7"/>
        <v>0</v>
      </c>
    </row>
    <row r="497" spans="2:23" s="179" customFormat="1" ht="30" customHeight="1">
      <c r="B497" s="178"/>
      <c r="C497" s="305">
        <v>2018</v>
      </c>
      <c r="D497" s="305"/>
      <c r="E497" s="146" t="s">
        <v>608</v>
      </c>
      <c r="F497" s="307" t="s">
        <v>607</v>
      </c>
      <c r="G497" s="307"/>
      <c r="H497" s="307"/>
      <c r="I497" s="146" t="s">
        <v>450</v>
      </c>
      <c r="J497" s="307" t="s">
        <v>17</v>
      </c>
      <c r="K497" s="307"/>
      <c r="L497" s="147" t="s">
        <v>18</v>
      </c>
      <c r="M497" s="147">
        <v>2</v>
      </c>
      <c r="N497" s="305" t="s">
        <v>19</v>
      </c>
      <c r="O497" s="305"/>
      <c r="P497" s="305"/>
      <c r="Q497" s="147" t="s">
        <v>18</v>
      </c>
      <c r="R497" s="148"/>
      <c r="S497" s="148"/>
      <c r="T497" s="148"/>
      <c r="U497" s="148">
        <f>U498+U503+U507</f>
        <v>50</v>
      </c>
      <c r="V497" s="148"/>
      <c r="W497" s="148">
        <f t="shared" si="7"/>
        <v>50</v>
      </c>
    </row>
    <row r="498" spans="2:23" s="181" customFormat="1" ht="30" customHeight="1">
      <c r="B498" s="180"/>
      <c r="C498" s="308">
        <v>2018</v>
      </c>
      <c r="D498" s="308"/>
      <c r="E498" s="153" t="s">
        <v>606</v>
      </c>
      <c r="F498" s="310" t="s">
        <v>605</v>
      </c>
      <c r="G498" s="310"/>
      <c r="H498" s="310"/>
      <c r="I498" s="153" t="s">
        <v>450</v>
      </c>
      <c r="J498" s="310" t="s">
        <v>17</v>
      </c>
      <c r="K498" s="310"/>
      <c r="L498" s="154" t="s">
        <v>18</v>
      </c>
      <c r="M498" s="154">
        <v>3</v>
      </c>
      <c r="N498" s="308" t="s">
        <v>19</v>
      </c>
      <c r="O498" s="308"/>
      <c r="P498" s="308"/>
      <c r="Q498" s="154" t="s">
        <v>18</v>
      </c>
      <c r="R498" s="155"/>
      <c r="S498" s="155"/>
      <c r="T498" s="155"/>
      <c r="U498" s="155">
        <f>U499+U500+U501+U502</f>
        <v>50</v>
      </c>
      <c r="V498" s="155"/>
      <c r="W498" s="155">
        <f t="shared" si="7"/>
        <v>50</v>
      </c>
    </row>
    <row r="499" spans="2:23" ht="30" customHeight="1">
      <c r="B499" s="171"/>
      <c r="C499" s="312">
        <v>2018</v>
      </c>
      <c r="D499" s="312"/>
      <c r="E499" s="142" t="s">
        <v>604</v>
      </c>
      <c r="F499" s="314" t="s">
        <v>603</v>
      </c>
      <c r="G499" s="314"/>
      <c r="H499" s="314"/>
      <c r="I499" s="142" t="s">
        <v>450</v>
      </c>
      <c r="J499" s="314" t="s">
        <v>17</v>
      </c>
      <c r="K499" s="314"/>
      <c r="L499" s="143" t="s">
        <v>29</v>
      </c>
      <c r="M499" s="143">
        <v>4</v>
      </c>
      <c r="N499" s="312" t="s">
        <v>19</v>
      </c>
      <c r="O499" s="312"/>
      <c r="P499" s="312"/>
      <c r="Q499" s="143" t="s">
        <v>18</v>
      </c>
      <c r="W499" s="144">
        <f t="shared" si="7"/>
        <v>0</v>
      </c>
    </row>
    <row r="500" spans="2:23" ht="30" customHeight="1">
      <c r="B500" s="171"/>
      <c r="C500" s="312">
        <v>2018</v>
      </c>
      <c r="D500" s="312"/>
      <c r="E500" s="142" t="s">
        <v>602</v>
      </c>
      <c r="F500" s="314" t="s">
        <v>601</v>
      </c>
      <c r="G500" s="314"/>
      <c r="H500" s="314"/>
      <c r="I500" s="142" t="s">
        <v>450</v>
      </c>
      <c r="J500" s="314" t="s">
        <v>17</v>
      </c>
      <c r="K500" s="314"/>
      <c r="L500" s="143" t="s">
        <v>29</v>
      </c>
      <c r="M500" s="143">
        <v>4</v>
      </c>
      <c r="N500" s="312" t="s">
        <v>19</v>
      </c>
      <c r="O500" s="312"/>
      <c r="P500" s="312"/>
      <c r="Q500" s="143" t="s">
        <v>18</v>
      </c>
      <c r="W500" s="144">
        <f t="shared" si="7"/>
        <v>0</v>
      </c>
    </row>
    <row r="501" spans="2:23" ht="30" customHeight="1">
      <c r="B501" s="171"/>
      <c r="C501" s="312">
        <v>2018</v>
      </c>
      <c r="D501" s="312"/>
      <c r="E501" s="142" t="s">
        <v>600</v>
      </c>
      <c r="F501" s="314" t="s">
        <v>599</v>
      </c>
      <c r="G501" s="314"/>
      <c r="H501" s="314"/>
      <c r="I501" s="142" t="s">
        <v>450</v>
      </c>
      <c r="J501" s="314" t="s">
        <v>17</v>
      </c>
      <c r="K501" s="314"/>
      <c r="L501" s="143" t="s">
        <v>29</v>
      </c>
      <c r="M501" s="143">
        <v>4</v>
      </c>
      <c r="N501" s="312" t="s">
        <v>19</v>
      </c>
      <c r="O501" s="312"/>
      <c r="P501" s="312"/>
      <c r="Q501" s="143" t="s">
        <v>18</v>
      </c>
      <c r="W501" s="144">
        <f t="shared" si="7"/>
        <v>0</v>
      </c>
    </row>
    <row r="502" spans="2:23" ht="30" customHeight="1">
      <c r="B502" s="171"/>
      <c r="C502" s="312">
        <v>2018</v>
      </c>
      <c r="D502" s="312"/>
      <c r="E502" s="142" t="s">
        <v>598</v>
      </c>
      <c r="F502" s="314" t="s">
        <v>597</v>
      </c>
      <c r="G502" s="314"/>
      <c r="H502" s="314"/>
      <c r="I502" s="142" t="s">
        <v>450</v>
      </c>
      <c r="J502" s="314" t="s">
        <v>17</v>
      </c>
      <c r="K502" s="314"/>
      <c r="L502" s="143" t="s">
        <v>29</v>
      </c>
      <c r="M502" s="143">
        <v>4</v>
      </c>
      <c r="N502" s="312" t="s">
        <v>19</v>
      </c>
      <c r="O502" s="312"/>
      <c r="P502" s="312"/>
      <c r="Q502" s="143" t="s">
        <v>18</v>
      </c>
      <c r="U502" s="144">
        <v>50</v>
      </c>
      <c r="W502" s="144">
        <f t="shared" si="7"/>
        <v>50</v>
      </c>
    </row>
    <row r="503" spans="2:23" s="181" customFormat="1" ht="30" customHeight="1">
      <c r="B503" s="180"/>
      <c r="C503" s="308">
        <v>2018</v>
      </c>
      <c r="D503" s="308"/>
      <c r="E503" s="153" t="s">
        <v>596</v>
      </c>
      <c r="F503" s="310" t="s">
        <v>595</v>
      </c>
      <c r="G503" s="310"/>
      <c r="H503" s="310"/>
      <c r="I503" s="153" t="s">
        <v>450</v>
      </c>
      <c r="J503" s="310" t="s">
        <v>17</v>
      </c>
      <c r="K503" s="310"/>
      <c r="L503" s="154" t="s">
        <v>18</v>
      </c>
      <c r="M503" s="154">
        <v>3</v>
      </c>
      <c r="N503" s="308" t="s">
        <v>19</v>
      </c>
      <c r="O503" s="308"/>
      <c r="P503" s="308"/>
      <c r="Q503" s="154" t="s">
        <v>18</v>
      </c>
      <c r="R503" s="155"/>
      <c r="S503" s="155"/>
      <c r="T503" s="155"/>
      <c r="U503" s="155"/>
      <c r="V503" s="155"/>
      <c r="W503" s="155">
        <f t="shared" si="7"/>
        <v>0</v>
      </c>
    </row>
    <row r="504" spans="2:23" ht="30" customHeight="1">
      <c r="B504" s="171"/>
      <c r="C504" s="312">
        <v>2018</v>
      </c>
      <c r="D504" s="312"/>
      <c r="E504" s="142" t="s">
        <v>594</v>
      </c>
      <c r="F504" s="314" t="s">
        <v>593</v>
      </c>
      <c r="G504" s="314"/>
      <c r="H504" s="314"/>
      <c r="I504" s="142" t="s">
        <v>450</v>
      </c>
      <c r="J504" s="314" t="s">
        <v>17</v>
      </c>
      <c r="K504" s="314"/>
      <c r="L504" s="143" t="s">
        <v>29</v>
      </c>
      <c r="M504" s="143">
        <v>4</v>
      </c>
      <c r="N504" s="312" t="s">
        <v>19</v>
      </c>
      <c r="O504" s="312"/>
      <c r="P504" s="312"/>
      <c r="Q504" s="143" t="s">
        <v>18</v>
      </c>
      <c r="W504" s="144">
        <f t="shared" si="7"/>
        <v>0</v>
      </c>
    </row>
    <row r="505" spans="2:23" ht="30" customHeight="1">
      <c r="B505" s="171"/>
      <c r="C505" s="312">
        <v>2018</v>
      </c>
      <c r="D505" s="312"/>
      <c r="E505" s="142" t="s">
        <v>592</v>
      </c>
      <c r="F505" s="314" t="s">
        <v>591</v>
      </c>
      <c r="G505" s="314"/>
      <c r="H505" s="314"/>
      <c r="I505" s="142" t="s">
        <v>450</v>
      </c>
      <c r="J505" s="314" t="s">
        <v>17</v>
      </c>
      <c r="K505" s="314"/>
      <c r="L505" s="143" t="s">
        <v>29</v>
      </c>
      <c r="M505" s="143">
        <v>4</v>
      </c>
      <c r="N505" s="312" t="s">
        <v>19</v>
      </c>
      <c r="O505" s="312"/>
      <c r="P505" s="312"/>
      <c r="Q505" s="143" t="s">
        <v>18</v>
      </c>
      <c r="W505" s="144">
        <f t="shared" si="7"/>
        <v>0</v>
      </c>
    </row>
    <row r="506" spans="2:23" ht="30" customHeight="1">
      <c r="B506" s="171"/>
      <c r="C506" s="312">
        <v>2018</v>
      </c>
      <c r="D506" s="312"/>
      <c r="E506" s="142" t="s">
        <v>590</v>
      </c>
      <c r="F506" s="314" t="s">
        <v>589</v>
      </c>
      <c r="G506" s="314"/>
      <c r="H506" s="314"/>
      <c r="I506" s="142" t="s">
        <v>450</v>
      </c>
      <c r="J506" s="314" t="s">
        <v>17</v>
      </c>
      <c r="K506" s="314"/>
      <c r="L506" s="143" t="s">
        <v>29</v>
      </c>
      <c r="M506" s="143">
        <v>4</v>
      </c>
      <c r="N506" s="312" t="s">
        <v>19</v>
      </c>
      <c r="O506" s="312"/>
      <c r="P506" s="312"/>
      <c r="Q506" s="143" t="s">
        <v>18</v>
      </c>
      <c r="W506" s="144">
        <f t="shared" si="7"/>
        <v>0</v>
      </c>
    </row>
    <row r="507" spans="2:23" s="181" customFormat="1" ht="30" customHeight="1">
      <c r="B507" s="180"/>
      <c r="C507" s="308">
        <v>2018</v>
      </c>
      <c r="D507" s="308"/>
      <c r="E507" s="153" t="s">
        <v>588</v>
      </c>
      <c r="F507" s="310" t="s">
        <v>587</v>
      </c>
      <c r="G507" s="310"/>
      <c r="H507" s="310"/>
      <c r="I507" s="153" t="s">
        <v>450</v>
      </c>
      <c r="J507" s="310" t="s">
        <v>17</v>
      </c>
      <c r="K507" s="310"/>
      <c r="L507" s="154" t="s">
        <v>18</v>
      </c>
      <c r="M507" s="154">
        <v>3</v>
      </c>
      <c r="N507" s="308" t="s">
        <v>19</v>
      </c>
      <c r="O507" s="308"/>
      <c r="P507" s="308"/>
      <c r="Q507" s="154" t="s">
        <v>18</v>
      </c>
      <c r="R507" s="155"/>
      <c r="S507" s="155"/>
      <c r="T507" s="155"/>
      <c r="U507" s="155"/>
      <c r="V507" s="155"/>
      <c r="W507" s="155">
        <f t="shared" si="7"/>
        <v>0</v>
      </c>
    </row>
    <row r="508" spans="2:23" ht="30" customHeight="1">
      <c r="B508" s="171"/>
      <c r="C508" s="312">
        <v>2018</v>
      </c>
      <c r="D508" s="312"/>
      <c r="E508" s="142" t="s">
        <v>586</v>
      </c>
      <c r="F508" s="314" t="s">
        <v>585</v>
      </c>
      <c r="G508" s="314"/>
      <c r="H508" s="314"/>
      <c r="I508" s="142" t="s">
        <v>450</v>
      </c>
      <c r="J508" s="314" t="s">
        <v>17</v>
      </c>
      <c r="K508" s="314"/>
      <c r="L508" s="143" t="s">
        <v>29</v>
      </c>
      <c r="M508" s="143">
        <v>4</v>
      </c>
      <c r="N508" s="312" t="s">
        <v>19</v>
      </c>
      <c r="O508" s="312"/>
      <c r="P508" s="312"/>
      <c r="Q508" s="143" t="s">
        <v>18</v>
      </c>
      <c r="W508" s="144">
        <f t="shared" si="7"/>
        <v>0</v>
      </c>
    </row>
    <row r="509" spans="2:23" ht="30" customHeight="1">
      <c r="B509" s="171"/>
      <c r="C509" s="312">
        <v>2018</v>
      </c>
      <c r="D509" s="312"/>
      <c r="E509" s="142" t="s">
        <v>584</v>
      </c>
      <c r="F509" s="314" t="s">
        <v>583</v>
      </c>
      <c r="G509" s="314"/>
      <c r="H509" s="314"/>
      <c r="I509" s="142" t="s">
        <v>450</v>
      </c>
      <c r="J509" s="314" t="s">
        <v>17</v>
      </c>
      <c r="K509" s="314"/>
      <c r="L509" s="143" t="s">
        <v>29</v>
      </c>
      <c r="M509" s="143">
        <v>4</v>
      </c>
      <c r="N509" s="312" t="s">
        <v>19</v>
      </c>
      <c r="O509" s="312"/>
      <c r="P509" s="312"/>
      <c r="Q509" s="143" t="s">
        <v>18</v>
      </c>
      <c r="W509" s="144">
        <f t="shared" si="7"/>
        <v>0</v>
      </c>
    </row>
    <row r="510" spans="2:23" ht="30" customHeight="1">
      <c r="B510" s="171"/>
      <c r="C510" s="312">
        <v>2018</v>
      </c>
      <c r="D510" s="312"/>
      <c r="E510" s="142" t="s">
        <v>582</v>
      </c>
      <c r="F510" s="314" t="s">
        <v>581</v>
      </c>
      <c r="G510" s="314"/>
      <c r="H510" s="314"/>
      <c r="I510" s="142" t="s">
        <v>450</v>
      </c>
      <c r="J510" s="314" t="s">
        <v>17</v>
      </c>
      <c r="K510" s="314"/>
      <c r="L510" s="143" t="s">
        <v>29</v>
      </c>
      <c r="M510" s="143">
        <v>4</v>
      </c>
      <c r="N510" s="312" t="s">
        <v>19</v>
      </c>
      <c r="O510" s="312"/>
      <c r="P510" s="312"/>
      <c r="Q510" s="143" t="s">
        <v>18</v>
      </c>
      <c r="W510" s="144">
        <f t="shared" si="7"/>
        <v>0</v>
      </c>
    </row>
    <row r="511" spans="2:23" s="179" customFormat="1" ht="30" customHeight="1">
      <c r="B511" s="178"/>
      <c r="C511" s="305">
        <v>2018</v>
      </c>
      <c r="D511" s="305"/>
      <c r="E511" s="146" t="s">
        <v>580</v>
      </c>
      <c r="F511" s="307" t="s">
        <v>579</v>
      </c>
      <c r="G511" s="307"/>
      <c r="H511" s="307"/>
      <c r="I511" s="146" t="s">
        <v>450</v>
      </c>
      <c r="J511" s="307" t="s">
        <v>17</v>
      </c>
      <c r="K511" s="307"/>
      <c r="L511" s="147" t="s">
        <v>18</v>
      </c>
      <c r="M511" s="147">
        <v>2</v>
      </c>
      <c r="N511" s="305" t="s">
        <v>19</v>
      </c>
      <c r="O511" s="305"/>
      <c r="P511" s="305"/>
      <c r="Q511" s="147" t="s">
        <v>18</v>
      </c>
      <c r="R511" s="148"/>
      <c r="S511" s="148"/>
      <c r="T511" s="148"/>
      <c r="U511" s="148"/>
      <c r="V511" s="148"/>
      <c r="W511" s="148">
        <f t="shared" si="7"/>
        <v>0</v>
      </c>
    </row>
    <row r="512" spans="2:23" s="181" customFormat="1" ht="30" customHeight="1">
      <c r="B512" s="180"/>
      <c r="C512" s="308">
        <v>2018</v>
      </c>
      <c r="D512" s="308"/>
      <c r="E512" s="153" t="s">
        <v>578</v>
      </c>
      <c r="F512" s="310" t="s">
        <v>577</v>
      </c>
      <c r="G512" s="310"/>
      <c r="H512" s="310"/>
      <c r="I512" s="153" t="s">
        <v>450</v>
      </c>
      <c r="J512" s="310" t="s">
        <v>17</v>
      </c>
      <c r="K512" s="310"/>
      <c r="L512" s="154" t="s">
        <v>18</v>
      </c>
      <c r="M512" s="154">
        <v>3</v>
      </c>
      <c r="N512" s="308" t="s">
        <v>19</v>
      </c>
      <c r="O512" s="308"/>
      <c r="P512" s="308"/>
      <c r="Q512" s="154" t="s">
        <v>18</v>
      </c>
      <c r="R512" s="155"/>
      <c r="S512" s="155"/>
      <c r="T512" s="155"/>
      <c r="U512" s="155"/>
      <c r="V512" s="155"/>
      <c r="W512" s="155">
        <f t="shared" si="7"/>
        <v>0</v>
      </c>
    </row>
    <row r="513" spans="2:23" ht="30" customHeight="1">
      <c r="B513" s="171"/>
      <c r="C513" s="312">
        <v>2018</v>
      </c>
      <c r="D513" s="312"/>
      <c r="E513" s="142" t="s">
        <v>576</v>
      </c>
      <c r="F513" s="314" t="s">
        <v>575</v>
      </c>
      <c r="G513" s="314"/>
      <c r="H513" s="314"/>
      <c r="I513" s="142" t="s">
        <v>450</v>
      </c>
      <c r="J513" s="314" t="s">
        <v>17</v>
      </c>
      <c r="K513" s="314"/>
      <c r="L513" s="143" t="s">
        <v>29</v>
      </c>
      <c r="M513" s="143">
        <v>4</v>
      </c>
      <c r="N513" s="312" t="s">
        <v>19</v>
      </c>
      <c r="O513" s="312"/>
      <c r="P513" s="312"/>
      <c r="Q513" s="143" t="s">
        <v>18</v>
      </c>
      <c r="W513" s="144">
        <f t="shared" si="7"/>
        <v>0</v>
      </c>
    </row>
    <row r="514" spans="2:23" ht="30" customHeight="1">
      <c r="B514" s="171"/>
      <c r="C514" s="312">
        <v>2018</v>
      </c>
      <c r="D514" s="312"/>
      <c r="E514" s="142" t="s">
        <v>574</v>
      </c>
      <c r="F514" s="314" t="s">
        <v>573</v>
      </c>
      <c r="G514" s="314"/>
      <c r="H514" s="314"/>
      <c r="I514" s="142" t="s">
        <v>450</v>
      </c>
      <c r="J514" s="314" t="s">
        <v>17</v>
      </c>
      <c r="K514" s="314"/>
      <c r="L514" s="143" t="s">
        <v>29</v>
      </c>
      <c r="M514" s="143">
        <v>4</v>
      </c>
      <c r="N514" s="312" t="s">
        <v>19</v>
      </c>
      <c r="O514" s="312"/>
      <c r="P514" s="312"/>
      <c r="Q514" s="143" t="s">
        <v>18</v>
      </c>
      <c r="W514" s="144">
        <f t="shared" si="7"/>
        <v>0</v>
      </c>
    </row>
    <row r="515" spans="2:23" s="181" customFormat="1" ht="30" customHeight="1">
      <c r="B515" s="180"/>
      <c r="C515" s="308">
        <v>2018</v>
      </c>
      <c r="D515" s="308"/>
      <c r="E515" s="153" t="s">
        <v>572</v>
      </c>
      <c r="F515" s="310" t="s">
        <v>571</v>
      </c>
      <c r="G515" s="310"/>
      <c r="H515" s="310"/>
      <c r="I515" s="153" t="s">
        <v>450</v>
      </c>
      <c r="J515" s="310" t="s">
        <v>17</v>
      </c>
      <c r="K515" s="310"/>
      <c r="L515" s="154" t="s">
        <v>18</v>
      </c>
      <c r="M515" s="154">
        <v>3</v>
      </c>
      <c r="N515" s="308" t="s">
        <v>19</v>
      </c>
      <c r="O515" s="308"/>
      <c r="P515" s="308"/>
      <c r="Q515" s="154" t="s">
        <v>18</v>
      </c>
      <c r="R515" s="155"/>
      <c r="S515" s="155"/>
      <c r="T515" s="155"/>
      <c r="U515" s="155"/>
      <c r="V515" s="155"/>
      <c r="W515" s="155">
        <f t="shared" si="7"/>
        <v>0</v>
      </c>
    </row>
    <row r="516" spans="2:23" ht="30" customHeight="1">
      <c r="B516" s="171"/>
      <c r="C516" s="312">
        <v>2018</v>
      </c>
      <c r="D516" s="312"/>
      <c r="E516" s="142" t="s">
        <v>570</v>
      </c>
      <c r="F516" s="314" t="s">
        <v>569</v>
      </c>
      <c r="G516" s="314"/>
      <c r="H516" s="314"/>
      <c r="I516" s="142" t="s">
        <v>450</v>
      </c>
      <c r="J516" s="314" t="s">
        <v>17</v>
      </c>
      <c r="K516" s="314"/>
      <c r="L516" s="143" t="s">
        <v>29</v>
      </c>
      <c r="M516" s="143">
        <v>4</v>
      </c>
      <c r="N516" s="312" t="s">
        <v>19</v>
      </c>
      <c r="O516" s="312"/>
      <c r="P516" s="312"/>
      <c r="Q516" s="143" t="s">
        <v>18</v>
      </c>
      <c r="W516" s="144">
        <f t="shared" ref="W516:W578" si="8">R516+S516+T516+U516+V516</f>
        <v>0</v>
      </c>
    </row>
    <row r="517" spans="2:23" s="181" customFormat="1" ht="30" customHeight="1">
      <c r="B517" s="180"/>
      <c r="C517" s="308">
        <v>2018</v>
      </c>
      <c r="D517" s="308"/>
      <c r="E517" s="153" t="s">
        <v>568</v>
      </c>
      <c r="F517" s="310" t="s">
        <v>567</v>
      </c>
      <c r="G517" s="310"/>
      <c r="H517" s="310"/>
      <c r="I517" s="153" t="s">
        <v>450</v>
      </c>
      <c r="J517" s="310" t="s">
        <v>17</v>
      </c>
      <c r="K517" s="310"/>
      <c r="L517" s="154" t="s">
        <v>18</v>
      </c>
      <c r="M517" s="154">
        <v>3</v>
      </c>
      <c r="N517" s="308" t="s">
        <v>19</v>
      </c>
      <c r="O517" s="308"/>
      <c r="P517" s="308"/>
      <c r="Q517" s="154" t="s">
        <v>18</v>
      </c>
      <c r="R517" s="155"/>
      <c r="S517" s="155"/>
      <c r="T517" s="155"/>
      <c r="U517" s="155"/>
      <c r="V517" s="155"/>
      <c r="W517" s="155">
        <f t="shared" si="8"/>
        <v>0</v>
      </c>
    </row>
    <row r="518" spans="2:23" ht="30" customHeight="1">
      <c r="B518" s="171"/>
      <c r="C518" s="312">
        <v>2018</v>
      </c>
      <c r="D518" s="312"/>
      <c r="E518" s="142" t="s">
        <v>566</v>
      </c>
      <c r="F518" s="314" t="s">
        <v>565</v>
      </c>
      <c r="G518" s="314"/>
      <c r="H518" s="314"/>
      <c r="I518" s="142" t="s">
        <v>450</v>
      </c>
      <c r="J518" s="314" t="s">
        <v>17</v>
      </c>
      <c r="K518" s="314"/>
      <c r="L518" s="143" t="s">
        <v>29</v>
      </c>
      <c r="M518" s="143">
        <v>4</v>
      </c>
      <c r="N518" s="312" t="s">
        <v>19</v>
      </c>
      <c r="O518" s="312"/>
      <c r="P518" s="312"/>
      <c r="Q518" s="143" t="s">
        <v>18</v>
      </c>
      <c r="W518" s="144">
        <f t="shared" si="8"/>
        <v>0</v>
      </c>
    </row>
    <row r="519" spans="2:23" ht="30" customHeight="1">
      <c r="B519" s="171"/>
      <c r="C519" s="312">
        <v>2018</v>
      </c>
      <c r="D519" s="312"/>
      <c r="E519" s="142" t="s">
        <v>564</v>
      </c>
      <c r="F519" s="314" t="s">
        <v>563</v>
      </c>
      <c r="G519" s="314"/>
      <c r="H519" s="314"/>
      <c r="I519" s="142" t="s">
        <v>450</v>
      </c>
      <c r="J519" s="314" t="s">
        <v>17</v>
      </c>
      <c r="K519" s="314"/>
      <c r="L519" s="143" t="s">
        <v>29</v>
      </c>
      <c r="M519" s="143">
        <v>4</v>
      </c>
      <c r="N519" s="312" t="s">
        <v>19</v>
      </c>
      <c r="O519" s="312"/>
      <c r="P519" s="312"/>
      <c r="Q519" s="143" t="s">
        <v>18</v>
      </c>
      <c r="W519" s="144">
        <f t="shared" si="8"/>
        <v>0</v>
      </c>
    </row>
    <row r="520" spans="2:23" ht="30" customHeight="1">
      <c r="B520" s="171"/>
      <c r="C520" s="312">
        <v>2018</v>
      </c>
      <c r="D520" s="312"/>
      <c r="E520" s="142" t="s">
        <v>562</v>
      </c>
      <c r="F520" s="314" t="s">
        <v>561</v>
      </c>
      <c r="G520" s="314"/>
      <c r="H520" s="314"/>
      <c r="I520" s="142" t="s">
        <v>450</v>
      </c>
      <c r="J520" s="314" t="s">
        <v>17</v>
      </c>
      <c r="K520" s="314"/>
      <c r="L520" s="143" t="s">
        <v>29</v>
      </c>
      <c r="M520" s="143">
        <v>4</v>
      </c>
      <c r="N520" s="312" t="s">
        <v>19</v>
      </c>
      <c r="O520" s="312"/>
      <c r="P520" s="312"/>
      <c r="Q520" s="143" t="s">
        <v>18</v>
      </c>
      <c r="W520" s="144">
        <f t="shared" si="8"/>
        <v>0</v>
      </c>
    </row>
    <row r="521" spans="2:23" ht="30" customHeight="1">
      <c r="B521" s="171"/>
      <c r="C521" s="312">
        <v>2018</v>
      </c>
      <c r="D521" s="312"/>
      <c r="E521" s="142" t="s">
        <v>560</v>
      </c>
      <c r="F521" s="314" t="s">
        <v>559</v>
      </c>
      <c r="G521" s="314"/>
      <c r="H521" s="314"/>
      <c r="I521" s="142" t="s">
        <v>450</v>
      </c>
      <c r="J521" s="314" t="s">
        <v>17</v>
      </c>
      <c r="K521" s="314"/>
      <c r="L521" s="143" t="s">
        <v>29</v>
      </c>
      <c r="M521" s="143">
        <v>4</v>
      </c>
      <c r="N521" s="312" t="s">
        <v>19</v>
      </c>
      <c r="O521" s="312"/>
      <c r="P521" s="312"/>
      <c r="Q521" s="143" t="s">
        <v>18</v>
      </c>
      <c r="W521" s="144">
        <f t="shared" si="8"/>
        <v>0</v>
      </c>
    </row>
    <row r="522" spans="2:23" ht="30" customHeight="1">
      <c r="B522" s="171"/>
      <c r="C522" s="312">
        <v>2018</v>
      </c>
      <c r="D522" s="312"/>
      <c r="E522" s="142" t="s">
        <v>558</v>
      </c>
      <c r="F522" s="314" t="s">
        <v>557</v>
      </c>
      <c r="G522" s="314"/>
      <c r="H522" s="314"/>
      <c r="I522" s="142" t="s">
        <v>450</v>
      </c>
      <c r="J522" s="314" t="s">
        <v>17</v>
      </c>
      <c r="K522" s="314"/>
      <c r="L522" s="143" t="s">
        <v>29</v>
      </c>
      <c r="M522" s="143">
        <v>4</v>
      </c>
      <c r="N522" s="312" t="s">
        <v>19</v>
      </c>
      <c r="O522" s="312"/>
      <c r="P522" s="312"/>
      <c r="Q522" s="143" t="s">
        <v>18</v>
      </c>
      <c r="W522" s="144">
        <f t="shared" si="8"/>
        <v>0</v>
      </c>
    </row>
    <row r="523" spans="2:23" s="181" customFormat="1" ht="30" customHeight="1">
      <c r="B523" s="180"/>
      <c r="C523" s="308">
        <v>2018</v>
      </c>
      <c r="D523" s="308"/>
      <c r="E523" s="153" t="s">
        <v>556</v>
      </c>
      <c r="F523" s="310" t="s">
        <v>555</v>
      </c>
      <c r="G523" s="310"/>
      <c r="H523" s="310"/>
      <c r="I523" s="153" t="s">
        <v>450</v>
      </c>
      <c r="J523" s="310" t="s">
        <v>17</v>
      </c>
      <c r="K523" s="310"/>
      <c r="L523" s="154" t="s">
        <v>18</v>
      </c>
      <c r="M523" s="154">
        <v>3</v>
      </c>
      <c r="N523" s="308" t="s">
        <v>19</v>
      </c>
      <c r="O523" s="308"/>
      <c r="P523" s="308"/>
      <c r="Q523" s="154" t="s">
        <v>18</v>
      </c>
      <c r="R523" s="155"/>
      <c r="S523" s="155"/>
      <c r="T523" s="155"/>
      <c r="U523" s="155"/>
      <c r="V523" s="155"/>
      <c r="W523" s="155">
        <f t="shared" si="8"/>
        <v>0</v>
      </c>
    </row>
    <row r="524" spans="2:23" ht="30" customHeight="1">
      <c r="B524" s="171"/>
      <c r="C524" s="312">
        <v>2018</v>
      </c>
      <c r="D524" s="312"/>
      <c r="E524" s="142" t="s">
        <v>554</v>
      </c>
      <c r="F524" s="314" t="s">
        <v>553</v>
      </c>
      <c r="G524" s="314"/>
      <c r="H524" s="314"/>
      <c r="I524" s="142" t="s">
        <v>450</v>
      </c>
      <c r="J524" s="314" t="s">
        <v>17</v>
      </c>
      <c r="K524" s="314"/>
      <c r="L524" s="143" t="s">
        <v>29</v>
      </c>
      <c r="M524" s="143">
        <v>4</v>
      </c>
      <c r="N524" s="312" t="s">
        <v>19</v>
      </c>
      <c r="O524" s="312"/>
      <c r="P524" s="312"/>
      <c r="Q524" s="143" t="s">
        <v>18</v>
      </c>
      <c r="W524" s="144">
        <f t="shared" si="8"/>
        <v>0</v>
      </c>
    </row>
    <row r="525" spans="2:23" ht="30" customHeight="1">
      <c r="B525" s="171"/>
      <c r="C525" s="312">
        <v>2018</v>
      </c>
      <c r="D525" s="312"/>
      <c r="E525" s="142" t="s">
        <v>552</v>
      </c>
      <c r="F525" s="314" t="s">
        <v>551</v>
      </c>
      <c r="G525" s="314"/>
      <c r="H525" s="314"/>
      <c r="I525" s="142" t="s">
        <v>450</v>
      </c>
      <c r="J525" s="314" t="s">
        <v>17</v>
      </c>
      <c r="K525" s="314"/>
      <c r="L525" s="143" t="s">
        <v>29</v>
      </c>
      <c r="M525" s="143">
        <v>4</v>
      </c>
      <c r="N525" s="312" t="s">
        <v>19</v>
      </c>
      <c r="O525" s="312"/>
      <c r="P525" s="312"/>
      <c r="Q525" s="143" t="s">
        <v>18</v>
      </c>
      <c r="W525" s="144">
        <f t="shared" si="8"/>
        <v>0</v>
      </c>
    </row>
    <row r="526" spans="2:23" s="181" customFormat="1" ht="30" customHeight="1">
      <c r="B526" s="180"/>
      <c r="C526" s="308">
        <v>2018</v>
      </c>
      <c r="D526" s="308"/>
      <c r="E526" s="153" t="s">
        <v>550</v>
      </c>
      <c r="F526" s="310" t="s">
        <v>549</v>
      </c>
      <c r="G526" s="310"/>
      <c r="H526" s="310"/>
      <c r="I526" s="153" t="s">
        <v>450</v>
      </c>
      <c r="J526" s="310" t="s">
        <v>17</v>
      </c>
      <c r="K526" s="310"/>
      <c r="L526" s="154" t="s">
        <v>18</v>
      </c>
      <c r="M526" s="154">
        <v>3</v>
      </c>
      <c r="N526" s="308" t="s">
        <v>19</v>
      </c>
      <c r="O526" s="308"/>
      <c r="P526" s="308"/>
      <c r="Q526" s="154" t="s">
        <v>18</v>
      </c>
      <c r="R526" s="155"/>
      <c r="S526" s="155"/>
      <c r="T526" s="155"/>
      <c r="U526" s="155"/>
      <c r="V526" s="155"/>
      <c r="W526" s="155">
        <f t="shared" si="8"/>
        <v>0</v>
      </c>
    </row>
    <row r="527" spans="2:23" ht="30" customHeight="1">
      <c r="B527" s="171"/>
      <c r="C527" s="312">
        <v>2018</v>
      </c>
      <c r="D527" s="312"/>
      <c r="E527" s="142" t="s">
        <v>548</v>
      </c>
      <c r="F527" s="314" t="s">
        <v>547</v>
      </c>
      <c r="G527" s="314"/>
      <c r="H527" s="314"/>
      <c r="I527" s="142" t="s">
        <v>450</v>
      </c>
      <c r="J527" s="314" t="s">
        <v>17</v>
      </c>
      <c r="K527" s="314"/>
      <c r="L527" s="143" t="s">
        <v>29</v>
      </c>
      <c r="M527" s="143">
        <v>4</v>
      </c>
      <c r="N527" s="312" t="s">
        <v>19</v>
      </c>
      <c r="O527" s="312"/>
      <c r="P527" s="312"/>
      <c r="Q527" s="143" t="s">
        <v>18</v>
      </c>
      <c r="W527" s="144">
        <f t="shared" si="8"/>
        <v>0</v>
      </c>
    </row>
    <row r="528" spans="2:23" ht="30" customHeight="1">
      <c r="B528" s="171"/>
      <c r="C528" s="312">
        <v>2018</v>
      </c>
      <c r="D528" s="312"/>
      <c r="E528" s="142" t="s">
        <v>546</v>
      </c>
      <c r="F528" s="314" t="s">
        <v>545</v>
      </c>
      <c r="G528" s="314"/>
      <c r="H528" s="314"/>
      <c r="I528" s="142" t="s">
        <v>450</v>
      </c>
      <c r="J528" s="314" t="s">
        <v>17</v>
      </c>
      <c r="K528" s="314"/>
      <c r="L528" s="143" t="s">
        <v>29</v>
      </c>
      <c r="M528" s="143">
        <v>4</v>
      </c>
      <c r="N528" s="312" t="s">
        <v>19</v>
      </c>
      <c r="O528" s="312"/>
      <c r="P528" s="312"/>
      <c r="Q528" s="143" t="s">
        <v>18</v>
      </c>
      <c r="W528" s="144">
        <f t="shared" si="8"/>
        <v>0</v>
      </c>
    </row>
    <row r="529" spans="2:23" s="181" customFormat="1" ht="30" customHeight="1">
      <c r="B529" s="180"/>
      <c r="C529" s="308">
        <v>2018</v>
      </c>
      <c r="D529" s="308"/>
      <c r="E529" s="153" t="s">
        <v>544</v>
      </c>
      <c r="F529" s="310" t="s">
        <v>543</v>
      </c>
      <c r="G529" s="310"/>
      <c r="H529" s="310"/>
      <c r="I529" s="153" t="s">
        <v>450</v>
      </c>
      <c r="J529" s="310" t="s">
        <v>17</v>
      </c>
      <c r="K529" s="310"/>
      <c r="L529" s="154" t="s">
        <v>18</v>
      </c>
      <c r="M529" s="154">
        <v>3</v>
      </c>
      <c r="N529" s="308" t="s">
        <v>19</v>
      </c>
      <c r="O529" s="308"/>
      <c r="P529" s="308"/>
      <c r="Q529" s="154" t="s">
        <v>18</v>
      </c>
      <c r="R529" s="155"/>
      <c r="S529" s="155"/>
      <c r="T529" s="155"/>
      <c r="U529" s="155"/>
      <c r="V529" s="155"/>
      <c r="W529" s="155">
        <f t="shared" si="8"/>
        <v>0</v>
      </c>
    </row>
    <row r="530" spans="2:23" ht="30" customHeight="1">
      <c r="B530" s="171"/>
      <c r="C530" s="312">
        <v>2018</v>
      </c>
      <c r="D530" s="312"/>
      <c r="E530" s="142" t="s">
        <v>542</v>
      </c>
      <c r="F530" s="314" t="s">
        <v>541</v>
      </c>
      <c r="G530" s="314"/>
      <c r="H530" s="314"/>
      <c r="I530" s="142" t="s">
        <v>450</v>
      </c>
      <c r="J530" s="314" t="s">
        <v>17</v>
      </c>
      <c r="K530" s="314"/>
      <c r="L530" s="143" t="s">
        <v>29</v>
      </c>
      <c r="M530" s="143">
        <v>4</v>
      </c>
      <c r="N530" s="312" t="s">
        <v>19</v>
      </c>
      <c r="O530" s="312"/>
      <c r="P530" s="312"/>
      <c r="Q530" s="143" t="s">
        <v>18</v>
      </c>
      <c r="W530" s="144">
        <f t="shared" si="8"/>
        <v>0</v>
      </c>
    </row>
    <row r="531" spans="2:23" s="179" customFormat="1" ht="30" customHeight="1">
      <c r="B531" s="178"/>
      <c r="C531" s="305">
        <v>2018</v>
      </c>
      <c r="D531" s="305"/>
      <c r="E531" s="146" t="s">
        <v>540</v>
      </c>
      <c r="F531" s="307" t="s">
        <v>538</v>
      </c>
      <c r="G531" s="307"/>
      <c r="H531" s="307"/>
      <c r="I531" s="146" t="s">
        <v>450</v>
      </c>
      <c r="J531" s="307" t="s">
        <v>17</v>
      </c>
      <c r="K531" s="307"/>
      <c r="L531" s="147" t="s">
        <v>18</v>
      </c>
      <c r="M531" s="147">
        <v>2</v>
      </c>
      <c r="N531" s="305" t="s">
        <v>19</v>
      </c>
      <c r="O531" s="305"/>
      <c r="P531" s="305"/>
      <c r="Q531" s="147" t="s">
        <v>18</v>
      </c>
      <c r="R531" s="148"/>
      <c r="S531" s="148"/>
      <c r="T531" s="148"/>
      <c r="U531" s="148"/>
      <c r="V531" s="148"/>
      <c r="W531" s="148">
        <f t="shared" si="8"/>
        <v>0</v>
      </c>
    </row>
    <row r="532" spans="2:23" s="181" customFormat="1" ht="30" customHeight="1">
      <c r="B532" s="180"/>
      <c r="C532" s="308">
        <v>2018</v>
      </c>
      <c r="D532" s="308"/>
      <c r="E532" s="153" t="s">
        <v>539</v>
      </c>
      <c r="F532" s="310" t="s">
        <v>538</v>
      </c>
      <c r="G532" s="310"/>
      <c r="H532" s="310"/>
      <c r="I532" s="153" t="s">
        <v>450</v>
      </c>
      <c r="J532" s="310" t="s">
        <v>17</v>
      </c>
      <c r="K532" s="310"/>
      <c r="L532" s="154" t="s">
        <v>18</v>
      </c>
      <c r="M532" s="154">
        <v>3</v>
      </c>
      <c r="N532" s="308" t="s">
        <v>19</v>
      </c>
      <c r="O532" s="308"/>
      <c r="P532" s="308"/>
      <c r="Q532" s="154" t="s">
        <v>18</v>
      </c>
      <c r="R532" s="155"/>
      <c r="S532" s="155"/>
      <c r="T532" s="155"/>
      <c r="U532" s="155"/>
      <c r="V532" s="155"/>
      <c r="W532" s="155">
        <f t="shared" si="8"/>
        <v>0</v>
      </c>
    </row>
    <row r="533" spans="2:23" ht="30" customHeight="1">
      <c r="B533" s="171"/>
      <c r="C533" s="312">
        <v>2018</v>
      </c>
      <c r="D533" s="312"/>
      <c r="E533" s="142" t="s">
        <v>537</v>
      </c>
      <c r="F533" s="314" t="s">
        <v>536</v>
      </c>
      <c r="G533" s="314"/>
      <c r="H533" s="314"/>
      <c r="I533" s="142" t="s">
        <v>450</v>
      </c>
      <c r="J533" s="314" t="s">
        <v>17</v>
      </c>
      <c r="K533" s="314"/>
      <c r="L533" s="143" t="s">
        <v>29</v>
      </c>
      <c r="M533" s="143">
        <v>4</v>
      </c>
      <c r="N533" s="312" t="s">
        <v>19</v>
      </c>
      <c r="O533" s="312"/>
      <c r="P533" s="312"/>
      <c r="Q533" s="143" t="s">
        <v>18</v>
      </c>
      <c r="W533" s="144">
        <f t="shared" si="8"/>
        <v>0</v>
      </c>
    </row>
    <row r="534" spans="2:23" ht="30" customHeight="1">
      <c r="B534" s="171"/>
      <c r="C534" s="312">
        <v>2018</v>
      </c>
      <c r="D534" s="312"/>
      <c r="E534" s="142" t="s">
        <v>535</v>
      </c>
      <c r="F534" s="314" t="s">
        <v>534</v>
      </c>
      <c r="G534" s="314"/>
      <c r="H534" s="314"/>
      <c r="I534" s="142" t="s">
        <v>450</v>
      </c>
      <c r="J534" s="314" t="s">
        <v>17</v>
      </c>
      <c r="K534" s="314"/>
      <c r="L534" s="143" t="s">
        <v>29</v>
      </c>
      <c r="M534" s="143">
        <v>4</v>
      </c>
      <c r="N534" s="312" t="s">
        <v>19</v>
      </c>
      <c r="O534" s="312"/>
      <c r="P534" s="312"/>
      <c r="Q534" s="143" t="s">
        <v>18</v>
      </c>
      <c r="W534" s="144">
        <f t="shared" si="8"/>
        <v>0</v>
      </c>
    </row>
    <row r="535" spans="2:23" s="179" customFormat="1" ht="30" customHeight="1">
      <c r="B535" s="178"/>
      <c r="C535" s="305">
        <v>2018</v>
      </c>
      <c r="D535" s="305"/>
      <c r="E535" s="146" t="s">
        <v>533</v>
      </c>
      <c r="F535" s="307" t="s">
        <v>531</v>
      </c>
      <c r="G535" s="307"/>
      <c r="H535" s="307"/>
      <c r="I535" s="146" t="s">
        <v>450</v>
      </c>
      <c r="J535" s="307" t="s">
        <v>17</v>
      </c>
      <c r="K535" s="307"/>
      <c r="L535" s="147" t="s">
        <v>18</v>
      </c>
      <c r="M535" s="147">
        <v>1</v>
      </c>
      <c r="N535" s="305" t="s">
        <v>19</v>
      </c>
      <c r="O535" s="305"/>
      <c r="P535" s="305"/>
      <c r="Q535" s="147" t="s">
        <v>18</v>
      </c>
      <c r="R535" s="148"/>
      <c r="S535" s="148"/>
      <c r="T535" s="148"/>
      <c r="U535" s="148">
        <f>U536</f>
        <v>20.11</v>
      </c>
      <c r="V535" s="148"/>
      <c r="W535" s="148">
        <f t="shared" si="8"/>
        <v>20.11</v>
      </c>
    </row>
    <row r="536" spans="2:23" s="179" customFormat="1" ht="30" customHeight="1">
      <c r="B536" s="178"/>
      <c r="C536" s="305">
        <v>2018</v>
      </c>
      <c r="D536" s="305"/>
      <c r="E536" s="146" t="s">
        <v>532</v>
      </c>
      <c r="F536" s="307" t="s">
        <v>531</v>
      </c>
      <c r="G536" s="307"/>
      <c r="H536" s="307"/>
      <c r="I536" s="146" t="s">
        <v>450</v>
      </c>
      <c r="J536" s="307" t="s">
        <v>17</v>
      </c>
      <c r="K536" s="307"/>
      <c r="L536" s="147" t="s">
        <v>18</v>
      </c>
      <c r="M536" s="147">
        <v>2</v>
      </c>
      <c r="N536" s="305" t="s">
        <v>19</v>
      </c>
      <c r="O536" s="305"/>
      <c r="P536" s="305"/>
      <c r="Q536" s="147" t="s">
        <v>18</v>
      </c>
      <c r="R536" s="148"/>
      <c r="S536" s="148"/>
      <c r="T536" s="148"/>
      <c r="U536" s="148">
        <f>U537+U541</f>
        <v>20.11</v>
      </c>
      <c r="V536" s="148"/>
      <c r="W536" s="148">
        <f t="shared" si="8"/>
        <v>20.11</v>
      </c>
    </row>
    <row r="537" spans="2:23" s="181" customFormat="1" ht="30" customHeight="1">
      <c r="B537" s="180"/>
      <c r="C537" s="308">
        <v>2018</v>
      </c>
      <c r="D537" s="308"/>
      <c r="E537" s="153" t="s">
        <v>530</v>
      </c>
      <c r="F537" s="310" t="s">
        <v>529</v>
      </c>
      <c r="G537" s="310"/>
      <c r="H537" s="310"/>
      <c r="I537" s="153" t="s">
        <v>450</v>
      </c>
      <c r="J537" s="310" t="s">
        <v>17</v>
      </c>
      <c r="K537" s="310"/>
      <c r="L537" s="154" t="s">
        <v>18</v>
      </c>
      <c r="M537" s="154">
        <v>3</v>
      </c>
      <c r="N537" s="308" t="s">
        <v>19</v>
      </c>
      <c r="O537" s="308"/>
      <c r="P537" s="308"/>
      <c r="Q537" s="154" t="s">
        <v>18</v>
      </c>
      <c r="R537" s="155"/>
      <c r="S537" s="155"/>
      <c r="T537" s="155"/>
      <c r="U537" s="155"/>
      <c r="V537" s="155"/>
      <c r="W537" s="155">
        <f t="shared" si="8"/>
        <v>0</v>
      </c>
    </row>
    <row r="538" spans="2:23" ht="30" customHeight="1">
      <c r="B538" s="171"/>
      <c r="C538" s="312">
        <v>2018</v>
      </c>
      <c r="D538" s="312"/>
      <c r="E538" s="142" t="s">
        <v>528</v>
      </c>
      <c r="F538" s="314" t="s">
        <v>527</v>
      </c>
      <c r="G538" s="314"/>
      <c r="H538" s="314"/>
      <c r="I538" s="142" t="s">
        <v>450</v>
      </c>
      <c r="J538" s="314" t="s">
        <v>17</v>
      </c>
      <c r="K538" s="314"/>
      <c r="L538" s="143" t="s">
        <v>29</v>
      </c>
      <c r="M538" s="143">
        <v>4</v>
      </c>
      <c r="N538" s="312" t="s">
        <v>19</v>
      </c>
      <c r="O538" s="312"/>
      <c r="P538" s="312"/>
      <c r="Q538" s="143" t="s">
        <v>18</v>
      </c>
      <c r="W538" s="144">
        <f t="shared" si="8"/>
        <v>0</v>
      </c>
    </row>
    <row r="539" spans="2:23" ht="30" customHeight="1">
      <c r="B539" s="171"/>
      <c r="C539" s="312">
        <v>2018</v>
      </c>
      <c r="D539" s="312"/>
      <c r="E539" s="142" t="s">
        <v>526</v>
      </c>
      <c r="F539" s="314" t="s">
        <v>525</v>
      </c>
      <c r="G539" s="314"/>
      <c r="H539" s="314"/>
      <c r="I539" s="142" t="s">
        <v>450</v>
      </c>
      <c r="J539" s="314" t="s">
        <v>17</v>
      </c>
      <c r="K539" s="314"/>
      <c r="L539" s="143" t="s">
        <v>29</v>
      </c>
      <c r="M539" s="143">
        <v>4</v>
      </c>
      <c r="N539" s="312" t="s">
        <v>19</v>
      </c>
      <c r="O539" s="312"/>
      <c r="P539" s="312"/>
      <c r="Q539" s="143" t="s">
        <v>18</v>
      </c>
      <c r="W539" s="144">
        <f t="shared" si="8"/>
        <v>0</v>
      </c>
    </row>
    <row r="540" spans="2:23" ht="30" customHeight="1">
      <c r="B540" s="171"/>
      <c r="C540" s="312">
        <v>2018</v>
      </c>
      <c r="D540" s="312"/>
      <c r="E540" s="142" t="s">
        <v>524</v>
      </c>
      <c r="F540" s="314" t="s">
        <v>523</v>
      </c>
      <c r="G540" s="314"/>
      <c r="H540" s="314"/>
      <c r="I540" s="142" t="s">
        <v>450</v>
      </c>
      <c r="J540" s="314" t="s">
        <v>17</v>
      </c>
      <c r="K540" s="314"/>
      <c r="L540" s="143" t="s">
        <v>29</v>
      </c>
      <c r="M540" s="143">
        <v>4</v>
      </c>
      <c r="N540" s="312" t="s">
        <v>19</v>
      </c>
      <c r="O540" s="312"/>
      <c r="P540" s="312"/>
      <c r="Q540" s="143" t="s">
        <v>18</v>
      </c>
      <c r="W540" s="144">
        <f t="shared" si="8"/>
        <v>0</v>
      </c>
    </row>
    <row r="541" spans="2:23" s="181" customFormat="1" ht="30" customHeight="1">
      <c r="B541" s="180"/>
      <c r="C541" s="308">
        <v>2018</v>
      </c>
      <c r="D541" s="308"/>
      <c r="E541" s="153" t="s">
        <v>522</v>
      </c>
      <c r="F541" s="310" t="s">
        <v>521</v>
      </c>
      <c r="G541" s="310"/>
      <c r="H541" s="310"/>
      <c r="I541" s="153" t="s">
        <v>450</v>
      </c>
      <c r="J541" s="310" t="s">
        <v>17</v>
      </c>
      <c r="K541" s="310"/>
      <c r="L541" s="154" t="s">
        <v>18</v>
      </c>
      <c r="M541" s="154">
        <v>3</v>
      </c>
      <c r="N541" s="308"/>
      <c r="O541" s="308"/>
      <c r="P541" s="308"/>
      <c r="Q541" s="154"/>
      <c r="R541" s="155"/>
      <c r="S541" s="155"/>
      <c r="T541" s="155"/>
      <c r="U541" s="155">
        <f>U542+U543+U544+U545+U546+U547+U548+U549+U550+U551+U552+U553+U554+U555+U556+U557+U558+U559+U560+U561+U562+U563+U564+U565+U566+U567+U568+U569+U570</f>
        <v>20.11</v>
      </c>
      <c r="V541" s="155"/>
      <c r="W541" s="155">
        <f t="shared" si="8"/>
        <v>20.11</v>
      </c>
    </row>
    <row r="542" spans="2:23" ht="30" customHeight="1">
      <c r="B542" s="171"/>
      <c r="C542" s="312">
        <v>2018</v>
      </c>
      <c r="D542" s="312"/>
      <c r="E542" s="142" t="s">
        <v>520</v>
      </c>
      <c r="F542" s="314" t="s">
        <v>519</v>
      </c>
      <c r="G542" s="314"/>
      <c r="H542" s="314"/>
      <c r="I542" s="142" t="s">
        <v>450</v>
      </c>
      <c r="J542" s="314" t="s">
        <v>17</v>
      </c>
      <c r="K542" s="314"/>
      <c r="L542" s="143" t="s">
        <v>29</v>
      </c>
      <c r="M542" s="143">
        <v>4</v>
      </c>
      <c r="N542" s="312" t="s">
        <v>19</v>
      </c>
      <c r="O542" s="312"/>
      <c r="P542" s="312"/>
      <c r="Q542" s="143" t="s">
        <v>18</v>
      </c>
      <c r="W542" s="144">
        <f t="shared" si="8"/>
        <v>0</v>
      </c>
    </row>
    <row r="543" spans="2:23" ht="30" customHeight="1">
      <c r="B543" s="171"/>
      <c r="C543" s="312">
        <v>2018</v>
      </c>
      <c r="D543" s="312"/>
      <c r="E543" s="142" t="s">
        <v>518</v>
      </c>
      <c r="F543" s="314" t="s">
        <v>517</v>
      </c>
      <c r="G543" s="314"/>
      <c r="H543" s="314"/>
      <c r="I543" s="142" t="s">
        <v>450</v>
      </c>
      <c r="J543" s="314" t="s">
        <v>17</v>
      </c>
      <c r="K543" s="314"/>
      <c r="L543" s="143" t="s">
        <v>29</v>
      </c>
      <c r="M543" s="143">
        <v>4</v>
      </c>
      <c r="N543" s="312" t="s">
        <v>19</v>
      </c>
      <c r="O543" s="312"/>
      <c r="P543" s="312"/>
      <c r="Q543" s="143" t="s">
        <v>18</v>
      </c>
      <c r="W543" s="144">
        <f t="shared" si="8"/>
        <v>0</v>
      </c>
    </row>
    <row r="544" spans="2:23" ht="30" customHeight="1">
      <c r="B544" s="171"/>
      <c r="C544" s="312">
        <v>2018</v>
      </c>
      <c r="D544" s="312"/>
      <c r="E544" s="142" t="s">
        <v>516</v>
      </c>
      <c r="F544" s="314" t="s">
        <v>515</v>
      </c>
      <c r="G544" s="314"/>
      <c r="H544" s="314"/>
      <c r="I544" s="142" t="s">
        <v>450</v>
      </c>
      <c r="J544" s="314" t="s">
        <v>17</v>
      </c>
      <c r="K544" s="314"/>
      <c r="L544" s="143" t="s">
        <v>29</v>
      </c>
      <c r="M544" s="143">
        <v>4</v>
      </c>
      <c r="N544" s="312" t="s">
        <v>19</v>
      </c>
      <c r="O544" s="312"/>
      <c r="P544" s="312"/>
      <c r="Q544" s="143" t="s">
        <v>18</v>
      </c>
      <c r="W544" s="144">
        <f t="shared" si="8"/>
        <v>0</v>
      </c>
    </row>
    <row r="545" spans="2:23" ht="30" customHeight="1">
      <c r="B545" s="171"/>
      <c r="C545" s="312">
        <v>2018</v>
      </c>
      <c r="D545" s="312"/>
      <c r="E545" s="142" t="s">
        <v>514</v>
      </c>
      <c r="F545" s="314" t="s">
        <v>513</v>
      </c>
      <c r="G545" s="314"/>
      <c r="H545" s="314"/>
      <c r="I545" s="142" t="s">
        <v>450</v>
      </c>
      <c r="J545" s="314" t="s">
        <v>17</v>
      </c>
      <c r="K545" s="314"/>
      <c r="L545" s="143" t="s">
        <v>29</v>
      </c>
      <c r="M545" s="143">
        <v>4</v>
      </c>
      <c r="N545" s="312" t="s">
        <v>19</v>
      </c>
      <c r="O545" s="312"/>
      <c r="P545" s="312"/>
      <c r="Q545" s="143" t="s">
        <v>18</v>
      </c>
      <c r="W545" s="144">
        <f t="shared" si="8"/>
        <v>0</v>
      </c>
    </row>
    <row r="546" spans="2:23" ht="30" customHeight="1">
      <c r="B546" s="171"/>
      <c r="C546" s="312">
        <v>2018</v>
      </c>
      <c r="D546" s="312"/>
      <c r="E546" s="142" t="s">
        <v>512</v>
      </c>
      <c r="F546" s="314" t="s">
        <v>511</v>
      </c>
      <c r="G546" s="314"/>
      <c r="H546" s="314"/>
      <c r="I546" s="142" t="s">
        <v>450</v>
      </c>
      <c r="J546" s="314" t="s">
        <v>17</v>
      </c>
      <c r="K546" s="314"/>
      <c r="L546" s="143" t="s">
        <v>29</v>
      </c>
      <c r="M546" s="143">
        <v>4</v>
      </c>
      <c r="N546" s="312" t="s">
        <v>19</v>
      </c>
      <c r="O546" s="312"/>
      <c r="P546" s="312"/>
      <c r="Q546" s="143" t="s">
        <v>18</v>
      </c>
      <c r="W546" s="144">
        <f t="shared" si="8"/>
        <v>0</v>
      </c>
    </row>
    <row r="547" spans="2:23" ht="30" customHeight="1">
      <c r="B547" s="171"/>
      <c r="C547" s="312">
        <v>2018</v>
      </c>
      <c r="D547" s="312"/>
      <c r="E547" s="142" t="s">
        <v>510</v>
      </c>
      <c r="F547" s="314" t="s">
        <v>509</v>
      </c>
      <c r="G547" s="314"/>
      <c r="H547" s="314"/>
      <c r="I547" s="142" t="s">
        <v>450</v>
      </c>
      <c r="J547" s="314" t="s">
        <v>17</v>
      </c>
      <c r="K547" s="314"/>
      <c r="L547" s="143" t="s">
        <v>29</v>
      </c>
      <c r="M547" s="143">
        <v>4</v>
      </c>
      <c r="N547" s="312" t="s">
        <v>19</v>
      </c>
      <c r="O547" s="312"/>
      <c r="P547" s="312"/>
      <c r="Q547" s="143" t="s">
        <v>18</v>
      </c>
      <c r="W547" s="144">
        <f t="shared" si="8"/>
        <v>0</v>
      </c>
    </row>
    <row r="548" spans="2:23" ht="30" customHeight="1">
      <c r="B548" s="171"/>
      <c r="C548" s="312">
        <v>2018</v>
      </c>
      <c r="D548" s="312"/>
      <c r="E548" s="142" t="s">
        <v>508</v>
      </c>
      <c r="F548" s="314" t="s">
        <v>507</v>
      </c>
      <c r="G548" s="314"/>
      <c r="H548" s="314"/>
      <c r="I548" s="142" t="s">
        <v>450</v>
      </c>
      <c r="J548" s="314" t="s">
        <v>17</v>
      </c>
      <c r="K548" s="314"/>
      <c r="L548" s="143" t="s">
        <v>29</v>
      </c>
      <c r="M548" s="143">
        <v>4</v>
      </c>
      <c r="N548" s="312" t="s">
        <v>19</v>
      </c>
      <c r="O548" s="312"/>
      <c r="P548" s="312"/>
      <c r="Q548" s="143" t="s">
        <v>18</v>
      </c>
      <c r="W548" s="144">
        <f t="shared" si="8"/>
        <v>0</v>
      </c>
    </row>
    <row r="549" spans="2:23" ht="30" customHeight="1">
      <c r="B549" s="171"/>
      <c r="C549" s="312">
        <v>2018</v>
      </c>
      <c r="D549" s="312"/>
      <c r="E549" s="142" t="s">
        <v>506</v>
      </c>
      <c r="F549" s="314" t="s">
        <v>505</v>
      </c>
      <c r="G549" s="314"/>
      <c r="H549" s="314"/>
      <c r="I549" s="142" t="s">
        <v>450</v>
      </c>
      <c r="J549" s="314" t="s">
        <v>17</v>
      </c>
      <c r="K549" s="314"/>
      <c r="L549" s="143" t="s">
        <v>29</v>
      </c>
      <c r="M549" s="143">
        <v>4</v>
      </c>
      <c r="N549" s="312" t="s">
        <v>19</v>
      </c>
      <c r="O549" s="312"/>
      <c r="P549" s="312"/>
      <c r="Q549" s="143" t="s">
        <v>18</v>
      </c>
      <c r="W549" s="144">
        <f t="shared" si="8"/>
        <v>0</v>
      </c>
    </row>
    <row r="550" spans="2:23" ht="30" customHeight="1">
      <c r="B550" s="171"/>
      <c r="C550" s="312">
        <v>2018</v>
      </c>
      <c r="D550" s="312"/>
      <c r="E550" s="142" t="s">
        <v>504</v>
      </c>
      <c r="F550" s="314" t="s">
        <v>503</v>
      </c>
      <c r="G550" s="314"/>
      <c r="H550" s="314"/>
      <c r="I550" s="142" t="s">
        <v>450</v>
      </c>
      <c r="J550" s="314" t="s">
        <v>17</v>
      </c>
      <c r="K550" s="314"/>
      <c r="L550" s="143" t="s">
        <v>29</v>
      </c>
      <c r="M550" s="143">
        <v>4</v>
      </c>
      <c r="N550" s="312" t="s">
        <v>19</v>
      </c>
      <c r="O550" s="312"/>
      <c r="P550" s="312"/>
      <c r="Q550" s="143" t="s">
        <v>18</v>
      </c>
      <c r="U550" s="144">
        <v>20.11</v>
      </c>
      <c r="W550" s="144">
        <f t="shared" si="8"/>
        <v>20.11</v>
      </c>
    </row>
    <row r="551" spans="2:23" ht="30" customHeight="1">
      <c r="B551" s="171"/>
      <c r="C551" s="312">
        <v>2018</v>
      </c>
      <c r="D551" s="312"/>
      <c r="E551" s="142" t="s">
        <v>502</v>
      </c>
      <c r="F551" s="314" t="s">
        <v>501</v>
      </c>
      <c r="G551" s="314"/>
      <c r="H551" s="314"/>
      <c r="I551" s="142" t="s">
        <v>450</v>
      </c>
      <c r="J551" s="314" t="s">
        <v>17</v>
      </c>
      <c r="K551" s="314"/>
      <c r="L551" s="143" t="s">
        <v>29</v>
      </c>
      <c r="M551" s="143">
        <v>4</v>
      </c>
      <c r="N551" s="312" t="s">
        <v>19</v>
      </c>
      <c r="O551" s="312"/>
      <c r="P551" s="312"/>
      <c r="Q551" s="143" t="s">
        <v>18</v>
      </c>
      <c r="W551" s="144">
        <f t="shared" si="8"/>
        <v>0</v>
      </c>
    </row>
    <row r="552" spans="2:23" ht="30" customHeight="1">
      <c r="B552" s="171"/>
      <c r="C552" s="312">
        <v>2018</v>
      </c>
      <c r="D552" s="312"/>
      <c r="E552" s="142" t="s">
        <v>500</v>
      </c>
      <c r="F552" s="314" t="s">
        <v>499</v>
      </c>
      <c r="G552" s="314"/>
      <c r="H552" s="314"/>
      <c r="I552" s="142" t="s">
        <v>450</v>
      </c>
      <c r="J552" s="314" t="s">
        <v>17</v>
      </c>
      <c r="K552" s="314"/>
      <c r="L552" s="143" t="s">
        <v>29</v>
      </c>
      <c r="M552" s="143">
        <v>4</v>
      </c>
      <c r="N552" s="312" t="s">
        <v>19</v>
      </c>
      <c r="O552" s="312"/>
      <c r="P552" s="312"/>
      <c r="Q552" s="143" t="s">
        <v>18</v>
      </c>
      <c r="W552" s="144">
        <f t="shared" si="8"/>
        <v>0</v>
      </c>
    </row>
    <row r="553" spans="2:23" ht="30" customHeight="1">
      <c r="B553" s="171"/>
      <c r="C553" s="312">
        <v>2018</v>
      </c>
      <c r="D553" s="312"/>
      <c r="E553" s="142" t="s">
        <v>498</v>
      </c>
      <c r="F553" s="314" t="s">
        <v>497</v>
      </c>
      <c r="G553" s="314"/>
      <c r="H553" s="314"/>
      <c r="I553" s="142" t="s">
        <v>450</v>
      </c>
      <c r="J553" s="314" t="s">
        <v>17</v>
      </c>
      <c r="K553" s="314"/>
      <c r="L553" s="143" t="s">
        <v>29</v>
      </c>
      <c r="M553" s="143">
        <v>4</v>
      </c>
      <c r="N553" s="312" t="s">
        <v>19</v>
      </c>
      <c r="O553" s="312"/>
      <c r="P553" s="312"/>
      <c r="Q553" s="143" t="s">
        <v>18</v>
      </c>
      <c r="W553" s="144">
        <f t="shared" si="8"/>
        <v>0</v>
      </c>
    </row>
    <row r="554" spans="2:23" ht="30" customHeight="1">
      <c r="B554" s="171"/>
      <c r="C554" s="312">
        <v>2018</v>
      </c>
      <c r="D554" s="312"/>
      <c r="E554" s="142" t="s">
        <v>496</v>
      </c>
      <c r="F554" s="314" t="s">
        <v>495</v>
      </c>
      <c r="G554" s="314"/>
      <c r="H554" s="314"/>
      <c r="I554" s="142" t="s">
        <v>450</v>
      </c>
      <c r="J554" s="314" t="s">
        <v>17</v>
      </c>
      <c r="K554" s="314"/>
      <c r="L554" s="143" t="s">
        <v>29</v>
      </c>
      <c r="M554" s="143">
        <v>4</v>
      </c>
      <c r="N554" s="312" t="s">
        <v>19</v>
      </c>
      <c r="O554" s="312"/>
      <c r="P554" s="312"/>
      <c r="Q554" s="143" t="s">
        <v>18</v>
      </c>
      <c r="W554" s="144">
        <f t="shared" si="8"/>
        <v>0</v>
      </c>
    </row>
    <row r="555" spans="2:23" ht="30" customHeight="1">
      <c r="B555" s="171"/>
      <c r="C555" s="312">
        <v>2018</v>
      </c>
      <c r="D555" s="312"/>
      <c r="E555" s="142" t="s">
        <v>494</v>
      </c>
      <c r="F555" s="314" t="s">
        <v>493</v>
      </c>
      <c r="G555" s="314"/>
      <c r="H555" s="314"/>
      <c r="I555" s="142" t="s">
        <v>450</v>
      </c>
      <c r="J555" s="314" t="s">
        <v>17</v>
      </c>
      <c r="K555" s="314"/>
      <c r="L555" s="143" t="s">
        <v>29</v>
      </c>
      <c r="M555" s="143">
        <v>4</v>
      </c>
      <c r="N555" s="312" t="s">
        <v>19</v>
      </c>
      <c r="O555" s="312"/>
      <c r="P555" s="312"/>
      <c r="Q555" s="143" t="s">
        <v>18</v>
      </c>
      <c r="W555" s="144">
        <f t="shared" si="8"/>
        <v>0</v>
      </c>
    </row>
    <row r="556" spans="2:23" ht="30" customHeight="1">
      <c r="B556" s="171"/>
      <c r="C556" s="312">
        <v>2018</v>
      </c>
      <c r="D556" s="312"/>
      <c r="E556" s="142" t="s">
        <v>492</v>
      </c>
      <c r="F556" s="314" t="s">
        <v>491</v>
      </c>
      <c r="G556" s="314"/>
      <c r="H556" s="314"/>
      <c r="I556" s="142" t="s">
        <v>450</v>
      </c>
      <c r="J556" s="314" t="s">
        <v>17</v>
      </c>
      <c r="K556" s="314"/>
      <c r="L556" s="143" t="s">
        <v>29</v>
      </c>
      <c r="M556" s="143">
        <v>4</v>
      </c>
      <c r="N556" s="312" t="s">
        <v>19</v>
      </c>
      <c r="O556" s="312"/>
      <c r="P556" s="312"/>
      <c r="Q556" s="143" t="s">
        <v>18</v>
      </c>
      <c r="W556" s="144">
        <f t="shared" si="8"/>
        <v>0</v>
      </c>
    </row>
    <row r="557" spans="2:23" ht="30" customHeight="1">
      <c r="B557" s="171"/>
      <c r="C557" s="312">
        <v>2018</v>
      </c>
      <c r="D557" s="312"/>
      <c r="E557" s="142" t="s">
        <v>490</v>
      </c>
      <c r="F557" s="314" t="s">
        <v>489</v>
      </c>
      <c r="G557" s="314"/>
      <c r="H557" s="314"/>
      <c r="I557" s="142" t="s">
        <v>450</v>
      </c>
      <c r="J557" s="314" t="s">
        <v>17</v>
      </c>
      <c r="K557" s="314"/>
      <c r="L557" s="143" t="s">
        <v>29</v>
      </c>
      <c r="M557" s="143">
        <v>4</v>
      </c>
      <c r="N557" s="312" t="s">
        <v>19</v>
      </c>
      <c r="O557" s="312"/>
      <c r="P557" s="312"/>
      <c r="Q557" s="143" t="s">
        <v>18</v>
      </c>
      <c r="W557" s="144">
        <f t="shared" si="8"/>
        <v>0</v>
      </c>
    </row>
    <row r="558" spans="2:23" ht="30" customHeight="1">
      <c r="B558" s="171"/>
      <c r="C558" s="312">
        <v>2018</v>
      </c>
      <c r="D558" s="312"/>
      <c r="E558" s="142" t="s">
        <v>488</v>
      </c>
      <c r="F558" s="314" t="s">
        <v>487</v>
      </c>
      <c r="G558" s="314"/>
      <c r="H558" s="314"/>
      <c r="I558" s="142" t="s">
        <v>450</v>
      </c>
      <c r="J558" s="314" t="s">
        <v>17</v>
      </c>
      <c r="K558" s="314"/>
      <c r="L558" s="143" t="s">
        <v>29</v>
      </c>
      <c r="M558" s="143">
        <v>4</v>
      </c>
      <c r="N558" s="312" t="s">
        <v>19</v>
      </c>
      <c r="O558" s="312"/>
      <c r="P558" s="312"/>
      <c r="Q558" s="143" t="s">
        <v>18</v>
      </c>
      <c r="W558" s="144">
        <f t="shared" si="8"/>
        <v>0</v>
      </c>
    </row>
    <row r="559" spans="2:23" ht="30" customHeight="1">
      <c r="B559" s="171"/>
      <c r="C559" s="312">
        <v>2018</v>
      </c>
      <c r="D559" s="312"/>
      <c r="E559" s="142" t="s">
        <v>486</v>
      </c>
      <c r="F559" s="314" t="s">
        <v>485</v>
      </c>
      <c r="G559" s="314"/>
      <c r="H559" s="314"/>
      <c r="I559" s="142" t="s">
        <v>450</v>
      </c>
      <c r="J559" s="314" t="s">
        <v>17</v>
      </c>
      <c r="K559" s="314"/>
      <c r="L559" s="143" t="s">
        <v>29</v>
      </c>
      <c r="M559" s="143">
        <v>4</v>
      </c>
      <c r="N559" s="312" t="s">
        <v>19</v>
      </c>
      <c r="O559" s="312"/>
      <c r="P559" s="312"/>
      <c r="Q559" s="143" t="s">
        <v>18</v>
      </c>
      <c r="W559" s="144">
        <f t="shared" si="8"/>
        <v>0</v>
      </c>
    </row>
    <row r="560" spans="2:23" ht="30" customHeight="1">
      <c r="B560" s="171"/>
      <c r="C560" s="312">
        <v>2018</v>
      </c>
      <c r="D560" s="312"/>
      <c r="E560" s="142" t="s">
        <v>484</v>
      </c>
      <c r="F560" s="314" t="s">
        <v>483</v>
      </c>
      <c r="G560" s="314"/>
      <c r="H560" s="314"/>
      <c r="I560" s="142" t="s">
        <v>450</v>
      </c>
      <c r="J560" s="314" t="s">
        <v>17</v>
      </c>
      <c r="K560" s="314"/>
      <c r="L560" s="143" t="s">
        <v>29</v>
      </c>
      <c r="M560" s="143">
        <v>4</v>
      </c>
      <c r="N560" s="312" t="s">
        <v>19</v>
      </c>
      <c r="O560" s="312"/>
      <c r="P560" s="312"/>
      <c r="Q560" s="143" t="s">
        <v>18</v>
      </c>
      <c r="W560" s="144">
        <f t="shared" si="8"/>
        <v>0</v>
      </c>
    </row>
    <row r="561" spans="2:23" ht="30" customHeight="1">
      <c r="B561" s="171"/>
      <c r="C561" s="312">
        <v>2018</v>
      </c>
      <c r="D561" s="312"/>
      <c r="E561" s="142" t="s">
        <v>482</v>
      </c>
      <c r="F561" s="314" t="s">
        <v>481</v>
      </c>
      <c r="G561" s="314"/>
      <c r="H561" s="314"/>
      <c r="I561" s="142" t="s">
        <v>450</v>
      </c>
      <c r="J561" s="314" t="s">
        <v>17</v>
      </c>
      <c r="K561" s="314"/>
      <c r="L561" s="143" t="s">
        <v>29</v>
      </c>
      <c r="M561" s="143">
        <v>4</v>
      </c>
      <c r="N561" s="312" t="s">
        <v>19</v>
      </c>
      <c r="O561" s="312"/>
      <c r="P561" s="312"/>
      <c r="Q561" s="143" t="s">
        <v>18</v>
      </c>
      <c r="W561" s="144">
        <f t="shared" si="8"/>
        <v>0</v>
      </c>
    </row>
    <row r="562" spans="2:23" ht="30" customHeight="1">
      <c r="B562" s="171"/>
      <c r="C562" s="312">
        <v>2018</v>
      </c>
      <c r="D562" s="312"/>
      <c r="E562" s="142" t="s">
        <v>480</v>
      </c>
      <c r="F562" s="314" t="s">
        <v>479</v>
      </c>
      <c r="G562" s="314"/>
      <c r="H562" s="314"/>
      <c r="I562" s="142" t="s">
        <v>450</v>
      </c>
      <c r="J562" s="314" t="s">
        <v>17</v>
      </c>
      <c r="K562" s="314"/>
      <c r="L562" s="143" t="s">
        <v>29</v>
      </c>
      <c r="M562" s="143">
        <v>4</v>
      </c>
      <c r="N562" s="312" t="s">
        <v>19</v>
      </c>
      <c r="O562" s="312"/>
      <c r="P562" s="312"/>
      <c r="Q562" s="143" t="s">
        <v>18</v>
      </c>
      <c r="W562" s="144">
        <f t="shared" si="8"/>
        <v>0</v>
      </c>
    </row>
    <row r="563" spans="2:23" ht="30" customHeight="1">
      <c r="B563" s="171"/>
      <c r="C563" s="312">
        <v>2018</v>
      </c>
      <c r="D563" s="312"/>
      <c r="E563" s="142" t="s">
        <v>478</v>
      </c>
      <c r="F563" s="314" t="s">
        <v>477</v>
      </c>
      <c r="G563" s="314"/>
      <c r="H563" s="314"/>
      <c r="I563" s="142" t="s">
        <v>450</v>
      </c>
      <c r="J563" s="314" t="s">
        <v>17</v>
      </c>
      <c r="K563" s="314"/>
      <c r="L563" s="143" t="s">
        <v>29</v>
      </c>
      <c r="M563" s="143">
        <v>4</v>
      </c>
      <c r="N563" s="312" t="s">
        <v>19</v>
      </c>
      <c r="O563" s="312"/>
      <c r="P563" s="312"/>
      <c r="Q563" s="143" t="s">
        <v>18</v>
      </c>
      <c r="W563" s="144">
        <f t="shared" si="8"/>
        <v>0</v>
      </c>
    </row>
    <row r="564" spans="2:23" ht="30" customHeight="1">
      <c r="B564" s="171"/>
      <c r="C564" s="312">
        <v>2018</v>
      </c>
      <c r="D564" s="312"/>
      <c r="E564" s="142" t="s">
        <v>476</v>
      </c>
      <c r="F564" s="314" t="s">
        <v>475</v>
      </c>
      <c r="G564" s="314"/>
      <c r="H564" s="314"/>
      <c r="I564" s="142" t="s">
        <v>450</v>
      </c>
      <c r="J564" s="314" t="s">
        <v>17</v>
      </c>
      <c r="K564" s="314"/>
      <c r="L564" s="143" t="s">
        <v>29</v>
      </c>
      <c r="M564" s="143">
        <v>4</v>
      </c>
      <c r="N564" s="312" t="s">
        <v>19</v>
      </c>
      <c r="O564" s="312"/>
      <c r="P564" s="312"/>
      <c r="Q564" s="143" t="s">
        <v>18</v>
      </c>
      <c r="W564" s="144">
        <f t="shared" si="8"/>
        <v>0</v>
      </c>
    </row>
    <row r="565" spans="2:23" s="186" customFormat="1" ht="30" customHeight="1">
      <c r="B565" s="171"/>
      <c r="C565" s="299">
        <v>2018</v>
      </c>
      <c r="D565" s="299"/>
      <c r="E565" s="157" t="s">
        <v>474</v>
      </c>
      <c r="F565" s="301" t="s">
        <v>473</v>
      </c>
      <c r="G565" s="301"/>
      <c r="H565" s="301"/>
      <c r="I565" s="157" t="s">
        <v>450</v>
      </c>
      <c r="J565" s="301" t="s">
        <v>17</v>
      </c>
      <c r="K565" s="301"/>
      <c r="L565" s="158" t="s">
        <v>29</v>
      </c>
      <c r="M565" s="158">
        <v>4</v>
      </c>
      <c r="N565" s="299" t="s">
        <v>19</v>
      </c>
      <c r="O565" s="299"/>
      <c r="P565" s="299"/>
      <c r="Q565" s="158" t="s">
        <v>18</v>
      </c>
      <c r="R565" s="159"/>
      <c r="S565" s="159"/>
      <c r="T565" s="159"/>
      <c r="U565" s="159"/>
      <c r="V565" s="159"/>
      <c r="W565" s="159">
        <f t="shared" si="8"/>
        <v>0</v>
      </c>
    </row>
    <row r="566" spans="2:23" s="186" customFormat="1" ht="30" customHeight="1">
      <c r="B566" s="171"/>
      <c r="C566" s="299">
        <v>2018</v>
      </c>
      <c r="D566" s="299"/>
      <c r="E566" s="157" t="s">
        <v>472</v>
      </c>
      <c r="F566" s="301" t="s">
        <v>471</v>
      </c>
      <c r="G566" s="301"/>
      <c r="H566" s="301"/>
      <c r="I566" s="157" t="s">
        <v>450</v>
      </c>
      <c r="J566" s="301" t="s">
        <v>17</v>
      </c>
      <c r="K566" s="301"/>
      <c r="L566" s="158" t="s">
        <v>29</v>
      </c>
      <c r="M566" s="158">
        <v>4</v>
      </c>
      <c r="N566" s="299" t="s">
        <v>19</v>
      </c>
      <c r="O566" s="299"/>
      <c r="P566" s="299"/>
      <c r="Q566" s="158" t="s">
        <v>18</v>
      </c>
      <c r="R566" s="159"/>
      <c r="S566" s="159"/>
      <c r="T566" s="159"/>
      <c r="U566" s="159"/>
      <c r="V566" s="159"/>
      <c r="W566" s="159">
        <f t="shared" si="8"/>
        <v>0</v>
      </c>
    </row>
    <row r="567" spans="2:23" s="186" customFormat="1" ht="30" customHeight="1">
      <c r="B567" s="171"/>
      <c r="C567" s="299">
        <v>2018</v>
      </c>
      <c r="D567" s="299"/>
      <c r="E567" s="157" t="s">
        <v>470</v>
      </c>
      <c r="F567" s="301" t="s">
        <v>469</v>
      </c>
      <c r="G567" s="301"/>
      <c r="H567" s="301"/>
      <c r="I567" s="157" t="s">
        <v>450</v>
      </c>
      <c r="J567" s="301" t="s">
        <v>17</v>
      </c>
      <c r="K567" s="301"/>
      <c r="L567" s="158" t="s">
        <v>29</v>
      </c>
      <c r="M567" s="158">
        <v>4</v>
      </c>
      <c r="N567" s="299" t="s">
        <v>19</v>
      </c>
      <c r="O567" s="299"/>
      <c r="P567" s="299"/>
      <c r="Q567" s="158" t="s">
        <v>18</v>
      </c>
      <c r="R567" s="159"/>
      <c r="S567" s="159"/>
      <c r="T567" s="159"/>
      <c r="U567" s="159"/>
      <c r="V567" s="159"/>
      <c r="W567" s="159">
        <f t="shared" si="8"/>
        <v>0</v>
      </c>
    </row>
    <row r="568" spans="2:23" s="186" customFormat="1" ht="30" customHeight="1">
      <c r="B568" s="171"/>
      <c r="C568" s="299">
        <v>2018</v>
      </c>
      <c r="D568" s="299"/>
      <c r="E568" s="157" t="s">
        <v>468</v>
      </c>
      <c r="F568" s="301" t="s">
        <v>467</v>
      </c>
      <c r="G568" s="301"/>
      <c r="H568" s="301"/>
      <c r="I568" s="157" t="s">
        <v>450</v>
      </c>
      <c r="J568" s="301" t="s">
        <v>17</v>
      </c>
      <c r="K568" s="301"/>
      <c r="L568" s="158" t="s">
        <v>29</v>
      </c>
      <c r="M568" s="158">
        <v>4</v>
      </c>
      <c r="N568" s="299" t="s">
        <v>19</v>
      </c>
      <c r="O568" s="299"/>
      <c r="P568" s="299"/>
      <c r="Q568" s="158" t="s">
        <v>18</v>
      </c>
      <c r="R568" s="159"/>
      <c r="S568" s="159"/>
      <c r="T568" s="159"/>
      <c r="U568" s="159"/>
      <c r="V568" s="159"/>
      <c r="W568" s="159">
        <f t="shared" si="8"/>
        <v>0</v>
      </c>
    </row>
    <row r="569" spans="2:23" ht="30" customHeight="1">
      <c r="B569" s="171"/>
      <c r="C569" s="312">
        <v>2018</v>
      </c>
      <c r="D569" s="312"/>
      <c r="E569" s="142" t="s">
        <v>466</v>
      </c>
      <c r="F569" s="314" t="s">
        <v>465</v>
      </c>
      <c r="G569" s="314"/>
      <c r="H569" s="314"/>
      <c r="I569" s="142" t="s">
        <v>450</v>
      </c>
      <c r="J569" s="314" t="s">
        <v>17</v>
      </c>
      <c r="K569" s="314"/>
      <c r="L569" s="143" t="s">
        <v>29</v>
      </c>
      <c r="M569" s="143">
        <v>4</v>
      </c>
      <c r="N569" s="312" t="s">
        <v>19</v>
      </c>
      <c r="O569" s="312"/>
      <c r="P569" s="312"/>
      <c r="Q569" s="143" t="s">
        <v>18</v>
      </c>
      <c r="W569" s="144">
        <f t="shared" si="8"/>
        <v>0</v>
      </c>
    </row>
    <row r="570" spans="2:23" ht="30" customHeight="1">
      <c r="B570" s="171"/>
      <c r="C570" s="312">
        <v>2018</v>
      </c>
      <c r="D570" s="312"/>
      <c r="E570" s="142" t="s">
        <v>464</v>
      </c>
      <c r="F570" s="314" t="s">
        <v>463</v>
      </c>
      <c r="G570" s="314"/>
      <c r="H570" s="314"/>
      <c r="I570" s="142" t="s">
        <v>450</v>
      </c>
      <c r="J570" s="314" t="s">
        <v>17</v>
      </c>
      <c r="K570" s="314"/>
      <c r="L570" s="143" t="s">
        <v>29</v>
      </c>
      <c r="M570" s="143">
        <v>4</v>
      </c>
      <c r="N570" s="312" t="s">
        <v>19</v>
      </c>
      <c r="O570" s="312"/>
      <c r="P570" s="312"/>
      <c r="Q570" s="143" t="s">
        <v>18</v>
      </c>
      <c r="W570" s="144">
        <f t="shared" si="8"/>
        <v>0</v>
      </c>
    </row>
    <row r="571" spans="2:23" s="179" customFormat="1" ht="30" customHeight="1">
      <c r="B571" s="178"/>
      <c r="C571" s="305">
        <v>2018</v>
      </c>
      <c r="D571" s="305"/>
      <c r="E571" s="146" t="s">
        <v>462</v>
      </c>
      <c r="F571" s="307" t="s">
        <v>460</v>
      </c>
      <c r="G571" s="307"/>
      <c r="H571" s="307"/>
      <c r="I571" s="146" t="s">
        <v>450</v>
      </c>
      <c r="J571" s="307" t="s">
        <v>17</v>
      </c>
      <c r="K571" s="307"/>
      <c r="L571" s="147" t="s">
        <v>18</v>
      </c>
      <c r="M571" s="147">
        <v>1</v>
      </c>
      <c r="N571" s="305" t="s">
        <v>19</v>
      </c>
      <c r="O571" s="305"/>
      <c r="P571" s="305"/>
      <c r="Q571" s="147" t="s">
        <v>18</v>
      </c>
      <c r="R571" s="148"/>
      <c r="S571" s="148"/>
      <c r="T571" s="148"/>
      <c r="U571" s="148"/>
      <c r="V571" s="148"/>
      <c r="W571" s="148">
        <f t="shared" si="8"/>
        <v>0</v>
      </c>
    </row>
    <row r="572" spans="2:23" s="179" customFormat="1" ht="30" customHeight="1">
      <c r="B572" s="178"/>
      <c r="C572" s="305">
        <v>2018</v>
      </c>
      <c r="D572" s="305"/>
      <c r="E572" s="146" t="s">
        <v>461</v>
      </c>
      <c r="F572" s="307" t="s">
        <v>460</v>
      </c>
      <c r="G572" s="307"/>
      <c r="H572" s="307"/>
      <c r="I572" s="146" t="s">
        <v>450</v>
      </c>
      <c r="J572" s="307" t="s">
        <v>17</v>
      </c>
      <c r="K572" s="307"/>
      <c r="L572" s="147" t="s">
        <v>18</v>
      </c>
      <c r="M572" s="147">
        <v>2</v>
      </c>
      <c r="N572" s="305" t="s">
        <v>19</v>
      </c>
      <c r="O572" s="305"/>
      <c r="P572" s="305"/>
      <c r="Q572" s="147" t="s">
        <v>18</v>
      </c>
      <c r="R572" s="148"/>
      <c r="S572" s="148"/>
      <c r="T572" s="148"/>
      <c r="U572" s="148"/>
      <c r="V572" s="148"/>
      <c r="W572" s="148">
        <f t="shared" si="8"/>
        <v>0</v>
      </c>
    </row>
    <row r="573" spans="2:23" s="181" customFormat="1" ht="30" customHeight="1">
      <c r="B573" s="180"/>
      <c r="C573" s="308">
        <v>2018</v>
      </c>
      <c r="D573" s="308"/>
      <c r="E573" s="153" t="s">
        <v>459</v>
      </c>
      <c r="F573" s="310" t="s">
        <v>457</v>
      </c>
      <c r="G573" s="310"/>
      <c r="H573" s="310"/>
      <c r="I573" s="153" t="s">
        <v>450</v>
      </c>
      <c r="J573" s="310" t="s">
        <v>17</v>
      </c>
      <c r="K573" s="310"/>
      <c r="L573" s="154" t="s">
        <v>18</v>
      </c>
      <c r="M573" s="154">
        <v>3</v>
      </c>
      <c r="N573" s="308" t="s">
        <v>19</v>
      </c>
      <c r="O573" s="308"/>
      <c r="P573" s="308"/>
      <c r="Q573" s="154" t="s">
        <v>18</v>
      </c>
      <c r="R573" s="155"/>
      <c r="S573" s="155"/>
      <c r="T573" s="155"/>
      <c r="U573" s="155"/>
      <c r="V573" s="155"/>
      <c r="W573" s="155">
        <f t="shared" si="8"/>
        <v>0</v>
      </c>
    </row>
    <row r="574" spans="2:23" ht="30" customHeight="1">
      <c r="B574" s="171"/>
      <c r="C574" s="312">
        <v>2018</v>
      </c>
      <c r="D574" s="312"/>
      <c r="E574" s="142" t="s">
        <v>458</v>
      </c>
      <c r="F574" s="314" t="s">
        <v>457</v>
      </c>
      <c r="G574" s="314"/>
      <c r="H574" s="314"/>
      <c r="I574" s="142" t="s">
        <v>450</v>
      </c>
      <c r="J574" s="314" t="s">
        <v>17</v>
      </c>
      <c r="K574" s="314"/>
      <c r="L574" s="143" t="s">
        <v>29</v>
      </c>
      <c r="M574" s="143">
        <v>4</v>
      </c>
      <c r="N574" s="312" t="s">
        <v>19</v>
      </c>
      <c r="O574" s="312"/>
      <c r="P574" s="312"/>
      <c r="Q574" s="143" t="s">
        <v>18</v>
      </c>
      <c r="R574" s="159"/>
      <c r="S574" s="159"/>
      <c r="T574" s="159"/>
      <c r="U574" s="159"/>
      <c r="V574" s="159"/>
      <c r="W574" s="159">
        <f t="shared" si="8"/>
        <v>0</v>
      </c>
    </row>
    <row r="575" spans="2:23" s="179" customFormat="1" ht="30" customHeight="1">
      <c r="B575" s="178"/>
      <c r="C575" s="305">
        <v>2018</v>
      </c>
      <c r="D575" s="305"/>
      <c r="E575" s="146" t="s">
        <v>456</v>
      </c>
      <c r="F575" s="307" t="s">
        <v>454</v>
      </c>
      <c r="G575" s="307"/>
      <c r="H575" s="307"/>
      <c r="I575" s="146" t="s">
        <v>450</v>
      </c>
      <c r="J575" s="307" t="s">
        <v>17</v>
      </c>
      <c r="K575" s="307"/>
      <c r="L575" s="147" t="s">
        <v>18</v>
      </c>
      <c r="M575" s="147">
        <v>1</v>
      </c>
      <c r="N575" s="305" t="s">
        <v>19</v>
      </c>
      <c r="O575" s="305"/>
      <c r="P575" s="305"/>
      <c r="Q575" s="147" t="s">
        <v>18</v>
      </c>
      <c r="R575" s="148">
        <f t="shared" ref="R575:T577" si="9">R576</f>
        <v>517000</v>
      </c>
      <c r="S575" s="148">
        <f t="shared" si="9"/>
        <v>850685.92</v>
      </c>
      <c r="T575" s="148">
        <f t="shared" si="9"/>
        <v>242449.72</v>
      </c>
      <c r="U575" s="148"/>
      <c r="V575" s="148"/>
      <c r="W575" s="148">
        <f t="shared" si="8"/>
        <v>1610135.64</v>
      </c>
    </row>
    <row r="576" spans="2:23" s="179" customFormat="1" ht="30" customHeight="1">
      <c r="B576" s="178"/>
      <c r="C576" s="305">
        <v>2018</v>
      </c>
      <c r="D576" s="305"/>
      <c r="E576" s="146" t="s">
        <v>455</v>
      </c>
      <c r="F576" s="307" t="s">
        <v>454</v>
      </c>
      <c r="G576" s="307"/>
      <c r="H576" s="307"/>
      <c r="I576" s="146" t="s">
        <v>450</v>
      </c>
      <c r="J576" s="307" t="s">
        <v>17</v>
      </c>
      <c r="K576" s="307"/>
      <c r="L576" s="147" t="s">
        <v>18</v>
      </c>
      <c r="M576" s="147">
        <v>2</v>
      </c>
      <c r="N576" s="305" t="s">
        <v>19</v>
      </c>
      <c r="O576" s="305"/>
      <c r="P576" s="305"/>
      <c r="Q576" s="147" t="s">
        <v>18</v>
      </c>
      <c r="R576" s="148">
        <f t="shared" si="9"/>
        <v>517000</v>
      </c>
      <c r="S576" s="148">
        <f t="shared" si="9"/>
        <v>850685.92</v>
      </c>
      <c r="T576" s="148">
        <f t="shared" si="9"/>
        <v>242449.72</v>
      </c>
      <c r="U576" s="148"/>
      <c r="V576" s="148"/>
      <c r="W576" s="148">
        <f t="shared" si="8"/>
        <v>1610135.64</v>
      </c>
    </row>
    <row r="577" spans="2:23" s="181" customFormat="1" ht="30" customHeight="1">
      <c r="B577" s="180"/>
      <c r="C577" s="308">
        <v>2018</v>
      </c>
      <c r="D577" s="308"/>
      <c r="E577" s="153" t="s">
        <v>453</v>
      </c>
      <c r="F577" s="310" t="s">
        <v>451</v>
      </c>
      <c r="G577" s="310"/>
      <c r="H577" s="310"/>
      <c r="I577" s="153" t="s">
        <v>450</v>
      </c>
      <c r="J577" s="310" t="s">
        <v>17</v>
      </c>
      <c r="K577" s="310"/>
      <c r="L577" s="154" t="s">
        <v>18</v>
      </c>
      <c r="M577" s="154">
        <v>3</v>
      </c>
      <c r="N577" s="308" t="s">
        <v>19</v>
      </c>
      <c r="O577" s="308"/>
      <c r="P577" s="308"/>
      <c r="Q577" s="154" t="s">
        <v>18</v>
      </c>
      <c r="R577" s="155">
        <f t="shared" si="9"/>
        <v>517000</v>
      </c>
      <c r="S577" s="155">
        <f t="shared" si="9"/>
        <v>850685.92</v>
      </c>
      <c r="T577" s="155">
        <f t="shared" si="9"/>
        <v>242449.72</v>
      </c>
      <c r="U577" s="155"/>
      <c r="V577" s="155"/>
      <c r="W577" s="155">
        <f t="shared" si="8"/>
        <v>1610135.64</v>
      </c>
    </row>
    <row r="578" spans="2:23" ht="30" customHeight="1">
      <c r="B578" s="171"/>
      <c r="C578" s="312">
        <v>2018</v>
      </c>
      <c r="D578" s="312"/>
      <c r="E578" s="142" t="s">
        <v>452</v>
      </c>
      <c r="F578" s="314" t="s">
        <v>451</v>
      </c>
      <c r="G578" s="314"/>
      <c r="H578" s="314"/>
      <c r="I578" s="142" t="s">
        <v>450</v>
      </c>
      <c r="J578" s="314" t="s">
        <v>17</v>
      </c>
      <c r="K578" s="314"/>
      <c r="L578" s="143" t="s">
        <v>29</v>
      </c>
      <c r="M578" s="143">
        <v>4</v>
      </c>
      <c r="N578" s="312" t="s">
        <v>19</v>
      </c>
      <c r="O578" s="312"/>
      <c r="P578" s="312"/>
      <c r="Q578" s="143" t="s">
        <v>18</v>
      </c>
      <c r="R578" s="164">
        <f>657000-140000</f>
        <v>517000</v>
      </c>
      <c r="S578" s="144">
        <f>965010.37-114324.45</f>
        <v>850685.92</v>
      </c>
      <c r="T578" s="144">
        <v>242449.72</v>
      </c>
      <c r="W578" s="144">
        <f t="shared" si="8"/>
        <v>1610135.64</v>
      </c>
    </row>
    <row r="579" spans="2:23" ht="21" customHeight="1" thickBot="1">
      <c r="B579" s="172"/>
      <c r="F579" s="315" t="s">
        <v>449</v>
      </c>
      <c r="G579" s="315"/>
      <c r="H579" s="315"/>
      <c r="Q579" s="172" t="s">
        <v>448</v>
      </c>
      <c r="R579" s="168">
        <f t="shared" ref="R579:W579" si="10">R575+R571+R535+R3</f>
        <v>517000</v>
      </c>
      <c r="S579" s="168">
        <f t="shared" si="10"/>
        <v>911868</v>
      </c>
      <c r="T579" s="168">
        <f t="shared" si="10"/>
        <v>258365.87</v>
      </c>
      <c r="U579" s="168">
        <f t="shared" si="10"/>
        <v>4662.4399999999996</v>
      </c>
      <c r="V579" s="168">
        <f t="shared" si="10"/>
        <v>13119.95</v>
      </c>
      <c r="W579" s="168">
        <f t="shared" si="10"/>
        <v>1705016.26</v>
      </c>
    </row>
    <row r="580" spans="2:23" ht="30" customHeight="1" thickTop="1">
      <c r="B580" s="172"/>
      <c r="C580" s="188"/>
      <c r="D580" s="188"/>
      <c r="E580" s="188"/>
      <c r="F580" s="188"/>
      <c r="G580" s="188"/>
      <c r="H580" s="188"/>
      <c r="I580" s="188"/>
      <c r="J580" s="188"/>
      <c r="K580" s="188"/>
      <c r="L580" s="188"/>
      <c r="M580" s="188"/>
      <c r="N580" s="188"/>
      <c r="O580" s="188"/>
      <c r="P580" s="188"/>
      <c r="Q580" s="188"/>
      <c r="R580" s="189"/>
      <c r="S580" s="189"/>
      <c r="T580" s="189"/>
      <c r="U580" s="189"/>
      <c r="V580" s="189"/>
      <c r="W580" s="189"/>
    </row>
    <row r="581" spans="2:23" ht="30" customHeight="1">
      <c r="B581" s="172"/>
      <c r="F581" s="172"/>
      <c r="G581" s="172"/>
      <c r="H581" s="172"/>
    </row>
    <row r="582" spans="2:23" ht="30" customHeight="1">
      <c r="B582" s="172"/>
      <c r="F582" s="172"/>
      <c r="G582" s="172"/>
      <c r="H582" s="172"/>
    </row>
    <row r="583" spans="2:23" ht="30" customHeight="1">
      <c r="B583" s="172"/>
      <c r="F583" s="172"/>
      <c r="G583" s="172"/>
      <c r="H583" s="172"/>
    </row>
    <row r="584" spans="2:23" ht="30" customHeight="1">
      <c r="B584" s="172"/>
      <c r="F584" s="172"/>
      <c r="G584" s="172"/>
      <c r="H584" s="172"/>
    </row>
    <row r="585" spans="2:23" ht="30" customHeight="1">
      <c r="B585" s="172"/>
      <c r="F585" s="172"/>
      <c r="G585" s="172"/>
      <c r="H585" s="172"/>
    </row>
    <row r="586" spans="2:23" ht="30" customHeight="1">
      <c r="B586" s="172"/>
      <c r="F586" s="172"/>
      <c r="G586" s="172"/>
      <c r="H586" s="172"/>
    </row>
    <row r="587" spans="2:23" ht="30" customHeight="1">
      <c r="B587" s="172"/>
      <c r="F587" s="172"/>
      <c r="G587" s="172"/>
      <c r="H587" s="172"/>
    </row>
    <row r="588" spans="2:23" ht="30" customHeight="1">
      <c r="B588" s="172"/>
      <c r="F588" s="172"/>
      <c r="G588" s="172"/>
      <c r="H588" s="172"/>
    </row>
    <row r="589" spans="2:23" ht="30" customHeight="1">
      <c r="B589" s="172"/>
      <c r="F589" s="172"/>
      <c r="G589" s="172"/>
      <c r="H589" s="172"/>
    </row>
    <row r="590" spans="2:23" ht="30" customHeight="1">
      <c r="B590" s="172"/>
      <c r="F590" s="172"/>
      <c r="G590" s="172"/>
      <c r="H590" s="172"/>
    </row>
    <row r="591" spans="2:23" ht="30" customHeight="1">
      <c r="F591" s="172"/>
      <c r="G591" s="172"/>
      <c r="H591" s="172"/>
    </row>
    <row r="592" spans="2:23" ht="30" customHeight="1">
      <c r="F592" s="172"/>
      <c r="G592" s="172"/>
      <c r="H592" s="172"/>
    </row>
  </sheetData>
  <autoFilter ref="A1:W592">
    <filterColumn colId="2" showButton="0"/>
    <filterColumn colId="5" showButton="0"/>
    <filterColumn colId="6" showButton="0"/>
    <filterColumn colId="9" showButton="0"/>
    <filterColumn colId="13" showButton="0"/>
    <filterColumn colId="14" showButton="0"/>
  </autoFilter>
  <mergeCells count="2313">
    <mergeCell ref="C3:D3"/>
    <mergeCell ref="F3:H3"/>
    <mergeCell ref="J3:K3"/>
    <mergeCell ref="N3:P3"/>
    <mergeCell ref="C4:D4"/>
    <mergeCell ref="F4:H4"/>
    <mergeCell ref="J4:K4"/>
    <mergeCell ref="N4:P4"/>
    <mergeCell ref="C1:D1"/>
    <mergeCell ref="F1:H1"/>
    <mergeCell ref="J1:K1"/>
    <mergeCell ref="N1:P1"/>
    <mergeCell ref="C2:D2"/>
    <mergeCell ref="F2:H2"/>
    <mergeCell ref="J2:K2"/>
    <mergeCell ref="N2:P2"/>
    <mergeCell ref="C9:D9"/>
    <mergeCell ref="F9:H9"/>
    <mergeCell ref="J9:K9"/>
    <mergeCell ref="N9:P9"/>
    <mergeCell ref="C10:D10"/>
    <mergeCell ref="F10:H10"/>
    <mergeCell ref="J10:K10"/>
    <mergeCell ref="N10:P10"/>
    <mergeCell ref="C7:D7"/>
    <mergeCell ref="F7:H7"/>
    <mergeCell ref="J7:K7"/>
    <mergeCell ref="N7:P7"/>
    <mergeCell ref="C8:D8"/>
    <mergeCell ref="F8:H8"/>
    <mergeCell ref="J8:K8"/>
    <mergeCell ref="N8:P8"/>
    <mergeCell ref="C5:D5"/>
    <mergeCell ref="F5:H5"/>
    <mergeCell ref="J5:K5"/>
    <mergeCell ref="N5:P5"/>
    <mergeCell ref="C6:D6"/>
    <mergeCell ref="F6:H6"/>
    <mergeCell ref="J6:K6"/>
    <mergeCell ref="N6:P6"/>
    <mergeCell ref="C15:D15"/>
    <mergeCell ref="F15:H15"/>
    <mergeCell ref="J15:K15"/>
    <mergeCell ref="N15:P15"/>
    <mergeCell ref="C16:D16"/>
    <mergeCell ref="F16:H16"/>
    <mergeCell ref="J16:K16"/>
    <mergeCell ref="N16:P16"/>
    <mergeCell ref="C13:D13"/>
    <mergeCell ref="F13:H13"/>
    <mergeCell ref="J13:K13"/>
    <mergeCell ref="N13:P13"/>
    <mergeCell ref="C14:D14"/>
    <mergeCell ref="F14:H14"/>
    <mergeCell ref="J14:K14"/>
    <mergeCell ref="N14:P14"/>
    <mergeCell ref="C11:D11"/>
    <mergeCell ref="F11:H11"/>
    <mergeCell ref="J11:K11"/>
    <mergeCell ref="N11:P11"/>
    <mergeCell ref="C12:D12"/>
    <mergeCell ref="F12:H12"/>
    <mergeCell ref="J12:K12"/>
    <mergeCell ref="N12:P12"/>
    <mergeCell ref="C21:D21"/>
    <mergeCell ref="F21:H21"/>
    <mergeCell ref="J21:K21"/>
    <mergeCell ref="N21:P21"/>
    <mergeCell ref="C22:D22"/>
    <mergeCell ref="F22:H22"/>
    <mergeCell ref="J22:K22"/>
    <mergeCell ref="N22:P22"/>
    <mergeCell ref="C19:D19"/>
    <mergeCell ref="F19:H19"/>
    <mergeCell ref="J19:K19"/>
    <mergeCell ref="N19:P19"/>
    <mergeCell ref="C20:D20"/>
    <mergeCell ref="F20:H20"/>
    <mergeCell ref="J20:K20"/>
    <mergeCell ref="N20:P20"/>
    <mergeCell ref="C17:D17"/>
    <mergeCell ref="F17:H17"/>
    <mergeCell ref="J17:K17"/>
    <mergeCell ref="N17:P17"/>
    <mergeCell ref="C18:D18"/>
    <mergeCell ref="F18:H18"/>
    <mergeCell ref="J18:K18"/>
    <mergeCell ref="N18:P18"/>
    <mergeCell ref="C27:D27"/>
    <mergeCell ref="F27:H27"/>
    <mergeCell ref="J27:K27"/>
    <mergeCell ref="N27:P27"/>
    <mergeCell ref="C28:D28"/>
    <mergeCell ref="F28:H28"/>
    <mergeCell ref="J28:K28"/>
    <mergeCell ref="N28:P28"/>
    <mergeCell ref="C25:D25"/>
    <mergeCell ref="F25:H25"/>
    <mergeCell ref="J25:K25"/>
    <mergeCell ref="N25:P25"/>
    <mergeCell ref="C26:D26"/>
    <mergeCell ref="F26:H26"/>
    <mergeCell ref="J26:K26"/>
    <mergeCell ref="N26:P26"/>
    <mergeCell ref="C23:D23"/>
    <mergeCell ref="F23:H23"/>
    <mergeCell ref="J23:K23"/>
    <mergeCell ref="N23:P23"/>
    <mergeCell ref="C24:D24"/>
    <mergeCell ref="F24:H24"/>
    <mergeCell ref="J24:K24"/>
    <mergeCell ref="N24:P24"/>
    <mergeCell ref="C33:D33"/>
    <mergeCell ref="F33:H33"/>
    <mergeCell ref="J33:K33"/>
    <mergeCell ref="N33:P33"/>
    <mergeCell ref="C34:D34"/>
    <mergeCell ref="F34:H34"/>
    <mergeCell ref="J34:K34"/>
    <mergeCell ref="N34:P34"/>
    <mergeCell ref="C31:D31"/>
    <mergeCell ref="F31:H31"/>
    <mergeCell ref="J31:K31"/>
    <mergeCell ref="N31:P31"/>
    <mergeCell ref="C32:D32"/>
    <mergeCell ref="F32:H32"/>
    <mergeCell ref="J32:K32"/>
    <mergeCell ref="N32:P32"/>
    <mergeCell ref="C29:D29"/>
    <mergeCell ref="F29:H29"/>
    <mergeCell ref="J29:K29"/>
    <mergeCell ref="N29:P29"/>
    <mergeCell ref="C30:D30"/>
    <mergeCell ref="F30:H30"/>
    <mergeCell ref="J30:K30"/>
    <mergeCell ref="N30:P30"/>
    <mergeCell ref="C39:D39"/>
    <mergeCell ref="F39:H39"/>
    <mergeCell ref="J39:K39"/>
    <mergeCell ref="N39:P39"/>
    <mergeCell ref="C40:D40"/>
    <mergeCell ref="F40:H40"/>
    <mergeCell ref="J40:K40"/>
    <mergeCell ref="N40:P40"/>
    <mergeCell ref="C37:D37"/>
    <mergeCell ref="F37:H37"/>
    <mergeCell ref="J37:K37"/>
    <mergeCell ref="N37:P37"/>
    <mergeCell ref="C38:D38"/>
    <mergeCell ref="F38:H38"/>
    <mergeCell ref="J38:K38"/>
    <mergeCell ref="N38:P38"/>
    <mergeCell ref="C35:D35"/>
    <mergeCell ref="F35:H35"/>
    <mergeCell ref="J35:K35"/>
    <mergeCell ref="N35:P35"/>
    <mergeCell ref="C36:D36"/>
    <mergeCell ref="F36:H36"/>
    <mergeCell ref="J36:K36"/>
    <mergeCell ref="N36:P36"/>
    <mergeCell ref="C45:D45"/>
    <mergeCell ref="F45:H45"/>
    <mergeCell ref="J45:K45"/>
    <mergeCell ref="N45:P45"/>
    <mergeCell ref="C46:D46"/>
    <mergeCell ref="F46:H46"/>
    <mergeCell ref="J46:K46"/>
    <mergeCell ref="N46:P46"/>
    <mergeCell ref="C43:D43"/>
    <mergeCell ref="F43:H43"/>
    <mergeCell ref="J43:K43"/>
    <mergeCell ref="N43:P43"/>
    <mergeCell ref="C44:D44"/>
    <mergeCell ref="F44:H44"/>
    <mergeCell ref="J44:K44"/>
    <mergeCell ref="N44:P44"/>
    <mergeCell ref="C41:D41"/>
    <mergeCell ref="F41:H41"/>
    <mergeCell ref="J41:K41"/>
    <mergeCell ref="N41:P41"/>
    <mergeCell ref="C42:D42"/>
    <mergeCell ref="F42:H42"/>
    <mergeCell ref="J42:K42"/>
    <mergeCell ref="N42:P42"/>
    <mergeCell ref="C51:D51"/>
    <mergeCell ref="F51:H51"/>
    <mergeCell ref="J51:K51"/>
    <mergeCell ref="N51:P51"/>
    <mergeCell ref="C52:D52"/>
    <mergeCell ref="F52:H52"/>
    <mergeCell ref="J52:K52"/>
    <mergeCell ref="N52:P52"/>
    <mergeCell ref="C49:D49"/>
    <mergeCell ref="F49:H49"/>
    <mergeCell ref="J49:K49"/>
    <mergeCell ref="N49:P49"/>
    <mergeCell ref="C50:D50"/>
    <mergeCell ref="F50:H50"/>
    <mergeCell ref="J50:K50"/>
    <mergeCell ref="N50:P50"/>
    <mergeCell ref="C47:D47"/>
    <mergeCell ref="F47:H47"/>
    <mergeCell ref="J47:K47"/>
    <mergeCell ref="N47:P47"/>
    <mergeCell ref="C48:D48"/>
    <mergeCell ref="F48:H48"/>
    <mergeCell ref="J48:K48"/>
    <mergeCell ref="N48:P48"/>
    <mergeCell ref="C57:D57"/>
    <mergeCell ref="F57:H57"/>
    <mergeCell ref="J57:K57"/>
    <mergeCell ref="N57:P57"/>
    <mergeCell ref="C58:D58"/>
    <mergeCell ref="F58:H58"/>
    <mergeCell ref="J58:K58"/>
    <mergeCell ref="N58:P58"/>
    <mergeCell ref="C55:D55"/>
    <mergeCell ref="F55:H55"/>
    <mergeCell ref="J55:K55"/>
    <mergeCell ref="N55:P55"/>
    <mergeCell ref="C56:D56"/>
    <mergeCell ref="F56:H56"/>
    <mergeCell ref="J56:K56"/>
    <mergeCell ref="N56:P56"/>
    <mergeCell ref="C53:D53"/>
    <mergeCell ref="F53:H53"/>
    <mergeCell ref="J53:K53"/>
    <mergeCell ref="N53:P53"/>
    <mergeCell ref="C54:D54"/>
    <mergeCell ref="F54:H54"/>
    <mergeCell ref="J54:K54"/>
    <mergeCell ref="N54:P54"/>
    <mergeCell ref="C63:D63"/>
    <mergeCell ref="F63:H63"/>
    <mergeCell ref="J63:K63"/>
    <mergeCell ref="N63:P63"/>
    <mergeCell ref="C64:D64"/>
    <mergeCell ref="F64:H64"/>
    <mergeCell ref="J64:K64"/>
    <mergeCell ref="N64:P64"/>
    <mergeCell ref="C61:D61"/>
    <mergeCell ref="F61:H61"/>
    <mergeCell ref="J61:K61"/>
    <mergeCell ref="N61:P61"/>
    <mergeCell ref="C62:D62"/>
    <mergeCell ref="F62:H62"/>
    <mergeCell ref="J62:K62"/>
    <mergeCell ref="N62:P62"/>
    <mergeCell ref="C59:D59"/>
    <mergeCell ref="F59:H59"/>
    <mergeCell ref="J59:K59"/>
    <mergeCell ref="N59:P59"/>
    <mergeCell ref="C60:D60"/>
    <mergeCell ref="F60:H60"/>
    <mergeCell ref="J60:K60"/>
    <mergeCell ref="N60:P60"/>
    <mergeCell ref="C69:D69"/>
    <mergeCell ref="F69:H69"/>
    <mergeCell ref="J69:K69"/>
    <mergeCell ref="N69:P69"/>
    <mergeCell ref="C70:D70"/>
    <mergeCell ref="F70:H70"/>
    <mergeCell ref="J70:K70"/>
    <mergeCell ref="N70:P70"/>
    <mergeCell ref="C67:D67"/>
    <mergeCell ref="F67:H67"/>
    <mergeCell ref="J67:K67"/>
    <mergeCell ref="N67:P67"/>
    <mergeCell ref="C68:D68"/>
    <mergeCell ref="F68:H68"/>
    <mergeCell ref="J68:K68"/>
    <mergeCell ref="N68:P68"/>
    <mergeCell ref="C65:D65"/>
    <mergeCell ref="F65:H65"/>
    <mergeCell ref="J65:K65"/>
    <mergeCell ref="N65:P65"/>
    <mergeCell ref="C66:D66"/>
    <mergeCell ref="F66:H66"/>
    <mergeCell ref="J66:K66"/>
    <mergeCell ref="N66:P66"/>
    <mergeCell ref="C75:D75"/>
    <mergeCell ref="F75:H75"/>
    <mergeCell ref="J75:K75"/>
    <mergeCell ref="N75:P75"/>
    <mergeCell ref="C76:D76"/>
    <mergeCell ref="F76:H76"/>
    <mergeCell ref="J76:K76"/>
    <mergeCell ref="N76:P76"/>
    <mergeCell ref="C73:D73"/>
    <mergeCell ref="F73:H73"/>
    <mergeCell ref="J73:K73"/>
    <mergeCell ref="N73:P73"/>
    <mergeCell ref="C74:D74"/>
    <mergeCell ref="F74:H74"/>
    <mergeCell ref="J74:K74"/>
    <mergeCell ref="N74:P74"/>
    <mergeCell ref="C71:D71"/>
    <mergeCell ref="F71:H71"/>
    <mergeCell ref="J71:K71"/>
    <mergeCell ref="N71:P71"/>
    <mergeCell ref="C72:D72"/>
    <mergeCell ref="F72:H72"/>
    <mergeCell ref="J72:K72"/>
    <mergeCell ref="N72:P72"/>
    <mergeCell ref="C81:D81"/>
    <mergeCell ref="F81:H81"/>
    <mergeCell ref="J81:K81"/>
    <mergeCell ref="N81:P81"/>
    <mergeCell ref="C82:D82"/>
    <mergeCell ref="F82:H82"/>
    <mergeCell ref="J82:K82"/>
    <mergeCell ref="N82:P82"/>
    <mergeCell ref="C79:D79"/>
    <mergeCell ref="F79:H79"/>
    <mergeCell ref="J79:K79"/>
    <mergeCell ref="N79:P79"/>
    <mergeCell ref="C80:D80"/>
    <mergeCell ref="F80:H80"/>
    <mergeCell ref="J80:K80"/>
    <mergeCell ref="N80:P80"/>
    <mergeCell ref="C77:D77"/>
    <mergeCell ref="F77:H77"/>
    <mergeCell ref="J77:K77"/>
    <mergeCell ref="N77:P77"/>
    <mergeCell ref="C78:D78"/>
    <mergeCell ref="F78:H78"/>
    <mergeCell ref="J78:K78"/>
    <mergeCell ref="N78:P78"/>
    <mergeCell ref="C87:D87"/>
    <mergeCell ref="F87:H87"/>
    <mergeCell ref="J87:K87"/>
    <mergeCell ref="N87:P87"/>
    <mergeCell ref="C88:D88"/>
    <mergeCell ref="F88:H88"/>
    <mergeCell ref="J88:K88"/>
    <mergeCell ref="N88:P88"/>
    <mergeCell ref="C85:D85"/>
    <mergeCell ref="F85:H85"/>
    <mergeCell ref="J85:K85"/>
    <mergeCell ref="N85:P85"/>
    <mergeCell ref="C86:D86"/>
    <mergeCell ref="F86:H86"/>
    <mergeCell ref="J86:K86"/>
    <mergeCell ref="N86:P86"/>
    <mergeCell ref="C83:D83"/>
    <mergeCell ref="F83:H83"/>
    <mergeCell ref="J83:K83"/>
    <mergeCell ref="N83:P83"/>
    <mergeCell ref="C84:D84"/>
    <mergeCell ref="F84:H84"/>
    <mergeCell ref="J84:K84"/>
    <mergeCell ref="N84:P84"/>
    <mergeCell ref="C93:D93"/>
    <mergeCell ref="F93:H93"/>
    <mergeCell ref="J93:K93"/>
    <mergeCell ref="N93:P93"/>
    <mergeCell ref="C94:D94"/>
    <mergeCell ref="F94:H94"/>
    <mergeCell ref="J94:K94"/>
    <mergeCell ref="N94:P94"/>
    <mergeCell ref="C91:D91"/>
    <mergeCell ref="F91:H91"/>
    <mergeCell ref="J91:K91"/>
    <mergeCell ref="N91:P91"/>
    <mergeCell ref="C92:D92"/>
    <mergeCell ref="F92:H92"/>
    <mergeCell ref="J92:K92"/>
    <mergeCell ref="N92:P92"/>
    <mergeCell ref="C89:D89"/>
    <mergeCell ref="F89:H89"/>
    <mergeCell ref="J89:K89"/>
    <mergeCell ref="N89:P89"/>
    <mergeCell ref="C90:D90"/>
    <mergeCell ref="F90:H90"/>
    <mergeCell ref="J90:K90"/>
    <mergeCell ref="N90:P90"/>
    <mergeCell ref="C99:D99"/>
    <mergeCell ref="F99:H99"/>
    <mergeCell ref="J99:K99"/>
    <mergeCell ref="N99:P99"/>
    <mergeCell ref="C100:D100"/>
    <mergeCell ref="F100:H100"/>
    <mergeCell ref="J100:K100"/>
    <mergeCell ref="N100:P100"/>
    <mergeCell ref="C97:D97"/>
    <mergeCell ref="F97:H97"/>
    <mergeCell ref="J97:K97"/>
    <mergeCell ref="N97:P97"/>
    <mergeCell ref="C98:D98"/>
    <mergeCell ref="F98:H98"/>
    <mergeCell ref="J98:K98"/>
    <mergeCell ref="N98:P98"/>
    <mergeCell ref="C95:D95"/>
    <mergeCell ref="F95:H95"/>
    <mergeCell ref="J95:K95"/>
    <mergeCell ref="N95:P95"/>
    <mergeCell ref="C96:D96"/>
    <mergeCell ref="F96:H96"/>
    <mergeCell ref="J96:K96"/>
    <mergeCell ref="N96:P96"/>
    <mergeCell ref="C105:D105"/>
    <mergeCell ref="F105:H105"/>
    <mergeCell ref="J105:K105"/>
    <mergeCell ref="N105:P105"/>
    <mergeCell ref="C106:D106"/>
    <mergeCell ref="F106:H106"/>
    <mergeCell ref="J106:K106"/>
    <mergeCell ref="N106:P106"/>
    <mergeCell ref="C103:D103"/>
    <mergeCell ref="F103:H103"/>
    <mergeCell ref="J103:K103"/>
    <mergeCell ref="N103:P103"/>
    <mergeCell ref="C104:D104"/>
    <mergeCell ref="F104:H104"/>
    <mergeCell ref="J104:K104"/>
    <mergeCell ref="N104:P104"/>
    <mergeCell ref="C101:D101"/>
    <mergeCell ref="F101:H101"/>
    <mergeCell ref="J101:K101"/>
    <mergeCell ref="N101:P101"/>
    <mergeCell ref="C102:D102"/>
    <mergeCell ref="F102:H102"/>
    <mergeCell ref="J102:K102"/>
    <mergeCell ref="N102:P102"/>
    <mergeCell ref="C111:D111"/>
    <mergeCell ref="F111:H111"/>
    <mergeCell ref="J111:K111"/>
    <mergeCell ref="N111:P111"/>
    <mergeCell ref="C112:D112"/>
    <mergeCell ref="F112:H112"/>
    <mergeCell ref="J112:K112"/>
    <mergeCell ref="N112:P112"/>
    <mergeCell ref="C109:D109"/>
    <mergeCell ref="F109:H109"/>
    <mergeCell ref="J109:K109"/>
    <mergeCell ref="N109:P109"/>
    <mergeCell ref="C110:D110"/>
    <mergeCell ref="F110:H110"/>
    <mergeCell ref="J110:K110"/>
    <mergeCell ref="N110:P110"/>
    <mergeCell ref="C107:D107"/>
    <mergeCell ref="F107:H107"/>
    <mergeCell ref="J107:K107"/>
    <mergeCell ref="N107:P107"/>
    <mergeCell ref="C108:D108"/>
    <mergeCell ref="F108:H108"/>
    <mergeCell ref="J108:K108"/>
    <mergeCell ref="N108:P108"/>
    <mergeCell ref="C117:D117"/>
    <mergeCell ref="F117:H117"/>
    <mergeCell ref="J117:K117"/>
    <mergeCell ref="N117:P117"/>
    <mergeCell ref="C118:D118"/>
    <mergeCell ref="F118:H118"/>
    <mergeCell ref="J118:K118"/>
    <mergeCell ref="N118:P118"/>
    <mergeCell ref="C115:D115"/>
    <mergeCell ref="F115:H115"/>
    <mergeCell ref="J115:K115"/>
    <mergeCell ref="N115:P115"/>
    <mergeCell ref="C116:D116"/>
    <mergeCell ref="F116:H116"/>
    <mergeCell ref="J116:K116"/>
    <mergeCell ref="N116:P116"/>
    <mergeCell ref="C113:D113"/>
    <mergeCell ref="F113:H113"/>
    <mergeCell ref="J113:K113"/>
    <mergeCell ref="N113:P113"/>
    <mergeCell ref="C114:D114"/>
    <mergeCell ref="F114:H114"/>
    <mergeCell ref="J114:K114"/>
    <mergeCell ref="N114:P114"/>
    <mergeCell ref="C123:D123"/>
    <mergeCell ref="F123:H123"/>
    <mergeCell ref="J123:K123"/>
    <mergeCell ref="N123:P123"/>
    <mergeCell ref="C124:D124"/>
    <mergeCell ref="F124:H124"/>
    <mergeCell ref="J124:K124"/>
    <mergeCell ref="N124:P124"/>
    <mergeCell ref="C121:D121"/>
    <mergeCell ref="F121:H121"/>
    <mergeCell ref="J121:K121"/>
    <mergeCell ref="N121:P121"/>
    <mergeCell ref="C122:D122"/>
    <mergeCell ref="F122:H122"/>
    <mergeCell ref="J122:K122"/>
    <mergeCell ref="N122:P122"/>
    <mergeCell ref="C119:D119"/>
    <mergeCell ref="F119:H119"/>
    <mergeCell ref="J119:K119"/>
    <mergeCell ref="N119:P119"/>
    <mergeCell ref="C120:D120"/>
    <mergeCell ref="F120:H120"/>
    <mergeCell ref="J120:K120"/>
    <mergeCell ref="N120:P120"/>
    <mergeCell ref="C129:D129"/>
    <mergeCell ref="F129:H129"/>
    <mergeCell ref="J129:K129"/>
    <mergeCell ref="N129:P129"/>
    <mergeCell ref="C130:D130"/>
    <mergeCell ref="F130:H130"/>
    <mergeCell ref="J130:K130"/>
    <mergeCell ref="N130:P130"/>
    <mergeCell ref="C127:D127"/>
    <mergeCell ref="F127:H127"/>
    <mergeCell ref="J127:K127"/>
    <mergeCell ref="N127:P127"/>
    <mergeCell ref="C128:D128"/>
    <mergeCell ref="F128:H128"/>
    <mergeCell ref="J128:K128"/>
    <mergeCell ref="N128:P128"/>
    <mergeCell ref="C125:D125"/>
    <mergeCell ref="F125:H125"/>
    <mergeCell ref="J125:K125"/>
    <mergeCell ref="N125:P125"/>
    <mergeCell ref="C126:D126"/>
    <mergeCell ref="F126:H126"/>
    <mergeCell ref="J126:K126"/>
    <mergeCell ref="N126:P126"/>
    <mergeCell ref="C135:D135"/>
    <mergeCell ref="F135:H135"/>
    <mergeCell ref="J135:K135"/>
    <mergeCell ref="N135:P135"/>
    <mergeCell ref="C136:D136"/>
    <mergeCell ref="F136:H136"/>
    <mergeCell ref="J136:K136"/>
    <mergeCell ref="N136:P136"/>
    <mergeCell ref="C133:D133"/>
    <mergeCell ref="F133:H133"/>
    <mergeCell ref="J133:K133"/>
    <mergeCell ref="N133:P133"/>
    <mergeCell ref="C134:D134"/>
    <mergeCell ref="F134:H134"/>
    <mergeCell ref="J134:K134"/>
    <mergeCell ref="N134:P134"/>
    <mergeCell ref="C131:D131"/>
    <mergeCell ref="F131:H131"/>
    <mergeCell ref="J131:K131"/>
    <mergeCell ref="N131:P131"/>
    <mergeCell ref="C132:D132"/>
    <mergeCell ref="F132:H132"/>
    <mergeCell ref="J132:K132"/>
    <mergeCell ref="N132:P132"/>
    <mergeCell ref="C141:D141"/>
    <mergeCell ref="F141:H141"/>
    <mergeCell ref="J141:K141"/>
    <mergeCell ref="N141:P141"/>
    <mergeCell ref="C142:D142"/>
    <mergeCell ref="F142:H142"/>
    <mergeCell ref="J142:K142"/>
    <mergeCell ref="N142:P142"/>
    <mergeCell ref="C139:D139"/>
    <mergeCell ref="F139:H139"/>
    <mergeCell ref="J139:K139"/>
    <mergeCell ref="N139:P139"/>
    <mergeCell ref="C140:D140"/>
    <mergeCell ref="F140:H140"/>
    <mergeCell ref="J140:K140"/>
    <mergeCell ref="N140:P140"/>
    <mergeCell ref="C137:D137"/>
    <mergeCell ref="F137:H137"/>
    <mergeCell ref="J137:K137"/>
    <mergeCell ref="N137:P137"/>
    <mergeCell ref="C138:D138"/>
    <mergeCell ref="F138:H138"/>
    <mergeCell ref="J138:K138"/>
    <mergeCell ref="N138:P138"/>
    <mergeCell ref="C147:D147"/>
    <mergeCell ref="F147:H147"/>
    <mergeCell ref="J147:K147"/>
    <mergeCell ref="N147:P147"/>
    <mergeCell ref="C148:D148"/>
    <mergeCell ref="F148:H148"/>
    <mergeCell ref="J148:K148"/>
    <mergeCell ref="N148:P148"/>
    <mergeCell ref="C145:D145"/>
    <mergeCell ref="F145:H145"/>
    <mergeCell ref="J145:K145"/>
    <mergeCell ref="N145:P145"/>
    <mergeCell ref="C146:D146"/>
    <mergeCell ref="F146:H146"/>
    <mergeCell ref="J146:K146"/>
    <mergeCell ref="N146:P146"/>
    <mergeCell ref="C143:D143"/>
    <mergeCell ref="F143:H143"/>
    <mergeCell ref="J143:K143"/>
    <mergeCell ref="N143:P143"/>
    <mergeCell ref="C144:D144"/>
    <mergeCell ref="F144:H144"/>
    <mergeCell ref="J144:K144"/>
    <mergeCell ref="N144:P144"/>
    <mergeCell ref="C153:D153"/>
    <mergeCell ref="F153:H153"/>
    <mergeCell ref="J153:K153"/>
    <mergeCell ref="N153:P153"/>
    <mergeCell ref="C154:D154"/>
    <mergeCell ref="F154:H154"/>
    <mergeCell ref="J154:K154"/>
    <mergeCell ref="N154:P154"/>
    <mergeCell ref="C151:D151"/>
    <mergeCell ref="F151:H151"/>
    <mergeCell ref="J151:K151"/>
    <mergeCell ref="N151:P151"/>
    <mergeCell ref="C152:D152"/>
    <mergeCell ref="F152:H152"/>
    <mergeCell ref="J152:K152"/>
    <mergeCell ref="N152:P152"/>
    <mergeCell ref="C149:D149"/>
    <mergeCell ref="F149:H149"/>
    <mergeCell ref="J149:K149"/>
    <mergeCell ref="N149:P149"/>
    <mergeCell ref="C150:D150"/>
    <mergeCell ref="F150:H150"/>
    <mergeCell ref="J150:K150"/>
    <mergeCell ref="N150:P150"/>
    <mergeCell ref="C159:D159"/>
    <mergeCell ref="F159:H159"/>
    <mergeCell ref="J159:K159"/>
    <mergeCell ref="N159:P159"/>
    <mergeCell ref="C160:D160"/>
    <mergeCell ref="F160:H160"/>
    <mergeCell ref="J160:K160"/>
    <mergeCell ref="N160:P160"/>
    <mergeCell ref="C157:D157"/>
    <mergeCell ref="F157:H157"/>
    <mergeCell ref="J157:K157"/>
    <mergeCell ref="N157:P157"/>
    <mergeCell ref="C158:D158"/>
    <mergeCell ref="F158:H158"/>
    <mergeCell ref="J158:K158"/>
    <mergeCell ref="N158:P158"/>
    <mergeCell ref="C155:D155"/>
    <mergeCell ref="F155:H155"/>
    <mergeCell ref="J155:K155"/>
    <mergeCell ref="N155:P155"/>
    <mergeCell ref="C156:D156"/>
    <mergeCell ref="F156:H156"/>
    <mergeCell ref="J156:K156"/>
    <mergeCell ref="N156:P156"/>
    <mergeCell ref="C165:D165"/>
    <mergeCell ref="F165:H165"/>
    <mergeCell ref="J165:K165"/>
    <mergeCell ref="N165:P165"/>
    <mergeCell ref="C166:D166"/>
    <mergeCell ref="F166:H166"/>
    <mergeCell ref="J166:K166"/>
    <mergeCell ref="N166:P166"/>
    <mergeCell ref="C163:D163"/>
    <mergeCell ref="F163:H163"/>
    <mergeCell ref="J163:K163"/>
    <mergeCell ref="N163:P163"/>
    <mergeCell ref="C164:D164"/>
    <mergeCell ref="F164:H164"/>
    <mergeCell ref="J164:K164"/>
    <mergeCell ref="N164:P164"/>
    <mergeCell ref="C161:D161"/>
    <mergeCell ref="F161:H161"/>
    <mergeCell ref="J161:K161"/>
    <mergeCell ref="N161:P161"/>
    <mergeCell ref="C162:D162"/>
    <mergeCell ref="F162:H162"/>
    <mergeCell ref="J162:K162"/>
    <mergeCell ref="N162:P162"/>
    <mergeCell ref="C171:D171"/>
    <mergeCell ref="F171:H171"/>
    <mergeCell ref="J171:K171"/>
    <mergeCell ref="N171:P171"/>
    <mergeCell ref="C172:D172"/>
    <mergeCell ref="F172:H172"/>
    <mergeCell ref="J172:K172"/>
    <mergeCell ref="N172:P172"/>
    <mergeCell ref="C169:D169"/>
    <mergeCell ref="F169:H169"/>
    <mergeCell ref="J169:K169"/>
    <mergeCell ref="N169:P169"/>
    <mergeCell ref="C170:D170"/>
    <mergeCell ref="F170:H170"/>
    <mergeCell ref="J170:K170"/>
    <mergeCell ref="N170:P170"/>
    <mergeCell ref="C167:D167"/>
    <mergeCell ref="F167:H167"/>
    <mergeCell ref="J167:K167"/>
    <mergeCell ref="N167:P167"/>
    <mergeCell ref="C168:D168"/>
    <mergeCell ref="F168:H168"/>
    <mergeCell ref="J168:K168"/>
    <mergeCell ref="N168:P168"/>
    <mergeCell ref="C177:D177"/>
    <mergeCell ref="F177:H177"/>
    <mergeCell ref="J177:K177"/>
    <mergeCell ref="N177:P177"/>
    <mergeCell ref="C178:D178"/>
    <mergeCell ref="F178:H178"/>
    <mergeCell ref="J178:K178"/>
    <mergeCell ref="N178:P178"/>
    <mergeCell ref="C175:D175"/>
    <mergeCell ref="F175:H175"/>
    <mergeCell ref="J175:K175"/>
    <mergeCell ref="N175:P175"/>
    <mergeCell ref="C176:D176"/>
    <mergeCell ref="F176:H176"/>
    <mergeCell ref="J176:K176"/>
    <mergeCell ref="N176:P176"/>
    <mergeCell ref="C173:D173"/>
    <mergeCell ref="F173:H173"/>
    <mergeCell ref="J173:K173"/>
    <mergeCell ref="N173:P173"/>
    <mergeCell ref="C174:D174"/>
    <mergeCell ref="F174:H174"/>
    <mergeCell ref="J174:K174"/>
    <mergeCell ref="N174:P174"/>
    <mergeCell ref="C183:D183"/>
    <mergeCell ref="F183:H183"/>
    <mergeCell ref="J183:K183"/>
    <mergeCell ref="N183:P183"/>
    <mergeCell ref="C184:D184"/>
    <mergeCell ref="F184:H184"/>
    <mergeCell ref="J184:K184"/>
    <mergeCell ref="N184:P184"/>
    <mergeCell ref="C181:D181"/>
    <mergeCell ref="F181:H181"/>
    <mergeCell ref="J181:K181"/>
    <mergeCell ref="N181:P181"/>
    <mergeCell ref="C182:D182"/>
    <mergeCell ref="F182:H182"/>
    <mergeCell ref="J182:K182"/>
    <mergeCell ref="N182:P182"/>
    <mergeCell ref="C179:D179"/>
    <mergeCell ref="F179:H179"/>
    <mergeCell ref="J179:K179"/>
    <mergeCell ref="N179:P179"/>
    <mergeCell ref="C180:D180"/>
    <mergeCell ref="F180:H180"/>
    <mergeCell ref="J180:K180"/>
    <mergeCell ref="N180:P180"/>
    <mergeCell ref="C189:D189"/>
    <mergeCell ref="F189:H189"/>
    <mergeCell ref="J189:K189"/>
    <mergeCell ref="N189:P189"/>
    <mergeCell ref="C190:D190"/>
    <mergeCell ref="F190:H190"/>
    <mergeCell ref="J190:K190"/>
    <mergeCell ref="N190:P190"/>
    <mergeCell ref="C187:D187"/>
    <mergeCell ref="F187:H187"/>
    <mergeCell ref="J187:K187"/>
    <mergeCell ref="N187:P187"/>
    <mergeCell ref="C188:D188"/>
    <mergeCell ref="F188:H188"/>
    <mergeCell ref="J188:K188"/>
    <mergeCell ref="N188:P188"/>
    <mergeCell ref="C185:D185"/>
    <mergeCell ref="F185:H185"/>
    <mergeCell ref="J185:K185"/>
    <mergeCell ref="N185:P185"/>
    <mergeCell ref="C186:D186"/>
    <mergeCell ref="F186:H186"/>
    <mergeCell ref="J186:K186"/>
    <mergeCell ref="N186:P186"/>
    <mergeCell ref="C195:D195"/>
    <mergeCell ref="F195:H195"/>
    <mergeCell ref="J195:K195"/>
    <mergeCell ref="N195:P195"/>
    <mergeCell ref="C196:D196"/>
    <mergeCell ref="F196:H196"/>
    <mergeCell ref="J196:K196"/>
    <mergeCell ref="N196:P196"/>
    <mergeCell ref="C193:D193"/>
    <mergeCell ref="F193:H193"/>
    <mergeCell ref="J193:K193"/>
    <mergeCell ref="N193:P193"/>
    <mergeCell ref="C194:D194"/>
    <mergeCell ref="F194:H194"/>
    <mergeCell ref="J194:K194"/>
    <mergeCell ref="N194:P194"/>
    <mergeCell ref="C191:D191"/>
    <mergeCell ref="F191:H191"/>
    <mergeCell ref="J191:K191"/>
    <mergeCell ref="N191:P191"/>
    <mergeCell ref="C192:D192"/>
    <mergeCell ref="F192:H192"/>
    <mergeCell ref="J192:K192"/>
    <mergeCell ref="N192:P192"/>
    <mergeCell ref="C201:D201"/>
    <mergeCell ref="F201:H201"/>
    <mergeCell ref="J201:K201"/>
    <mergeCell ref="N201:P201"/>
    <mergeCell ref="C202:D202"/>
    <mergeCell ref="F202:H202"/>
    <mergeCell ref="J202:K202"/>
    <mergeCell ref="N202:P202"/>
    <mergeCell ref="C199:D199"/>
    <mergeCell ref="F199:H199"/>
    <mergeCell ref="J199:K199"/>
    <mergeCell ref="N199:P199"/>
    <mergeCell ref="C200:D200"/>
    <mergeCell ref="F200:H200"/>
    <mergeCell ref="J200:K200"/>
    <mergeCell ref="N200:P200"/>
    <mergeCell ref="C197:D197"/>
    <mergeCell ref="F197:H197"/>
    <mergeCell ref="J197:K197"/>
    <mergeCell ref="N197:P197"/>
    <mergeCell ref="C198:D198"/>
    <mergeCell ref="F198:H198"/>
    <mergeCell ref="J198:K198"/>
    <mergeCell ref="N198:P198"/>
    <mergeCell ref="C207:D207"/>
    <mergeCell ref="F207:H207"/>
    <mergeCell ref="J207:K207"/>
    <mergeCell ref="N207:P207"/>
    <mergeCell ref="C208:D208"/>
    <mergeCell ref="F208:H208"/>
    <mergeCell ref="J208:K208"/>
    <mergeCell ref="N208:P208"/>
    <mergeCell ref="C205:D205"/>
    <mergeCell ref="F205:H205"/>
    <mergeCell ref="J205:K205"/>
    <mergeCell ref="N205:P205"/>
    <mergeCell ref="C206:D206"/>
    <mergeCell ref="F206:H206"/>
    <mergeCell ref="J206:K206"/>
    <mergeCell ref="N206:P206"/>
    <mergeCell ref="C203:D203"/>
    <mergeCell ref="F203:H203"/>
    <mergeCell ref="J203:K203"/>
    <mergeCell ref="N203:P203"/>
    <mergeCell ref="C204:D204"/>
    <mergeCell ref="F204:H204"/>
    <mergeCell ref="J204:K204"/>
    <mergeCell ref="N204:P204"/>
    <mergeCell ref="C213:D213"/>
    <mergeCell ref="F213:H213"/>
    <mergeCell ref="J213:K213"/>
    <mergeCell ref="N213:P213"/>
    <mergeCell ref="C214:D214"/>
    <mergeCell ref="F214:H214"/>
    <mergeCell ref="J214:K214"/>
    <mergeCell ref="N214:P214"/>
    <mergeCell ref="C211:D211"/>
    <mergeCell ref="F211:H211"/>
    <mergeCell ref="J211:K211"/>
    <mergeCell ref="N211:P211"/>
    <mergeCell ref="C212:D212"/>
    <mergeCell ref="F212:H212"/>
    <mergeCell ref="J212:K212"/>
    <mergeCell ref="N212:P212"/>
    <mergeCell ref="C209:D209"/>
    <mergeCell ref="F209:H209"/>
    <mergeCell ref="J209:K209"/>
    <mergeCell ref="N209:P209"/>
    <mergeCell ref="C210:D210"/>
    <mergeCell ref="F210:H210"/>
    <mergeCell ref="J210:K210"/>
    <mergeCell ref="N210:P210"/>
    <mergeCell ref="C219:D219"/>
    <mergeCell ref="F219:H219"/>
    <mergeCell ref="J219:K219"/>
    <mergeCell ref="N219:P219"/>
    <mergeCell ref="C220:D220"/>
    <mergeCell ref="F220:H220"/>
    <mergeCell ref="J220:K220"/>
    <mergeCell ref="N220:P220"/>
    <mergeCell ref="C217:D217"/>
    <mergeCell ref="F217:H217"/>
    <mergeCell ref="J217:K217"/>
    <mergeCell ref="N217:P217"/>
    <mergeCell ref="C218:D218"/>
    <mergeCell ref="F218:H218"/>
    <mergeCell ref="J218:K218"/>
    <mergeCell ref="N218:P218"/>
    <mergeCell ref="C215:D215"/>
    <mergeCell ref="F215:H215"/>
    <mergeCell ref="J215:K215"/>
    <mergeCell ref="N215:P215"/>
    <mergeCell ref="C216:D216"/>
    <mergeCell ref="F216:H216"/>
    <mergeCell ref="J216:K216"/>
    <mergeCell ref="N216:P216"/>
    <mergeCell ref="C225:D225"/>
    <mergeCell ref="F225:H225"/>
    <mergeCell ref="J225:K225"/>
    <mergeCell ref="N225:P225"/>
    <mergeCell ref="C226:D226"/>
    <mergeCell ref="F226:H226"/>
    <mergeCell ref="J226:K226"/>
    <mergeCell ref="N226:P226"/>
    <mergeCell ref="C223:D223"/>
    <mergeCell ref="F223:H223"/>
    <mergeCell ref="J223:K223"/>
    <mergeCell ref="N223:P223"/>
    <mergeCell ref="C224:D224"/>
    <mergeCell ref="F224:H224"/>
    <mergeCell ref="J224:K224"/>
    <mergeCell ref="N224:P224"/>
    <mergeCell ref="C221:D221"/>
    <mergeCell ref="F221:H221"/>
    <mergeCell ref="J221:K221"/>
    <mergeCell ref="N221:P221"/>
    <mergeCell ref="C222:D222"/>
    <mergeCell ref="F222:H222"/>
    <mergeCell ref="J222:K222"/>
    <mergeCell ref="N222:P222"/>
    <mergeCell ref="C231:D231"/>
    <mergeCell ref="F231:H231"/>
    <mergeCell ref="J231:K231"/>
    <mergeCell ref="N231:P231"/>
    <mergeCell ref="C232:D232"/>
    <mergeCell ref="F232:H232"/>
    <mergeCell ref="J232:K232"/>
    <mergeCell ref="N232:P232"/>
    <mergeCell ref="C229:D229"/>
    <mergeCell ref="F229:H229"/>
    <mergeCell ref="J229:K229"/>
    <mergeCell ref="N229:P229"/>
    <mergeCell ref="C230:D230"/>
    <mergeCell ref="F230:H230"/>
    <mergeCell ref="J230:K230"/>
    <mergeCell ref="N230:P230"/>
    <mergeCell ref="C227:D227"/>
    <mergeCell ref="F227:H227"/>
    <mergeCell ref="J227:K227"/>
    <mergeCell ref="N227:P227"/>
    <mergeCell ref="C228:D228"/>
    <mergeCell ref="F228:H228"/>
    <mergeCell ref="J228:K228"/>
    <mergeCell ref="N228:P228"/>
    <mergeCell ref="C237:D237"/>
    <mergeCell ref="F237:H237"/>
    <mergeCell ref="J237:K237"/>
    <mergeCell ref="N237:P237"/>
    <mergeCell ref="C238:D238"/>
    <mergeCell ref="F238:H238"/>
    <mergeCell ref="J238:K238"/>
    <mergeCell ref="N238:P238"/>
    <mergeCell ref="C235:D235"/>
    <mergeCell ref="F235:H235"/>
    <mergeCell ref="J235:K235"/>
    <mergeCell ref="N235:P235"/>
    <mergeCell ref="C236:D236"/>
    <mergeCell ref="F236:H236"/>
    <mergeCell ref="J236:K236"/>
    <mergeCell ref="N236:P236"/>
    <mergeCell ref="C233:D233"/>
    <mergeCell ref="F233:H233"/>
    <mergeCell ref="J233:K233"/>
    <mergeCell ref="N233:P233"/>
    <mergeCell ref="C234:D234"/>
    <mergeCell ref="F234:H234"/>
    <mergeCell ref="J234:K234"/>
    <mergeCell ref="N234:P234"/>
    <mergeCell ref="C243:D243"/>
    <mergeCell ref="F243:H243"/>
    <mergeCell ref="J243:K243"/>
    <mergeCell ref="N243:P243"/>
    <mergeCell ref="C244:D244"/>
    <mergeCell ref="F244:H244"/>
    <mergeCell ref="J244:K244"/>
    <mergeCell ref="N244:P244"/>
    <mergeCell ref="C241:D241"/>
    <mergeCell ref="F241:H241"/>
    <mergeCell ref="J241:K241"/>
    <mergeCell ref="N241:P241"/>
    <mergeCell ref="C242:D242"/>
    <mergeCell ref="F242:H242"/>
    <mergeCell ref="J242:K242"/>
    <mergeCell ref="N242:P242"/>
    <mergeCell ref="C239:D239"/>
    <mergeCell ref="F239:H239"/>
    <mergeCell ref="J239:K239"/>
    <mergeCell ref="N239:P239"/>
    <mergeCell ref="C240:D240"/>
    <mergeCell ref="F240:H240"/>
    <mergeCell ref="J240:K240"/>
    <mergeCell ref="N240:P240"/>
    <mergeCell ref="C249:D249"/>
    <mergeCell ref="F249:H249"/>
    <mergeCell ref="J249:K249"/>
    <mergeCell ref="N249:P249"/>
    <mergeCell ref="C250:D250"/>
    <mergeCell ref="F250:H250"/>
    <mergeCell ref="J250:K250"/>
    <mergeCell ref="N250:P250"/>
    <mergeCell ref="C247:D247"/>
    <mergeCell ref="F247:H247"/>
    <mergeCell ref="J247:K247"/>
    <mergeCell ref="N247:P247"/>
    <mergeCell ref="C248:D248"/>
    <mergeCell ref="F248:H248"/>
    <mergeCell ref="J248:K248"/>
    <mergeCell ref="N248:P248"/>
    <mergeCell ref="C245:D245"/>
    <mergeCell ref="F245:H245"/>
    <mergeCell ref="J245:K245"/>
    <mergeCell ref="N245:P245"/>
    <mergeCell ref="C246:D246"/>
    <mergeCell ref="F246:H246"/>
    <mergeCell ref="J246:K246"/>
    <mergeCell ref="N246:P246"/>
    <mergeCell ref="C255:D255"/>
    <mergeCell ref="F255:H255"/>
    <mergeCell ref="J255:K255"/>
    <mergeCell ref="N255:P255"/>
    <mergeCell ref="C256:D256"/>
    <mergeCell ref="F256:H256"/>
    <mergeCell ref="J256:K256"/>
    <mergeCell ref="N256:P256"/>
    <mergeCell ref="C253:D253"/>
    <mergeCell ref="F253:H253"/>
    <mergeCell ref="J253:K253"/>
    <mergeCell ref="N253:P253"/>
    <mergeCell ref="C254:D254"/>
    <mergeCell ref="F254:H254"/>
    <mergeCell ref="J254:K254"/>
    <mergeCell ref="N254:P254"/>
    <mergeCell ref="C251:D251"/>
    <mergeCell ref="F251:H251"/>
    <mergeCell ref="J251:K251"/>
    <mergeCell ref="N251:P251"/>
    <mergeCell ref="C252:D252"/>
    <mergeCell ref="F252:H252"/>
    <mergeCell ref="J252:K252"/>
    <mergeCell ref="N252:P252"/>
    <mergeCell ref="C261:D261"/>
    <mergeCell ref="F261:H261"/>
    <mergeCell ref="J261:K261"/>
    <mergeCell ref="N261:P261"/>
    <mergeCell ref="C262:D262"/>
    <mergeCell ref="F262:H262"/>
    <mergeCell ref="J262:K262"/>
    <mergeCell ref="N262:P262"/>
    <mergeCell ref="C259:D259"/>
    <mergeCell ref="F259:H259"/>
    <mergeCell ref="J259:K259"/>
    <mergeCell ref="N259:P259"/>
    <mergeCell ref="C260:D260"/>
    <mergeCell ref="F260:H260"/>
    <mergeCell ref="J260:K260"/>
    <mergeCell ref="N260:P260"/>
    <mergeCell ref="C257:D257"/>
    <mergeCell ref="F257:H257"/>
    <mergeCell ref="J257:K257"/>
    <mergeCell ref="N257:P257"/>
    <mergeCell ref="C258:D258"/>
    <mergeCell ref="F258:H258"/>
    <mergeCell ref="J258:K258"/>
    <mergeCell ref="N258:P258"/>
    <mergeCell ref="C267:D267"/>
    <mergeCell ref="F267:H267"/>
    <mergeCell ref="J267:K267"/>
    <mergeCell ref="N267:P267"/>
    <mergeCell ref="C268:D268"/>
    <mergeCell ref="F268:H268"/>
    <mergeCell ref="J268:K268"/>
    <mergeCell ref="N268:P268"/>
    <mergeCell ref="C265:D265"/>
    <mergeCell ref="F265:H265"/>
    <mergeCell ref="J265:K265"/>
    <mergeCell ref="N265:P265"/>
    <mergeCell ref="C266:D266"/>
    <mergeCell ref="F266:H266"/>
    <mergeCell ref="J266:K266"/>
    <mergeCell ref="N266:P266"/>
    <mergeCell ref="C263:D263"/>
    <mergeCell ref="F263:H263"/>
    <mergeCell ref="J263:K263"/>
    <mergeCell ref="N263:P263"/>
    <mergeCell ref="C264:D264"/>
    <mergeCell ref="F264:H264"/>
    <mergeCell ref="J264:K264"/>
    <mergeCell ref="N264:P264"/>
    <mergeCell ref="C273:D273"/>
    <mergeCell ref="F273:H273"/>
    <mergeCell ref="J273:K273"/>
    <mergeCell ref="N273:P273"/>
    <mergeCell ref="C274:D274"/>
    <mergeCell ref="F274:H274"/>
    <mergeCell ref="J274:K274"/>
    <mergeCell ref="N274:P274"/>
    <mergeCell ref="C271:D271"/>
    <mergeCell ref="F271:H271"/>
    <mergeCell ref="J271:K271"/>
    <mergeCell ref="N271:P271"/>
    <mergeCell ref="C272:D272"/>
    <mergeCell ref="F272:H272"/>
    <mergeCell ref="J272:K272"/>
    <mergeCell ref="N272:P272"/>
    <mergeCell ref="C269:D269"/>
    <mergeCell ref="F269:H269"/>
    <mergeCell ref="J269:K269"/>
    <mergeCell ref="N269:P269"/>
    <mergeCell ref="C270:D270"/>
    <mergeCell ref="F270:H270"/>
    <mergeCell ref="J270:K270"/>
    <mergeCell ref="N270:P270"/>
    <mergeCell ref="C279:D279"/>
    <mergeCell ref="F279:H279"/>
    <mergeCell ref="J279:K279"/>
    <mergeCell ref="N279:P279"/>
    <mergeCell ref="C280:D280"/>
    <mergeCell ref="F280:H280"/>
    <mergeCell ref="J280:K280"/>
    <mergeCell ref="N280:P280"/>
    <mergeCell ref="C277:D277"/>
    <mergeCell ref="F277:H277"/>
    <mergeCell ref="J277:K277"/>
    <mergeCell ref="N277:P277"/>
    <mergeCell ref="C278:D278"/>
    <mergeCell ref="F278:H278"/>
    <mergeCell ref="J278:K278"/>
    <mergeCell ref="N278:P278"/>
    <mergeCell ref="C275:D275"/>
    <mergeCell ref="F275:H275"/>
    <mergeCell ref="J275:K275"/>
    <mergeCell ref="N275:P275"/>
    <mergeCell ref="C276:D276"/>
    <mergeCell ref="F276:H276"/>
    <mergeCell ref="J276:K276"/>
    <mergeCell ref="N276:P276"/>
    <mergeCell ref="C285:D285"/>
    <mergeCell ref="F285:H285"/>
    <mergeCell ref="J285:K285"/>
    <mergeCell ref="N285:P285"/>
    <mergeCell ref="C286:D286"/>
    <mergeCell ref="F286:H286"/>
    <mergeCell ref="J286:K286"/>
    <mergeCell ref="N286:P286"/>
    <mergeCell ref="C283:D283"/>
    <mergeCell ref="F283:H283"/>
    <mergeCell ref="J283:K283"/>
    <mergeCell ref="N283:P283"/>
    <mergeCell ref="C284:D284"/>
    <mergeCell ref="F284:H284"/>
    <mergeCell ref="J284:K284"/>
    <mergeCell ref="N284:P284"/>
    <mergeCell ref="C281:D281"/>
    <mergeCell ref="F281:H281"/>
    <mergeCell ref="J281:K281"/>
    <mergeCell ref="N281:P281"/>
    <mergeCell ref="C282:D282"/>
    <mergeCell ref="F282:H282"/>
    <mergeCell ref="J282:K282"/>
    <mergeCell ref="N282:P282"/>
    <mergeCell ref="C291:D291"/>
    <mergeCell ref="F291:H291"/>
    <mergeCell ref="J291:K291"/>
    <mergeCell ref="N291:P291"/>
    <mergeCell ref="C292:D292"/>
    <mergeCell ref="F292:H292"/>
    <mergeCell ref="J292:K292"/>
    <mergeCell ref="N292:P292"/>
    <mergeCell ref="C289:D289"/>
    <mergeCell ref="F289:H289"/>
    <mergeCell ref="J289:K289"/>
    <mergeCell ref="N289:P289"/>
    <mergeCell ref="C290:D290"/>
    <mergeCell ref="F290:H290"/>
    <mergeCell ref="J290:K290"/>
    <mergeCell ref="N290:P290"/>
    <mergeCell ref="C287:D287"/>
    <mergeCell ref="F287:H287"/>
    <mergeCell ref="J287:K287"/>
    <mergeCell ref="N287:P287"/>
    <mergeCell ref="C288:D288"/>
    <mergeCell ref="F288:H288"/>
    <mergeCell ref="J288:K288"/>
    <mergeCell ref="N288:P288"/>
    <mergeCell ref="C297:D297"/>
    <mergeCell ref="F297:H297"/>
    <mergeCell ref="J297:K297"/>
    <mergeCell ref="N297:P297"/>
    <mergeCell ref="C298:D298"/>
    <mergeCell ref="F298:H298"/>
    <mergeCell ref="J298:K298"/>
    <mergeCell ref="N298:P298"/>
    <mergeCell ref="C295:D295"/>
    <mergeCell ref="F295:H295"/>
    <mergeCell ref="J295:K295"/>
    <mergeCell ref="N295:P295"/>
    <mergeCell ref="C296:D296"/>
    <mergeCell ref="F296:H296"/>
    <mergeCell ref="J296:K296"/>
    <mergeCell ref="N296:P296"/>
    <mergeCell ref="C293:D293"/>
    <mergeCell ref="F293:H293"/>
    <mergeCell ref="J293:K293"/>
    <mergeCell ref="N293:P293"/>
    <mergeCell ref="C294:D294"/>
    <mergeCell ref="F294:H294"/>
    <mergeCell ref="J294:K294"/>
    <mergeCell ref="N294:P294"/>
    <mergeCell ref="C303:D303"/>
    <mergeCell ref="F303:H303"/>
    <mergeCell ref="J303:K303"/>
    <mergeCell ref="N303:P303"/>
    <mergeCell ref="C304:D304"/>
    <mergeCell ref="F304:H304"/>
    <mergeCell ref="J304:K304"/>
    <mergeCell ref="N304:P304"/>
    <mergeCell ref="C301:D301"/>
    <mergeCell ref="F301:H301"/>
    <mergeCell ref="J301:K301"/>
    <mergeCell ref="N301:P301"/>
    <mergeCell ref="C302:D302"/>
    <mergeCell ref="F302:H302"/>
    <mergeCell ref="J302:K302"/>
    <mergeCell ref="N302:P302"/>
    <mergeCell ref="C299:D299"/>
    <mergeCell ref="F299:H299"/>
    <mergeCell ref="J299:K299"/>
    <mergeCell ref="N299:P299"/>
    <mergeCell ref="C300:D300"/>
    <mergeCell ref="F300:H300"/>
    <mergeCell ref="J300:K300"/>
    <mergeCell ref="N300:P300"/>
    <mergeCell ref="C309:D309"/>
    <mergeCell ref="F309:H309"/>
    <mergeCell ref="J309:K309"/>
    <mergeCell ref="N309:P309"/>
    <mergeCell ref="C310:D310"/>
    <mergeCell ref="F310:H310"/>
    <mergeCell ref="J310:K310"/>
    <mergeCell ref="N310:P310"/>
    <mergeCell ref="C307:D307"/>
    <mergeCell ref="F307:H307"/>
    <mergeCell ref="J307:K307"/>
    <mergeCell ref="N307:P307"/>
    <mergeCell ref="C308:D308"/>
    <mergeCell ref="F308:H308"/>
    <mergeCell ref="J308:K308"/>
    <mergeCell ref="N308:P308"/>
    <mergeCell ref="C305:D305"/>
    <mergeCell ref="F305:H305"/>
    <mergeCell ref="J305:K305"/>
    <mergeCell ref="N305:P305"/>
    <mergeCell ref="C306:D306"/>
    <mergeCell ref="F306:H306"/>
    <mergeCell ref="J306:K306"/>
    <mergeCell ref="N306:P306"/>
    <mergeCell ref="C315:D315"/>
    <mergeCell ref="F315:H315"/>
    <mergeCell ref="J315:K315"/>
    <mergeCell ref="N315:P315"/>
    <mergeCell ref="C316:D316"/>
    <mergeCell ref="F316:H316"/>
    <mergeCell ref="J316:K316"/>
    <mergeCell ref="N316:P316"/>
    <mergeCell ref="C313:D313"/>
    <mergeCell ref="F313:H313"/>
    <mergeCell ref="J313:K313"/>
    <mergeCell ref="N313:P313"/>
    <mergeCell ref="C314:D314"/>
    <mergeCell ref="F314:H314"/>
    <mergeCell ref="J314:K314"/>
    <mergeCell ref="N314:P314"/>
    <mergeCell ref="C311:D311"/>
    <mergeCell ref="F311:H311"/>
    <mergeCell ref="J311:K311"/>
    <mergeCell ref="N311:P311"/>
    <mergeCell ref="C312:D312"/>
    <mergeCell ref="F312:H312"/>
    <mergeCell ref="J312:K312"/>
    <mergeCell ref="N312:P312"/>
    <mergeCell ref="C321:D321"/>
    <mergeCell ref="F321:H321"/>
    <mergeCell ref="J321:K321"/>
    <mergeCell ref="N321:P321"/>
    <mergeCell ref="C322:D322"/>
    <mergeCell ref="F322:H322"/>
    <mergeCell ref="J322:K322"/>
    <mergeCell ref="N322:P322"/>
    <mergeCell ref="C319:D319"/>
    <mergeCell ref="F319:H319"/>
    <mergeCell ref="J319:K319"/>
    <mergeCell ref="N319:P319"/>
    <mergeCell ref="C320:D320"/>
    <mergeCell ref="F320:H320"/>
    <mergeCell ref="J320:K320"/>
    <mergeCell ref="N320:P320"/>
    <mergeCell ref="C317:D317"/>
    <mergeCell ref="F317:H317"/>
    <mergeCell ref="J317:K317"/>
    <mergeCell ref="N317:P317"/>
    <mergeCell ref="C318:D318"/>
    <mergeCell ref="F318:H318"/>
    <mergeCell ref="J318:K318"/>
    <mergeCell ref="N318:P318"/>
    <mergeCell ref="C327:D327"/>
    <mergeCell ref="F327:H327"/>
    <mergeCell ref="J327:K327"/>
    <mergeCell ref="N327:P327"/>
    <mergeCell ref="C328:D328"/>
    <mergeCell ref="F328:H328"/>
    <mergeCell ref="J328:K328"/>
    <mergeCell ref="N328:P328"/>
    <mergeCell ref="C325:D325"/>
    <mergeCell ref="F325:H325"/>
    <mergeCell ref="J325:K325"/>
    <mergeCell ref="N325:P325"/>
    <mergeCell ref="C326:D326"/>
    <mergeCell ref="F326:H326"/>
    <mergeCell ref="J326:K326"/>
    <mergeCell ref="N326:P326"/>
    <mergeCell ref="C323:D323"/>
    <mergeCell ref="F323:H323"/>
    <mergeCell ref="J323:K323"/>
    <mergeCell ref="N323:P323"/>
    <mergeCell ref="C324:D324"/>
    <mergeCell ref="F324:H324"/>
    <mergeCell ref="J324:K324"/>
    <mergeCell ref="N324:P324"/>
    <mergeCell ref="C333:D333"/>
    <mergeCell ref="F333:H333"/>
    <mergeCell ref="J333:K333"/>
    <mergeCell ref="N333:P333"/>
    <mergeCell ref="C334:D334"/>
    <mergeCell ref="F334:H334"/>
    <mergeCell ref="J334:K334"/>
    <mergeCell ref="N334:P334"/>
    <mergeCell ref="C331:D331"/>
    <mergeCell ref="F331:H331"/>
    <mergeCell ref="J331:K331"/>
    <mergeCell ref="N331:P331"/>
    <mergeCell ref="C332:D332"/>
    <mergeCell ref="F332:H332"/>
    <mergeCell ref="J332:K332"/>
    <mergeCell ref="N332:P332"/>
    <mergeCell ref="C329:D329"/>
    <mergeCell ref="F329:H329"/>
    <mergeCell ref="J329:K329"/>
    <mergeCell ref="N329:P329"/>
    <mergeCell ref="C330:D330"/>
    <mergeCell ref="F330:H330"/>
    <mergeCell ref="J330:K330"/>
    <mergeCell ref="N330:P330"/>
    <mergeCell ref="C339:D339"/>
    <mergeCell ref="F339:H339"/>
    <mergeCell ref="J339:K339"/>
    <mergeCell ref="N339:P339"/>
    <mergeCell ref="C340:D340"/>
    <mergeCell ref="F340:H340"/>
    <mergeCell ref="J340:K340"/>
    <mergeCell ref="N340:P340"/>
    <mergeCell ref="C337:D337"/>
    <mergeCell ref="F337:H337"/>
    <mergeCell ref="J337:K337"/>
    <mergeCell ref="N337:P337"/>
    <mergeCell ref="C338:D338"/>
    <mergeCell ref="F338:H338"/>
    <mergeCell ref="J338:K338"/>
    <mergeCell ref="N338:P338"/>
    <mergeCell ref="C335:D335"/>
    <mergeCell ref="F335:H335"/>
    <mergeCell ref="J335:K335"/>
    <mergeCell ref="N335:P335"/>
    <mergeCell ref="C336:D336"/>
    <mergeCell ref="F336:H336"/>
    <mergeCell ref="J336:K336"/>
    <mergeCell ref="N336:P336"/>
    <mergeCell ref="C345:D345"/>
    <mergeCell ref="F345:H345"/>
    <mergeCell ref="J345:K345"/>
    <mergeCell ref="N345:P345"/>
    <mergeCell ref="C346:D346"/>
    <mergeCell ref="F346:H346"/>
    <mergeCell ref="J346:K346"/>
    <mergeCell ref="N346:P346"/>
    <mergeCell ref="C343:D343"/>
    <mergeCell ref="F343:H343"/>
    <mergeCell ref="J343:K343"/>
    <mergeCell ref="N343:P343"/>
    <mergeCell ref="C344:D344"/>
    <mergeCell ref="F344:H344"/>
    <mergeCell ref="J344:K344"/>
    <mergeCell ref="N344:P344"/>
    <mergeCell ref="C341:D341"/>
    <mergeCell ref="F341:H341"/>
    <mergeCell ref="J341:K341"/>
    <mergeCell ref="N341:P341"/>
    <mergeCell ref="C342:D342"/>
    <mergeCell ref="F342:H342"/>
    <mergeCell ref="J342:K342"/>
    <mergeCell ref="N342:P342"/>
    <mergeCell ref="C351:D351"/>
    <mergeCell ref="F351:H351"/>
    <mergeCell ref="J351:K351"/>
    <mergeCell ref="N351:P351"/>
    <mergeCell ref="C352:D352"/>
    <mergeCell ref="F352:H352"/>
    <mergeCell ref="J352:K352"/>
    <mergeCell ref="N352:P352"/>
    <mergeCell ref="C349:D349"/>
    <mergeCell ref="F349:H349"/>
    <mergeCell ref="J349:K349"/>
    <mergeCell ref="N349:P349"/>
    <mergeCell ref="C350:D350"/>
    <mergeCell ref="F350:H350"/>
    <mergeCell ref="J350:K350"/>
    <mergeCell ref="N350:P350"/>
    <mergeCell ref="C347:D347"/>
    <mergeCell ref="F347:H347"/>
    <mergeCell ref="J347:K347"/>
    <mergeCell ref="N347:P347"/>
    <mergeCell ref="C348:D348"/>
    <mergeCell ref="F348:H348"/>
    <mergeCell ref="J348:K348"/>
    <mergeCell ref="N348:P348"/>
    <mergeCell ref="C357:D357"/>
    <mergeCell ref="F357:H357"/>
    <mergeCell ref="J357:K357"/>
    <mergeCell ref="N357:P357"/>
    <mergeCell ref="C358:D358"/>
    <mergeCell ref="F358:H358"/>
    <mergeCell ref="J358:K358"/>
    <mergeCell ref="N358:P358"/>
    <mergeCell ref="C355:D355"/>
    <mergeCell ref="F355:H355"/>
    <mergeCell ref="J355:K355"/>
    <mergeCell ref="N355:P355"/>
    <mergeCell ref="C356:D356"/>
    <mergeCell ref="F356:H356"/>
    <mergeCell ref="J356:K356"/>
    <mergeCell ref="N356:P356"/>
    <mergeCell ref="C353:D353"/>
    <mergeCell ref="F353:H353"/>
    <mergeCell ref="J353:K353"/>
    <mergeCell ref="N353:P353"/>
    <mergeCell ref="C354:D354"/>
    <mergeCell ref="F354:H354"/>
    <mergeCell ref="J354:K354"/>
    <mergeCell ref="N354:P354"/>
    <mergeCell ref="C363:D363"/>
    <mergeCell ref="F363:H363"/>
    <mergeCell ref="J363:K363"/>
    <mergeCell ref="N363:P363"/>
    <mergeCell ref="C364:D364"/>
    <mergeCell ref="F364:H364"/>
    <mergeCell ref="J364:K364"/>
    <mergeCell ref="N364:P364"/>
    <mergeCell ref="C361:D361"/>
    <mergeCell ref="F361:H361"/>
    <mergeCell ref="J361:K361"/>
    <mergeCell ref="N361:P361"/>
    <mergeCell ref="C362:D362"/>
    <mergeCell ref="F362:H362"/>
    <mergeCell ref="J362:K362"/>
    <mergeCell ref="N362:P362"/>
    <mergeCell ref="C359:D359"/>
    <mergeCell ref="F359:H359"/>
    <mergeCell ref="J359:K359"/>
    <mergeCell ref="N359:P359"/>
    <mergeCell ref="C360:D360"/>
    <mergeCell ref="F360:H360"/>
    <mergeCell ref="J360:K360"/>
    <mergeCell ref="N360:P360"/>
    <mergeCell ref="C369:D369"/>
    <mergeCell ref="F369:H369"/>
    <mergeCell ref="J369:K369"/>
    <mergeCell ref="N369:P369"/>
    <mergeCell ref="C370:D370"/>
    <mergeCell ref="F370:H370"/>
    <mergeCell ref="J370:K370"/>
    <mergeCell ref="N370:P370"/>
    <mergeCell ref="C367:D367"/>
    <mergeCell ref="F367:H367"/>
    <mergeCell ref="J367:K367"/>
    <mergeCell ref="N367:P367"/>
    <mergeCell ref="C368:D368"/>
    <mergeCell ref="F368:H368"/>
    <mergeCell ref="J368:K368"/>
    <mergeCell ref="N368:P368"/>
    <mergeCell ref="C365:D365"/>
    <mergeCell ref="F365:H365"/>
    <mergeCell ref="J365:K365"/>
    <mergeCell ref="N365:P365"/>
    <mergeCell ref="C366:D366"/>
    <mergeCell ref="F366:H366"/>
    <mergeCell ref="J366:K366"/>
    <mergeCell ref="N366:P366"/>
    <mergeCell ref="C375:D375"/>
    <mergeCell ref="F375:H375"/>
    <mergeCell ref="J375:K375"/>
    <mergeCell ref="N375:P375"/>
    <mergeCell ref="C376:D376"/>
    <mergeCell ref="F376:H376"/>
    <mergeCell ref="J376:K376"/>
    <mergeCell ref="N376:P376"/>
    <mergeCell ref="C373:D373"/>
    <mergeCell ref="F373:H373"/>
    <mergeCell ref="J373:K373"/>
    <mergeCell ref="N373:P373"/>
    <mergeCell ref="C374:D374"/>
    <mergeCell ref="F374:H374"/>
    <mergeCell ref="J374:K374"/>
    <mergeCell ref="N374:P374"/>
    <mergeCell ref="C371:D371"/>
    <mergeCell ref="F371:H371"/>
    <mergeCell ref="J371:K371"/>
    <mergeCell ref="N371:P371"/>
    <mergeCell ref="C372:D372"/>
    <mergeCell ref="F372:H372"/>
    <mergeCell ref="J372:K372"/>
    <mergeCell ref="N372:P372"/>
    <mergeCell ref="C381:D381"/>
    <mergeCell ref="F381:H381"/>
    <mergeCell ref="J381:K381"/>
    <mergeCell ref="N381:P381"/>
    <mergeCell ref="C382:D382"/>
    <mergeCell ref="F382:H382"/>
    <mergeCell ref="J382:K382"/>
    <mergeCell ref="N382:P382"/>
    <mergeCell ref="C379:D379"/>
    <mergeCell ref="F379:H379"/>
    <mergeCell ref="J379:K379"/>
    <mergeCell ref="N379:P379"/>
    <mergeCell ref="C380:D380"/>
    <mergeCell ref="F380:H380"/>
    <mergeCell ref="J380:K380"/>
    <mergeCell ref="N380:P380"/>
    <mergeCell ref="C377:D377"/>
    <mergeCell ref="F377:H377"/>
    <mergeCell ref="J377:K377"/>
    <mergeCell ref="N377:P377"/>
    <mergeCell ref="C378:D378"/>
    <mergeCell ref="F378:H378"/>
    <mergeCell ref="J378:K378"/>
    <mergeCell ref="N378:P378"/>
    <mergeCell ref="C387:D387"/>
    <mergeCell ref="F387:H387"/>
    <mergeCell ref="J387:K387"/>
    <mergeCell ref="N387:P387"/>
    <mergeCell ref="C388:D388"/>
    <mergeCell ref="F388:H388"/>
    <mergeCell ref="J388:K388"/>
    <mergeCell ref="N388:P388"/>
    <mergeCell ref="C385:D385"/>
    <mergeCell ref="F385:H385"/>
    <mergeCell ref="J385:K385"/>
    <mergeCell ref="N385:P385"/>
    <mergeCell ref="C386:D386"/>
    <mergeCell ref="F386:H386"/>
    <mergeCell ref="J386:K386"/>
    <mergeCell ref="N386:P386"/>
    <mergeCell ref="C383:D383"/>
    <mergeCell ref="F383:H383"/>
    <mergeCell ref="J383:K383"/>
    <mergeCell ref="N383:P383"/>
    <mergeCell ref="C384:D384"/>
    <mergeCell ref="F384:H384"/>
    <mergeCell ref="J384:K384"/>
    <mergeCell ref="N384:P384"/>
    <mergeCell ref="C393:D393"/>
    <mergeCell ref="F393:H393"/>
    <mergeCell ref="J393:K393"/>
    <mergeCell ref="N393:P393"/>
    <mergeCell ref="C394:D394"/>
    <mergeCell ref="F394:H394"/>
    <mergeCell ref="J394:K394"/>
    <mergeCell ref="N394:P394"/>
    <mergeCell ref="C391:D391"/>
    <mergeCell ref="F391:H391"/>
    <mergeCell ref="J391:K391"/>
    <mergeCell ref="N391:P391"/>
    <mergeCell ref="C392:D392"/>
    <mergeCell ref="F392:H392"/>
    <mergeCell ref="J392:K392"/>
    <mergeCell ref="N392:P392"/>
    <mergeCell ref="C389:D389"/>
    <mergeCell ref="F389:H389"/>
    <mergeCell ref="J389:K389"/>
    <mergeCell ref="N389:P389"/>
    <mergeCell ref="C390:D390"/>
    <mergeCell ref="F390:H390"/>
    <mergeCell ref="J390:K390"/>
    <mergeCell ref="N390:P390"/>
    <mergeCell ref="C399:D399"/>
    <mergeCell ref="F399:H399"/>
    <mergeCell ref="J399:K399"/>
    <mergeCell ref="N399:P399"/>
    <mergeCell ref="C400:D400"/>
    <mergeCell ref="F400:H400"/>
    <mergeCell ref="J400:K400"/>
    <mergeCell ref="N400:P400"/>
    <mergeCell ref="C397:D397"/>
    <mergeCell ref="F397:H397"/>
    <mergeCell ref="J397:K397"/>
    <mergeCell ref="N397:P397"/>
    <mergeCell ref="C398:D398"/>
    <mergeCell ref="F398:H398"/>
    <mergeCell ref="J398:K398"/>
    <mergeCell ref="N398:P398"/>
    <mergeCell ref="C395:D395"/>
    <mergeCell ref="F395:H395"/>
    <mergeCell ref="J395:K395"/>
    <mergeCell ref="N395:P395"/>
    <mergeCell ref="C396:D396"/>
    <mergeCell ref="F396:H396"/>
    <mergeCell ref="J396:K396"/>
    <mergeCell ref="N396:P396"/>
    <mergeCell ref="C405:D405"/>
    <mergeCell ref="F405:H405"/>
    <mergeCell ref="J405:K405"/>
    <mergeCell ref="N405:P405"/>
    <mergeCell ref="C406:D406"/>
    <mergeCell ref="F406:H406"/>
    <mergeCell ref="J406:K406"/>
    <mergeCell ref="N406:P406"/>
    <mergeCell ref="C403:D403"/>
    <mergeCell ref="F403:H403"/>
    <mergeCell ref="J403:K403"/>
    <mergeCell ref="N403:P403"/>
    <mergeCell ref="C404:D404"/>
    <mergeCell ref="F404:H404"/>
    <mergeCell ref="J404:K404"/>
    <mergeCell ref="N404:P404"/>
    <mergeCell ref="C401:D401"/>
    <mergeCell ref="F401:H401"/>
    <mergeCell ref="J401:K401"/>
    <mergeCell ref="N401:P401"/>
    <mergeCell ref="C402:D402"/>
    <mergeCell ref="F402:H402"/>
    <mergeCell ref="J402:K402"/>
    <mergeCell ref="N402:P402"/>
    <mergeCell ref="C411:D411"/>
    <mergeCell ref="F411:H411"/>
    <mergeCell ref="J411:K411"/>
    <mergeCell ref="N411:P411"/>
    <mergeCell ref="C412:D412"/>
    <mergeCell ref="F412:H412"/>
    <mergeCell ref="J412:K412"/>
    <mergeCell ref="N412:P412"/>
    <mergeCell ref="C409:D409"/>
    <mergeCell ref="F409:H409"/>
    <mergeCell ref="J409:K409"/>
    <mergeCell ref="N409:P409"/>
    <mergeCell ref="C410:D410"/>
    <mergeCell ref="F410:H410"/>
    <mergeCell ref="J410:K410"/>
    <mergeCell ref="N410:P410"/>
    <mergeCell ref="C407:D407"/>
    <mergeCell ref="F407:H407"/>
    <mergeCell ref="J407:K407"/>
    <mergeCell ref="N407:P407"/>
    <mergeCell ref="C408:D408"/>
    <mergeCell ref="F408:H408"/>
    <mergeCell ref="J408:K408"/>
    <mergeCell ref="N408:P408"/>
    <mergeCell ref="C417:D417"/>
    <mergeCell ref="F417:H417"/>
    <mergeCell ref="J417:K417"/>
    <mergeCell ref="N417:P417"/>
    <mergeCell ref="C418:D418"/>
    <mergeCell ref="F418:H418"/>
    <mergeCell ref="J418:K418"/>
    <mergeCell ref="N418:P418"/>
    <mergeCell ref="C415:D415"/>
    <mergeCell ref="F415:H415"/>
    <mergeCell ref="J415:K415"/>
    <mergeCell ref="N415:P415"/>
    <mergeCell ref="C416:D416"/>
    <mergeCell ref="F416:H416"/>
    <mergeCell ref="J416:K416"/>
    <mergeCell ref="N416:P416"/>
    <mergeCell ref="C413:D413"/>
    <mergeCell ref="F413:H413"/>
    <mergeCell ref="J413:K413"/>
    <mergeCell ref="N413:P413"/>
    <mergeCell ref="C414:D414"/>
    <mergeCell ref="F414:H414"/>
    <mergeCell ref="J414:K414"/>
    <mergeCell ref="N414:P414"/>
    <mergeCell ref="C423:D423"/>
    <mergeCell ref="F423:H423"/>
    <mergeCell ref="J423:K423"/>
    <mergeCell ref="N423:P423"/>
    <mergeCell ref="C424:D424"/>
    <mergeCell ref="F424:H424"/>
    <mergeCell ref="J424:K424"/>
    <mergeCell ref="N424:P424"/>
    <mergeCell ref="C421:D421"/>
    <mergeCell ref="F421:H421"/>
    <mergeCell ref="J421:K421"/>
    <mergeCell ref="N421:P421"/>
    <mergeCell ref="C422:D422"/>
    <mergeCell ref="F422:H422"/>
    <mergeCell ref="J422:K422"/>
    <mergeCell ref="N422:P422"/>
    <mergeCell ref="C419:D419"/>
    <mergeCell ref="F419:H419"/>
    <mergeCell ref="J419:K419"/>
    <mergeCell ref="N419:P419"/>
    <mergeCell ref="C420:D420"/>
    <mergeCell ref="F420:H420"/>
    <mergeCell ref="J420:K420"/>
    <mergeCell ref="N420:P420"/>
    <mergeCell ref="C429:D429"/>
    <mergeCell ref="F429:H429"/>
    <mergeCell ref="J429:K429"/>
    <mergeCell ref="N429:P429"/>
    <mergeCell ref="C430:D430"/>
    <mergeCell ref="F430:H430"/>
    <mergeCell ref="J430:K430"/>
    <mergeCell ref="N430:P430"/>
    <mergeCell ref="C427:D427"/>
    <mergeCell ref="F427:H427"/>
    <mergeCell ref="J427:K427"/>
    <mergeCell ref="N427:P427"/>
    <mergeCell ref="C428:D428"/>
    <mergeCell ref="F428:H428"/>
    <mergeCell ref="J428:K428"/>
    <mergeCell ref="N428:P428"/>
    <mergeCell ref="C425:D425"/>
    <mergeCell ref="F425:H425"/>
    <mergeCell ref="J425:K425"/>
    <mergeCell ref="N425:P425"/>
    <mergeCell ref="C426:D426"/>
    <mergeCell ref="F426:H426"/>
    <mergeCell ref="J426:K426"/>
    <mergeCell ref="N426:P426"/>
    <mergeCell ref="C435:D435"/>
    <mergeCell ref="F435:H435"/>
    <mergeCell ref="J435:K435"/>
    <mergeCell ref="N435:P435"/>
    <mergeCell ref="C436:D436"/>
    <mergeCell ref="F436:H436"/>
    <mergeCell ref="J436:K436"/>
    <mergeCell ref="N436:P436"/>
    <mergeCell ref="C433:D433"/>
    <mergeCell ref="F433:H433"/>
    <mergeCell ref="J433:K433"/>
    <mergeCell ref="N433:P433"/>
    <mergeCell ref="C434:D434"/>
    <mergeCell ref="F434:H434"/>
    <mergeCell ref="J434:K434"/>
    <mergeCell ref="N434:P434"/>
    <mergeCell ref="C431:D431"/>
    <mergeCell ref="F431:H431"/>
    <mergeCell ref="J431:K431"/>
    <mergeCell ref="N431:P431"/>
    <mergeCell ref="C432:D432"/>
    <mergeCell ref="F432:H432"/>
    <mergeCell ref="J432:K432"/>
    <mergeCell ref="N432:P432"/>
    <mergeCell ref="C441:D441"/>
    <mergeCell ref="F441:H441"/>
    <mergeCell ref="J441:K441"/>
    <mergeCell ref="N441:P441"/>
    <mergeCell ref="C442:D442"/>
    <mergeCell ref="F442:H442"/>
    <mergeCell ref="J442:K442"/>
    <mergeCell ref="N442:P442"/>
    <mergeCell ref="C439:D439"/>
    <mergeCell ref="F439:H439"/>
    <mergeCell ref="J439:K439"/>
    <mergeCell ref="N439:P439"/>
    <mergeCell ref="C440:D440"/>
    <mergeCell ref="F440:H440"/>
    <mergeCell ref="J440:K440"/>
    <mergeCell ref="N440:P440"/>
    <mergeCell ref="C437:D437"/>
    <mergeCell ref="F437:H437"/>
    <mergeCell ref="J437:K437"/>
    <mergeCell ref="N437:P437"/>
    <mergeCell ref="C438:D438"/>
    <mergeCell ref="F438:H438"/>
    <mergeCell ref="J438:K438"/>
    <mergeCell ref="N438:P438"/>
    <mergeCell ref="C447:D447"/>
    <mergeCell ref="F447:H447"/>
    <mergeCell ref="J447:K447"/>
    <mergeCell ref="N447:P447"/>
    <mergeCell ref="C448:D448"/>
    <mergeCell ref="F448:H448"/>
    <mergeCell ref="J448:K448"/>
    <mergeCell ref="N448:P448"/>
    <mergeCell ref="C445:D445"/>
    <mergeCell ref="F445:H445"/>
    <mergeCell ref="J445:K445"/>
    <mergeCell ref="N445:P445"/>
    <mergeCell ref="C446:D446"/>
    <mergeCell ref="F446:H446"/>
    <mergeCell ref="J446:K446"/>
    <mergeCell ref="N446:P446"/>
    <mergeCell ref="C443:D443"/>
    <mergeCell ref="F443:H443"/>
    <mergeCell ref="J443:K443"/>
    <mergeCell ref="N443:P443"/>
    <mergeCell ref="C444:D444"/>
    <mergeCell ref="F444:H444"/>
    <mergeCell ref="J444:K444"/>
    <mergeCell ref="N444:P444"/>
    <mergeCell ref="C453:D453"/>
    <mergeCell ref="F453:H453"/>
    <mergeCell ref="J453:K453"/>
    <mergeCell ref="N453:P453"/>
    <mergeCell ref="C454:D454"/>
    <mergeCell ref="F454:H454"/>
    <mergeCell ref="J454:K454"/>
    <mergeCell ref="N454:P454"/>
    <mergeCell ref="C451:D451"/>
    <mergeCell ref="F451:H451"/>
    <mergeCell ref="J451:K451"/>
    <mergeCell ref="N451:P451"/>
    <mergeCell ref="C452:D452"/>
    <mergeCell ref="F452:H452"/>
    <mergeCell ref="J452:K452"/>
    <mergeCell ref="N452:P452"/>
    <mergeCell ref="C449:D449"/>
    <mergeCell ref="F449:H449"/>
    <mergeCell ref="J449:K449"/>
    <mergeCell ref="N449:P449"/>
    <mergeCell ref="C450:D450"/>
    <mergeCell ref="F450:H450"/>
    <mergeCell ref="J450:K450"/>
    <mergeCell ref="N450:P450"/>
    <mergeCell ref="C459:D459"/>
    <mergeCell ref="F459:H459"/>
    <mergeCell ref="J459:K459"/>
    <mergeCell ref="N459:P459"/>
    <mergeCell ref="C460:D460"/>
    <mergeCell ref="F460:H460"/>
    <mergeCell ref="J460:K460"/>
    <mergeCell ref="N460:P460"/>
    <mergeCell ref="C457:D457"/>
    <mergeCell ref="F457:H457"/>
    <mergeCell ref="J457:K457"/>
    <mergeCell ref="N457:P457"/>
    <mergeCell ref="C458:D458"/>
    <mergeCell ref="F458:H458"/>
    <mergeCell ref="J458:K458"/>
    <mergeCell ref="N458:P458"/>
    <mergeCell ref="C455:D455"/>
    <mergeCell ref="F455:H455"/>
    <mergeCell ref="J455:K455"/>
    <mergeCell ref="N455:P455"/>
    <mergeCell ref="C456:D456"/>
    <mergeCell ref="F456:H456"/>
    <mergeCell ref="J456:K456"/>
    <mergeCell ref="N456:P456"/>
    <mergeCell ref="C465:D465"/>
    <mergeCell ref="F465:H465"/>
    <mergeCell ref="J465:K465"/>
    <mergeCell ref="N465:P465"/>
    <mergeCell ref="C466:D466"/>
    <mergeCell ref="F466:H466"/>
    <mergeCell ref="J466:K466"/>
    <mergeCell ref="N466:P466"/>
    <mergeCell ref="C463:D463"/>
    <mergeCell ref="F463:H463"/>
    <mergeCell ref="J463:K463"/>
    <mergeCell ref="N463:P463"/>
    <mergeCell ref="C464:D464"/>
    <mergeCell ref="F464:H464"/>
    <mergeCell ref="J464:K464"/>
    <mergeCell ref="N464:P464"/>
    <mergeCell ref="C461:D461"/>
    <mergeCell ref="F461:H461"/>
    <mergeCell ref="J461:K461"/>
    <mergeCell ref="N461:P461"/>
    <mergeCell ref="C462:D462"/>
    <mergeCell ref="F462:H462"/>
    <mergeCell ref="J462:K462"/>
    <mergeCell ref="N462:P462"/>
    <mergeCell ref="C471:D471"/>
    <mergeCell ref="F471:H471"/>
    <mergeCell ref="J471:K471"/>
    <mergeCell ref="N471:P471"/>
    <mergeCell ref="C472:D472"/>
    <mergeCell ref="F472:H472"/>
    <mergeCell ref="J472:K472"/>
    <mergeCell ref="N472:P472"/>
    <mergeCell ref="C469:D469"/>
    <mergeCell ref="F469:H469"/>
    <mergeCell ref="J469:K469"/>
    <mergeCell ref="N469:P469"/>
    <mergeCell ref="C470:D470"/>
    <mergeCell ref="F470:H470"/>
    <mergeCell ref="J470:K470"/>
    <mergeCell ref="N470:P470"/>
    <mergeCell ref="C467:D467"/>
    <mergeCell ref="F467:H467"/>
    <mergeCell ref="J467:K467"/>
    <mergeCell ref="N467:P467"/>
    <mergeCell ref="C468:D468"/>
    <mergeCell ref="F468:H468"/>
    <mergeCell ref="J468:K468"/>
    <mergeCell ref="N468:P468"/>
    <mergeCell ref="C477:D477"/>
    <mergeCell ref="F477:H477"/>
    <mergeCell ref="J477:K477"/>
    <mergeCell ref="N477:P477"/>
    <mergeCell ref="C478:D478"/>
    <mergeCell ref="F478:H478"/>
    <mergeCell ref="J478:K478"/>
    <mergeCell ref="N478:P478"/>
    <mergeCell ref="C475:D475"/>
    <mergeCell ref="F475:H475"/>
    <mergeCell ref="J475:K475"/>
    <mergeCell ref="N475:P475"/>
    <mergeCell ref="C476:D476"/>
    <mergeCell ref="F476:H476"/>
    <mergeCell ref="J476:K476"/>
    <mergeCell ref="N476:P476"/>
    <mergeCell ref="C473:D473"/>
    <mergeCell ref="F473:H473"/>
    <mergeCell ref="J473:K473"/>
    <mergeCell ref="N473:P473"/>
    <mergeCell ref="C474:D474"/>
    <mergeCell ref="F474:H474"/>
    <mergeCell ref="J474:K474"/>
    <mergeCell ref="N474:P474"/>
    <mergeCell ref="C483:D483"/>
    <mergeCell ref="F483:H483"/>
    <mergeCell ref="J483:K483"/>
    <mergeCell ref="N483:P483"/>
    <mergeCell ref="C484:D484"/>
    <mergeCell ref="F484:H484"/>
    <mergeCell ref="J484:K484"/>
    <mergeCell ref="N484:P484"/>
    <mergeCell ref="C481:D481"/>
    <mergeCell ref="F481:H481"/>
    <mergeCell ref="J481:K481"/>
    <mergeCell ref="N481:P481"/>
    <mergeCell ref="C482:D482"/>
    <mergeCell ref="F482:H482"/>
    <mergeCell ref="J482:K482"/>
    <mergeCell ref="N482:P482"/>
    <mergeCell ref="C479:D479"/>
    <mergeCell ref="F479:H479"/>
    <mergeCell ref="J479:K479"/>
    <mergeCell ref="N479:P479"/>
    <mergeCell ref="C480:D480"/>
    <mergeCell ref="F480:H480"/>
    <mergeCell ref="J480:K480"/>
    <mergeCell ref="N480:P480"/>
    <mergeCell ref="C489:D489"/>
    <mergeCell ref="F489:H489"/>
    <mergeCell ref="J489:K489"/>
    <mergeCell ref="N489:P489"/>
    <mergeCell ref="C490:D490"/>
    <mergeCell ref="F490:H490"/>
    <mergeCell ref="J490:K490"/>
    <mergeCell ref="N490:P490"/>
    <mergeCell ref="C487:D487"/>
    <mergeCell ref="F487:H487"/>
    <mergeCell ref="J487:K487"/>
    <mergeCell ref="N487:P487"/>
    <mergeCell ref="C488:D488"/>
    <mergeCell ref="F488:H488"/>
    <mergeCell ref="J488:K488"/>
    <mergeCell ref="N488:P488"/>
    <mergeCell ref="C485:D485"/>
    <mergeCell ref="F485:H485"/>
    <mergeCell ref="J485:K485"/>
    <mergeCell ref="N485:P485"/>
    <mergeCell ref="C486:D486"/>
    <mergeCell ref="F486:H486"/>
    <mergeCell ref="J486:K486"/>
    <mergeCell ref="N486:P486"/>
    <mergeCell ref="C495:D495"/>
    <mergeCell ref="F495:H495"/>
    <mergeCell ref="J495:K495"/>
    <mergeCell ref="N495:P495"/>
    <mergeCell ref="C496:D496"/>
    <mergeCell ref="F496:H496"/>
    <mergeCell ref="J496:K496"/>
    <mergeCell ref="N496:P496"/>
    <mergeCell ref="C493:D493"/>
    <mergeCell ref="F493:H493"/>
    <mergeCell ref="J493:K493"/>
    <mergeCell ref="N493:P493"/>
    <mergeCell ref="C494:D494"/>
    <mergeCell ref="F494:H494"/>
    <mergeCell ref="J494:K494"/>
    <mergeCell ref="N494:P494"/>
    <mergeCell ref="C491:D491"/>
    <mergeCell ref="F491:H491"/>
    <mergeCell ref="J491:K491"/>
    <mergeCell ref="N491:P491"/>
    <mergeCell ref="C492:D492"/>
    <mergeCell ref="F492:H492"/>
    <mergeCell ref="J492:K492"/>
    <mergeCell ref="N492:P492"/>
    <mergeCell ref="C501:D501"/>
    <mergeCell ref="F501:H501"/>
    <mergeCell ref="J501:K501"/>
    <mergeCell ref="N501:P501"/>
    <mergeCell ref="C502:D502"/>
    <mergeCell ref="F502:H502"/>
    <mergeCell ref="J502:K502"/>
    <mergeCell ref="N502:P502"/>
    <mergeCell ref="C499:D499"/>
    <mergeCell ref="F499:H499"/>
    <mergeCell ref="J499:K499"/>
    <mergeCell ref="N499:P499"/>
    <mergeCell ref="C500:D500"/>
    <mergeCell ref="F500:H500"/>
    <mergeCell ref="J500:K500"/>
    <mergeCell ref="N500:P500"/>
    <mergeCell ref="C497:D497"/>
    <mergeCell ref="F497:H497"/>
    <mergeCell ref="J497:K497"/>
    <mergeCell ref="N497:P497"/>
    <mergeCell ref="C498:D498"/>
    <mergeCell ref="F498:H498"/>
    <mergeCell ref="J498:K498"/>
    <mergeCell ref="N498:P498"/>
    <mergeCell ref="C507:D507"/>
    <mergeCell ref="F507:H507"/>
    <mergeCell ref="J507:K507"/>
    <mergeCell ref="N507:P507"/>
    <mergeCell ref="C508:D508"/>
    <mergeCell ref="F508:H508"/>
    <mergeCell ref="J508:K508"/>
    <mergeCell ref="N508:P508"/>
    <mergeCell ref="C505:D505"/>
    <mergeCell ref="F505:H505"/>
    <mergeCell ref="J505:K505"/>
    <mergeCell ref="N505:P505"/>
    <mergeCell ref="C506:D506"/>
    <mergeCell ref="F506:H506"/>
    <mergeCell ref="J506:K506"/>
    <mergeCell ref="N506:P506"/>
    <mergeCell ref="C503:D503"/>
    <mergeCell ref="F503:H503"/>
    <mergeCell ref="J503:K503"/>
    <mergeCell ref="N503:P503"/>
    <mergeCell ref="C504:D504"/>
    <mergeCell ref="F504:H504"/>
    <mergeCell ref="J504:K504"/>
    <mergeCell ref="N504:P504"/>
    <mergeCell ref="C513:D513"/>
    <mergeCell ref="F513:H513"/>
    <mergeCell ref="J513:K513"/>
    <mergeCell ref="N513:P513"/>
    <mergeCell ref="C514:D514"/>
    <mergeCell ref="F514:H514"/>
    <mergeCell ref="J514:K514"/>
    <mergeCell ref="N514:P514"/>
    <mergeCell ref="C511:D511"/>
    <mergeCell ref="F511:H511"/>
    <mergeCell ref="J511:K511"/>
    <mergeCell ref="N511:P511"/>
    <mergeCell ref="C512:D512"/>
    <mergeCell ref="F512:H512"/>
    <mergeCell ref="J512:K512"/>
    <mergeCell ref="N512:P512"/>
    <mergeCell ref="C509:D509"/>
    <mergeCell ref="F509:H509"/>
    <mergeCell ref="J509:K509"/>
    <mergeCell ref="N509:P509"/>
    <mergeCell ref="C510:D510"/>
    <mergeCell ref="F510:H510"/>
    <mergeCell ref="J510:K510"/>
    <mergeCell ref="N510:P510"/>
    <mergeCell ref="C519:D519"/>
    <mergeCell ref="F519:H519"/>
    <mergeCell ref="J519:K519"/>
    <mergeCell ref="N519:P519"/>
    <mergeCell ref="C520:D520"/>
    <mergeCell ref="F520:H520"/>
    <mergeCell ref="J520:K520"/>
    <mergeCell ref="N520:P520"/>
    <mergeCell ref="C517:D517"/>
    <mergeCell ref="F517:H517"/>
    <mergeCell ref="J517:K517"/>
    <mergeCell ref="N517:P517"/>
    <mergeCell ref="C518:D518"/>
    <mergeCell ref="F518:H518"/>
    <mergeCell ref="J518:K518"/>
    <mergeCell ref="N518:P518"/>
    <mergeCell ref="C515:D515"/>
    <mergeCell ref="F515:H515"/>
    <mergeCell ref="J515:K515"/>
    <mergeCell ref="N515:P515"/>
    <mergeCell ref="C516:D516"/>
    <mergeCell ref="F516:H516"/>
    <mergeCell ref="J516:K516"/>
    <mergeCell ref="N516:P516"/>
    <mergeCell ref="C525:D525"/>
    <mergeCell ref="F525:H525"/>
    <mergeCell ref="J525:K525"/>
    <mergeCell ref="N525:P525"/>
    <mergeCell ref="C526:D526"/>
    <mergeCell ref="F526:H526"/>
    <mergeCell ref="J526:K526"/>
    <mergeCell ref="N526:P526"/>
    <mergeCell ref="C523:D523"/>
    <mergeCell ref="F523:H523"/>
    <mergeCell ref="J523:K523"/>
    <mergeCell ref="N523:P523"/>
    <mergeCell ref="C524:D524"/>
    <mergeCell ref="F524:H524"/>
    <mergeCell ref="J524:K524"/>
    <mergeCell ref="N524:P524"/>
    <mergeCell ref="C521:D521"/>
    <mergeCell ref="F521:H521"/>
    <mergeCell ref="J521:K521"/>
    <mergeCell ref="N521:P521"/>
    <mergeCell ref="C522:D522"/>
    <mergeCell ref="F522:H522"/>
    <mergeCell ref="J522:K522"/>
    <mergeCell ref="N522:P522"/>
    <mergeCell ref="C531:D531"/>
    <mergeCell ref="F531:H531"/>
    <mergeCell ref="J531:K531"/>
    <mergeCell ref="N531:P531"/>
    <mergeCell ref="C532:D532"/>
    <mergeCell ref="F532:H532"/>
    <mergeCell ref="J532:K532"/>
    <mergeCell ref="N532:P532"/>
    <mergeCell ref="C529:D529"/>
    <mergeCell ref="F529:H529"/>
    <mergeCell ref="J529:K529"/>
    <mergeCell ref="N529:P529"/>
    <mergeCell ref="C530:D530"/>
    <mergeCell ref="F530:H530"/>
    <mergeCell ref="J530:K530"/>
    <mergeCell ref="N530:P530"/>
    <mergeCell ref="C527:D527"/>
    <mergeCell ref="F527:H527"/>
    <mergeCell ref="J527:K527"/>
    <mergeCell ref="N527:P527"/>
    <mergeCell ref="C528:D528"/>
    <mergeCell ref="F528:H528"/>
    <mergeCell ref="J528:K528"/>
    <mergeCell ref="N528:P528"/>
    <mergeCell ref="C537:D537"/>
    <mergeCell ref="F537:H537"/>
    <mergeCell ref="J537:K537"/>
    <mergeCell ref="N537:P537"/>
    <mergeCell ref="C538:D538"/>
    <mergeCell ref="F538:H538"/>
    <mergeCell ref="J538:K538"/>
    <mergeCell ref="N538:P538"/>
    <mergeCell ref="C535:D535"/>
    <mergeCell ref="F535:H535"/>
    <mergeCell ref="J535:K535"/>
    <mergeCell ref="N535:P535"/>
    <mergeCell ref="C536:D536"/>
    <mergeCell ref="F536:H536"/>
    <mergeCell ref="J536:K536"/>
    <mergeCell ref="N536:P536"/>
    <mergeCell ref="C533:D533"/>
    <mergeCell ref="F533:H533"/>
    <mergeCell ref="J533:K533"/>
    <mergeCell ref="N533:P533"/>
    <mergeCell ref="C534:D534"/>
    <mergeCell ref="F534:H534"/>
    <mergeCell ref="J534:K534"/>
    <mergeCell ref="N534:P534"/>
    <mergeCell ref="C543:D543"/>
    <mergeCell ref="F543:H543"/>
    <mergeCell ref="J543:K543"/>
    <mergeCell ref="N543:P543"/>
    <mergeCell ref="C544:D544"/>
    <mergeCell ref="F544:H544"/>
    <mergeCell ref="J544:K544"/>
    <mergeCell ref="N544:P544"/>
    <mergeCell ref="C541:D541"/>
    <mergeCell ref="F541:H541"/>
    <mergeCell ref="J541:K541"/>
    <mergeCell ref="N541:P541"/>
    <mergeCell ref="C542:D542"/>
    <mergeCell ref="F542:H542"/>
    <mergeCell ref="J542:K542"/>
    <mergeCell ref="N542:P542"/>
    <mergeCell ref="C539:D539"/>
    <mergeCell ref="F539:H539"/>
    <mergeCell ref="J539:K539"/>
    <mergeCell ref="N539:P539"/>
    <mergeCell ref="C540:D540"/>
    <mergeCell ref="F540:H540"/>
    <mergeCell ref="J540:K540"/>
    <mergeCell ref="N540:P540"/>
    <mergeCell ref="C549:D549"/>
    <mergeCell ref="F549:H549"/>
    <mergeCell ref="J549:K549"/>
    <mergeCell ref="N549:P549"/>
    <mergeCell ref="C550:D550"/>
    <mergeCell ref="F550:H550"/>
    <mergeCell ref="J550:K550"/>
    <mergeCell ref="N550:P550"/>
    <mergeCell ref="C547:D547"/>
    <mergeCell ref="F547:H547"/>
    <mergeCell ref="J547:K547"/>
    <mergeCell ref="N547:P547"/>
    <mergeCell ref="C548:D548"/>
    <mergeCell ref="F548:H548"/>
    <mergeCell ref="J548:K548"/>
    <mergeCell ref="N548:P548"/>
    <mergeCell ref="C545:D545"/>
    <mergeCell ref="F545:H545"/>
    <mergeCell ref="J545:K545"/>
    <mergeCell ref="N545:P545"/>
    <mergeCell ref="C546:D546"/>
    <mergeCell ref="F546:H546"/>
    <mergeCell ref="J546:K546"/>
    <mergeCell ref="N546:P546"/>
    <mergeCell ref="C555:D555"/>
    <mergeCell ref="F555:H555"/>
    <mergeCell ref="J555:K555"/>
    <mergeCell ref="N555:P555"/>
    <mergeCell ref="C556:D556"/>
    <mergeCell ref="F556:H556"/>
    <mergeCell ref="J556:K556"/>
    <mergeCell ref="N556:P556"/>
    <mergeCell ref="C553:D553"/>
    <mergeCell ref="F553:H553"/>
    <mergeCell ref="J553:K553"/>
    <mergeCell ref="N553:P553"/>
    <mergeCell ref="C554:D554"/>
    <mergeCell ref="F554:H554"/>
    <mergeCell ref="J554:K554"/>
    <mergeCell ref="N554:P554"/>
    <mergeCell ref="C551:D551"/>
    <mergeCell ref="F551:H551"/>
    <mergeCell ref="J551:K551"/>
    <mergeCell ref="N551:P551"/>
    <mergeCell ref="C552:D552"/>
    <mergeCell ref="F552:H552"/>
    <mergeCell ref="J552:K552"/>
    <mergeCell ref="N552:P552"/>
    <mergeCell ref="C561:D561"/>
    <mergeCell ref="F561:H561"/>
    <mergeCell ref="J561:K561"/>
    <mergeCell ref="N561:P561"/>
    <mergeCell ref="C562:D562"/>
    <mergeCell ref="F562:H562"/>
    <mergeCell ref="J562:K562"/>
    <mergeCell ref="N562:P562"/>
    <mergeCell ref="C559:D559"/>
    <mergeCell ref="F559:H559"/>
    <mergeCell ref="J559:K559"/>
    <mergeCell ref="N559:P559"/>
    <mergeCell ref="C560:D560"/>
    <mergeCell ref="F560:H560"/>
    <mergeCell ref="J560:K560"/>
    <mergeCell ref="N560:P560"/>
    <mergeCell ref="C557:D557"/>
    <mergeCell ref="F557:H557"/>
    <mergeCell ref="J557:K557"/>
    <mergeCell ref="N557:P557"/>
    <mergeCell ref="C558:D558"/>
    <mergeCell ref="F558:H558"/>
    <mergeCell ref="J558:K558"/>
    <mergeCell ref="N558:P558"/>
    <mergeCell ref="C567:D567"/>
    <mergeCell ref="F567:H567"/>
    <mergeCell ref="J567:K567"/>
    <mergeCell ref="N567:P567"/>
    <mergeCell ref="C568:D568"/>
    <mergeCell ref="F568:H568"/>
    <mergeCell ref="J568:K568"/>
    <mergeCell ref="N568:P568"/>
    <mergeCell ref="C565:D565"/>
    <mergeCell ref="F565:H565"/>
    <mergeCell ref="J565:K565"/>
    <mergeCell ref="N565:P565"/>
    <mergeCell ref="C566:D566"/>
    <mergeCell ref="F566:H566"/>
    <mergeCell ref="J566:K566"/>
    <mergeCell ref="N566:P566"/>
    <mergeCell ref="C563:D563"/>
    <mergeCell ref="F563:H563"/>
    <mergeCell ref="J563:K563"/>
    <mergeCell ref="N563:P563"/>
    <mergeCell ref="C564:D564"/>
    <mergeCell ref="F564:H564"/>
    <mergeCell ref="J564:K564"/>
    <mergeCell ref="N564:P564"/>
    <mergeCell ref="C573:D573"/>
    <mergeCell ref="F573:H573"/>
    <mergeCell ref="J573:K573"/>
    <mergeCell ref="N573:P573"/>
    <mergeCell ref="C574:D574"/>
    <mergeCell ref="F574:H574"/>
    <mergeCell ref="J574:K574"/>
    <mergeCell ref="N574:P574"/>
    <mergeCell ref="C571:D571"/>
    <mergeCell ref="F571:H571"/>
    <mergeCell ref="J571:K571"/>
    <mergeCell ref="N571:P571"/>
    <mergeCell ref="C572:D572"/>
    <mergeCell ref="F572:H572"/>
    <mergeCell ref="J572:K572"/>
    <mergeCell ref="N572:P572"/>
    <mergeCell ref="C569:D569"/>
    <mergeCell ref="F569:H569"/>
    <mergeCell ref="J569:K569"/>
    <mergeCell ref="N569:P569"/>
    <mergeCell ref="C570:D570"/>
    <mergeCell ref="F570:H570"/>
    <mergeCell ref="J570:K570"/>
    <mergeCell ref="N570:P570"/>
    <mergeCell ref="F579:H579"/>
    <mergeCell ref="C577:D577"/>
    <mergeCell ref="F577:H577"/>
    <mergeCell ref="J577:K577"/>
    <mergeCell ref="N577:P577"/>
    <mergeCell ref="C578:D578"/>
    <mergeCell ref="F578:H578"/>
    <mergeCell ref="J578:K578"/>
    <mergeCell ref="N578:P578"/>
    <mergeCell ref="C575:D575"/>
    <mergeCell ref="F575:H575"/>
    <mergeCell ref="J575:K575"/>
    <mergeCell ref="N575:P575"/>
    <mergeCell ref="C576:D576"/>
    <mergeCell ref="F576:H576"/>
    <mergeCell ref="J576:K576"/>
    <mergeCell ref="N576:P576"/>
  </mergeCells>
  <pageMargins left="0" right="0" top="0.74803149606299213" bottom="0" header="0.31496062992125984" footer="0.31496062992125984"/>
  <pageSetup paperSize="9" scale="70" orientation="landscape" r:id="rId1"/>
  <headerFooter alignWithMargins="0">
    <oddHeader>&amp;CBUDGET ECONOMICO COSTI 2018 DIPARTIMENTO DI MEDICINA CLINICA E SPERIMENTALE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X219"/>
  <sheetViews>
    <sheetView topLeftCell="B124" workbookViewId="0">
      <selection activeCell="Q126" sqref="Q126"/>
    </sheetView>
  </sheetViews>
  <sheetFormatPr defaultColWidth="9.109375" defaultRowHeight="13.2"/>
  <cols>
    <col min="1" max="1" width="0" style="140" hidden="1" customWidth="1"/>
    <col min="2" max="2" width="8.5546875" style="140" customWidth="1"/>
    <col min="3" max="3" width="0.109375" style="140" customWidth="1"/>
    <col min="4" max="4" width="16.5546875" style="140" customWidth="1"/>
    <col min="5" max="7" width="9.109375" style="140"/>
    <col min="8" max="8" width="8" style="140" customWidth="1"/>
    <col min="9" max="11" width="0" style="140" hidden="1" customWidth="1"/>
    <col min="12" max="12" width="9.109375" style="140"/>
    <col min="13" max="15" width="0" style="140" hidden="1" customWidth="1"/>
    <col min="16" max="16" width="8.33203125" style="140" hidden="1" customWidth="1"/>
    <col min="17" max="17" width="14" style="170" customWidth="1"/>
    <col min="18" max="21" width="11.44140625" style="170" customWidth="1"/>
    <col min="22" max="22" width="14.44140625" style="170" customWidth="1"/>
    <col min="23" max="256" width="9.109375" style="140"/>
    <col min="257" max="257" width="0" style="140" hidden="1" customWidth="1"/>
    <col min="258" max="258" width="8.5546875" style="140" customWidth="1"/>
    <col min="259" max="259" width="0.109375" style="140" customWidth="1"/>
    <col min="260" max="260" width="16.5546875" style="140" customWidth="1"/>
    <col min="261" max="263" width="9.109375" style="140"/>
    <col min="264" max="264" width="14.5546875" style="140" bestFit="1" customWidth="1"/>
    <col min="265" max="268" width="9.109375" style="140"/>
    <col min="269" max="272" width="0" style="140" hidden="1" customWidth="1"/>
    <col min="273" max="273" width="16.44140625" style="140" bestFit="1" customWidth="1"/>
    <col min="274" max="278" width="14.5546875" style="140" bestFit="1" customWidth="1"/>
    <col min="279" max="512" width="9.109375" style="140"/>
    <col min="513" max="513" width="0" style="140" hidden="1" customWidth="1"/>
    <col min="514" max="514" width="8.5546875" style="140" customWidth="1"/>
    <col min="515" max="515" width="0.109375" style="140" customWidth="1"/>
    <col min="516" max="516" width="16.5546875" style="140" customWidth="1"/>
    <col min="517" max="519" width="9.109375" style="140"/>
    <col min="520" max="520" width="14.5546875" style="140" bestFit="1" customWidth="1"/>
    <col min="521" max="524" width="9.109375" style="140"/>
    <col min="525" max="528" width="0" style="140" hidden="1" customWidth="1"/>
    <col min="529" max="529" width="16.44140625" style="140" bestFit="1" customWidth="1"/>
    <col min="530" max="534" width="14.5546875" style="140" bestFit="1" customWidth="1"/>
    <col min="535" max="768" width="9.109375" style="140"/>
    <col min="769" max="769" width="0" style="140" hidden="1" customWidth="1"/>
    <col min="770" max="770" width="8.5546875" style="140" customWidth="1"/>
    <col min="771" max="771" width="0.109375" style="140" customWidth="1"/>
    <col min="772" max="772" width="16.5546875" style="140" customWidth="1"/>
    <col min="773" max="775" width="9.109375" style="140"/>
    <col min="776" max="776" width="14.5546875" style="140" bestFit="1" customWidth="1"/>
    <col min="777" max="780" width="9.109375" style="140"/>
    <col min="781" max="784" width="0" style="140" hidden="1" customWidth="1"/>
    <col min="785" max="785" width="16.44140625" style="140" bestFit="1" customWidth="1"/>
    <col min="786" max="790" width="14.5546875" style="140" bestFit="1" customWidth="1"/>
    <col min="791" max="1024" width="9.109375" style="140"/>
    <col min="1025" max="1025" width="0" style="140" hidden="1" customWidth="1"/>
    <col min="1026" max="1026" width="8.5546875" style="140" customWidth="1"/>
    <col min="1027" max="1027" width="0.109375" style="140" customWidth="1"/>
    <col min="1028" max="1028" width="16.5546875" style="140" customWidth="1"/>
    <col min="1029" max="1031" width="9.109375" style="140"/>
    <col min="1032" max="1032" width="14.5546875" style="140" bestFit="1" customWidth="1"/>
    <col min="1033" max="1036" width="9.109375" style="140"/>
    <col min="1037" max="1040" width="0" style="140" hidden="1" customWidth="1"/>
    <col min="1041" max="1041" width="16.44140625" style="140" bestFit="1" customWidth="1"/>
    <col min="1042" max="1046" width="14.5546875" style="140" bestFit="1" customWidth="1"/>
    <col min="1047" max="1280" width="9.109375" style="140"/>
    <col min="1281" max="1281" width="0" style="140" hidden="1" customWidth="1"/>
    <col min="1282" max="1282" width="8.5546875" style="140" customWidth="1"/>
    <col min="1283" max="1283" width="0.109375" style="140" customWidth="1"/>
    <col min="1284" max="1284" width="16.5546875" style="140" customWidth="1"/>
    <col min="1285" max="1287" width="9.109375" style="140"/>
    <col min="1288" max="1288" width="14.5546875" style="140" bestFit="1" customWidth="1"/>
    <col min="1289" max="1292" width="9.109375" style="140"/>
    <col min="1293" max="1296" width="0" style="140" hidden="1" customWidth="1"/>
    <col min="1297" max="1297" width="16.44140625" style="140" bestFit="1" customWidth="1"/>
    <col min="1298" max="1302" width="14.5546875" style="140" bestFit="1" customWidth="1"/>
    <col min="1303" max="1536" width="9.109375" style="140"/>
    <col min="1537" max="1537" width="0" style="140" hidden="1" customWidth="1"/>
    <col min="1538" max="1538" width="8.5546875" style="140" customWidth="1"/>
    <col min="1539" max="1539" width="0.109375" style="140" customWidth="1"/>
    <col min="1540" max="1540" width="16.5546875" style="140" customWidth="1"/>
    <col min="1541" max="1543" width="9.109375" style="140"/>
    <col min="1544" max="1544" width="14.5546875" style="140" bestFit="1" customWidth="1"/>
    <col min="1545" max="1548" width="9.109375" style="140"/>
    <col min="1549" max="1552" width="0" style="140" hidden="1" customWidth="1"/>
    <col min="1553" max="1553" width="16.44140625" style="140" bestFit="1" customWidth="1"/>
    <col min="1554" max="1558" width="14.5546875" style="140" bestFit="1" customWidth="1"/>
    <col min="1559" max="1792" width="9.109375" style="140"/>
    <col min="1793" max="1793" width="0" style="140" hidden="1" customWidth="1"/>
    <col min="1794" max="1794" width="8.5546875" style="140" customWidth="1"/>
    <col min="1795" max="1795" width="0.109375" style="140" customWidth="1"/>
    <col min="1796" max="1796" width="16.5546875" style="140" customWidth="1"/>
    <col min="1797" max="1799" width="9.109375" style="140"/>
    <col min="1800" max="1800" width="14.5546875" style="140" bestFit="1" customWidth="1"/>
    <col min="1801" max="1804" width="9.109375" style="140"/>
    <col min="1805" max="1808" width="0" style="140" hidden="1" customWidth="1"/>
    <col min="1809" max="1809" width="16.44140625" style="140" bestFit="1" customWidth="1"/>
    <col min="1810" max="1814" width="14.5546875" style="140" bestFit="1" customWidth="1"/>
    <col min="1815" max="2048" width="9.109375" style="140"/>
    <col min="2049" max="2049" width="0" style="140" hidden="1" customWidth="1"/>
    <col min="2050" max="2050" width="8.5546875" style="140" customWidth="1"/>
    <col min="2051" max="2051" width="0.109375" style="140" customWidth="1"/>
    <col min="2052" max="2052" width="16.5546875" style="140" customWidth="1"/>
    <col min="2053" max="2055" width="9.109375" style="140"/>
    <col min="2056" max="2056" width="14.5546875" style="140" bestFit="1" customWidth="1"/>
    <col min="2057" max="2060" width="9.109375" style="140"/>
    <col min="2061" max="2064" width="0" style="140" hidden="1" customWidth="1"/>
    <col min="2065" max="2065" width="16.44140625" style="140" bestFit="1" customWidth="1"/>
    <col min="2066" max="2070" width="14.5546875" style="140" bestFit="1" customWidth="1"/>
    <col min="2071" max="2304" width="9.109375" style="140"/>
    <col min="2305" max="2305" width="0" style="140" hidden="1" customWidth="1"/>
    <col min="2306" max="2306" width="8.5546875" style="140" customWidth="1"/>
    <col min="2307" max="2307" width="0.109375" style="140" customWidth="1"/>
    <col min="2308" max="2308" width="16.5546875" style="140" customWidth="1"/>
    <col min="2309" max="2311" width="9.109375" style="140"/>
    <col min="2312" max="2312" width="14.5546875" style="140" bestFit="1" customWidth="1"/>
    <col min="2313" max="2316" width="9.109375" style="140"/>
    <col min="2317" max="2320" width="0" style="140" hidden="1" customWidth="1"/>
    <col min="2321" max="2321" width="16.44140625" style="140" bestFit="1" customWidth="1"/>
    <col min="2322" max="2326" width="14.5546875" style="140" bestFit="1" customWidth="1"/>
    <col min="2327" max="2560" width="9.109375" style="140"/>
    <col min="2561" max="2561" width="0" style="140" hidden="1" customWidth="1"/>
    <col min="2562" max="2562" width="8.5546875" style="140" customWidth="1"/>
    <col min="2563" max="2563" width="0.109375" style="140" customWidth="1"/>
    <col min="2564" max="2564" width="16.5546875" style="140" customWidth="1"/>
    <col min="2565" max="2567" width="9.109375" style="140"/>
    <col min="2568" max="2568" width="14.5546875" style="140" bestFit="1" customWidth="1"/>
    <col min="2569" max="2572" width="9.109375" style="140"/>
    <col min="2573" max="2576" width="0" style="140" hidden="1" customWidth="1"/>
    <col min="2577" max="2577" width="16.44140625" style="140" bestFit="1" customWidth="1"/>
    <col min="2578" max="2582" width="14.5546875" style="140" bestFit="1" customWidth="1"/>
    <col min="2583" max="2816" width="9.109375" style="140"/>
    <col min="2817" max="2817" width="0" style="140" hidden="1" customWidth="1"/>
    <col min="2818" max="2818" width="8.5546875" style="140" customWidth="1"/>
    <col min="2819" max="2819" width="0.109375" style="140" customWidth="1"/>
    <col min="2820" max="2820" width="16.5546875" style="140" customWidth="1"/>
    <col min="2821" max="2823" width="9.109375" style="140"/>
    <col min="2824" max="2824" width="14.5546875" style="140" bestFit="1" customWidth="1"/>
    <col min="2825" max="2828" width="9.109375" style="140"/>
    <col min="2829" max="2832" width="0" style="140" hidden="1" customWidth="1"/>
    <col min="2833" max="2833" width="16.44140625" style="140" bestFit="1" customWidth="1"/>
    <col min="2834" max="2838" width="14.5546875" style="140" bestFit="1" customWidth="1"/>
    <col min="2839" max="3072" width="9.109375" style="140"/>
    <col min="3073" max="3073" width="0" style="140" hidden="1" customWidth="1"/>
    <col min="3074" max="3074" width="8.5546875" style="140" customWidth="1"/>
    <col min="3075" max="3075" width="0.109375" style="140" customWidth="1"/>
    <col min="3076" max="3076" width="16.5546875" style="140" customWidth="1"/>
    <col min="3077" max="3079" width="9.109375" style="140"/>
    <col min="3080" max="3080" width="14.5546875" style="140" bestFit="1" customWidth="1"/>
    <col min="3081" max="3084" width="9.109375" style="140"/>
    <col min="3085" max="3088" width="0" style="140" hidden="1" customWidth="1"/>
    <col min="3089" max="3089" width="16.44140625" style="140" bestFit="1" customWidth="1"/>
    <col min="3090" max="3094" width="14.5546875" style="140" bestFit="1" customWidth="1"/>
    <col min="3095" max="3328" width="9.109375" style="140"/>
    <col min="3329" max="3329" width="0" style="140" hidden="1" customWidth="1"/>
    <col min="3330" max="3330" width="8.5546875" style="140" customWidth="1"/>
    <col min="3331" max="3331" width="0.109375" style="140" customWidth="1"/>
    <col min="3332" max="3332" width="16.5546875" style="140" customWidth="1"/>
    <col min="3333" max="3335" width="9.109375" style="140"/>
    <col min="3336" max="3336" width="14.5546875" style="140" bestFit="1" customWidth="1"/>
    <col min="3337" max="3340" width="9.109375" style="140"/>
    <col min="3341" max="3344" width="0" style="140" hidden="1" customWidth="1"/>
    <col min="3345" max="3345" width="16.44140625" style="140" bestFit="1" customWidth="1"/>
    <col min="3346" max="3350" width="14.5546875" style="140" bestFit="1" customWidth="1"/>
    <col min="3351" max="3584" width="9.109375" style="140"/>
    <col min="3585" max="3585" width="0" style="140" hidden="1" customWidth="1"/>
    <col min="3586" max="3586" width="8.5546875" style="140" customWidth="1"/>
    <col min="3587" max="3587" width="0.109375" style="140" customWidth="1"/>
    <col min="3588" max="3588" width="16.5546875" style="140" customWidth="1"/>
    <col min="3589" max="3591" width="9.109375" style="140"/>
    <col min="3592" max="3592" width="14.5546875" style="140" bestFit="1" customWidth="1"/>
    <col min="3593" max="3596" width="9.109375" style="140"/>
    <col min="3597" max="3600" width="0" style="140" hidden="1" customWidth="1"/>
    <col min="3601" max="3601" width="16.44140625" style="140" bestFit="1" customWidth="1"/>
    <col min="3602" max="3606" width="14.5546875" style="140" bestFit="1" customWidth="1"/>
    <col min="3607" max="3840" width="9.109375" style="140"/>
    <col min="3841" max="3841" width="0" style="140" hidden="1" customWidth="1"/>
    <col min="3842" max="3842" width="8.5546875" style="140" customWidth="1"/>
    <col min="3843" max="3843" width="0.109375" style="140" customWidth="1"/>
    <col min="3844" max="3844" width="16.5546875" style="140" customWidth="1"/>
    <col min="3845" max="3847" width="9.109375" style="140"/>
    <col min="3848" max="3848" width="14.5546875" style="140" bestFit="1" customWidth="1"/>
    <col min="3849" max="3852" width="9.109375" style="140"/>
    <col min="3853" max="3856" width="0" style="140" hidden="1" customWidth="1"/>
    <col min="3857" max="3857" width="16.44140625" style="140" bestFit="1" customWidth="1"/>
    <col min="3858" max="3862" width="14.5546875" style="140" bestFit="1" customWidth="1"/>
    <col min="3863" max="4096" width="9.109375" style="140"/>
    <col min="4097" max="4097" width="0" style="140" hidden="1" customWidth="1"/>
    <col min="4098" max="4098" width="8.5546875" style="140" customWidth="1"/>
    <col min="4099" max="4099" width="0.109375" style="140" customWidth="1"/>
    <col min="4100" max="4100" width="16.5546875" style="140" customWidth="1"/>
    <col min="4101" max="4103" width="9.109375" style="140"/>
    <col min="4104" max="4104" width="14.5546875" style="140" bestFit="1" customWidth="1"/>
    <col min="4105" max="4108" width="9.109375" style="140"/>
    <col min="4109" max="4112" width="0" style="140" hidden="1" customWidth="1"/>
    <col min="4113" max="4113" width="16.44140625" style="140" bestFit="1" customWidth="1"/>
    <col min="4114" max="4118" width="14.5546875" style="140" bestFit="1" customWidth="1"/>
    <col min="4119" max="4352" width="9.109375" style="140"/>
    <col min="4353" max="4353" width="0" style="140" hidden="1" customWidth="1"/>
    <col min="4354" max="4354" width="8.5546875" style="140" customWidth="1"/>
    <col min="4355" max="4355" width="0.109375" style="140" customWidth="1"/>
    <col min="4356" max="4356" width="16.5546875" style="140" customWidth="1"/>
    <col min="4357" max="4359" width="9.109375" style="140"/>
    <col min="4360" max="4360" width="14.5546875" style="140" bestFit="1" customWidth="1"/>
    <col min="4361" max="4364" width="9.109375" style="140"/>
    <col min="4365" max="4368" width="0" style="140" hidden="1" customWidth="1"/>
    <col min="4369" max="4369" width="16.44140625" style="140" bestFit="1" customWidth="1"/>
    <col min="4370" max="4374" width="14.5546875" style="140" bestFit="1" customWidth="1"/>
    <col min="4375" max="4608" width="9.109375" style="140"/>
    <col min="4609" max="4609" width="0" style="140" hidden="1" customWidth="1"/>
    <col min="4610" max="4610" width="8.5546875" style="140" customWidth="1"/>
    <col min="4611" max="4611" width="0.109375" style="140" customWidth="1"/>
    <col min="4612" max="4612" width="16.5546875" style="140" customWidth="1"/>
    <col min="4613" max="4615" width="9.109375" style="140"/>
    <col min="4616" max="4616" width="14.5546875" style="140" bestFit="1" customWidth="1"/>
    <col min="4617" max="4620" width="9.109375" style="140"/>
    <col min="4621" max="4624" width="0" style="140" hidden="1" customWidth="1"/>
    <col min="4625" max="4625" width="16.44140625" style="140" bestFit="1" customWidth="1"/>
    <col min="4626" max="4630" width="14.5546875" style="140" bestFit="1" customWidth="1"/>
    <col min="4631" max="4864" width="9.109375" style="140"/>
    <col min="4865" max="4865" width="0" style="140" hidden="1" customWidth="1"/>
    <col min="4866" max="4866" width="8.5546875" style="140" customWidth="1"/>
    <col min="4867" max="4867" width="0.109375" style="140" customWidth="1"/>
    <col min="4868" max="4868" width="16.5546875" style="140" customWidth="1"/>
    <col min="4869" max="4871" width="9.109375" style="140"/>
    <col min="4872" max="4872" width="14.5546875" style="140" bestFit="1" customWidth="1"/>
    <col min="4873" max="4876" width="9.109375" style="140"/>
    <col min="4877" max="4880" width="0" style="140" hidden="1" customWidth="1"/>
    <col min="4881" max="4881" width="16.44140625" style="140" bestFit="1" customWidth="1"/>
    <col min="4882" max="4886" width="14.5546875" style="140" bestFit="1" customWidth="1"/>
    <col min="4887" max="5120" width="9.109375" style="140"/>
    <col min="5121" max="5121" width="0" style="140" hidden="1" customWidth="1"/>
    <col min="5122" max="5122" width="8.5546875" style="140" customWidth="1"/>
    <col min="5123" max="5123" width="0.109375" style="140" customWidth="1"/>
    <col min="5124" max="5124" width="16.5546875" style="140" customWidth="1"/>
    <col min="5125" max="5127" width="9.109375" style="140"/>
    <col min="5128" max="5128" width="14.5546875" style="140" bestFit="1" customWidth="1"/>
    <col min="5129" max="5132" width="9.109375" style="140"/>
    <col min="5133" max="5136" width="0" style="140" hidden="1" customWidth="1"/>
    <col min="5137" max="5137" width="16.44140625" style="140" bestFit="1" customWidth="1"/>
    <col min="5138" max="5142" width="14.5546875" style="140" bestFit="1" customWidth="1"/>
    <col min="5143" max="5376" width="9.109375" style="140"/>
    <col min="5377" max="5377" width="0" style="140" hidden="1" customWidth="1"/>
    <col min="5378" max="5378" width="8.5546875" style="140" customWidth="1"/>
    <col min="5379" max="5379" width="0.109375" style="140" customWidth="1"/>
    <col min="5380" max="5380" width="16.5546875" style="140" customWidth="1"/>
    <col min="5381" max="5383" width="9.109375" style="140"/>
    <col min="5384" max="5384" width="14.5546875" style="140" bestFit="1" customWidth="1"/>
    <col min="5385" max="5388" width="9.109375" style="140"/>
    <col min="5389" max="5392" width="0" style="140" hidden="1" customWidth="1"/>
    <col min="5393" max="5393" width="16.44140625" style="140" bestFit="1" customWidth="1"/>
    <col min="5394" max="5398" width="14.5546875" style="140" bestFit="1" customWidth="1"/>
    <col min="5399" max="5632" width="9.109375" style="140"/>
    <col min="5633" max="5633" width="0" style="140" hidden="1" customWidth="1"/>
    <col min="5634" max="5634" width="8.5546875" style="140" customWidth="1"/>
    <col min="5635" max="5635" width="0.109375" style="140" customWidth="1"/>
    <col min="5636" max="5636" width="16.5546875" style="140" customWidth="1"/>
    <col min="5637" max="5639" width="9.109375" style="140"/>
    <col min="5640" max="5640" width="14.5546875" style="140" bestFit="1" customWidth="1"/>
    <col min="5641" max="5644" width="9.109375" style="140"/>
    <col min="5645" max="5648" width="0" style="140" hidden="1" customWidth="1"/>
    <col min="5649" max="5649" width="16.44140625" style="140" bestFit="1" customWidth="1"/>
    <col min="5650" max="5654" width="14.5546875" style="140" bestFit="1" customWidth="1"/>
    <col min="5655" max="5888" width="9.109375" style="140"/>
    <col min="5889" max="5889" width="0" style="140" hidden="1" customWidth="1"/>
    <col min="5890" max="5890" width="8.5546875" style="140" customWidth="1"/>
    <col min="5891" max="5891" width="0.109375" style="140" customWidth="1"/>
    <col min="5892" max="5892" width="16.5546875" style="140" customWidth="1"/>
    <col min="5893" max="5895" width="9.109375" style="140"/>
    <col min="5896" max="5896" width="14.5546875" style="140" bestFit="1" customWidth="1"/>
    <col min="5897" max="5900" width="9.109375" style="140"/>
    <col min="5901" max="5904" width="0" style="140" hidden="1" customWidth="1"/>
    <col min="5905" max="5905" width="16.44140625" style="140" bestFit="1" customWidth="1"/>
    <col min="5906" max="5910" width="14.5546875" style="140" bestFit="1" customWidth="1"/>
    <col min="5911" max="6144" width="9.109375" style="140"/>
    <col min="6145" max="6145" width="0" style="140" hidden="1" customWidth="1"/>
    <col min="6146" max="6146" width="8.5546875" style="140" customWidth="1"/>
    <col min="6147" max="6147" width="0.109375" style="140" customWidth="1"/>
    <col min="6148" max="6148" width="16.5546875" style="140" customWidth="1"/>
    <col min="6149" max="6151" width="9.109375" style="140"/>
    <col min="6152" max="6152" width="14.5546875" style="140" bestFit="1" customWidth="1"/>
    <col min="6153" max="6156" width="9.109375" style="140"/>
    <col min="6157" max="6160" width="0" style="140" hidden="1" customWidth="1"/>
    <col min="6161" max="6161" width="16.44140625" style="140" bestFit="1" customWidth="1"/>
    <col min="6162" max="6166" width="14.5546875" style="140" bestFit="1" customWidth="1"/>
    <col min="6167" max="6400" width="9.109375" style="140"/>
    <col min="6401" max="6401" width="0" style="140" hidden="1" customWidth="1"/>
    <col min="6402" max="6402" width="8.5546875" style="140" customWidth="1"/>
    <col min="6403" max="6403" width="0.109375" style="140" customWidth="1"/>
    <col min="6404" max="6404" width="16.5546875" style="140" customWidth="1"/>
    <col min="6405" max="6407" width="9.109375" style="140"/>
    <col min="6408" max="6408" width="14.5546875" style="140" bestFit="1" customWidth="1"/>
    <col min="6409" max="6412" width="9.109375" style="140"/>
    <col min="6413" max="6416" width="0" style="140" hidden="1" customWidth="1"/>
    <col min="6417" max="6417" width="16.44140625" style="140" bestFit="1" customWidth="1"/>
    <col min="6418" max="6422" width="14.5546875" style="140" bestFit="1" customWidth="1"/>
    <col min="6423" max="6656" width="9.109375" style="140"/>
    <col min="6657" max="6657" width="0" style="140" hidden="1" customWidth="1"/>
    <col min="6658" max="6658" width="8.5546875" style="140" customWidth="1"/>
    <col min="6659" max="6659" width="0.109375" style="140" customWidth="1"/>
    <col min="6660" max="6660" width="16.5546875" style="140" customWidth="1"/>
    <col min="6661" max="6663" width="9.109375" style="140"/>
    <col min="6664" max="6664" width="14.5546875" style="140" bestFit="1" customWidth="1"/>
    <col min="6665" max="6668" width="9.109375" style="140"/>
    <col min="6669" max="6672" width="0" style="140" hidden="1" customWidth="1"/>
    <col min="6673" max="6673" width="16.44140625" style="140" bestFit="1" customWidth="1"/>
    <col min="6674" max="6678" width="14.5546875" style="140" bestFit="1" customWidth="1"/>
    <col min="6679" max="6912" width="9.109375" style="140"/>
    <col min="6913" max="6913" width="0" style="140" hidden="1" customWidth="1"/>
    <col min="6914" max="6914" width="8.5546875" style="140" customWidth="1"/>
    <col min="6915" max="6915" width="0.109375" style="140" customWidth="1"/>
    <col min="6916" max="6916" width="16.5546875" style="140" customWidth="1"/>
    <col min="6917" max="6919" width="9.109375" style="140"/>
    <col min="6920" max="6920" width="14.5546875" style="140" bestFit="1" customWidth="1"/>
    <col min="6921" max="6924" width="9.109375" style="140"/>
    <col min="6925" max="6928" width="0" style="140" hidden="1" customWidth="1"/>
    <col min="6929" max="6929" width="16.44140625" style="140" bestFit="1" customWidth="1"/>
    <col min="6930" max="6934" width="14.5546875" style="140" bestFit="1" customWidth="1"/>
    <col min="6935" max="7168" width="9.109375" style="140"/>
    <col min="7169" max="7169" width="0" style="140" hidden="1" customWidth="1"/>
    <col min="7170" max="7170" width="8.5546875" style="140" customWidth="1"/>
    <col min="7171" max="7171" width="0.109375" style="140" customWidth="1"/>
    <col min="7172" max="7172" width="16.5546875" style="140" customWidth="1"/>
    <col min="7173" max="7175" width="9.109375" style="140"/>
    <col min="7176" max="7176" width="14.5546875" style="140" bestFit="1" customWidth="1"/>
    <col min="7177" max="7180" width="9.109375" style="140"/>
    <col min="7181" max="7184" width="0" style="140" hidden="1" customWidth="1"/>
    <col min="7185" max="7185" width="16.44140625" style="140" bestFit="1" customWidth="1"/>
    <col min="7186" max="7190" width="14.5546875" style="140" bestFit="1" customWidth="1"/>
    <col min="7191" max="7424" width="9.109375" style="140"/>
    <col min="7425" max="7425" width="0" style="140" hidden="1" customWidth="1"/>
    <col min="7426" max="7426" width="8.5546875" style="140" customWidth="1"/>
    <col min="7427" max="7427" width="0.109375" style="140" customWidth="1"/>
    <col min="7428" max="7428" width="16.5546875" style="140" customWidth="1"/>
    <col min="7429" max="7431" width="9.109375" style="140"/>
    <col min="7432" max="7432" width="14.5546875" style="140" bestFit="1" customWidth="1"/>
    <col min="7433" max="7436" width="9.109375" style="140"/>
    <col min="7437" max="7440" width="0" style="140" hidden="1" customWidth="1"/>
    <col min="7441" max="7441" width="16.44140625" style="140" bestFit="1" customWidth="1"/>
    <col min="7442" max="7446" width="14.5546875" style="140" bestFit="1" customWidth="1"/>
    <col min="7447" max="7680" width="9.109375" style="140"/>
    <col min="7681" max="7681" width="0" style="140" hidden="1" customWidth="1"/>
    <col min="7682" max="7682" width="8.5546875" style="140" customWidth="1"/>
    <col min="7683" max="7683" width="0.109375" style="140" customWidth="1"/>
    <col min="7684" max="7684" width="16.5546875" style="140" customWidth="1"/>
    <col min="7685" max="7687" width="9.109375" style="140"/>
    <col min="7688" max="7688" width="14.5546875" style="140" bestFit="1" customWidth="1"/>
    <col min="7689" max="7692" width="9.109375" style="140"/>
    <col min="7693" max="7696" width="0" style="140" hidden="1" customWidth="1"/>
    <col min="7697" max="7697" width="16.44140625" style="140" bestFit="1" customWidth="1"/>
    <col min="7698" max="7702" width="14.5546875" style="140" bestFit="1" customWidth="1"/>
    <col min="7703" max="7936" width="9.109375" style="140"/>
    <col min="7937" max="7937" width="0" style="140" hidden="1" customWidth="1"/>
    <col min="7938" max="7938" width="8.5546875" style="140" customWidth="1"/>
    <col min="7939" max="7939" width="0.109375" style="140" customWidth="1"/>
    <col min="7940" max="7940" width="16.5546875" style="140" customWidth="1"/>
    <col min="7941" max="7943" width="9.109375" style="140"/>
    <col min="7944" max="7944" width="14.5546875" style="140" bestFit="1" customWidth="1"/>
    <col min="7945" max="7948" width="9.109375" style="140"/>
    <col min="7949" max="7952" width="0" style="140" hidden="1" customWidth="1"/>
    <col min="7953" max="7953" width="16.44140625" style="140" bestFit="1" customWidth="1"/>
    <col min="7954" max="7958" width="14.5546875" style="140" bestFit="1" customWidth="1"/>
    <col min="7959" max="8192" width="9.109375" style="140"/>
    <col min="8193" max="8193" width="0" style="140" hidden="1" customWidth="1"/>
    <col min="8194" max="8194" width="8.5546875" style="140" customWidth="1"/>
    <col min="8195" max="8195" width="0.109375" style="140" customWidth="1"/>
    <col min="8196" max="8196" width="16.5546875" style="140" customWidth="1"/>
    <col min="8197" max="8199" width="9.109375" style="140"/>
    <col min="8200" max="8200" width="14.5546875" style="140" bestFit="1" customWidth="1"/>
    <col min="8201" max="8204" width="9.109375" style="140"/>
    <col min="8205" max="8208" width="0" style="140" hidden="1" customWidth="1"/>
    <col min="8209" max="8209" width="16.44140625" style="140" bestFit="1" customWidth="1"/>
    <col min="8210" max="8214" width="14.5546875" style="140" bestFit="1" customWidth="1"/>
    <col min="8215" max="8448" width="9.109375" style="140"/>
    <col min="8449" max="8449" width="0" style="140" hidden="1" customWidth="1"/>
    <col min="8450" max="8450" width="8.5546875" style="140" customWidth="1"/>
    <col min="8451" max="8451" width="0.109375" style="140" customWidth="1"/>
    <col min="8452" max="8452" width="16.5546875" style="140" customWidth="1"/>
    <col min="8453" max="8455" width="9.109375" style="140"/>
    <col min="8456" max="8456" width="14.5546875" style="140" bestFit="1" customWidth="1"/>
    <col min="8457" max="8460" width="9.109375" style="140"/>
    <col min="8461" max="8464" width="0" style="140" hidden="1" customWidth="1"/>
    <col min="8465" max="8465" width="16.44140625" style="140" bestFit="1" customWidth="1"/>
    <col min="8466" max="8470" width="14.5546875" style="140" bestFit="1" customWidth="1"/>
    <col min="8471" max="8704" width="9.109375" style="140"/>
    <col min="8705" max="8705" width="0" style="140" hidden="1" customWidth="1"/>
    <col min="8706" max="8706" width="8.5546875" style="140" customWidth="1"/>
    <col min="8707" max="8707" width="0.109375" style="140" customWidth="1"/>
    <col min="8708" max="8708" width="16.5546875" style="140" customWidth="1"/>
    <col min="8709" max="8711" width="9.109375" style="140"/>
    <col min="8712" max="8712" width="14.5546875" style="140" bestFit="1" customWidth="1"/>
    <col min="8713" max="8716" width="9.109375" style="140"/>
    <col min="8717" max="8720" width="0" style="140" hidden="1" customWidth="1"/>
    <col min="8721" max="8721" width="16.44140625" style="140" bestFit="1" customWidth="1"/>
    <col min="8722" max="8726" width="14.5546875" style="140" bestFit="1" customWidth="1"/>
    <col min="8727" max="8960" width="9.109375" style="140"/>
    <col min="8961" max="8961" width="0" style="140" hidden="1" customWidth="1"/>
    <col min="8962" max="8962" width="8.5546875" style="140" customWidth="1"/>
    <col min="8963" max="8963" width="0.109375" style="140" customWidth="1"/>
    <col min="8964" max="8964" width="16.5546875" style="140" customWidth="1"/>
    <col min="8965" max="8967" width="9.109375" style="140"/>
    <col min="8968" max="8968" width="14.5546875" style="140" bestFit="1" customWidth="1"/>
    <col min="8969" max="8972" width="9.109375" style="140"/>
    <col min="8973" max="8976" width="0" style="140" hidden="1" customWidth="1"/>
    <col min="8977" max="8977" width="16.44140625" style="140" bestFit="1" customWidth="1"/>
    <col min="8978" max="8982" width="14.5546875" style="140" bestFit="1" customWidth="1"/>
    <col min="8983" max="9216" width="9.109375" style="140"/>
    <col min="9217" max="9217" width="0" style="140" hidden="1" customWidth="1"/>
    <col min="9218" max="9218" width="8.5546875" style="140" customWidth="1"/>
    <col min="9219" max="9219" width="0.109375" style="140" customWidth="1"/>
    <col min="9220" max="9220" width="16.5546875" style="140" customWidth="1"/>
    <col min="9221" max="9223" width="9.109375" style="140"/>
    <col min="9224" max="9224" width="14.5546875" style="140" bestFit="1" customWidth="1"/>
    <col min="9225" max="9228" width="9.109375" style="140"/>
    <col min="9229" max="9232" width="0" style="140" hidden="1" customWidth="1"/>
    <col min="9233" max="9233" width="16.44140625" style="140" bestFit="1" customWidth="1"/>
    <col min="9234" max="9238" width="14.5546875" style="140" bestFit="1" customWidth="1"/>
    <col min="9239" max="9472" width="9.109375" style="140"/>
    <col min="9473" max="9473" width="0" style="140" hidden="1" customWidth="1"/>
    <col min="9474" max="9474" width="8.5546875" style="140" customWidth="1"/>
    <col min="9475" max="9475" width="0.109375" style="140" customWidth="1"/>
    <col min="9476" max="9476" width="16.5546875" style="140" customWidth="1"/>
    <col min="9477" max="9479" width="9.109375" style="140"/>
    <col min="9480" max="9480" width="14.5546875" style="140" bestFit="1" customWidth="1"/>
    <col min="9481" max="9484" width="9.109375" style="140"/>
    <col min="9485" max="9488" width="0" style="140" hidden="1" customWidth="1"/>
    <col min="9489" max="9489" width="16.44140625" style="140" bestFit="1" customWidth="1"/>
    <col min="9490" max="9494" width="14.5546875" style="140" bestFit="1" customWidth="1"/>
    <col min="9495" max="9728" width="9.109375" style="140"/>
    <col min="9729" max="9729" width="0" style="140" hidden="1" customWidth="1"/>
    <col min="9730" max="9730" width="8.5546875" style="140" customWidth="1"/>
    <col min="9731" max="9731" width="0.109375" style="140" customWidth="1"/>
    <col min="9732" max="9732" width="16.5546875" style="140" customWidth="1"/>
    <col min="9733" max="9735" width="9.109375" style="140"/>
    <col min="9736" max="9736" width="14.5546875" style="140" bestFit="1" customWidth="1"/>
    <col min="9737" max="9740" width="9.109375" style="140"/>
    <col min="9741" max="9744" width="0" style="140" hidden="1" customWidth="1"/>
    <col min="9745" max="9745" width="16.44140625" style="140" bestFit="1" customWidth="1"/>
    <col min="9746" max="9750" width="14.5546875" style="140" bestFit="1" customWidth="1"/>
    <col min="9751" max="9984" width="9.109375" style="140"/>
    <col min="9985" max="9985" width="0" style="140" hidden="1" customWidth="1"/>
    <col min="9986" max="9986" width="8.5546875" style="140" customWidth="1"/>
    <col min="9987" max="9987" width="0.109375" style="140" customWidth="1"/>
    <col min="9988" max="9988" width="16.5546875" style="140" customWidth="1"/>
    <col min="9989" max="9991" width="9.109375" style="140"/>
    <col min="9992" max="9992" width="14.5546875" style="140" bestFit="1" customWidth="1"/>
    <col min="9993" max="9996" width="9.109375" style="140"/>
    <col min="9997" max="10000" width="0" style="140" hidden="1" customWidth="1"/>
    <col min="10001" max="10001" width="16.44140625" style="140" bestFit="1" customWidth="1"/>
    <col min="10002" max="10006" width="14.5546875" style="140" bestFit="1" customWidth="1"/>
    <col min="10007" max="10240" width="9.109375" style="140"/>
    <col min="10241" max="10241" width="0" style="140" hidden="1" customWidth="1"/>
    <col min="10242" max="10242" width="8.5546875" style="140" customWidth="1"/>
    <col min="10243" max="10243" width="0.109375" style="140" customWidth="1"/>
    <col min="10244" max="10244" width="16.5546875" style="140" customWidth="1"/>
    <col min="10245" max="10247" width="9.109375" style="140"/>
    <col min="10248" max="10248" width="14.5546875" style="140" bestFit="1" customWidth="1"/>
    <col min="10249" max="10252" width="9.109375" style="140"/>
    <col min="10253" max="10256" width="0" style="140" hidden="1" customWidth="1"/>
    <col min="10257" max="10257" width="16.44140625" style="140" bestFit="1" customWidth="1"/>
    <col min="10258" max="10262" width="14.5546875" style="140" bestFit="1" customWidth="1"/>
    <col min="10263" max="10496" width="9.109375" style="140"/>
    <col min="10497" max="10497" width="0" style="140" hidden="1" customWidth="1"/>
    <col min="10498" max="10498" width="8.5546875" style="140" customWidth="1"/>
    <col min="10499" max="10499" width="0.109375" style="140" customWidth="1"/>
    <col min="10500" max="10500" width="16.5546875" style="140" customWidth="1"/>
    <col min="10501" max="10503" width="9.109375" style="140"/>
    <col min="10504" max="10504" width="14.5546875" style="140" bestFit="1" customWidth="1"/>
    <col min="10505" max="10508" width="9.109375" style="140"/>
    <col min="10509" max="10512" width="0" style="140" hidden="1" customWidth="1"/>
    <col min="10513" max="10513" width="16.44140625" style="140" bestFit="1" customWidth="1"/>
    <col min="10514" max="10518" width="14.5546875" style="140" bestFit="1" customWidth="1"/>
    <col min="10519" max="10752" width="9.109375" style="140"/>
    <col min="10753" max="10753" width="0" style="140" hidden="1" customWidth="1"/>
    <col min="10754" max="10754" width="8.5546875" style="140" customWidth="1"/>
    <col min="10755" max="10755" width="0.109375" style="140" customWidth="1"/>
    <col min="10756" max="10756" width="16.5546875" style="140" customWidth="1"/>
    <col min="10757" max="10759" width="9.109375" style="140"/>
    <col min="10760" max="10760" width="14.5546875" style="140" bestFit="1" customWidth="1"/>
    <col min="10761" max="10764" width="9.109375" style="140"/>
    <col min="10765" max="10768" width="0" style="140" hidden="1" customWidth="1"/>
    <col min="10769" max="10769" width="16.44140625" style="140" bestFit="1" customWidth="1"/>
    <col min="10770" max="10774" width="14.5546875" style="140" bestFit="1" customWidth="1"/>
    <col min="10775" max="11008" width="9.109375" style="140"/>
    <col min="11009" max="11009" width="0" style="140" hidden="1" customWidth="1"/>
    <col min="11010" max="11010" width="8.5546875" style="140" customWidth="1"/>
    <col min="11011" max="11011" width="0.109375" style="140" customWidth="1"/>
    <col min="11012" max="11012" width="16.5546875" style="140" customWidth="1"/>
    <col min="11013" max="11015" width="9.109375" style="140"/>
    <col min="11016" max="11016" width="14.5546875" style="140" bestFit="1" customWidth="1"/>
    <col min="11017" max="11020" width="9.109375" style="140"/>
    <col min="11021" max="11024" width="0" style="140" hidden="1" customWidth="1"/>
    <col min="11025" max="11025" width="16.44140625" style="140" bestFit="1" customWidth="1"/>
    <col min="11026" max="11030" width="14.5546875" style="140" bestFit="1" customWidth="1"/>
    <col min="11031" max="11264" width="9.109375" style="140"/>
    <col min="11265" max="11265" width="0" style="140" hidden="1" customWidth="1"/>
    <col min="11266" max="11266" width="8.5546875" style="140" customWidth="1"/>
    <col min="11267" max="11267" width="0.109375" style="140" customWidth="1"/>
    <col min="11268" max="11268" width="16.5546875" style="140" customWidth="1"/>
    <col min="11269" max="11271" width="9.109375" style="140"/>
    <col min="11272" max="11272" width="14.5546875" style="140" bestFit="1" customWidth="1"/>
    <col min="11273" max="11276" width="9.109375" style="140"/>
    <col min="11277" max="11280" width="0" style="140" hidden="1" customWidth="1"/>
    <col min="11281" max="11281" width="16.44140625" style="140" bestFit="1" customWidth="1"/>
    <col min="11282" max="11286" width="14.5546875" style="140" bestFit="1" customWidth="1"/>
    <col min="11287" max="11520" width="9.109375" style="140"/>
    <col min="11521" max="11521" width="0" style="140" hidden="1" customWidth="1"/>
    <col min="11522" max="11522" width="8.5546875" style="140" customWidth="1"/>
    <col min="11523" max="11523" width="0.109375" style="140" customWidth="1"/>
    <col min="11524" max="11524" width="16.5546875" style="140" customWidth="1"/>
    <col min="11525" max="11527" width="9.109375" style="140"/>
    <col min="11528" max="11528" width="14.5546875" style="140" bestFit="1" customWidth="1"/>
    <col min="11529" max="11532" width="9.109375" style="140"/>
    <col min="11533" max="11536" width="0" style="140" hidden="1" customWidth="1"/>
    <col min="11537" max="11537" width="16.44140625" style="140" bestFit="1" customWidth="1"/>
    <col min="11538" max="11542" width="14.5546875" style="140" bestFit="1" customWidth="1"/>
    <col min="11543" max="11776" width="9.109375" style="140"/>
    <col min="11777" max="11777" width="0" style="140" hidden="1" customWidth="1"/>
    <col min="11778" max="11778" width="8.5546875" style="140" customWidth="1"/>
    <col min="11779" max="11779" width="0.109375" style="140" customWidth="1"/>
    <col min="11780" max="11780" width="16.5546875" style="140" customWidth="1"/>
    <col min="11781" max="11783" width="9.109375" style="140"/>
    <col min="11784" max="11784" width="14.5546875" style="140" bestFit="1" customWidth="1"/>
    <col min="11785" max="11788" width="9.109375" style="140"/>
    <col min="11789" max="11792" width="0" style="140" hidden="1" customWidth="1"/>
    <col min="11793" max="11793" width="16.44140625" style="140" bestFit="1" customWidth="1"/>
    <col min="11794" max="11798" width="14.5546875" style="140" bestFit="1" customWidth="1"/>
    <col min="11799" max="12032" width="9.109375" style="140"/>
    <col min="12033" max="12033" width="0" style="140" hidden="1" customWidth="1"/>
    <col min="12034" max="12034" width="8.5546875" style="140" customWidth="1"/>
    <col min="12035" max="12035" width="0.109375" style="140" customWidth="1"/>
    <col min="12036" max="12036" width="16.5546875" style="140" customWidth="1"/>
    <col min="12037" max="12039" width="9.109375" style="140"/>
    <col min="12040" max="12040" width="14.5546875" style="140" bestFit="1" customWidth="1"/>
    <col min="12041" max="12044" width="9.109375" style="140"/>
    <col min="12045" max="12048" width="0" style="140" hidden="1" customWidth="1"/>
    <col min="12049" max="12049" width="16.44140625" style="140" bestFit="1" customWidth="1"/>
    <col min="12050" max="12054" width="14.5546875" style="140" bestFit="1" customWidth="1"/>
    <col min="12055" max="12288" width="9.109375" style="140"/>
    <col min="12289" max="12289" width="0" style="140" hidden="1" customWidth="1"/>
    <col min="12290" max="12290" width="8.5546875" style="140" customWidth="1"/>
    <col min="12291" max="12291" width="0.109375" style="140" customWidth="1"/>
    <col min="12292" max="12292" width="16.5546875" style="140" customWidth="1"/>
    <col min="12293" max="12295" width="9.109375" style="140"/>
    <col min="12296" max="12296" width="14.5546875" style="140" bestFit="1" customWidth="1"/>
    <col min="12297" max="12300" width="9.109375" style="140"/>
    <col min="12301" max="12304" width="0" style="140" hidden="1" customWidth="1"/>
    <col min="12305" max="12305" width="16.44140625" style="140" bestFit="1" customWidth="1"/>
    <col min="12306" max="12310" width="14.5546875" style="140" bestFit="1" customWidth="1"/>
    <col min="12311" max="12544" width="9.109375" style="140"/>
    <col min="12545" max="12545" width="0" style="140" hidden="1" customWidth="1"/>
    <col min="12546" max="12546" width="8.5546875" style="140" customWidth="1"/>
    <col min="12547" max="12547" width="0.109375" style="140" customWidth="1"/>
    <col min="12548" max="12548" width="16.5546875" style="140" customWidth="1"/>
    <col min="12549" max="12551" width="9.109375" style="140"/>
    <col min="12552" max="12552" width="14.5546875" style="140" bestFit="1" customWidth="1"/>
    <col min="12553" max="12556" width="9.109375" style="140"/>
    <col min="12557" max="12560" width="0" style="140" hidden="1" customWidth="1"/>
    <col min="12561" max="12561" width="16.44140625" style="140" bestFit="1" customWidth="1"/>
    <col min="12562" max="12566" width="14.5546875" style="140" bestFit="1" customWidth="1"/>
    <col min="12567" max="12800" width="9.109375" style="140"/>
    <col min="12801" max="12801" width="0" style="140" hidden="1" customWidth="1"/>
    <col min="12802" max="12802" width="8.5546875" style="140" customWidth="1"/>
    <col min="12803" max="12803" width="0.109375" style="140" customWidth="1"/>
    <col min="12804" max="12804" width="16.5546875" style="140" customWidth="1"/>
    <col min="12805" max="12807" width="9.109375" style="140"/>
    <col min="12808" max="12808" width="14.5546875" style="140" bestFit="1" customWidth="1"/>
    <col min="12809" max="12812" width="9.109375" style="140"/>
    <col min="12813" max="12816" width="0" style="140" hidden="1" customWidth="1"/>
    <col min="12817" max="12817" width="16.44140625" style="140" bestFit="1" customWidth="1"/>
    <col min="12818" max="12822" width="14.5546875" style="140" bestFit="1" customWidth="1"/>
    <col min="12823" max="13056" width="9.109375" style="140"/>
    <col min="13057" max="13057" width="0" style="140" hidden="1" customWidth="1"/>
    <col min="13058" max="13058" width="8.5546875" style="140" customWidth="1"/>
    <col min="13059" max="13059" width="0.109375" style="140" customWidth="1"/>
    <col min="13060" max="13060" width="16.5546875" style="140" customWidth="1"/>
    <col min="13061" max="13063" width="9.109375" style="140"/>
    <col min="13064" max="13064" width="14.5546875" style="140" bestFit="1" customWidth="1"/>
    <col min="13065" max="13068" width="9.109375" style="140"/>
    <col min="13069" max="13072" width="0" style="140" hidden="1" customWidth="1"/>
    <col min="13073" max="13073" width="16.44140625" style="140" bestFit="1" customWidth="1"/>
    <col min="13074" max="13078" width="14.5546875" style="140" bestFit="1" customWidth="1"/>
    <col min="13079" max="13312" width="9.109375" style="140"/>
    <col min="13313" max="13313" width="0" style="140" hidden="1" customWidth="1"/>
    <col min="13314" max="13314" width="8.5546875" style="140" customWidth="1"/>
    <col min="13315" max="13315" width="0.109375" style="140" customWidth="1"/>
    <col min="13316" max="13316" width="16.5546875" style="140" customWidth="1"/>
    <col min="13317" max="13319" width="9.109375" style="140"/>
    <col min="13320" max="13320" width="14.5546875" style="140" bestFit="1" customWidth="1"/>
    <col min="13321" max="13324" width="9.109375" style="140"/>
    <col min="13325" max="13328" width="0" style="140" hidden="1" customWidth="1"/>
    <col min="13329" max="13329" width="16.44140625" style="140" bestFit="1" customWidth="1"/>
    <col min="13330" max="13334" width="14.5546875" style="140" bestFit="1" customWidth="1"/>
    <col min="13335" max="13568" width="9.109375" style="140"/>
    <col min="13569" max="13569" width="0" style="140" hidden="1" customWidth="1"/>
    <col min="13570" max="13570" width="8.5546875" style="140" customWidth="1"/>
    <col min="13571" max="13571" width="0.109375" style="140" customWidth="1"/>
    <col min="13572" max="13572" width="16.5546875" style="140" customWidth="1"/>
    <col min="13573" max="13575" width="9.109375" style="140"/>
    <col min="13576" max="13576" width="14.5546875" style="140" bestFit="1" customWidth="1"/>
    <col min="13577" max="13580" width="9.109375" style="140"/>
    <col min="13581" max="13584" width="0" style="140" hidden="1" customWidth="1"/>
    <col min="13585" max="13585" width="16.44140625" style="140" bestFit="1" customWidth="1"/>
    <col min="13586" max="13590" width="14.5546875" style="140" bestFit="1" customWidth="1"/>
    <col min="13591" max="13824" width="9.109375" style="140"/>
    <col min="13825" max="13825" width="0" style="140" hidden="1" customWidth="1"/>
    <col min="13826" max="13826" width="8.5546875" style="140" customWidth="1"/>
    <col min="13827" max="13827" width="0.109375" style="140" customWidth="1"/>
    <col min="13828" max="13828" width="16.5546875" style="140" customWidth="1"/>
    <col min="13829" max="13831" width="9.109375" style="140"/>
    <col min="13832" max="13832" width="14.5546875" style="140" bestFit="1" customWidth="1"/>
    <col min="13833" max="13836" width="9.109375" style="140"/>
    <col min="13837" max="13840" width="0" style="140" hidden="1" customWidth="1"/>
    <col min="13841" max="13841" width="16.44140625" style="140" bestFit="1" customWidth="1"/>
    <col min="13842" max="13846" width="14.5546875" style="140" bestFit="1" customWidth="1"/>
    <col min="13847" max="14080" width="9.109375" style="140"/>
    <col min="14081" max="14081" width="0" style="140" hidden="1" customWidth="1"/>
    <col min="14082" max="14082" width="8.5546875" style="140" customWidth="1"/>
    <col min="14083" max="14083" width="0.109375" style="140" customWidth="1"/>
    <col min="14084" max="14084" width="16.5546875" style="140" customWidth="1"/>
    <col min="14085" max="14087" width="9.109375" style="140"/>
    <col min="14088" max="14088" width="14.5546875" style="140" bestFit="1" customWidth="1"/>
    <col min="14089" max="14092" width="9.109375" style="140"/>
    <col min="14093" max="14096" width="0" style="140" hidden="1" customWidth="1"/>
    <col min="14097" max="14097" width="16.44140625" style="140" bestFit="1" customWidth="1"/>
    <col min="14098" max="14102" width="14.5546875" style="140" bestFit="1" customWidth="1"/>
    <col min="14103" max="14336" width="9.109375" style="140"/>
    <col min="14337" max="14337" width="0" style="140" hidden="1" customWidth="1"/>
    <col min="14338" max="14338" width="8.5546875" style="140" customWidth="1"/>
    <col min="14339" max="14339" width="0.109375" style="140" customWidth="1"/>
    <col min="14340" max="14340" width="16.5546875" style="140" customWidth="1"/>
    <col min="14341" max="14343" width="9.109375" style="140"/>
    <col min="14344" max="14344" width="14.5546875" style="140" bestFit="1" customWidth="1"/>
    <col min="14345" max="14348" width="9.109375" style="140"/>
    <col min="14349" max="14352" width="0" style="140" hidden="1" customWidth="1"/>
    <col min="14353" max="14353" width="16.44140625" style="140" bestFit="1" customWidth="1"/>
    <col min="14354" max="14358" width="14.5546875" style="140" bestFit="1" customWidth="1"/>
    <col min="14359" max="14592" width="9.109375" style="140"/>
    <col min="14593" max="14593" width="0" style="140" hidden="1" customWidth="1"/>
    <col min="14594" max="14594" width="8.5546875" style="140" customWidth="1"/>
    <col min="14595" max="14595" width="0.109375" style="140" customWidth="1"/>
    <col min="14596" max="14596" width="16.5546875" style="140" customWidth="1"/>
    <col min="14597" max="14599" width="9.109375" style="140"/>
    <col min="14600" max="14600" width="14.5546875" style="140" bestFit="1" customWidth="1"/>
    <col min="14601" max="14604" width="9.109375" style="140"/>
    <col min="14605" max="14608" width="0" style="140" hidden="1" customWidth="1"/>
    <col min="14609" max="14609" width="16.44140625" style="140" bestFit="1" customWidth="1"/>
    <col min="14610" max="14614" width="14.5546875" style="140" bestFit="1" customWidth="1"/>
    <col min="14615" max="14848" width="9.109375" style="140"/>
    <col min="14849" max="14849" width="0" style="140" hidden="1" customWidth="1"/>
    <col min="14850" max="14850" width="8.5546875" style="140" customWidth="1"/>
    <col min="14851" max="14851" width="0.109375" style="140" customWidth="1"/>
    <col min="14852" max="14852" width="16.5546875" style="140" customWidth="1"/>
    <col min="14853" max="14855" width="9.109375" style="140"/>
    <col min="14856" max="14856" width="14.5546875" style="140" bestFit="1" customWidth="1"/>
    <col min="14857" max="14860" width="9.109375" style="140"/>
    <col min="14861" max="14864" width="0" style="140" hidden="1" customWidth="1"/>
    <col min="14865" max="14865" width="16.44140625" style="140" bestFit="1" customWidth="1"/>
    <col min="14866" max="14870" width="14.5546875" style="140" bestFit="1" customWidth="1"/>
    <col min="14871" max="15104" width="9.109375" style="140"/>
    <col min="15105" max="15105" width="0" style="140" hidden="1" customWidth="1"/>
    <col min="15106" max="15106" width="8.5546875" style="140" customWidth="1"/>
    <col min="15107" max="15107" width="0.109375" style="140" customWidth="1"/>
    <col min="15108" max="15108" width="16.5546875" style="140" customWidth="1"/>
    <col min="15109" max="15111" width="9.109375" style="140"/>
    <col min="15112" max="15112" width="14.5546875" style="140" bestFit="1" customWidth="1"/>
    <col min="15113" max="15116" width="9.109375" style="140"/>
    <col min="15117" max="15120" width="0" style="140" hidden="1" customWidth="1"/>
    <col min="15121" max="15121" width="16.44140625" style="140" bestFit="1" customWidth="1"/>
    <col min="15122" max="15126" width="14.5546875" style="140" bestFit="1" customWidth="1"/>
    <col min="15127" max="15360" width="9.109375" style="140"/>
    <col min="15361" max="15361" width="0" style="140" hidden="1" customWidth="1"/>
    <col min="15362" max="15362" width="8.5546875" style="140" customWidth="1"/>
    <col min="15363" max="15363" width="0.109375" style="140" customWidth="1"/>
    <col min="15364" max="15364" width="16.5546875" style="140" customWidth="1"/>
    <col min="15365" max="15367" width="9.109375" style="140"/>
    <col min="15368" max="15368" width="14.5546875" style="140" bestFit="1" customWidth="1"/>
    <col min="15369" max="15372" width="9.109375" style="140"/>
    <col min="15373" max="15376" width="0" style="140" hidden="1" customWidth="1"/>
    <col min="15377" max="15377" width="16.44140625" style="140" bestFit="1" customWidth="1"/>
    <col min="15378" max="15382" width="14.5546875" style="140" bestFit="1" customWidth="1"/>
    <col min="15383" max="15616" width="9.109375" style="140"/>
    <col min="15617" max="15617" width="0" style="140" hidden="1" customWidth="1"/>
    <col min="15618" max="15618" width="8.5546875" style="140" customWidth="1"/>
    <col min="15619" max="15619" width="0.109375" style="140" customWidth="1"/>
    <col min="15620" max="15620" width="16.5546875" style="140" customWidth="1"/>
    <col min="15621" max="15623" width="9.109375" style="140"/>
    <col min="15624" max="15624" width="14.5546875" style="140" bestFit="1" customWidth="1"/>
    <col min="15625" max="15628" width="9.109375" style="140"/>
    <col min="15629" max="15632" width="0" style="140" hidden="1" customWidth="1"/>
    <col min="15633" max="15633" width="16.44140625" style="140" bestFit="1" customWidth="1"/>
    <col min="15634" max="15638" width="14.5546875" style="140" bestFit="1" customWidth="1"/>
    <col min="15639" max="15872" width="9.109375" style="140"/>
    <col min="15873" max="15873" width="0" style="140" hidden="1" customWidth="1"/>
    <col min="15874" max="15874" width="8.5546875" style="140" customWidth="1"/>
    <col min="15875" max="15875" width="0.109375" style="140" customWidth="1"/>
    <col min="15876" max="15876" width="16.5546875" style="140" customWidth="1"/>
    <col min="15877" max="15879" width="9.109375" style="140"/>
    <col min="15880" max="15880" width="14.5546875" style="140" bestFit="1" customWidth="1"/>
    <col min="15881" max="15884" width="9.109375" style="140"/>
    <col min="15885" max="15888" width="0" style="140" hidden="1" customWidth="1"/>
    <col min="15889" max="15889" width="16.44140625" style="140" bestFit="1" customWidth="1"/>
    <col min="15890" max="15894" width="14.5546875" style="140" bestFit="1" customWidth="1"/>
    <col min="15895" max="16128" width="9.109375" style="140"/>
    <col min="16129" max="16129" width="0" style="140" hidden="1" customWidth="1"/>
    <col min="16130" max="16130" width="8.5546875" style="140" customWidth="1"/>
    <col min="16131" max="16131" width="0.109375" style="140" customWidth="1"/>
    <col min="16132" max="16132" width="16.5546875" style="140" customWidth="1"/>
    <col min="16133" max="16135" width="9.109375" style="140"/>
    <col min="16136" max="16136" width="14.5546875" style="140" bestFit="1" customWidth="1"/>
    <col min="16137" max="16140" width="9.109375" style="140"/>
    <col min="16141" max="16144" width="0" style="140" hidden="1" customWidth="1"/>
    <col min="16145" max="16145" width="16.44140625" style="140" bestFit="1" customWidth="1"/>
    <col min="16146" max="16150" width="14.5546875" style="140" bestFit="1" customWidth="1"/>
    <col min="16151" max="16384" width="9.109375" style="140"/>
  </cols>
  <sheetData>
    <row r="1" spans="1:22" ht="24.9" customHeight="1">
      <c r="A1" s="136"/>
      <c r="B1" s="302" t="s">
        <v>0</v>
      </c>
      <c r="C1" s="300"/>
      <c r="D1" s="237" t="s">
        <v>1</v>
      </c>
      <c r="E1" s="302" t="s">
        <v>2</v>
      </c>
      <c r="F1" s="300"/>
      <c r="G1" s="300"/>
      <c r="H1" s="237" t="s">
        <v>3</v>
      </c>
      <c r="I1" s="302" t="s">
        <v>4</v>
      </c>
      <c r="J1" s="300"/>
      <c r="K1" s="237" t="s">
        <v>5</v>
      </c>
      <c r="L1" s="237" t="s">
        <v>6</v>
      </c>
      <c r="M1" s="302" t="s">
        <v>7</v>
      </c>
      <c r="N1" s="300"/>
      <c r="O1" s="300"/>
      <c r="P1" s="237" t="s">
        <v>8</v>
      </c>
      <c r="Q1" s="138" t="s">
        <v>9</v>
      </c>
      <c r="R1" s="138" t="s">
        <v>10</v>
      </c>
      <c r="S1" s="138" t="s">
        <v>11</v>
      </c>
      <c r="T1" s="138" t="s">
        <v>1584</v>
      </c>
      <c r="U1" s="138" t="s">
        <v>12</v>
      </c>
      <c r="V1" s="139" t="s">
        <v>13</v>
      </c>
    </row>
    <row r="2" spans="1:22" ht="20.100000000000001" customHeight="1">
      <c r="A2" s="141"/>
      <c r="B2" s="312">
        <v>2018</v>
      </c>
      <c r="C2" s="313"/>
      <c r="D2" s="241" t="s">
        <v>14</v>
      </c>
      <c r="E2" s="314" t="s">
        <v>15</v>
      </c>
      <c r="F2" s="313"/>
      <c r="G2" s="313"/>
      <c r="H2" s="241" t="s">
        <v>16</v>
      </c>
      <c r="I2" s="314" t="s">
        <v>17</v>
      </c>
      <c r="J2" s="313"/>
      <c r="K2" s="239" t="s">
        <v>18</v>
      </c>
      <c r="L2" s="239">
        <v>0</v>
      </c>
      <c r="M2" s="312" t="s">
        <v>19</v>
      </c>
      <c r="N2" s="313"/>
      <c r="O2" s="313"/>
      <c r="P2" s="239" t="s">
        <v>18</v>
      </c>
      <c r="Q2" s="144"/>
      <c r="R2" s="144"/>
      <c r="S2" s="144"/>
      <c r="T2" s="144"/>
      <c r="U2" s="144"/>
      <c r="V2" s="144"/>
    </row>
    <row r="3" spans="1:22" s="149" customFormat="1" ht="20.100000000000001" customHeight="1">
      <c r="A3" s="145"/>
      <c r="B3" s="305">
        <v>2018</v>
      </c>
      <c r="C3" s="306"/>
      <c r="D3" s="247" t="s">
        <v>20</v>
      </c>
      <c r="E3" s="307" t="s">
        <v>21</v>
      </c>
      <c r="F3" s="306"/>
      <c r="G3" s="306"/>
      <c r="H3" s="247" t="s">
        <v>22</v>
      </c>
      <c r="I3" s="307" t="s">
        <v>17</v>
      </c>
      <c r="J3" s="306"/>
      <c r="K3" s="245" t="s">
        <v>18</v>
      </c>
      <c r="L3" s="245">
        <v>1</v>
      </c>
      <c r="M3" s="305" t="s">
        <v>19</v>
      </c>
      <c r="N3" s="306"/>
      <c r="O3" s="306"/>
      <c r="P3" s="245" t="s">
        <v>18</v>
      </c>
      <c r="Q3" s="148">
        <f>Q4+Q126+Q141+Q152+Q156+Q165+Q170</f>
        <v>140000</v>
      </c>
      <c r="R3" s="148">
        <f>R4+R126+R141+R152+R156+R165+R170</f>
        <v>0</v>
      </c>
      <c r="S3" s="148">
        <f>S4+S126+S141+S152+S156+S165+S170</f>
        <v>0</v>
      </c>
      <c r="T3" s="148">
        <f>T4+T126+T141+T152+T156+T165+T170</f>
        <v>0</v>
      </c>
      <c r="U3" s="148">
        <f>U4+U126+U141+U152+U156+U165+U170</f>
        <v>0</v>
      </c>
      <c r="V3" s="148">
        <f>Q3+R3+S3+T3+U3</f>
        <v>140000</v>
      </c>
    </row>
    <row r="4" spans="1:22" s="246" customFormat="1" ht="20.100000000000001" customHeight="1">
      <c r="A4" s="150"/>
      <c r="B4" s="305">
        <v>2013</v>
      </c>
      <c r="C4" s="306"/>
      <c r="D4" s="247" t="s">
        <v>23</v>
      </c>
      <c r="E4" s="307" t="s">
        <v>24</v>
      </c>
      <c r="F4" s="306"/>
      <c r="G4" s="306"/>
      <c r="H4" s="247" t="s">
        <v>22</v>
      </c>
      <c r="I4" s="307" t="s">
        <v>17</v>
      </c>
      <c r="J4" s="306"/>
      <c r="K4" s="245" t="s">
        <v>18</v>
      </c>
      <c r="L4" s="245">
        <v>2</v>
      </c>
      <c r="M4" s="305" t="s">
        <v>19</v>
      </c>
      <c r="N4" s="306"/>
      <c r="O4" s="306"/>
      <c r="P4" s="245" t="s">
        <v>18</v>
      </c>
      <c r="Q4" s="148">
        <f>Q5+Q16+Q34+Q38+Q53+Q63+Q68+Q76+Q79+Q81+Q84+Q87+Q101+Q121</f>
        <v>0</v>
      </c>
      <c r="R4" s="148">
        <f>R5+R16+R34+R38+R53+R63+R68+R76+R79+R81+R84+R87+R101+R121</f>
        <v>0</v>
      </c>
      <c r="S4" s="148">
        <f>S5+S16+S34+S38+S53+S63+S68+S76+S79+S81+S84+S87+S101+S121</f>
        <v>0</v>
      </c>
      <c r="T4" s="148">
        <f>T5+T16+T34+T38+T53+T63+T68+T76+T79+T81+T84+T87+T101+T121</f>
        <v>0</v>
      </c>
      <c r="U4" s="148">
        <f>U5+U16+U34+U38+U53+U63+U68+U76+U79+U81+U84+U87+U101+U121</f>
        <v>0</v>
      </c>
      <c r="V4" s="148">
        <f t="shared" ref="V4:V67" si="0">Q4+R4+S4+T4+U4</f>
        <v>0</v>
      </c>
    </row>
    <row r="5" spans="1:22" s="156" customFormat="1" ht="24.9" customHeight="1">
      <c r="A5" s="152"/>
      <c r="B5" s="308">
        <v>2018</v>
      </c>
      <c r="C5" s="309"/>
      <c r="D5" s="153" t="s">
        <v>25</v>
      </c>
      <c r="E5" s="310" t="s">
        <v>26</v>
      </c>
      <c r="F5" s="309"/>
      <c r="G5" s="309"/>
      <c r="H5" s="153" t="s">
        <v>22</v>
      </c>
      <c r="I5" s="310" t="s">
        <v>17</v>
      </c>
      <c r="J5" s="309"/>
      <c r="K5" s="242" t="s">
        <v>18</v>
      </c>
      <c r="L5" s="242">
        <v>3</v>
      </c>
      <c r="M5" s="308" t="s">
        <v>19</v>
      </c>
      <c r="N5" s="309"/>
      <c r="O5" s="309"/>
      <c r="P5" s="242" t="s">
        <v>18</v>
      </c>
      <c r="Q5" s="155"/>
      <c r="R5" s="155">
        <f>R6+R7+R8+R9+R10+R11+R12+R13+R14+R15</f>
        <v>0</v>
      </c>
      <c r="S5" s="155"/>
      <c r="T5" s="155"/>
      <c r="U5" s="155"/>
      <c r="V5" s="155">
        <f t="shared" si="0"/>
        <v>0</v>
      </c>
    </row>
    <row r="6" spans="1:22" ht="24.9" customHeight="1">
      <c r="A6" s="136"/>
      <c r="B6" s="299">
        <v>2018</v>
      </c>
      <c r="C6" s="300"/>
      <c r="D6" s="244" t="s">
        <v>27</v>
      </c>
      <c r="E6" s="301" t="s">
        <v>28</v>
      </c>
      <c r="F6" s="300"/>
      <c r="G6" s="300"/>
      <c r="H6" s="244" t="s">
        <v>22</v>
      </c>
      <c r="I6" s="301" t="s">
        <v>17</v>
      </c>
      <c r="J6" s="300"/>
      <c r="K6" s="243" t="s">
        <v>29</v>
      </c>
      <c r="L6" s="243">
        <v>4</v>
      </c>
      <c r="M6" s="299" t="s">
        <v>19</v>
      </c>
      <c r="N6" s="300"/>
      <c r="O6" s="300"/>
      <c r="P6" s="243" t="s">
        <v>18</v>
      </c>
      <c r="Q6" s="9"/>
      <c r="R6" s="144"/>
      <c r="S6" s="144"/>
      <c r="T6" s="144"/>
      <c r="U6" s="144"/>
      <c r="V6" s="144"/>
    </row>
    <row r="7" spans="1:22" ht="24.9" customHeight="1">
      <c r="A7" s="136"/>
      <c r="B7" s="299">
        <v>2018</v>
      </c>
      <c r="C7" s="300"/>
      <c r="D7" s="244" t="s">
        <v>30</v>
      </c>
      <c r="E7" s="301" t="s">
        <v>31</v>
      </c>
      <c r="F7" s="300"/>
      <c r="G7" s="300"/>
      <c r="H7" s="244" t="s">
        <v>22</v>
      </c>
      <c r="I7" s="301" t="s">
        <v>17</v>
      </c>
      <c r="J7" s="300"/>
      <c r="K7" s="243" t="s">
        <v>29</v>
      </c>
      <c r="L7" s="243">
        <v>4</v>
      </c>
      <c r="M7" s="299" t="s">
        <v>19</v>
      </c>
      <c r="N7" s="300"/>
      <c r="O7" s="300"/>
      <c r="P7" s="243" t="s">
        <v>18</v>
      </c>
      <c r="Q7" s="144"/>
      <c r="R7" s="144"/>
      <c r="S7" s="144"/>
      <c r="T7" s="144"/>
      <c r="U7" s="144"/>
      <c r="V7" s="144"/>
    </row>
    <row r="8" spans="1:22" ht="24.9" customHeight="1">
      <c r="A8" s="136"/>
      <c r="B8" s="299">
        <v>2018</v>
      </c>
      <c r="C8" s="300"/>
      <c r="D8" s="244" t="s">
        <v>32</v>
      </c>
      <c r="E8" s="301" t="s">
        <v>33</v>
      </c>
      <c r="F8" s="300"/>
      <c r="G8" s="300"/>
      <c r="H8" s="244" t="s">
        <v>22</v>
      </c>
      <c r="I8" s="301" t="s">
        <v>17</v>
      </c>
      <c r="J8" s="300"/>
      <c r="K8" s="243" t="s">
        <v>29</v>
      </c>
      <c r="L8" s="243">
        <v>4</v>
      </c>
      <c r="M8" s="299" t="s">
        <v>19</v>
      </c>
      <c r="N8" s="300"/>
      <c r="O8" s="300"/>
      <c r="P8" s="243" t="s">
        <v>18</v>
      </c>
      <c r="Q8" s="144"/>
      <c r="R8" s="144"/>
      <c r="S8" s="144"/>
      <c r="T8" s="144"/>
      <c r="U8" s="144"/>
      <c r="V8" s="144"/>
    </row>
    <row r="9" spans="1:22" ht="24.9" customHeight="1">
      <c r="A9" s="136"/>
      <c r="B9" s="299">
        <v>2018</v>
      </c>
      <c r="C9" s="300"/>
      <c r="D9" s="244" t="s">
        <v>34</v>
      </c>
      <c r="E9" s="301" t="s">
        <v>35</v>
      </c>
      <c r="F9" s="300"/>
      <c r="G9" s="300"/>
      <c r="H9" s="244" t="s">
        <v>22</v>
      </c>
      <c r="I9" s="301" t="s">
        <v>17</v>
      </c>
      <c r="J9" s="300"/>
      <c r="K9" s="243" t="s">
        <v>29</v>
      </c>
      <c r="L9" s="243">
        <v>4</v>
      </c>
      <c r="M9" s="299" t="s">
        <v>19</v>
      </c>
      <c r="N9" s="300"/>
      <c r="O9" s="300"/>
      <c r="P9" s="243" t="s">
        <v>18</v>
      </c>
      <c r="Q9" s="52"/>
      <c r="R9" s="144"/>
      <c r="S9" s="144"/>
      <c r="T9" s="144"/>
      <c r="U9" s="144"/>
      <c r="V9" s="144"/>
    </row>
    <row r="10" spans="1:22" ht="24.9" customHeight="1">
      <c r="A10" s="136"/>
      <c r="B10" s="299">
        <v>2018</v>
      </c>
      <c r="C10" s="300"/>
      <c r="D10" s="244" t="s">
        <v>36</v>
      </c>
      <c r="E10" s="301" t="s">
        <v>37</v>
      </c>
      <c r="F10" s="300"/>
      <c r="G10" s="300"/>
      <c r="H10" s="244" t="s">
        <v>22</v>
      </c>
      <c r="I10" s="301" t="s">
        <v>17</v>
      </c>
      <c r="J10" s="300"/>
      <c r="K10" s="243" t="s">
        <v>29</v>
      </c>
      <c r="L10" s="243">
        <v>4</v>
      </c>
      <c r="M10" s="299" t="s">
        <v>19</v>
      </c>
      <c r="N10" s="300"/>
      <c r="O10" s="300"/>
      <c r="P10" s="243" t="s">
        <v>18</v>
      </c>
      <c r="Q10" s="159"/>
      <c r="R10" s="144"/>
      <c r="S10" s="144"/>
      <c r="T10" s="144"/>
      <c r="U10" s="144"/>
      <c r="V10" s="144"/>
    </row>
    <row r="11" spans="1:22" ht="24.9" customHeight="1">
      <c r="A11" s="136"/>
      <c r="B11" s="299">
        <v>2018</v>
      </c>
      <c r="C11" s="300"/>
      <c r="D11" s="244" t="s">
        <v>38</v>
      </c>
      <c r="E11" s="301" t="s">
        <v>39</v>
      </c>
      <c r="F11" s="300"/>
      <c r="G11" s="300"/>
      <c r="H11" s="244" t="s">
        <v>22</v>
      </c>
      <c r="I11" s="301" t="s">
        <v>17</v>
      </c>
      <c r="J11" s="300"/>
      <c r="K11" s="243" t="s">
        <v>29</v>
      </c>
      <c r="L11" s="243">
        <v>4</v>
      </c>
      <c r="M11" s="299" t="s">
        <v>19</v>
      </c>
      <c r="N11" s="300"/>
      <c r="O11" s="300"/>
      <c r="P11" s="243" t="s">
        <v>18</v>
      </c>
      <c r="Q11" s="159"/>
      <c r="R11" s="144"/>
      <c r="S11" s="144"/>
      <c r="T11" s="144"/>
      <c r="U11" s="144"/>
      <c r="V11" s="144"/>
    </row>
    <row r="12" spans="1:22" ht="31.5" customHeight="1">
      <c r="A12" s="136"/>
      <c r="B12" s="299">
        <v>2018</v>
      </c>
      <c r="C12" s="300"/>
      <c r="D12" s="244" t="s">
        <v>40</v>
      </c>
      <c r="E12" s="301" t="s">
        <v>41</v>
      </c>
      <c r="F12" s="300"/>
      <c r="G12" s="300"/>
      <c r="H12" s="244" t="s">
        <v>22</v>
      </c>
      <c r="I12" s="301" t="s">
        <v>17</v>
      </c>
      <c r="J12" s="300"/>
      <c r="K12" s="243" t="s">
        <v>29</v>
      </c>
      <c r="L12" s="243">
        <v>4</v>
      </c>
      <c r="M12" s="299" t="s">
        <v>19</v>
      </c>
      <c r="N12" s="300"/>
      <c r="O12" s="300"/>
      <c r="P12" s="243" t="s">
        <v>18</v>
      </c>
      <c r="Q12" s="159"/>
      <c r="R12" s="144"/>
      <c r="S12" s="144"/>
      <c r="T12" s="144"/>
      <c r="U12" s="144"/>
      <c r="V12" s="144"/>
    </row>
    <row r="13" spans="1:22" ht="24.9" customHeight="1">
      <c r="A13" s="136"/>
      <c r="B13" s="299">
        <v>2018</v>
      </c>
      <c r="C13" s="300"/>
      <c r="D13" s="244" t="s">
        <v>42</v>
      </c>
      <c r="E13" s="301" t="s">
        <v>43</v>
      </c>
      <c r="F13" s="300"/>
      <c r="G13" s="300"/>
      <c r="H13" s="244" t="s">
        <v>22</v>
      </c>
      <c r="I13" s="301" t="s">
        <v>17</v>
      </c>
      <c r="J13" s="300"/>
      <c r="K13" s="243" t="s">
        <v>29</v>
      </c>
      <c r="L13" s="243">
        <v>4</v>
      </c>
      <c r="M13" s="299" t="s">
        <v>19</v>
      </c>
      <c r="N13" s="300"/>
      <c r="O13" s="300"/>
      <c r="P13" s="243" t="s">
        <v>18</v>
      </c>
      <c r="Q13" s="159"/>
      <c r="R13" s="144"/>
      <c r="S13" s="144"/>
      <c r="T13" s="144"/>
      <c r="U13" s="144"/>
      <c r="V13" s="144"/>
    </row>
    <row r="14" spans="1:22" ht="24.9" customHeight="1">
      <c r="A14" s="136"/>
      <c r="B14" s="299">
        <v>2018</v>
      </c>
      <c r="C14" s="300"/>
      <c r="D14" s="244" t="s">
        <v>44</v>
      </c>
      <c r="E14" s="301" t="s">
        <v>45</v>
      </c>
      <c r="F14" s="300"/>
      <c r="G14" s="300"/>
      <c r="H14" s="244" t="s">
        <v>22</v>
      </c>
      <c r="I14" s="301" t="s">
        <v>17</v>
      </c>
      <c r="J14" s="300"/>
      <c r="K14" s="243" t="s">
        <v>29</v>
      </c>
      <c r="L14" s="243">
        <v>4</v>
      </c>
      <c r="M14" s="299" t="s">
        <v>19</v>
      </c>
      <c r="N14" s="300"/>
      <c r="O14" s="300"/>
      <c r="P14" s="243" t="s">
        <v>18</v>
      </c>
      <c r="Q14" s="9"/>
      <c r="R14" s="144"/>
      <c r="S14" s="144"/>
      <c r="T14" s="144"/>
      <c r="U14" s="144"/>
      <c r="V14" s="144"/>
    </row>
    <row r="15" spans="1:22" ht="24.9" customHeight="1">
      <c r="A15" s="136"/>
      <c r="B15" s="299">
        <v>2018</v>
      </c>
      <c r="C15" s="300"/>
      <c r="D15" s="244" t="s">
        <v>46</v>
      </c>
      <c r="E15" s="301" t="s">
        <v>47</v>
      </c>
      <c r="F15" s="300"/>
      <c r="G15" s="300"/>
      <c r="H15" s="244" t="s">
        <v>22</v>
      </c>
      <c r="I15" s="301" t="s">
        <v>17</v>
      </c>
      <c r="J15" s="300"/>
      <c r="K15" s="243" t="s">
        <v>29</v>
      </c>
      <c r="L15" s="243">
        <v>4</v>
      </c>
      <c r="M15" s="299" t="s">
        <v>19</v>
      </c>
      <c r="N15" s="300"/>
      <c r="O15" s="300"/>
      <c r="P15" s="243" t="s">
        <v>18</v>
      </c>
      <c r="Q15" s="159"/>
      <c r="R15" s="144"/>
      <c r="S15" s="144"/>
      <c r="T15" s="144"/>
      <c r="U15" s="144"/>
      <c r="V15" s="144"/>
    </row>
    <row r="16" spans="1:22" s="156" customFormat="1" ht="24.9" customHeight="1">
      <c r="A16" s="152"/>
      <c r="B16" s="308">
        <v>2018</v>
      </c>
      <c r="C16" s="309"/>
      <c r="D16" s="153" t="s">
        <v>48</v>
      </c>
      <c r="E16" s="310" t="s">
        <v>49</v>
      </c>
      <c r="F16" s="309"/>
      <c r="G16" s="309"/>
      <c r="H16" s="153" t="s">
        <v>22</v>
      </c>
      <c r="I16" s="310" t="s">
        <v>17</v>
      </c>
      <c r="J16" s="309"/>
      <c r="K16" s="242" t="s">
        <v>18</v>
      </c>
      <c r="L16" s="242">
        <v>3</v>
      </c>
      <c r="M16" s="308" t="s">
        <v>19</v>
      </c>
      <c r="N16" s="309"/>
      <c r="O16" s="309"/>
      <c r="P16" s="242" t="s">
        <v>18</v>
      </c>
      <c r="Q16" s="155"/>
      <c r="R16" s="155">
        <f>R17+R18+R19+R20+R21+R22+R23+R24+R25+R26+R27+R28+R29+R30+R31+R32+R33</f>
        <v>0</v>
      </c>
      <c r="S16" s="155"/>
      <c r="T16" s="155"/>
      <c r="U16" s="155"/>
      <c r="V16" s="155">
        <f t="shared" si="0"/>
        <v>0</v>
      </c>
    </row>
    <row r="17" spans="1:22" ht="24.9" customHeight="1">
      <c r="A17" s="136"/>
      <c r="B17" s="299">
        <v>2018</v>
      </c>
      <c r="C17" s="300"/>
      <c r="D17" s="244" t="s">
        <v>50</v>
      </c>
      <c r="E17" s="301" t="s">
        <v>51</v>
      </c>
      <c r="F17" s="300"/>
      <c r="G17" s="300"/>
      <c r="H17" s="244" t="s">
        <v>22</v>
      </c>
      <c r="I17" s="301" t="s">
        <v>17</v>
      </c>
      <c r="J17" s="300"/>
      <c r="K17" s="243" t="s">
        <v>29</v>
      </c>
      <c r="L17" s="243">
        <v>4</v>
      </c>
      <c r="M17" s="299" t="s">
        <v>19</v>
      </c>
      <c r="N17" s="300"/>
      <c r="O17" s="300"/>
      <c r="P17" s="243" t="s">
        <v>18</v>
      </c>
      <c r="Q17" s="159"/>
      <c r="R17" s="144"/>
      <c r="S17" s="144"/>
      <c r="T17" s="144"/>
      <c r="U17" s="144"/>
      <c r="V17" s="144"/>
    </row>
    <row r="18" spans="1:22" ht="24.9" customHeight="1">
      <c r="A18" s="136"/>
      <c r="B18" s="299">
        <v>2018</v>
      </c>
      <c r="C18" s="300"/>
      <c r="D18" s="244" t="s">
        <v>52</v>
      </c>
      <c r="E18" s="301" t="s">
        <v>53</v>
      </c>
      <c r="F18" s="300"/>
      <c r="G18" s="300"/>
      <c r="H18" s="244" t="s">
        <v>22</v>
      </c>
      <c r="I18" s="301" t="s">
        <v>17</v>
      </c>
      <c r="J18" s="300"/>
      <c r="K18" s="243" t="s">
        <v>29</v>
      </c>
      <c r="L18" s="243">
        <v>4</v>
      </c>
      <c r="M18" s="299" t="s">
        <v>19</v>
      </c>
      <c r="N18" s="300"/>
      <c r="O18" s="300"/>
      <c r="P18" s="243" t="s">
        <v>18</v>
      </c>
      <c r="Q18" s="159"/>
      <c r="R18" s="144"/>
      <c r="S18" s="144"/>
      <c r="T18" s="144"/>
      <c r="U18" s="144"/>
      <c r="V18" s="144"/>
    </row>
    <row r="19" spans="1:22" ht="24.9" customHeight="1">
      <c r="A19" s="136"/>
      <c r="B19" s="299">
        <v>2018</v>
      </c>
      <c r="C19" s="300"/>
      <c r="D19" s="244" t="s">
        <v>54</v>
      </c>
      <c r="E19" s="301" t="s">
        <v>55</v>
      </c>
      <c r="F19" s="300"/>
      <c r="G19" s="300"/>
      <c r="H19" s="244" t="s">
        <v>22</v>
      </c>
      <c r="I19" s="301" t="s">
        <v>17</v>
      </c>
      <c r="J19" s="300"/>
      <c r="K19" s="243" t="s">
        <v>29</v>
      </c>
      <c r="L19" s="243">
        <v>4</v>
      </c>
      <c r="M19" s="299" t="s">
        <v>19</v>
      </c>
      <c r="N19" s="300"/>
      <c r="O19" s="300"/>
      <c r="P19" s="243" t="s">
        <v>18</v>
      </c>
      <c r="Q19" s="159"/>
      <c r="R19" s="144"/>
      <c r="S19" s="144"/>
      <c r="T19" s="144"/>
      <c r="U19" s="144"/>
      <c r="V19" s="144"/>
    </row>
    <row r="20" spans="1:22" ht="24.9" customHeight="1">
      <c r="A20" s="136"/>
      <c r="B20" s="299">
        <v>2018</v>
      </c>
      <c r="C20" s="300"/>
      <c r="D20" s="244" t="s">
        <v>56</v>
      </c>
      <c r="E20" s="301" t="s">
        <v>57</v>
      </c>
      <c r="F20" s="300"/>
      <c r="G20" s="300"/>
      <c r="H20" s="244" t="s">
        <v>22</v>
      </c>
      <c r="I20" s="301" t="s">
        <v>17</v>
      </c>
      <c r="J20" s="300"/>
      <c r="K20" s="243" t="s">
        <v>29</v>
      </c>
      <c r="L20" s="243">
        <v>4</v>
      </c>
      <c r="M20" s="299" t="s">
        <v>19</v>
      </c>
      <c r="N20" s="300"/>
      <c r="O20" s="300"/>
      <c r="P20" s="243" t="s">
        <v>18</v>
      </c>
      <c r="Q20" s="159"/>
      <c r="R20" s="144"/>
      <c r="S20" s="144"/>
      <c r="T20" s="144"/>
      <c r="U20" s="144"/>
      <c r="V20" s="144"/>
    </row>
    <row r="21" spans="1:22" ht="24.9" customHeight="1">
      <c r="A21" s="136"/>
      <c r="B21" s="299">
        <v>2018</v>
      </c>
      <c r="C21" s="300"/>
      <c r="D21" s="244" t="s">
        <v>58</v>
      </c>
      <c r="E21" s="301" t="s">
        <v>59</v>
      </c>
      <c r="F21" s="300"/>
      <c r="G21" s="300"/>
      <c r="H21" s="244" t="s">
        <v>22</v>
      </c>
      <c r="I21" s="301" t="s">
        <v>17</v>
      </c>
      <c r="J21" s="300"/>
      <c r="K21" s="243" t="s">
        <v>29</v>
      </c>
      <c r="L21" s="243">
        <v>4</v>
      </c>
      <c r="M21" s="299" t="s">
        <v>19</v>
      </c>
      <c r="N21" s="300"/>
      <c r="O21" s="300"/>
      <c r="P21" s="243" t="s">
        <v>18</v>
      </c>
      <c r="Q21" s="159"/>
      <c r="R21" s="144"/>
      <c r="S21" s="144"/>
      <c r="T21" s="144"/>
      <c r="U21" s="144"/>
      <c r="V21" s="144"/>
    </row>
    <row r="22" spans="1:22" ht="24.9" customHeight="1">
      <c r="A22" s="136"/>
      <c r="B22" s="299">
        <v>2018</v>
      </c>
      <c r="C22" s="300"/>
      <c r="D22" s="244" t="s">
        <v>60</v>
      </c>
      <c r="E22" s="301" t="s">
        <v>61</v>
      </c>
      <c r="F22" s="300"/>
      <c r="G22" s="300"/>
      <c r="H22" s="244" t="s">
        <v>22</v>
      </c>
      <c r="I22" s="301" t="s">
        <v>17</v>
      </c>
      <c r="J22" s="300"/>
      <c r="K22" s="243" t="s">
        <v>29</v>
      </c>
      <c r="L22" s="243">
        <v>4</v>
      </c>
      <c r="M22" s="299" t="s">
        <v>19</v>
      </c>
      <c r="N22" s="300"/>
      <c r="O22" s="300"/>
      <c r="P22" s="243" t="s">
        <v>18</v>
      </c>
      <c r="Q22" s="159"/>
      <c r="R22" s="144"/>
      <c r="S22" s="144"/>
      <c r="T22" s="144"/>
      <c r="U22" s="144"/>
      <c r="V22" s="144"/>
    </row>
    <row r="23" spans="1:22" ht="24.9" customHeight="1">
      <c r="A23" s="136"/>
      <c r="B23" s="299">
        <v>2018</v>
      </c>
      <c r="C23" s="300"/>
      <c r="D23" s="244" t="s">
        <v>62</v>
      </c>
      <c r="E23" s="301" t="s">
        <v>63</v>
      </c>
      <c r="F23" s="300"/>
      <c r="G23" s="300"/>
      <c r="H23" s="244" t="s">
        <v>22</v>
      </c>
      <c r="I23" s="301" t="s">
        <v>17</v>
      </c>
      <c r="J23" s="300"/>
      <c r="K23" s="243" t="s">
        <v>29</v>
      </c>
      <c r="L23" s="243">
        <v>4</v>
      </c>
      <c r="M23" s="299" t="s">
        <v>19</v>
      </c>
      <c r="N23" s="300"/>
      <c r="O23" s="300"/>
      <c r="P23" s="243" t="s">
        <v>18</v>
      </c>
      <c r="Q23" s="159"/>
      <c r="R23" s="144"/>
      <c r="S23" s="144"/>
      <c r="T23" s="144"/>
      <c r="U23" s="144"/>
      <c r="V23" s="144"/>
    </row>
    <row r="24" spans="1:22" ht="24.9" customHeight="1">
      <c r="A24" s="136"/>
      <c r="B24" s="299">
        <v>2018</v>
      </c>
      <c r="C24" s="300"/>
      <c r="D24" s="244" t="s">
        <v>64</v>
      </c>
      <c r="E24" s="301" t="s">
        <v>65</v>
      </c>
      <c r="F24" s="300"/>
      <c r="G24" s="300"/>
      <c r="H24" s="244" t="s">
        <v>22</v>
      </c>
      <c r="I24" s="301" t="s">
        <v>17</v>
      </c>
      <c r="J24" s="300"/>
      <c r="K24" s="243" t="s">
        <v>29</v>
      </c>
      <c r="L24" s="243">
        <v>4</v>
      </c>
      <c r="M24" s="299" t="s">
        <v>19</v>
      </c>
      <c r="N24" s="300"/>
      <c r="O24" s="300"/>
      <c r="P24" s="243" t="s">
        <v>18</v>
      </c>
      <c r="Q24" s="159"/>
      <c r="R24" s="144"/>
      <c r="S24" s="144"/>
      <c r="T24" s="144"/>
      <c r="U24" s="144"/>
      <c r="V24" s="144"/>
    </row>
    <row r="25" spans="1:22" ht="24.9" customHeight="1">
      <c r="A25" s="136"/>
      <c r="B25" s="299">
        <v>2018</v>
      </c>
      <c r="C25" s="300"/>
      <c r="D25" s="244" t="s">
        <v>66</v>
      </c>
      <c r="E25" s="301" t="s">
        <v>67</v>
      </c>
      <c r="F25" s="300"/>
      <c r="G25" s="300"/>
      <c r="H25" s="244" t="s">
        <v>22</v>
      </c>
      <c r="I25" s="301" t="s">
        <v>17</v>
      </c>
      <c r="J25" s="300"/>
      <c r="K25" s="243" t="s">
        <v>29</v>
      </c>
      <c r="L25" s="243">
        <v>4</v>
      </c>
      <c r="M25" s="299" t="s">
        <v>19</v>
      </c>
      <c r="N25" s="300"/>
      <c r="O25" s="300"/>
      <c r="P25" s="243" t="s">
        <v>18</v>
      </c>
      <c r="Q25" s="159"/>
      <c r="R25" s="144"/>
      <c r="S25" s="144"/>
      <c r="T25" s="144"/>
      <c r="U25" s="144"/>
      <c r="V25" s="144"/>
    </row>
    <row r="26" spans="1:22" ht="45.75" customHeight="1">
      <c r="A26" s="136"/>
      <c r="B26" s="299">
        <v>2018</v>
      </c>
      <c r="C26" s="300"/>
      <c r="D26" s="244" t="s">
        <v>68</v>
      </c>
      <c r="E26" s="301" t="s">
        <v>69</v>
      </c>
      <c r="F26" s="300"/>
      <c r="G26" s="300"/>
      <c r="H26" s="244" t="s">
        <v>22</v>
      </c>
      <c r="I26" s="301" t="s">
        <v>17</v>
      </c>
      <c r="J26" s="300"/>
      <c r="K26" s="243" t="s">
        <v>29</v>
      </c>
      <c r="L26" s="243">
        <v>4</v>
      </c>
      <c r="M26" s="299" t="s">
        <v>19</v>
      </c>
      <c r="N26" s="300"/>
      <c r="O26" s="300"/>
      <c r="P26" s="243" t="s">
        <v>18</v>
      </c>
      <c r="Q26" s="159"/>
      <c r="R26" s="144"/>
      <c r="S26" s="144"/>
      <c r="T26" s="144"/>
      <c r="U26" s="144"/>
      <c r="V26" s="144"/>
    </row>
    <row r="27" spans="1:22" ht="24.9" customHeight="1">
      <c r="A27" s="136"/>
      <c r="B27" s="299">
        <v>2018</v>
      </c>
      <c r="C27" s="300"/>
      <c r="D27" s="244" t="s">
        <v>70</v>
      </c>
      <c r="E27" s="301" t="s">
        <v>71</v>
      </c>
      <c r="F27" s="300"/>
      <c r="G27" s="300"/>
      <c r="H27" s="244" t="s">
        <v>22</v>
      </c>
      <c r="I27" s="301" t="s">
        <v>17</v>
      </c>
      <c r="J27" s="300"/>
      <c r="K27" s="243" t="s">
        <v>29</v>
      </c>
      <c r="L27" s="243">
        <v>4</v>
      </c>
      <c r="M27" s="299" t="s">
        <v>19</v>
      </c>
      <c r="N27" s="300"/>
      <c r="O27" s="300"/>
      <c r="P27" s="243" t="s">
        <v>18</v>
      </c>
      <c r="Q27" s="159"/>
      <c r="R27" s="144"/>
      <c r="S27" s="144"/>
      <c r="T27" s="144"/>
      <c r="U27" s="144"/>
      <c r="V27" s="144"/>
    </row>
    <row r="28" spans="1:22" ht="24.9" customHeight="1">
      <c r="A28" s="136"/>
      <c r="B28" s="299">
        <v>2018</v>
      </c>
      <c r="C28" s="300"/>
      <c r="D28" s="244" t="s">
        <v>72</v>
      </c>
      <c r="E28" s="301" t="s">
        <v>73</v>
      </c>
      <c r="F28" s="300"/>
      <c r="G28" s="300"/>
      <c r="H28" s="244" t="s">
        <v>22</v>
      </c>
      <c r="I28" s="301" t="s">
        <v>17</v>
      </c>
      <c r="J28" s="300"/>
      <c r="K28" s="243" t="s">
        <v>29</v>
      </c>
      <c r="L28" s="243">
        <v>4</v>
      </c>
      <c r="M28" s="299" t="s">
        <v>19</v>
      </c>
      <c r="N28" s="300"/>
      <c r="O28" s="300"/>
      <c r="P28" s="243" t="s">
        <v>18</v>
      </c>
      <c r="Q28" s="159"/>
      <c r="R28" s="144"/>
      <c r="S28" s="144"/>
      <c r="T28" s="144"/>
      <c r="U28" s="144"/>
      <c r="V28" s="144"/>
    </row>
    <row r="29" spans="1:22" ht="24.9" customHeight="1">
      <c r="A29" s="136"/>
      <c r="B29" s="299">
        <v>2018</v>
      </c>
      <c r="C29" s="300"/>
      <c r="D29" s="244" t="s">
        <v>74</v>
      </c>
      <c r="E29" s="301" t="s">
        <v>75</v>
      </c>
      <c r="F29" s="300"/>
      <c r="G29" s="300"/>
      <c r="H29" s="244" t="s">
        <v>22</v>
      </c>
      <c r="I29" s="301" t="s">
        <v>17</v>
      </c>
      <c r="J29" s="300"/>
      <c r="K29" s="243" t="s">
        <v>29</v>
      </c>
      <c r="L29" s="243">
        <v>4</v>
      </c>
      <c r="M29" s="299" t="s">
        <v>19</v>
      </c>
      <c r="N29" s="300"/>
      <c r="O29" s="300"/>
      <c r="P29" s="243" t="s">
        <v>18</v>
      </c>
      <c r="Q29" s="159"/>
      <c r="R29" s="144"/>
      <c r="S29" s="144"/>
      <c r="T29" s="144"/>
      <c r="U29" s="144"/>
      <c r="V29" s="144"/>
    </row>
    <row r="30" spans="1:22" ht="24.9" customHeight="1">
      <c r="A30" s="136"/>
      <c r="B30" s="299">
        <v>2018</v>
      </c>
      <c r="C30" s="300"/>
      <c r="D30" s="244" t="s">
        <v>76</v>
      </c>
      <c r="E30" s="301" t="s">
        <v>77</v>
      </c>
      <c r="F30" s="300"/>
      <c r="G30" s="300"/>
      <c r="H30" s="244" t="s">
        <v>22</v>
      </c>
      <c r="I30" s="301" t="s">
        <v>17</v>
      </c>
      <c r="J30" s="300"/>
      <c r="K30" s="243" t="s">
        <v>29</v>
      </c>
      <c r="L30" s="243">
        <v>4</v>
      </c>
      <c r="M30" s="299" t="s">
        <v>19</v>
      </c>
      <c r="N30" s="300"/>
      <c r="O30" s="300"/>
      <c r="P30" s="243" t="s">
        <v>18</v>
      </c>
      <c r="Q30" s="159"/>
      <c r="R30" s="144"/>
      <c r="S30" s="144"/>
      <c r="T30" s="144"/>
      <c r="U30" s="144"/>
      <c r="V30" s="144"/>
    </row>
    <row r="31" spans="1:22" ht="24.9" customHeight="1">
      <c r="A31" s="136"/>
      <c r="B31" s="299">
        <v>2018</v>
      </c>
      <c r="C31" s="300"/>
      <c r="D31" s="244" t="s">
        <v>78</v>
      </c>
      <c r="E31" s="301" t="s">
        <v>79</v>
      </c>
      <c r="F31" s="300"/>
      <c r="G31" s="300"/>
      <c r="H31" s="244" t="s">
        <v>22</v>
      </c>
      <c r="I31" s="301" t="s">
        <v>17</v>
      </c>
      <c r="J31" s="300"/>
      <c r="K31" s="243" t="s">
        <v>29</v>
      </c>
      <c r="L31" s="243">
        <v>4</v>
      </c>
      <c r="M31" s="299" t="s">
        <v>19</v>
      </c>
      <c r="N31" s="300"/>
      <c r="O31" s="300"/>
      <c r="P31" s="243" t="s">
        <v>18</v>
      </c>
      <c r="Q31" s="159"/>
      <c r="R31" s="144"/>
      <c r="S31" s="144"/>
      <c r="T31" s="144"/>
      <c r="U31" s="144"/>
      <c r="V31" s="144"/>
    </row>
    <row r="32" spans="1:22" ht="24.9" customHeight="1">
      <c r="A32" s="136"/>
      <c r="B32" s="299">
        <v>2018</v>
      </c>
      <c r="C32" s="300"/>
      <c r="D32" s="244" t="s">
        <v>80</v>
      </c>
      <c r="E32" s="301" t="s">
        <v>81</v>
      </c>
      <c r="F32" s="300"/>
      <c r="G32" s="300"/>
      <c r="H32" s="244" t="s">
        <v>22</v>
      </c>
      <c r="I32" s="301" t="s">
        <v>17</v>
      </c>
      <c r="J32" s="300"/>
      <c r="K32" s="243" t="s">
        <v>29</v>
      </c>
      <c r="L32" s="243">
        <v>4</v>
      </c>
      <c r="M32" s="299" t="s">
        <v>19</v>
      </c>
      <c r="N32" s="300"/>
      <c r="O32" s="300"/>
      <c r="P32" s="243" t="s">
        <v>18</v>
      </c>
      <c r="Q32" s="159"/>
      <c r="R32" s="144"/>
      <c r="S32" s="144"/>
      <c r="T32" s="144"/>
      <c r="U32" s="144"/>
      <c r="V32" s="144"/>
    </row>
    <row r="33" spans="1:22" ht="39.75" customHeight="1">
      <c r="A33" s="136"/>
      <c r="B33" s="299">
        <v>2018</v>
      </c>
      <c r="C33" s="300"/>
      <c r="D33" s="244" t="s">
        <v>82</v>
      </c>
      <c r="E33" s="301" t="s">
        <v>83</v>
      </c>
      <c r="F33" s="300"/>
      <c r="G33" s="300"/>
      <c r="H33" s="244" t="s">
        <v>22</v>
      </c>
      <c r="I33" s="301" t="s">
        <v>17</v>
      </c>
      <c r="J33" s="300"/>
      <c r="K33" s="243" t="s">
        <v>29</v>
      </c>
      <c r="L33" s="243">
        <v>4</v>
      </c>
      <c r="M33" s="299" t="s">
        <v>19</v>
      </c>
      <c r="N33" s="300"/>
      <c r="O33" s="300"/>
      <c r="P33" s="243" t="s">
        <v>18</v>
      </c>
      <c r="Q33" s="159"/>
      <c r="R33" s="144"/>
      <c r="S33" s="144"/>
      <c r="T33" s="144"/>
      <c r="U33" s="144"/>
      <c r="V33" s="144"/>
    </row>
    <row r="34" spans="1:22" s="156" customFormat="1" ht="24.9" customHeight="1">
      <c r="A34" s="152"/>
      <c r="B34" s="308">
        <v>2018</v>
      </c>
      <c r="C34" s="309"/>
      <c r="D34" s="153" t="s">
        <v>84</v>
      </c>
      <c r="E34" s="310" t="s">
        <v>85</v>
      </c>
      <c r="F34" s="309"/>
      <c r="G34" s="309"/>
      <c r="H34" s="153" t="s">
        <v>22</v>
      </c>
      <c r="I34" s="310" t="s">
        <v>17</v>
      </c>
      <c r="J34" s="309"/>
      <c r="K34" s="242" t="s">
        <v>18</v>
      </c>
      <c r="L34" s="242">
        <v>3</v>
      </c>
      <c r="M34" s="308" t="s">
        <v>19</v>
      </c>
      <c r="N34" s="309"/>
      <c r="O34" s="309"/>
      <c r="P34" s="242" t="s">
        <v>18</v>
      </c>
      <c r="Q34" s="155"/>
      <c r="R34" s="155">
        <f>R35+R36+R37</f>
        <v>0</v>
      </c>
      <c r="S34" s="155"/>
      <c r="T34" s="155"/>
      <c r="U34" s="155"/>
      <c r="V34" s="155">
        <f t="shared" si="0"/>
        <v>0</v>
      </c>
    </row>
    <row r="35" spans="1:22" ht="31.5" customHeight="1">
      <c r="A35" s="136"/>
      <c r="B35" s="299">
        <v>2018</v>
      </c>
      <c r="C35" s="300"/>
      <c r="D35" s="244" t="s">
        <v>86</v>
      </c>
      <c r="E35" s="301" t="s">
        <v>87</v>
      </c>
      <c r="F35" s="300"/>
      <c r="G35" s="300"/>
      <c r="H35" s="244" t="s">
        <v>22</v>
      </c>
      <c r="I35" s="301" t="s">
        <v>17</v>
      </c>
      <c r="J35" s="300"/>
      <c r="K35" s="243" t="s">
        <v>29</v>
      </c>
      <c r="L35" s="243">
        <v>4</v>
      </c>
      <c r="M35" s="299" t="s">
        <v>19</v>
      </c>
      <c r="N35" s="300"/>
      <c r="O35" s="300"/>
      <c r="P35" s="243" t="s">
        <v>18</v>
      </c>
      <c r="Q35" s="159"/>
      <c r="R35" s="144"/>
      <c r="S35" s="144"/>
      <c r="T35" s="144"/>
      <c r="U35" s="144"/>
      <c r="V35" s="144"/>
    </row>
    <row r="36" spans="1:22" ht="24.9" customHeight="1">
      <c r="A36" s="136"/>
      <c r="B36" s="299">
        <v>2018</v>
      </c>
      <c r="C36" s="300"/>
      <c r="D36" s="244" t="s">
        <v>88</v>
      </c>
      <c r="E36" s="301" t="s">
        <v>89</v>
      </c>
      <c r="F36" s="300"/>
      <c r="G36" s="300"/>
      <c r="H36" s="244" t="s">
        <v>22</v>
      </c>
      <c r="I36" s="301" t="s">
        <v>17</v>
      </c>
      <c r="J36" s="300"/>
      <c r="K36" s="243" t="s">
        <v>29</v>
      </c>
      <c r="L36" s="243">
        <v>4</v>
      </c>
      <c r="M36" s="299" t="s">
        <v>19</v>
      </c>
      <c r="N36" s="300"/>
      <c r="O36" s="300"/>
      <c r="P36" s="243" t="s">
        <v>18</v>
      </c>
      <c r="Q36" s="159"/>
      <c r="R36" s="144"/>
      <c r="S36" s="144"/>
      <c r="T36" s="144"/>
      <c r="U36" s="144"/>
      <c r="V36" s="144">
        <f t="shared" si="0"/>
        <v>0</v>
      </c>
    </row>
    <row r="37" spans="1:22" ht="24.9" customHeight="1">
      <c r="A37" s="136"/>
      <c r="B37" s="299">
        <v>2018</v>
      </c>
      <c r="C37" s="300"/>
      <c r="D37" s="244" t="s">
        <v>90</v>
      </c>
      <c r="E37" s="301" t="s">
        <v>91</v>
      </c>
      <c r="F37" s="300"/>
      <c r="G37" s="300"/>
      <c r="H37" s="244" t="s">
        <v>22</v>
      </c>
      <c r="I37" s="301" t="s">
        <v>17</v>
      </c>
      <c r="J37" s="300"/>
      <c r="K37" s="243" t="s">
        <v>29</v>
      </c>
      <c r="L37" s="243">
        <v>4</v>
      </c>
      <c r="M37" s="299" t="s">
        <v>19</v>
      </c>
      <c r="N37" s="300"/>
      <c r="O37" s="300"/>
      <c r="P37" s="243" t="s">
        <v>18</v>
      </c>
      <c r="Q37" s="159"/>
      <c r="R37" s="144"/>
      <c r="S37" s="144"/>
      <c r="T37" s="144"/>
      <c r="U37" s="144"/>
      <c r="V37" s="144">
        <f t="shared" si="0"/>
        <v>0</v>
      </c>
    </row>
    <row r="38" spans="1:22" s="156" customFormat="1" ht="24.9" customHeight="1">
      <c r="A38" s="152"/>
      <c r="B38" s="308">
        <v>2018</v>
      </c>
      <c r="C38" s="309"/>
      <c r="D38" s="153" t="s">
        <v>92</v>
      </c>
      <c r="E38" s="310" t="s">
        <v>93</v>
      </c>
      <c r="F38" s="309"/>
      <c r="G38" s="309"/>
      <c r="H38" s="153" t="s">
        <v>22</v>
      </c>
      <c r="I38" s="310" t="s">
        <v>17</v>
      </c>
      <c r="J38" s="309"/>
      <c r="K38" s="242" t="s">
        <v>18</v>
      </c>
      <c r="L38" s="242">
        <v>3</v>
      </c>
      <c r="M38" s="308" t="s">
        <v>19</v>
      </c>
      <c r="N38" s="309"/>
      <c r="O38" s="309"/>
      <c r="P38" s="242" t="s">
        <v>18</v>
      </c>
      <c r="Q38" s="155">
        <f>Q39+Q40+Q41+Q42+Q43+Q44+Q45+Q46+Q47+Q48+Q49+Q50+Q51+Q52</f>
        <v>0</v>
      </c>
      <c r="R38" s="155">
        <f>R39+R40+R41+R42+R43+R44+R45+R46+R47+R48+R49+R50+R51+R52</f>
        <v>0</v>
      </c>
      <c r="S38" s="155"/>
      <c r="T38" s="155"/>
      <c r="U38" s="155"/>
      <c r="V38" s="155">
        <f t="shared" si="0"/>
        <v>0</v>
      </c>
    </row>
    <row r="39" spans="1:22" ht="24.9" customHeight="1">
      <c r="A39" s="136"/>
      <c r="B39" s="299">
        <v>2018</v>
      </c>
      <c r="C39" s="300"/>
      <c r="D39" s="244" t="s">
        <v>94</v>
      </c>
      <c r="E39" s="301" t="s">
        <v>95</v>
      </c>
      <c r="F39" s="300"/>
      <c r="G39" s="300"/>
      <c r="H39" s="244" t="s">
        <v>22</v>
      </c>
      <c r="I39" s="301" t="s">
        <v>17</v>
      </c>
      <c r="J39" s="300"/>
      <c r="K39" s="243" t="s">
        <v>29</v>
      </c>
      <c r="L39" s="243">
        <v>4</v>
      </c>
      <c r="M39" s="299" t="s">
        <v>19</v>
      </c>
      <c r="N39" s="300"/>
      <c r="O39" s="300"/>
      <c r="P39" s="243" t="s">
        <v>18</v>
      </c>
      <c r="Q39" s="159"/>
      <c r="R39" s="144"/>
      <c r="S39" s="144"/>
      <c r="T39" s="144"/>
      <c r="U39" s="144"/>
      <c r="V39" s="144">
        <f t="shared" si="0"/>
        <v>0</v>
      </c>
    </row>
    <row r="40" spans="1:22" ht="24.9" customHeight="1">
      <c r="A40" s="136"/>
      <c r="B40" s="299">
        <v>2018</v>
      </c>
      <c r="C40" s="300"/>
      <c r="D40" s="244" t="s">
        <v>96</v>
      </c>
      <c r="E40" s="301" t="s">
        <v>97</v>
      </c>
      <c r="F40" s="300"/>
      <c r="G40" s="300"/>
      <c r="H40" s="244" t="s">
        <v>22</v>
      </c>
      <c r="I40" s="301" t="s">
        <v>17</v>
      </c>
      <c r="J40" s="300"/>
      <c r="K40" s="243" t="s">
        <v>29</v>
      </c>
      <c r="L40" s="243">
        <v>4</v>
      </c>
      <c r="M40" s="299" t="s">
        <v>19</v>
      </c>
      <c r="N40" s="300"/>
      <c r="O40" s="300"/>
      <c r="P40" s="243" t="s">
        <v>18</v>
      </c>
      <c r="Q40" s="159"/>
      <c r="R40" s="144"/>
      <c r="S40" s="144"/>
      <c r="T40" s="144"/>
      <c r="U40" s="144"/>
      <c r="V40" s="144">
        <f t="shared" si="0"/>
        <v>0</v>
      </c>
    </row>
    <row r="41" spans="1:22" ht="24.9" customHeight="1">
      <c r="A41" s="136"/>
      <c r="B41" s="299">
        <v>2018</v>
      </c>
      <c r="C41" s="300"/>
      <c r="D41" s="244" t="s">
        <v>98</v>
      </c>
      <c r="E41" s="301" t="s">
        <v>99</v>
      </c>
      <c r="F41" s="300"/>
      <c r="G41" s="300"/>
      <c r="H41" s="244" t="s">
        <v>22</v>
      </c>
      <c r="I41" s="301" t="s">
        <v>17</v>
      </c>
      <c r="J41" s="300"/>
      <c r="K41" s="243" t="s">
        <v>29</v>
      </c>
      <c r="L41" s="243">
        <v>4</v>
      </c>
      <c r="M41" s="299" t="s">
        <v>19</v>
      </c>
      <c r="N41" s="300"/>
      <c r="O41" s="300"/>
      <c r="P41" s="243" t="s">
        <v>18</v>
      </c>
      <c r="Q41" s="159"/>
      <c r="R41" s="144"/>
      <c r="S41" s="144"/>
      <c r="T41" s="144"/>
      <c r="U41" s="144"/>
      <c r="V41" s="144">
        <f t="shared" si="0"/>
        <v>0</v>
      </c>
    </row>
    <row r="42" spans="1:22" ht="24.9" customHeight="1">
      <c r="A42" s="136"/>
      <c r="B42" s="299">
        <v>2018</v>
      </c>
      <c r="C42" s="300"/>
      <c r="D42" s="244" t="s">
        <v>100</v>
      </c>
      <c r="E42" s="301" t="s">
        <v>101</v>
      </c>
      <c r="F42" s="300"/>
      <c r="G42" s="300"/>
      <c r="H42" s="244" t="s">
        <v>22</v>
      </c>
      <c r="I42" s="301" t="s">
        <v>17</v>
      </c>
      <c r="J42" s="300"/>
      <c r="K42" s="243" t="s">
        <v>29</v>
      </c>
      <c r="L42" s="243">
        <v>4</v>
      </c>
      <c r="M42" s="299" t="s">
        <v>19</v>
      </c>
      <c r="N42" s="300"/>
      <c r="O42" s="300"/>
      <c r="P42" s="243" t="s">
        <v>18</v>
      </c>
      <c r="Q42" s="159"/>
      <c r="R42" s="144"/>
      <c r="S42" s="144"/>
      <c r="T42" s="144"/>
      <c r="U42" s="144"/>
      <c r="V42" s="144">
        <f t="shared" si="0"/>
        <v>0</v>
      </c>
    </row>
    <row r="43" spans="1:22" ht="24.9" customHeight="1">
      <c r="A43" s="136"/>
      <c r="B43" s="299">
        <v>2018</v>
      </c>
      <c r="C43" s="300"/>
      <c r="D43" s="244" t="s">
        <v>102</v>
      </c>
      <c r="E43" s="301" t="s">
        <v>103</v>
      </c>
      <c r="F43" s="300"/>
      <c r="G43" s="300"/>
      <c r="H43" s="244" t="s">
        <v>22</v>
      </c>
      <c r="I43" s="301" t="s">
        <v>17</v>
      </c>
      <c r="J43" s="300"/>
      <c r="K43" s="243" t="s">
        <v>29</v>
      </c>
      <c r="L43" s="243">
        <v>4</v>
      </c>
      <c r="M43" s="299" t="s">
        <v>19</v>
      </c>
      <c r="N43" s="300"/>
      <c r="O43" s="300"/>
      <c r="P43" s="243" t="s">
        <v>18</v>
      </c>
      <c r="Q43" s="159"/>
      <c r="R43" s="144"/>
      <c r="S43" s="144"/>
      <c r="T43" s="144"/>
      <c r="U43" s="144"/>
      <c r="V43" s="144">
        <f t="shared" si="0"/>
        <v>0</v>
      </c>
    </row>
    <row r="44" spans="1:22" ht="24.9" customHeight="1">
      <c r="A44" s="136"/>
      <c r="B44" s="299">
        <v>2018</v>
      </c>
      <c r="C44" s="300"/>
      <c r="D44" s="244" t="s">
        <v>104</v>
      </c>
      <c r="E44" s="301" t="s">
        <v>105</v>
      </c>
      <c r="F44" s="300"/>
      <c r="G44" s="300"/>
      <c r="H44" s="244" t="s">
        <v>22</v>
      </c>
      <c r="I44" s="301" t="s">
        <v>17</v>
      </c>
      <c r="J44" s="300"/>
      <c r="K44" s="243" t="s">
        <v>29</v>
      </c>
      <c r="L44" s="243">
        <v>4</v>
      </c>
      <c r="M44" s="299" t="s">
        <v>19</v>
      </c>
      <c r="N44" s="300"/>
      <c r="O44" s="300"/>
      <c r="P44" s="243" t="s">
        <v>18</v>
      </c>
      <c r="Q44" s="159"/>
      <c r="R44" s="144"/>
      <c r="S44" s="144"/>
      <c r="T44" s="144"/>
      <c r="U44" s="144"/>
      <c r="V44" s="144">
        <f t="shared" si="0"/>
        <v>0</v>
      </c>
    </row>
    <row r="45" spans="1:22" ht="24.9" customHeight="1">
      <c r="A45" s="136"/>
      <c r="B45" s="299">
        <v>2018</v>
      </c>
      <c r="C45" s="300"/>
      <c r="D45" s="244" t="s">
        <v>106</v>
      </c>
      <c r="E45" s="301" t="s">
        <v>107</v>
      </c>
      <c r="F45" s="300"/>
      <c r="G45" s="300"/>
      <c r="H45" s="244" t="s">
        <v>22</v>
      </c>
      <c r="I45" s="301" t="s">
        <v>17</v>
      </c>
      <c r="J45" s="300"/>
      <c r="K45" s="243" t="s">
        <v>29</v>
      </c>
      <c r="L45" s="243">
        <v>4</v>
      </c>
      <c r="M45" s="299" t="s">
        <v>19</v>
      </c>
      <c r="N45" s="300"/>
      <c r="O45" s="300"/>
      <c r="P45" s="243" t="s">
        <v>18</v>
      </c>
      <c r="Q45" s="159"/>
      <c r="R45" s="144"/>
      <c r="S45" s="144"/>
      <c r="T45" s="144"/>
      <c r="U45" s="144"/>
      <c r="V45" s="144">
        <f t="shared" si="0"/>
        <v>0</v>
      </c>
    </row>
    <row r="46" spans="1:22" ht="24.9" customHeight="1">
      <c r="A46" s="136"/>
      <c r="B46" s="299">
        <v>2018</v>
      </c>
      <c r="C46" s="300"/>
      <c r="D46" s="244" t="s">
        <v>108</v>
      </c>
      <c r="E46" s="301" t="s">
        <v>109</v>
      </c>
      <c r="F46" s="300"/>
      <c r="G46" s="300"/>
      <c r="H46" s="244" t="s">
        <v>22</v>
      </c>
      <c r="I46" s="301" t="s">
        <v>17</v>
      </c>
      <c r="J46" s="300"/>
      <c r="K46" s="243" t="s">
        <v>29</v>
      </c>
      <c r="L46" s="243">
        <v>4</v>
      </c>
      <c r="M46" s="299" t="s">
        <v>19</v>
      </c>
      <c r="N46" s="300"/>
      <c r="O46" s="300"/>
      <c r="P46" s="243" t="s">
        <v>18</v>
      </c>
      <c r="Q46" s="159"/>
      <c r="R46" s="144"/>
      <c r="S46" s="144"/>
      <c r="T46" s="144"/>
      <c r="U46" s="144"/>
      <c r="V46" s="144">
        <f t="shared" si="0"/>
        <v>0</v>
      </c>
    </row>
    <row r="47" spans="1:22" ht="24.9" customHeight="1">
      <c r="A47" s="136"/>
      <c r="B47" s="299">
        <v>2018</v>
      </c>
      <c r="C47" s="300"/>
      <c r="D47" s="244" t="s">
        <v>110</v>
      </c>
      <c r="E47" s="301" t="s">
        <v>111</v>
      </c>
      <c r="F47" s="300"/>
      <c r="G47" s="300"/>
      <c r="H47" s="244" t="s">
        <v>22</v>
      </c>
      <c r="I47" s="301" t="s">
        <v>17</v>
      </c>
      <c r="J47" s="300"/>
      <c r="K47" s="243" t="s">
        <v>29</v>
      </c>
      <c r="L47" s="243">
        <v>4</v>
      </c>
      <c r="M47" s="299" t="s">
        <v>19</v>
      </c>
      <c r="N47" s="300"/>
      <c r="O47" s="300"/>
      <c r="P47" s="243" t="s">
        <v>18</v>
      </c>
      <c r="Q47" s="159"/>
      <c r="R47" s="144"/>
      <c r="S47" s="144"/>
      <c r="T47" s="144"/>
      <c r="U47" s="144"/>
      <c r="V47" s="144">
        <f t="shared" si="0"/>
        <v>0</v>
      </c>
    </row>
    <row r="48" spans="1:22" ht="24.9" customHeight="1">
      <c r="A48" s="136"/>
      <c r="B48" s="299">
        <v>2018</v>
      </c>
      <c r="C48" s="300"/>
      <c r="D48" s="244" t="s">
        <v>112</v>
      </c>
      <c r="E48" s="301" t="s">
        <v>113</v>
      </c>
      <c r="F48" s="300"/>
      <c r="G48" s="300"/>
      <c r="H48" s="244" t="s">
        <v>22</v>
      </c>
      <c r="I48" s="301" t="s">
        <v>17</v>
      </c>
      <c r="J48" s="300"/>
      <c r="K48" s="243" t="s">
        <v>29</v>
      </c>
      <c r="L48" s="243">
        <v>4</v>
      </c>
      <c r="M48" s="299" t="s">
        <v>19</v>
      </c>
      <c r="N48" s="300"/>
      <c r="O48" s="300"/>
      <c r="P48" s="243" t="s">
        <v>18</v>
      </c>
      <c r="Q48" s="159"/>
      <c r="R48" s="144"/>
      <c r="S48" s="144"/>
      <c r="T48" s="144"/>
      <c r="U48" s="144"/>
      <c r="V48" s="144">
        <f t="shared" si="0"/>
        <v>0</v>
      </c>
    </row>
    <row r="49" spans="1:22" ht="24.9" customHeight="1">
      <c r="A49" s="136"/>
      <c r="B49" s="299">
        <v>2018</v>
      </c>
      <c r="C49" s="300"/>
      <c r="D49" s="244" t="s">
        <v>114</v>
      </c>
      <c r="E49" s="301" t="s">
        <v>115</v>
      </c>
      <c r="F49" s="300"/>
      <c r="G49" s="300"/>
      <c r="H49" s="244" t="s">
        <v>22</v>
      </c>
      <c r="I49" s="301" t="s">
        <v>17</v>
      </c>
      <c r="J49" s="300"/>
      <c r="K49" s="243" t="s">
        <v>29</v>
      </c>
      <c r="L49" s="243">
        <v>4</v>
      </c>
      <c r="M49" s="299" t="s">
        <v>19</v>
      </c>
      <c r="N49" s="300"/>
      <c r="O49" s="300"/>
      <c r="P49" s="243" t="s">
        <v>18</v>
      </c>
      <c r="Q49" s="159"/>
      <c r="R49" s="144"/>
      <c r="S49" s="144"/>
      <c r="T49" s="144"/>
      <c r="U49" s="144"/>
      <c r="V49" s="144"/>
    </row>
    <row r="50" spans="1:22" ht="24.9" customHeight="1">
      <c r="A50" s="136"/>
      <c r="B50" s="299">
        <v>2018</v>
      </c>
      <c r="C50" s="300"/>
      <c r="D50" s="244" t="s">
        <v>116</v>
      </c>
      <c r="E50" s="301" t="s">
        <v>117</v>
      </c>
      <c r="F50" s="300"/>
      <c r="G50" s="300"/>
      <c r="H50" s="244" t="s">
        <v>22</v>
      </c>
      <c r="I50" s="301" t="s">
        <v>17</v>
      </c>
      <c r="J50" s="300"/>
      <c r="K50" s="243" t="s">
        <v>29</v>
      </c>
      <c r="L50" s="243">
        <v>4</v>
      </c>
      <c r="M50" s="299" t="s">
        <v>19</v>
      </c>
      <c r="N50" s="300"/>
      <c r="O50" s="300"/>
      <c r="P50" s="243" t="s">
        <v>18</v>
      </c>
      <c r="Q50" s="159"/>
      <c r="R50" s="144"/>
      <c r="S50" s="144"/>
      <c r="T50" s="144"/>
      <c r="U50" s="144"/>
      <c r="V50" s="144"/>
    </row>
    <row r="51" spans="1:22" ht="24.9" customHeight="1">
      <c r="A51" s="136"/>
      <c r="B51" s="299">
        <v>2018</v>
      </c>
      <c r="C51" s="300"/>
      <c r="D51" s="244" t="s">
        <v>118</v>
      </c>
      <c r="E51" s="301" t="s">
        <v>119</v>
      </c>
      <c r="F51" s="300"/>
      <c r="G51" s="300"/>
      <c r="H51" s="244" t="s">
        <v>22</v>
      </c>
      <c r="I51" s="301" t="s">
        <v>17</v>
      </c>
      <c r="J51" s="300"/>
      <c r="K51" s="243" t="s">
        <v>29</v>
      </c>
      <c r="L51" s="243">
        <v>4</v>
      </c>
      <c r="M51" s="299" t="s">
        <v>19</v>
      </c>
      <c r="N51" s="300"/>
      <c r="O51" s="300"/>
      <c r="P51" s="243" t="s">
        <v>18</v>
      </c>
      <c r="Q51" s="159"/>
      <c r="R51" s="144"/>
      <c r="S51" s="144"/>
      <c r="T51" s="144"/>
      <c r="U51" s="144"/>
      <c r="V51" s="144"/>
    </row>
    <row r="52" spans="1:22" ht="24.9" customHeight="1">
      <c r="A52" s="136"/>
      <c r="B52" s="299">
        <v>2018</v>
      </c>
      <c r="C52" s="300"/>
      <c r="D52" s="244" t="s">
        <v>120</v>
      </c>
      <c r="E52" s="301" t="s">
        <v>121</v>
      </c>
      <c r="F52" s="300"/>
      <c r="G52" s="300"/>
      <c r="H52" s="244" t="s">
        <v>22</v>
      </c>
      <c r="I52" s="301" t="s">
        <v>17</v>
      </c>
      <c r="J52" s="300"/>
      <c r="K52" s="243" t="s">
        <v>29</v>
      </c>
      <c r="L52" s="243">
        <v>4</v>
      </c>
      <c r="M52" s="299" t="s">
        <v>19</v>
      </c>
      <c r="N52" s="300"/>
      <c r="O52" s="300"/>
      <c r="P52" s="243" t="s">
        <v>18</v>
      </c>
      <c r="Q52" s="159"/>
      <c r="R52" s="144"/>
      <c r="S52" s="144"/>
      <c r="T52" s="144"/>
      <c r="U52" s="144"/>
      <c r="V52" s="144">
        <f t="shared" si="0"/>
        <v>0</v>
      </c>
    </row>
    <row r="53" spans="1:22" s="156" customFormat="1" ht="24.9" customHeight="1">
      <c r="A53" s="152"/>
      <c r="B53" s="308">
        <v>2018</v>
      </c>
      <c r="C53" s="309"/>
      <c r="D53" s="153" t="s">
        <v>122</v>
      </c>
      <c r="E53" s="310" t="s">
        <v>123</v>
      </c>
      <c r="F53" s="309"/>
      <c r="G53" s="309"/>
      <c r="H53" s="153" t="s">
        <v>22</v>
      </c>
      <c r="I53" s="310" t="s">
        <v>17</v>
      </c>
      <c r="J53" s="309"/>
      <c r="K53" s="242" t="s">
        <v>18</v>
      </c>
      <c r="L53" s="242">
        <v>3</v>
      </c>
      <c r="M53" s="308" t="s">
        <v>19</v>
      </c>
      <c r="N53" s="309"/>
      <c r="O53" s="309"/>
      <c r="P53" s="242" t="s">
        <v>18</v>
      </c>
      <c r="Q53" s="155"/>
      <c r="R53" s="155">
        <f>R54+R55+R56+R57+R58+R59+R60+R61+R62</f>
        <v>0</v>
      </c>
      <c r="S53" s="155"/>
      <c r="T53" s="155"/>
      <c r="U53" s="155"/>
      <c r="V53" s="155">
        <f t="shared" si="0"/>
        <v>0</v>
      </c>
    </row>
    <row r="54" spans="1:22" ht="24.9" customHeight="1">
      <c r="A54" s="136"/>
      <c r="B54" s="299">
        <v>2018</v>
      </c>
      <c r="C54" s="300"/>
      <c r="D54" s="244" t="s">
        <v>124</v>
      </c>
      <c r="E54" s="301" t="s">
        <v>125</v>
      </c>
      <c r="F54" s="300"/>
      <c r="G54" s="300"/>
      <c r="H54" s="244" t="s">
        <v>22</v>
      </c>
      <c r="I54" s="301" t="s">
        <v>17</v>
      </c>
      <c r="J54" s="300"/>
      <c r="K54" s="243" t="s">
        <v>29</v>
      </c>
      <c r="L54" s="243">
        <v>4</v>
      </c>
      <c r="M54" s="299" t="s">
        <v>19</v>
      </c>
      <c r="N54" s="300"/>
      <c r="O54" s="300"/>
      <c r="P54" s="243" t="s">
        <v>18</v>
      </c>
      <c r="Q54" s="159"/>
      <c r="R54" s="144"/>
      <c r="S54" s="144"/>
      <c r="T54" s="144"/>
      <c r="U54" s="144"/>
      <c r="V54" s="144">
        <f t="shared" si="0"/>
        <v>0</v>
      </c>
    </row>
    <row r="55" spans="1:22" ht="24.9" customHeight="1">
      <c r="A55" s="136"/>
      <c r="B55" s="299">
        <v>2018</v>
      </c>
      <c r="C55" s="300"/>
      <c r="D55" s="244" t="s">
        <v>126</v>
      </c>
      <c r="E55" s="301" t="s">
        <v>127</v>
      </c>
      <c r="F55" s="300"/>
      <c r="G55" s="300"/>
      <c r="H55" s="244" t="s">
        <v>22</v>
      </c>
      <c r="I55" s="301" t="s">
        <v>17</v>
      </c>
      <c r="J55" s="300"/>
      <c r="K55" s="243" t="s">
        <v>29</v>
      </c>
      <c r="L55" s="243">
        <v>4</v>
      </c>
      <c r="M55" s="299" t="s">
        <v>19</v>
      </c>
      <c r="N55" s="300"/>
      <c r="O55" s="300"/>
      <c r="P55" s="243" t="s">
        <v>18</v>
      </c>
      <c r="Q55" s="159"/>
      <c r="R55" s="144"/>
      <c r="S55" s="144"/>
      <c r="T55" s="144"/>
      <c r="U55" s="144"/>
      <c r="V55" s="144">
        <f t="shared" si="0"/>
        <v>0</v>
      </c>
    </row>
    <row r="56" spans="1:22" ht="24.9" customHeight="1">
      <c r="A56" s="136"/>
      <c r="B56" s="299">
        <v>2018</v>
      </c>
      <c r="C56" s="300"/>
      <c r="D56" s="244" t="s">
        <v>128</v>
      </c>
      <c r="E56" s="301" t="s">
        <v>129</v>
      </c>
      <c r="F56" s="300"/>
      <c r="G56" s="300"/>
      <c r="H56" s="244" t="s">
        <v>22</v>
      </c>
      <c r="I56" s="301" t="s">
        <v>17</v>
      </c>
      <c r="J56" s="300"/>
      <c r="K56" s="243" t="s">
        <v>29</v>
      </c>
      <c r="L56" s="243">
        <v>4</v>
      </c>
      <c r="M56" s="299" t="s">
        <v>19</v>
      </c>
      <c r="N56" s="300"/>
      <c r="O56" s="300"/>
      <c r="P56" s="243" t="s">
        <v>18</v>
      </c>
      <c r="Q56" s="159"/>
      <c r="R56" s="144"/>
      <c r="S56" s="144"/>
      <c r="T56" s="144"/>
      <c r="U56" s="144"/>
      <c r="V56" s="144">
        <f t="shared" si="0"/>
        <v>0</v>
      </c>
    </row>
    <row r="57" spans="1:22" ht="24.9" customHeight="1">
      <c r="A57" s="136"/>
      <c r="B57" s="299">
        <v>2018</v>
      </c>
      <c r="C57" s="300"/>
      <c r="D57" s="244" t="s">
        <v>130</v>
      </c>
      <c r="E57" s="301" t="s">
        <v>131</v>
      </c>
      <c r="F57" s="300"/>
      <c r="G57" s="300"/>
      <c r="H57" s="244" t="s">
        <v>22</v>
      </c>
      <c r="I57" s="301" t="s">
        <v>17</v>
      </c>
      <c r="J57" s="300"/>
      <c r="K57" s="243" t="s">
        <v>29</v>
      </c>
      <c r="L57" s="243">
        <v>4</v>
      </c>
      <c r="M57" s="299" t="s">
        <v>19</v>
      </c>
      <c r="N57" s="300"/>
      <c r="O57" s="300"/>
      <c r="P57" s="243" t="s">
        <v>18</v>
      </c>
      <c r="Q57" s="159"/>
      <c r="R57" s="144"/>
      <c r="S57" s="144"/>
      <c r="T57" s="144"/>
      <c r="U57" s="144"/>
      <c r="V57" s="144">
        <f t="shared" si="0"/>
        <v>0</v>
      </c>
    </row>
    <row r="58" spans="1:22" ht="24.9" customHeight="1">
      <c r="A58" s="136"/>
      <c r="B58" s="299">
        <v>2018</v>
      </c>
      <c r="C58" s="300"/>
      <c r="D58" s="244" t="s">
        <v>132</v>
      </c>
      <c r="E58" s="301" t="s">
        <v>133</v>
      </c>
      <c r="F58" s="300"/>
      <c r="G58" s="300"/>
      <c r="H58" s="244" t="s">
        <v>22</v>
      </c>
      <c r="I58" s="301" t="s">
        <v>17</v>
      </c>
      <c r="J58" s="300"/>
      <c r="K58" s="243" t="s">
        <v>29</v>
      </c>
      <c r="L58" s="243">
        <v>4</v>
      </c>
      <c r="M58" s="299" t="s">
        <v>19</v>
      </c>
      <c r="N58" s="300"/>
      <c r="O58" s="300"/>
      <c r="P58" s="243" t="s">
        <v>18</v>
      </c>
      <c r="Q58" s="159"/>
      <c r="R58" s="144"/>
      <c r="S58" s="144"/>
      <c r="T58" s="144"/>
      <c r="U58" s="144"/>
      <c r="V58" s="144">
        <f t="shared" si="0"/>
        <v>0</v>
      </c>
    </row>
    <row r="59" spans="1:22" ht="24.9" customHeight="1">
      <c r="A59" s="136"/>
      <c r="B59" s="299">
        <v>2018</v>
      </c>
      <c r="C59" s="300"/>
      <c r="D59" s="244" t="s">
        <v>134</v>
      </c>
      <c r="E59" s="301" t="s">
        <v>135</v>
      </c>
      <c r="F59" s="300"/>
      <c r="G59" s="300"/>
      <c r="H59" s="244" t="s">
        <v>22</v>
      </c>
      <c r="I59" s="301" t="s">
        <v>17</v>
      </c>
      <c r="J59" s="300"/>
      <c r="K59" s="243" t="s">
        <v>29</v>
      </c>
      <c r="L59" s="243">
        <v>4</v>
      </c>
      <c r="M59" s="299" t="s">
        <v>19</v>
      </c>
      <c r="N59" s="300"/>
      <c r="O59" s="300"/>
      <c r="P59" s="243" t="s">
        <v>18</v>
      </c>
      <c r="Q59" s="159"/>
      <c r="R59" s="144"/>
      <c r="S59" s="144"/>
      <c r="T59" s="144"/>
      <c r="U59" s="144"/>
      <c r="V59" s="144">
        <f t="shared" si="0"/>
        <v>0</v>
      </c>
    </row>
    <row r="60" spans="1:22" ht="24.9" customHeight="1">
      <c r="A60" s="136"/>
      <c r="B60" s="299">
        <v>2018</v>
      </c>
      <c r="C60" s="300"/>
      <c r="D60" s="244" t="s">
        <v>136</v>
      </c>
      <c r="E60" s="301" t="s">
        <v>137</v>
      </c>
      <c r="F60" s="300"/>
      <c r="G60" s="300"/>
      <c r="H60" s="244" t="s">
        <v>22</v>
      </c>
      <c r="I60" s="301" t="s">
        <v>17</v>
      </c>
      <c r="J60" s="300"/>
      <c r="K60" s="243" t="s">
        <v>29</v>
      </c>
      <c r="L60" s="243">
        <v>4</v>
      </c>
      <c r="M60" s="299" t="s">
        <v>19</v>
      </c>
      <c r="N60" s="300"/>
      <c r="O60" s="300"/>
      <c r="P60" s="243" t="s">
        <v>18</v>
      </c>
      <c r="Q60" s="159"/>
      <c r="R60" s="144"/>
      <c r="S60" s="144"/>
      <c r="T60" s="144"/>
      <c r="U60" s="144"/>
      <c r="V60" s="144">
        <f t="shared" si="0"/>
        <v>0</v>
      </c>
    </row>
    <row r="61" spans="1:22" ht="24.9" customHeight="1">
      <c r="A61" s="136"/>
      <c r="B61" s="299">
        <v>2018</v>
      </c>
      <c r="C61" s="300"/>
      <c r="D61" s="244" t="s">
        <v>138</v>
      </c>
      <c r="E61" s="301" t="s">
        <v>139</v>
      </c>
      <c r="F61" s="300"/>
      <c r="G61" s="300"/>
      <c r="H61" s="244" t="s">
        <v>22</v>
      </c>
      <c r="I61" s="301" t="s">
        <v>17</v>
      </c>
      <c r="J61" s="300"/>
      <c r="K61" s="243" t="s">
        <v>29</v>
      </c>
      <c r="L61" s="243">
        <v>4</v>
      </c>
      <c r="M61" s="299" t="s">
        <v>19</v>
      </c>
      <c r="N61" s="300"/>
      <c r="O61" s="300"/>
      <c r="P61" s="243" t="s">
        <v>18</v>
      </c>
      <c r="Q61" s="159"/>
      <c r="R61" s="144"/>
      <c r="S61" s="144"/>
      <c r="T61" s="144"/>
      <c r="U61" s="144"/>
      <c r="V61" s="144">
        <f t="shared" si="0"/>
        <v>0</v>
      </c>
    </row>
    <row r="62" spans="1:22" ht="36.75" customHeight="1">
      <c r="A62" s="136"/>
      <c r="B62" s="299">
        <v>2018</v>
      </c>
      <c r="C62" s="300"/>
      <c r="D62" s="244" t="s">
        <v>140</v>
      </c>
      <c r="E62" s="301" t="s">
        <v>141</v>
      </c>
      <c r="F62" s="300"/>
      <c r="G62" s="300"/>
      <c r="H62" s="244" t="s">
        <v>22</v>
      </c>
      <c r="I62" s="301" t="s">
        <v>17</v>
      </c>
      <c r="J62" s="300"/>
      <c r="K62" s="243" t="s">
        <v>29</v>
      </c>
      <c r="L62" s="243">
        <v>4</v>
      </c>
      <c r="M62" s="299" t="s">
        <v>19</v>
      </c>
      <c r="N62" s="300"/>
      <c r="O62" s="300"/>
      <c r="P62" s="243" t="s">
        <v>18</v>
      </c>
      <c r="Q62" s="159"/>
      <c r="R62" s="144"/>
      <c r="S62" s="144"/>
      <c r="T62" s="144"/>
      <c r="U62" s="144"/>
      <c r="V62" s="144">
        <f t="shared" si="0"/>
        <v>0</v>
      </c>
    </row>
    <row r="63" spans="1:22" s="156" customFormat="1" ht="24.9" customHeight="1">
      <c r="A63" s="152"/>
      <c r="B63" s="308">
        <v>2018</v>
      </c>
      <c r="C63" s="309"/>
      <c r="D63" s="153" t="s">
        <v>142</v>
      </c>
      <c r="E63" s="310" t="s">
        <v>143</v>
      </c>
      <c r="F63" s="309"/>
      <c r="G63" s="309"/>
      <c r="H63" s="153" t="s">
        <v>22</v>
      </c>
      <c r="I63" s="310" t="s">
        <v>17</v>
      </c>
      <c r="J63" s="309"/>
      <c r="K63" s="242" t="s">
        <v>18</v>
      </c>
      <c r="L63" s="242">
        <v>3</v>
      </c>
      <c r="M63" s="308" t="s">
        <v>19</v>
      </c>
      <c r="N63" s="309"/>
      <c r="O63" s="309"/>
      <c r="P63" s="242" t="s">
        <v>18</v>
      </c>
      <c r="Q63" s="155"/>
      <c r="R63" s="160">
        <f>R64+R65+R66+R67</f>
        <v>0</v>
      </c>
      <c r="S63" s="160"/>
      <c r="T63" s="160"/>
      <c r="U63" s="160"/>
      <c r="V63" s="160">
        <f t="shared" si="0"/>
        <v>0</v>
      </c>
    </row>
    <row r="64" spans="1:22" ht="24.9" customHeight="1">
      <c r="A64" s="136"/>
      <c r="B64" s="299">
        <v>2018</v>
      </c>
      <c r="C64" s="300"/>
      <c r="D64" s="244" t="s">
        <v>144</v>
      </c>
      <c r="E64" s="301" t="s">
        <v>145</v>
      </c>
      <c r="F64" s="300"/>
      <c r="G64" s="300"/>
      <c r="H64" s="244" t="s">
        <v>22</v>
      </c>
      <c r="I64" s="301" t="s">
        <v>17</v>
      </c>
      <c r="J64" s="300"/>
      <c r="K64" s="243" t="s">
        <v>29</v>
      </c>
      <c r="L64" s="243">
        <v>4</v>
      </c>
      <c r="M64" s="299" t="s">
        <v>19</v>
      </c>
      <c r="N64" s="300"/>
      <c r="O64" s="300"/>
      <c r="P64" s="243" t="s">
        <v>18</v>
      </c>
      <c r="Q64" s="54"/>
      <c r="R64" s="144"/>
      <c r="S64" s="144"/>
      <c r="T64" s="144"/>
      <c r="U64" s="144"/>
      <c r="V64" s="144">
        <f t="shared" si="0"/>
        <v>0</v>
      </c>
    </row>
    <row r="65" spans="1:22" ht="24.9" customHeight="1">
      <c r="A65" s="136"/>
      <c r="B65" s="299">
        <v>2018</v>
      </c>
      <c r="C65" s="300"/>
      <c r="D65" s="244" t="s">
        <v>146</v>
      </c>
      <c r="E65" s="301" t="s">
        <v>147</v>
      </c>
      <c r="F65" s="300"/>
      <c r="G65" s="300"/>
      <c r="H65" s="244" t="s">
        <v>22</v>
      </c>
      <c r="I65" s="301" t="s">
        <v>17</v>
      </c>
      <c r="J65" s="300"/>
      <c r="K65" s="243" t="s">
        <v>29</v>
      </c>
      <c r="L65" s="243">
        <v>4</v>
      </c>
      <c r="M65" s="299" t="s">
        <v>19</v>
      </c>
      <c r="N65" s="300"/>
      <c r="O65" s="300"/>
      <c r="P65" s="243" t="s">
        <v>18</v>
      </c>
      <c r="Q65" s="159"/>
      <c r="R65" s="144"/>
      <c r="S65" s="144"/>
      <c r="T65" s="144"/>
      <c r="U65" s="144"/>
      <c r="V65" s="144">
        <f t="shared" si="0"/>
        <v>0</v>
      </c>
    </row>
    <row r="66" spans="1:22" ht="24.9" customHeight="1">
      <c r="A66" s="136"/>
      <c r="B66" s="299">
        <v>2018</v>
      </c>
      <c r="C66" s="300"/>
      <c r="D66" s="244" t="s">
        <v>148</v>
      </c>
      <c r="E66" s="301" t="s">
        <v>149</v>
      </c>
      <c r="F66" s="300"/>
      <c r="G66" s="300"/>
      <c r="H66" s="244" t="s">
        <v>22</v>
      </c>
      <c r="I66" s="301" t="s">
        <v>17</v>
      </c>
      <c r="J66" s="300"/>
      <c r="K66" s="243" t="s">
        <v>29</v>
      </c>
      <c r="L66" s="243">
        <v>4</v>
      </c>
      <c r="M66" s="299" t="s">
        <v>19</v>
      </c>
      <c r="N66" s="300"/>
      <c r="O66" s="300"/>
      <c r="P66" s="243" t="s">
        <v>18</v>
      </c>
      <c r="Q66" s="159"/>
      <c r="R66" s="144"/>
      <c r="S66" s="144"/>
      <c r="T66" s="144"/>
      <c r="U66" s="144"/>
      <c r="V66" s="144">
        <f t="shared" si="0"/>
        <v>0</v>
      </c>
    </row>
    <row r="67" spans="1:22" ht="24.9" customHeight="1">
      <c r="A67" s="136"/>
      <c r="B67" s="299">
        <v>2018</v>
      </c>
      <c r="C67" s="300"/>
      <c r="D67" s="244" t="s">
        <v>150</v>
      </c>
      <c r="E67" s="301" t="s">
        <v>151</v>
      </c>
      <c r="F67" s="300"/>
      <c r="G67" s="300"/>
      <c r="H67" s="244" t="s">
        <v>22</v>
      </c>
      <c r="I67" s="301" t="s">
        <v>17</v>
      </c>
      <c r="J67" s="300"/>
      <c r="K67" s="243" t="s">
        <v>29</v>
      </c>
      <c r="L67" s="243">
        <v>4</v>
      </c>
      <c r="M67" s="299" t="s">
        <v>19</v>
      </c>
      <c r="N67" s="300"/>
      <c r="O67" s="300"/>
      <c r="P67" s="243" t="s">
        <v>18</v>
      </c>
      <c r="Q67" s="159"/>
      <c r="R67" s="144"/>
      <c r="S67" s="144"/>
      <c r="T67" s="144"/>
      <c r="U67" s="144"/>
      <c r="V67" s="144">
        <f t="shared" si="0"/>
        <v>0</v>
      </c>
    </row>
    <row r="68" spans="1:22" s="156" customFormat="1" ht="24.9" customHeight="1">
      <c r="A68" s="152"/>
      <c r="B68" s="308">
        <v>2018</v>
      </c>
      <c r="C68" s="309"/>
      <c r="D68" s="153" t="s">
        <v>152</v>
      </c>
      <c r="E68" s="310" t="s">
        <v>153</v>
      </c>
      <c r="F68" s="309"/>
      <c r="G68" s="309"/>
      <c r="H68" s="153" t="s">
        <v>22</v>
      </c>
      <c r="I68" s="310" t="s">
        <v>17</v>
      </c>
      <c r="J68" s="309"/>
      <c r="K68" s="242" t="s">
        <v>18</v>
      </c>
      <c r="L68" s="242">
        <v>3</v>
      </c>
      <c r="M68" s="308" t="s">
        <v>19</v>
      </c>
      <c r="N68" s="309"/>
      <c r="O68" s="309"/>
      <c r="P68" s="242" t="s">
        <v>18</v>
      </c>
      <c r="Q68" s="155"/>
      <c r="R68" s="155"/>
      <c r="S68" s="155"/>
      <c r="T68" s="155"/>
      <c r="U68" s="155"/>
      <c r="V68" s="155">
        <f t="shared" ref="V68:V133" si="1">Q68+R68+S68+T68+U68</f>
        <v>0</v>
      </c>
    </row>
    <row r="69" spans="1:22" ht="24.9" customHeight="1">
      <c r="A69" s="136"/>
      <c r="B69" s="299">
        <v>2018</v>
      </c>
      <c r="C69" s="300"/>
      <c r="D69" s="244" t="s">
        <v>154</v>
      </c>
      <c r="E69" s="301" t="s">
        <v>155</v>
      </c>
      <c r="F69" s="300"/>
      <c r="G69" s="300"/>
      <c r="H69" s="244" t="s">
        <v>22</v>
      </c>
      <c r="I69" s="301" t="s">
        <v>17</v>
      </c>
      <c r="J69" s="300"/>
      <c r="K69" s="243" t="s">
        <v>29</v>
      </c>
      <c r="L69" s="243">
        <v>4</v>
      </c>
      <c r="M69" s="299" t="s">
        <v>19</v>
      </c>
      <c r="N69" s="300"/>
      <c r="O69" s="300"/>
      <c r="P69" s="243" t="s">
        <v>18</v>
      </c>
      <c r="Q69" s="159"/>
      <c r="R69" s="144"/>
      <c r="S69" s="144"/>
      <c r="T69" s="144"/>
      <c r="U69" s="144"/>
      <c r="V69" s="144">
        <f t="shared" si="1"/>
        <v>0</v>
      </c>
    </row>
    <row r="70" spans="1:22" ht="24.9" customHeight="1">
      <c r="A70" s="136"/>
      <c r="B70" s="299">
        <v>2018</v>
      </c>
      <c r="C70" s="300"/>
      <c r="D70" s="244" t="s">
        <v>156</v>
      </c>
      <c r="E70" s="301" t="s">
        <v>157</v>
      </c>
      <c r="F70" s="300"/>
      <c r="G70" s="300"/>
      <c r="H70" s="244" t="s">
        <v>22</v>
      </c>
      <c r="I70" s="301" t="s">
        <v>17</v>
      </c>
      <c r="J70" s="300"/>
      <c r="K70" s="243" t="s">
        <v>29</v>
      </c>
      <c r="L70" s="243">
        <v>4</v>
      </c>
      <c r="M70" s="299" t="s">
        <v>19</v>
      </c>
      <c r="N70" s="300"/>
      <c r="O70" s="300"/>
      <c r="P70" s="243" t="s">
        <v>18</v>
      </c>
      <c r="Q70" s="159"/>
      <c r="R70" s="144"/>
      <c r="S70" s="144"/>
      <c r="T70" s="144"/>
      <c r="U70" s="144"/>
      <c r="V70" s="144">
        <f t="shared" si="1"/>
        <v>0</v>
      </c>
    </row>
    <row r="71" spans="1:22" ht="24.9" customHeight="1">
      <c r="A71" s="136"/>
      <c r="B71" s="299">
        <v>2018</v>
      </c>
      <c r="C71" s="300"/>
      <c r="D71" s="244" t="s">
        <v>158</v>
      </c>
      <c r="E71" s="301" t="s">
        <v>159</v>
      </c>
      <c r="F71" s="300"/>
      <c r="G71" s="300"/>
      <c r="H71" s="244" t="s">
        <v>22</v>
      </c>
      <c r="I71" s="301" t="s">
        <v>17</v>
      </c>
      <c r="J71" s="300"/>
      <c r="K71" s="243" t="s">
        <v>29</v>
      </c>
      <c r="L71" s="243">
        <v>4</v>
      </c>
      <c r="M71" s="299" t="s">
        <v>19</v>
      </c>
      <c r="N71" s="300"/>
      <c r="O71" s="300"/>
      <c r="P71" s="243" t="s">
        <v>18</v>
      </c>
      <c r="Q71" s="159"/>
      <c r="R71" s="144"/>
      <c r="S71" s="144"/>
      <c r="T71" s="144"/>
      <c r="U71" s="144"/>
      <c r="V71" s="144">
        <f t="shared" si="1"/>
        <v>0</v>
      </c>
    </row>
    <row r="72" spans="1:22" ht="24.9" customHeight="1">
      <c r="A72" s="136"/>
      <c r="B72" s="299">
        <v>2018</v>
      </c>
      <c r="C72" s="300"/>
      <c r="D72" s="244" t="s">
        <v>160</v>
      </c>
      <c r="E72" s="301" t="s">
        <v>161</v>
      </c>
      <c r="F72" s="300"/>
      <c r="G72" s="300"/>
      <c r="H72" s="244" t="s">
        <v>22</v>
      </c>
      <c r="I72" s="301" t="s">
        <v>17</v>
      </c>
      <c r="J72" s="300"/>
      <c r="K72" s="243" t="s">
        <v>29</v>
      </c>
      <c r="L72" s="243">
        <v>4</v>
      </c>
      <c r="M72" s="299" t="s">
        <v>19</v>
      </c>
      <c r="N72" s="300"/>
      <c r="O72" s="300"/>
      <c r="P72" s="243" t="s">
        <v>18</v>
      </c>
      <c r="Q72" s="159"/>
      <c r="R72" s="144"/>
      <c r="S72" s="144"/>
      <c r="T72" s="144"/>
      <c r="U72" s="144"/>
      <c r="V72" s="144">
        <f t="shared" si="1"/>
        <v>0</v>
      </c>
    </row>
    <row r="73" spans="1:22" ht="24.9" customHeight="1">
      <c r="A73" s="136"/>
      <c r="B73" s="299">
        <v>2018</v>
      </c>
      <c r="C73" s="300"/>
      <c r="D73" s="244" t="s">
        <v>162</v>
      </c>
      <c r="E73" s="301" t="s">
        <v>163</v>
      </c>
      <c r="F73" s="300"/>
      <c r="G73" s="300"/>
      <c r="H73" s="244" t="s">
        <v>22</v>
      </c>
      <c r="I73" s="301" t="s">
        <v>17</v>
      </c>
      <c r="J73" s="300"/>
      <c r="K73" s="243" t="s">
        <v>29</v>
      </c>
      <c r="L73" s="243">
        <v>4</v>
      </c>
      <c r="M73" s="299" t="s">
        <v>19</v>
      </c>
      <c r="N73" s="300"/>
      <c r="O73" s="300"/>
      <c r="P73" s="243" t="s">
        <v>18</v>
      </c>
      <c r="Q73" s="159"/>
      <c r="R73" s="144"/>
      <c r="S73" s="144"/>
      <c r="T73" s="144"/>
      <c r="U73" s="144"/>
      <c r="V73" s="144">
        <f t="shared" si="1"/>
        <v>0</v>
      </c>
    </row>
    <row r="74" spans="1:22" ht="24.9" customHeight="1">
      <c r="A74" s="136"/>
      <c r="B74" s="299">
        <v>2018</v>
      </c>
      <c r="C74" s="300"/>
      <c r="D74" s="244" t="s">
        <v>164</v>
      </c>
      <c r="E74" s="301" t="s">
        <v>165</v>
      </c>
      <c r="F74" s="300"/>
      <c r="G74" s="300"/>
      <c r="H74" s="244" t="s">
        <v>22</v>
      </c>
      <c r="I74" s="301" t="s">
        <v>17</v>
      </c>
      <c r="J74" s="300"/>
      <c r="K74" s="243" t="s">
        <v>29</v>
      </c>
      <c r="L74" s="243">
        <v>4</v>
      </c>
      <c r="M74" s="299" t="s">
        <v>19</v>
      </c>
      <c r="N74" s="300"/>
      <c r="O74" s="300"/>
      <c r="P74" s="243" t="s">
        <v>18</v>
      </c>
      <c r="Q74" s="159"/>
      <c r="R74" s="144"/>
      <c r="S74" s="144"/>
      <c r="T74" s="144"/>
      <c r="U74" s="144"/>
      <c r="V74" s="144">
        <f t="shared" si="1"/>
        <v>0</v>
      </c>
    </row>
    <row r="75" spans="1:22" ht="24.9" customHeight="1">
      <c r="A75" s="136"/>
      <c r="B75" s="299">
        <v>2018</v>
      </c>
      <c r="C75" s="300"/>
      <c r="D75" s="244" t="s">
        <v>166</v>
      </c>
      <c r="E75" s="301" t="s">
        <v>167</v>
      </c>
      <c r="F75" s="300"/>
      <c r="G75" s="300"/>
      <c r="H75" s="244" t="s">
        <v>22</v>
      </c>
      <c r="I75" s="301" t="s">
        <v>17</v>
      </c>
      <c r="J75" s="300"/>
      <c r="K75" s="243" t="s">
        <v>29</v>
      </c>
      <c r="L75" s="243">
        <v>4</v>
      </c>
      <c r="M75" s="299" t="s">
        <v>19</v>
      </c>
      <c r="N75" s="300"/>
      <c r="O75" s="300"/>
      <c r="P75" s="243" t="s">
        <v>18</v>
      </c>
      <c r="Q75" s="159"/>
      <c r="R75" s="144"/>
      <c r="S75" s="144"/>
      <c r="T75" s="144"/>
      <c r="U75" s="144"/>
      <c r="V75" s="144">
        <f t="shared" si="1"/>
        <v>0</v>
      </c>
    </row>
    <row r="76" spans="1:22" s="156" customFormat="1" ht="39.75" customHeight="1">
      <c r="A76" s="152"/>
      <c r="B76" s="308">
        <v>2018</v>
      </c>
      <c r="C76" s="309"/>
      <c r="D76" s="153" t="s">
        <v>168</v>
      </c>
      <c r="E76" s="310" t="s">
        <v>169</v>
      </c>
      <c r="F76" s="309"/>
      <c r="G76" s="309"/>
      <c r="H76" s="153" t="s">
        <v>22</v>
      </c>
      <c r="I76" s="310" t="s">
        <v>17</v>
      </c>
      <c r="J76" s="309"/>
      <c r="K76" s="242" t="s">
        <v>18</v>
      </c>
      <c r="L76" s="242">
        <v>3</v>
      </c>
      <c r="M76" s="308" t="s">
        <v>19</v>
      </c>
      <c r="N76" s="309"/>
      <c r="O76" s="309"/>
      <c r="P76" s="242" t="s">
        <v>18</v>
      </c>
      <c r="Q76" s="155"/>
      <c r="R76" s="155"/>
      <c r="S76" s="155"/>
      <c r="T76" s="155"/>
      <c r="U76" s="155"/>
      <c r="V76" s="155">
        <f t="shared" si="1"/>
        <v>0</v>
      </c>
    </row>
    <row r="77" spans="1:22" ht="24.9" customHeight="1">
      <c r="A77" s="136"/>
      <c r="B77" s="299">
        <v>2018</v>
      </c>
      <c r="C77" s="300"/>
      <c r="D77" s="244" t="s">
        <v>170</v>
      </c>
      <c r="E77" s="301" t="s">
        <v>171</v>
      </c>
      <c r="F77" s="300"/>
      <c r="G77" s="300"/>
      <c r="H77" s="244" t="s">
        <v>22</v>
      </c>
      <c r="I77" s="301" t="s">
        <v>17</v>
      </c>
      <c r="J77" s="300"/>
      <c r="K77" s="243" t="s">
        <v>29</v>
      </c>
      <c r="L77" s="243">
        <v>4</v>
      </c>
      <c r="M77" s="299" t="s">
        <v>19</v>
      </c>
      <c r="N77" s="300"/>
      <c r="O77" s="300"/>
      <c r="P77" s="243" t="s">
        <v>18</v>
      </c>
      <c r="Q77" s="159"/>
      <c r="R77" s="144"/>
      <c r="S77" s="144"/>
      <c r="T77" s="144"/>
      <c r="U77" s="144"/>
      <c r="V77" s="144">
        <f t="shared" si="1"/>
        <v>0</v>
      </c>
    </row>
    <row r="78" spans="1:22" ht="24.9" customHeight="1">
      <c r="A78" s="136"/>
      <c r="B78" s="299">
        <v>2018</v>
      </c>
      <c r="C78" s="300"/>
      <c r="D78" s="244" t="s">
        <v>172</v>
      </c>
      <c r="E78" s="301" t="s">
        <v>173</v>
      </c>
      <c r="F78" s="300"/>
      <c r="G78" s="300"/>
      <c r="H78" s="244" t="s">
        <v>22</v>
      </c>
      <c r="I78" s="301" t="s">
        <v>17</v>
      </c>
      <c r="J78" s="300"/>
      <c r="K78" s="243" t="s">
        <v>29</v>
      </c>
      <c r="L78" s="243">
        <v>4</v>
      </c>
      <c r="M78" s="299" t="s">
        <v>19</v>
      </c>
      <c r="N78" s="300"/>
      <c r="O78" s="300"/>
      <c r="P78" s="243" t="s">
        <v>18</v>
      </c>
      <c r="Q78" s="159"/>
      <c r="R78" s="144"/>
      <c r="S78" s="144"/>
      <c r="T78" s="144"/>
      <c r="U78" s="144"/>
      <c r="V78" s="144">
        <f t="shared" si="1"/>
        <v>0</v>
      </c>
    </row>
    <row r="79" spans="1:22" s="156" customFormat="1" ht="24.9" customHeight="1">
      <c r="A79" s="152"/>
      <c r="B79" s="308">
        <v>2018</v>
      </c>
      <c r="C79" s="309"/>
      <c r="D79" s="153" t="s">
        <v>174</v>
      </c>
      <c r="E79" s="310" t="s">
        <v>175</v>
      </c>
      <c r="F79" s="309"/>
      <c r="G79" s="309"/>
      <c r="H79" s="153" t="s">
        <v>22</v>
      </c>
      <c r="I79" s="310" t="s">
        <v>17</v>
      </c>
      <c r="J79" s="309"/>
      <c r="K79" s="242" t="s">
        <v>18</v>
      </c>
      <c r="L79" s="242">
        <v>3</v>
      </c>
      <c r="M79" s="308" t="s">
        <v>19</v>
      </c>
      <c r="N79" s="309"/>
      <c r="O79" s="309"/>
      <c r="P79" s="242" t="s">
        <v>18</v>
      </c>
      <c r="Q79" s="155"/>
      <c r="R79" s="155"/>
      <c r="S79" s="155"/>
      <c r="T79" s="155"/>
      <c r="U79" s="155"/>
      <c r="V79" s="155">
        <f t="shared" si="1"/>
        <v>0</v>
      </c>
    </row>
    <row r="80" spans="1:22" ht="24.9" customHeight="1">
      <c r="A80" s="136"/>
      <c r="B80" s="299">
        <v>2018</v>
      </c>
      <c r="C80" s="300"/>
      <c r="D80" s="244" t="s">
        <v>176</v>
      </c>
      <c r="E80" s="301" t="s">
        <v>177</v>
      </c>
      <c r="F80" s="300"/>
      <c r="G80" s="300"/>
      <c r="H80" s="244" t="s">
        <v>22</v>
      </c>
      <c r="I80" s="301" t="s">
        <v>17</v>
      </c>
      <c r="J80" s="300"/>
      <c r="K80" s="243" t="s">
        <v>29</v>
      </c>
      <c r="L80" s="243">
        <v>4</v>
      </c>
      <c r="M80" s="299" t="s">
        <v>19</v>
      </c>
      <c r="N80" s="300"/>
      <c r="O80" s="300"/>
      <c r="P80" s="243" t="s">
        <v>18</v>
      </c>
      <c r="Q80" s="159"/>
      <c r="R80" s="144"/>
      <c r="S80" s="144"/>
      <c r="T80" s="144"/>
      <c r="U80" s="144"/>
      <c r="V80" s="144">
        <f t="shared" si="1"/>
        <v>0</v>
      </c>
    </row>
    <row r="81" spans="1:22" s="156" customFormat="1" ht="24.9" customHeight="1">
      <c r="A81" s="152"/>
      <c r="B81" s="308">
        <v>2018</v>
      </c>
      <c r="C81" s="309"/>
      <c r="D81" s="153" t="s">
        <v>178</v>
      </c>
      <c r="E81" s="310" t="s">
        <v>179</v>
      </c>
      <c r="F81" s="309"/>
      <c r="G81" s="309"/>
      <c r="H81" s="153" t="s">
        <v>22</v>
      </c>
      <c r="I81" s="310" t="s">
        <v>17</v>
      </c>
      <c r="J81" s="309"/>
      <c r="K81" s="242" t="s">
        <v>18</v>
      </c>
      <c r="L81" s="242">
        <v>3</v>
      </c>
      <c r="M81" s="308" t="s">
        <v>19</v>
      </c>
      <c r="N81" s="309"/>
      <c r="O81" s="309"/>
      <c r="P81" s="242" t="s">
        <v>18</v>
      </c>
      <c r="Q81" s="155"/>
      <c r="R81" s="155"/>
      <c r="S81" s="155"/>
      <c r="T81" s="155"/>
      <c r="U81" s="155"/>
      <c r="V81" s="155">
        <f t="shared" si="1"/>
        <v>0</v>
      </c>
    </row>
    <row r="82" spans="1:22" ht="24.9" customHeight="1">
      <c r="A82" s="136"/>
      <c r="B82" s="299">
        <v>2018</v>
      </c>
      <c r="C82" s="300"/>
      <c r="D82" s="244" t="s">
        <v>180</v>
      </c>
      <c r="E82" s="301" t="s">
        <v>181</v>
      </c>
      <c r="F82" s="300"/>
      <c r="G82" s="300"/>
      <c r="H82" s="244" t="s">
        <v>22</v>
      </c>
      <c r="I82" s="301" t="s">
        <v>17</v>
      </c>
      <c r="J82" s="300"/>
      <c r="K82" s="243" t="s">
        <v>29</v>
      </c>
      <c r="L82" s="243">
        <v>4</v>
      </c>
      <c r="M82" s="299" t="s">
        <v>19</v>
      </c>
      <c r="N82" s="300"/>
      <c r="O82" s="300"/>
      <c r="P82" s="243" t="s">
        <v>18</v>
      </c>
      <c r="Q82" s="159"/>
      <c r="R82" s="144"/>
      <c r="S82" s="144"/>
      <c r="T82" s="144"/>
      <c r="U82" s="144"/>
      <c r="V82" s="144">
        <f t="shared" si="1"/>
        <v>0</v>
      </c>
    </row>
    <row r="83" spans="1:22" ht="24.9" customHeight="1">
      <c r="A83" s="136"/>
      <c r="B83" s="299">
        <v>2018</v>
      </c>
      <c r="C83" s="300"/>
      <c r="D83" s="244" t="s">
        <v>182</v>
      </c>
      <c r="E83" s="301" t="s">
        <v>183</v>
      </c>
      <c r="F83" s="300"/>
      <c r="G83" s="300"/>
      <c r="H83" s="244" t="s">
        <v>22</v>
      </c>
      <c r="I83" s="301" t="s">
        <v>17</v>
      </c>
      <c r="J83" s="300"/>
      <c r="K83" s="243" t="s">
        <v>29</v>
      </c>
      <c r="L83" s="243">
        <v>4</v>
      </c>
      <c r="M83" s="299" t="s">
        <v>19</v>
      </c>
      <c r="N83" s="300"/>
      <c r="O83" s="300"/>
      <c r="P83" s="243" t="s">
        <v>18</v>
      </c>
      <c r="Q83" s="55"/>
      <c r="R83" s="144"/>
      <c r="S83" s="144"/>
      <c r="T83" s="144"/>
      <c r="U83" s="144"/>
      <c r="V83" s="144">
        <f t="shared" si="1"/>
        <v>0</v>
      </c>
    </row>
    <row r="84" spans="1:22" s="156" customFormat="1" ht="24.9" customHeight="1">
      <c r="A84" s="152"/>
      <c r="B84" s="308">
        <v>2018</v>
      </c>
      <c r="C84" s="309"/>
      <c r="D84" s="153" t="s">
        <v>184</v>
      </c>
      <c r="E84" s="310" t="s">
        <v>185</v>
      </c>
      <c r="F84" s="309"/>
      <c r="G84" s="309"/>
      <c r="H84" s="153" t="s">
        <v>22</v>
      </c>
      <c r="I84" s="310" t="s">
        <v>17</v>
      </c>
      <c r="J84" s="309"/>
      <c r="K84" s="242" t="s">
        <v>18</v>
      </c>
      <c r="L84" s="242">
        <v>3</v>
      </c>
      <c r="M84" s="308" t="s">
        <v>19</v>
      </c>
      <c r="N84" s="309"/>
      <c r="O84" s="309"/>
      <c r="P84" s="242" t="s">
        <v>18</v>
      </c>
      <c r="Q84" s="155"/>
      <c r="R84" s="155"/>
      <c r="S84" s="155"/>
      <c r="T84" s="155"/>
      <c r="U84" s="155"/>
      <c r="V84" s="155">
        <f t="shared" si="1"/>
        <v>0</v>
      </c>
    </row>
    <row r="85" spans="1:22" ht="24.9" customHeight="1">
      <c r="A85" s="136"/>
      <c r="B85" s="299">
        <v>2018</v>
      </c>
      <c r="C85" s="300"/>
      <c r="D85" s="244" t="s">
        <v>186</v>
      </c>
      <c r="E85" s="301" t="s">
        <v>187</v>
      </c>
      <c r="F85" s="300"/>
      <c r="G85" s="300"/>
      <c r="H85" s="244" t="s">
        <v>22</v>
      </c>
      <c r="I85" s="301" t="s">
        <v>17</v>
      </c>
      <c r="J85" s="300"/>
      <c r="K85" s="243" t="s">
        <v>29</v>
      </c>
      <c r="L85" s="243">
        <v>4</v>
      </c>
      <c r="M85" s="299" t="s">
        <v>19</v>
      </c>
      <c r="N85" s="300"/>
      <c r="O85" s="300"/>
      <c r="P85" s="243" t="s">
        <v>18</v>
      </c>
      <c r="Q85" s="159"/>
      <c r="R85" s="144"/>
      <c r="S85" s="144"/>
      <c r="T85" s="144"/>
      <c r="U85" s="144"/>
      <c r="V85" s="144">
        <f t="shared" si="1"/>
        <v>0</v>
      </c>
    </row>
    <row r="86" spans="1:22" ht="24.9" customHeight="1">
      <c r="A86" s="136"/>
      <c r="B86" s="299">
        <v>2018</v>
      </c>
      <c r="C86" s="300"/>
      <c r="D86" s="244" t="s">
        <v>188</v>
      </c>
      <c r="E86" s="301" t="s">
        <v>189</v>
      </c>
      <c r="F86" s="300"/>
      <c r="G86" s="300"/>
      <c r="H86" s="244" t="s">
        <v>22</v>
      </c>
      <c r="I86" s="301" t="s">
        <v>17</v>
      </c>
      <c r="J86" s="300"/>
      <c r="K86" s="243" t="s">
        <v>29</v>
      </c>
      <c r="L86" s="243">
        <v>4</v>
      </c>
      <c r="M86" s="299" t="s">
        <v>19</v>
      </c>
      <c r="N86" s="300"/>
      <c r="O86" s="300"/>
      <c r="P86" s="243" t="s">
        <v>18</v>
      </c>
      <c r="Q86" s="159"/>
      <c r="R86" s="144"/>
      <c r="S86" s="144"/>
      <c r="T86" s="144"/>
      <c r="U86" s="144"/>
      <c r="V86" s="144">
        <f t="shared" si="1"/>
        <v>0</v>
      </c>
    </row>
    <row r="87" spans="1:22" s="156" customFormat="1" ht="24.9" customHeight="1">
      <c r="A87" s="152"/>
      <c r="B87" s="308">
        <v>2018</v>
      </c>
      <c r="C87" s="309"/>
      <c r="D87" s="153" t="s">
        <v>190</v>
      </c>
      <c r="E87" s="310" t="s">
        <v>191</v>
      </c>
      <c r="F87" s="309"/>
      <c r="G87" s="309"/>
      <c r="H87" s="153" t="s">
        <v>22</v>
      </c>
      <c r="I87" s="310" t="s">
        <v>17</v>
      </c>
      <c r="J87" s="309"/>
      <c r="K87" s="242" t="s">
        <v>18</v>
      </c>
      <c r="L87" s="242">
        <v>3</v>
      </c>
      <c r="M87" s="308" t="s">
        <v>19</v>
      </c>
      <c r="N87" s="309"/>
      <c r="O87" s="309"/>
      <c r="P87" s="242" t="s">
        <v>18</v>
      </c>
      <c r="Q87" s="155"/>
      <c r="R87" s="155"/>
      <c r="S87" s="155">
        <f>S100</f>
        <v>0</v>
      </c>
      <c r="T87" s="155">
        <f>T100</f>
        <v>0</v>
      </c>
      <c r="U87" s="155">
        <f>U100</f>
        <v>0</v>
      </c>
      <c r="V87" s="155">
        <f t="shared" si="1"/>
        <v>0</v>
      </c>
    </row>
    <row r="88" spans="1:22" ht="24.9" customHeight="1">
      <c r="A88" s="136"/>
      <c r="B88" s="299">
        <v>2018</v>
      </c>
      <c r="C88" s="300"/>
      <c r="D88" s="244" t="s">
        <v>192</v>
      </c>
      <c r="E88" s="301" t="s">
        <v>193</v>
      </c>
      <c r="F88" s="300"/>
      <c r="G88" s="300"/>
      <c r="H88" s="244" t="s">
        <v>22</v>
      </c>
      <c r="I88" s="301" t="s">
        <v>17</v>
      </c>
      <c r="J88" s="300"/>
      <c r="K88" s="243" t="s">
        <v>29</v>
      </c>
      <c r="L88" s="243">
        <v>4</v>
      </c>
      <c r="M88" s="299" t="s">
        <v>19</v>
      </c>
      <c r="N88" s="300"/>
      <c r="O88" s="300"/>
      <c r="P88" s="243" t="s">
        <v>18</v>
      </c>
      <c r="Q88" s="159"/>
      <c r="R88" s="144"/>
      <c r="S88" s="144"/>
      <c r="T88" s="144"/>
      <c r="U88" s="144"/>
      <c r="V88" s="144">
        <f t="shared" si="1"/>
        <v>0</v>
      </c>
    </row>
    <row r="89" spans="1:22" ht="24.9" customHeight="1">
      <c r="A89" s="136"/>
      <c r="B89" s="299">
        <v>2018</v>
      </c>
      <c r="C89" s="300"/>
      <c r="D89" s="244" t="s">
        <v>194</v>
      </c>
      <c r="E89" s="301" t="s">
        <v>195</v>
      </c>
      <c r="F89" s="300"/>
      <c r="G89" s="300"/>
      <c r="H89" s="244" t="s">
        <v>22</v>
      </c>
      <c r="I89" s="301" t="s">
        <v>17</v>
      </c>
      <c r="J89" s="300"/>
      <c r="K89" s="243" t="s">
        <v>29</v>
      </c>
      <c r="L89" s="243">
        <v>4</v>
      </c>
      <c r="M89" s="299" t="s">
        <v>19</v>
      </c>
      <c r="N89" s="300"/>
      <c r="O89" s="300"/>
      <c r="P89" s="243" t="s">
        <v>18</v>
      </c>
      <c r="Q89" s="159"/>
      <c r="R89" s="144"/>
      <c r="S89" s="144"/>
      <c r="T89" s="144"/>
      <c r="U89" s="144"/>
      <c r="V89" s="144">
        <f t="shared" si="1"/>
        <v>0</v>
      </c>
    </row>
    <row r="90" spans="1:22" ht="24.9" customHeight="1">
      <c r="A90" s="136"/>
      <c r="B90" s="299">
        <v>2018</v>
      </c>
      <c r="C90" s="300"/>
      <c r="D90" s="244" t="s">
        <v>196</v>
      </c>
      <c r="E90" s="301" t="s">
        <v>197</v>
      </c>
      <c r="F90" s="300"/>
      <c r="G90" s="300"/>
      <c r="H90" s="244" t="s">
        <v>22</v>
      </c>
      <c r="I90" s="301" t="s">
        <v>17</v>
      </c>
      <c r="J90" s="300"/>
      <c r="K90" s="243" t="s">
        <v>29</v>
      </c>
      <c r="L90" s="243">
        <v>4</v>
      </c>
      <c r="M90" s="299" t="s">
        <v>19</v>
      </c>
      <c r="N90" s="300"/>
      <c r="O90" s="300"/>
      <c r="P90" s="243" t="s">
        <v>18</v>
      </c>
      <c r="Q90" s="159"/>
      <c r="R90" s="144"/>
      <c r="S90" s="144"/>
      <c r="T90" s="144"/>
      <c r="U90" s="144"/>
      <c r="V90" s="144">
        <f t="shared" si="1"/>
        <v>0</v>
      </c>
    </row>
    <row r="91" spans="1:22" ht="24.9" customHeight="1">
      <c r="A91" s="136"/>
      <c r="B91" s="299">
        <v>2018</v>
      </c>
      <c r="C91" s="300"/>
      <c r="D91" s="244" t="s">
        <v>198</v>
      </c>
      <c r="E91" s="301" t="s">
        <v>199</v>
      </c>
      <c r="F91" s="300"/>
      <c r="G91" s="300"/>
      <c r="H91" s="244" t="s">
        <v>22</v>
      </c>
      <c r="I91" s="301" t="s">
        <v>17</v>
      </c>
      <c r="J91" s="300"/>
      <c r="K91" s="243" t="s">
        <v>29</v>
      </c>
      <c r="L91" s="243">
        <v>4</v>
      </c>
      <c r="M91" s="299" t="s">
        <v>19</v>
      </c>
      <c r="N91" s="300"/>
      <c r="O91" s="300"/>
      <c r="P91" s="243" t="s">
        <v>18</v>
      </c>
      <c r="Q91" s="159"/>
      <c r="R91" s="144"/>
      <c r="S91" s="144"/>
      <c r="T91" s="144"/>
      <c r="U91" s="144"/>
      <c r="V91" s="144">
        <f t="shared" si="1"/>
        <v>0</v>
      </c>
    </row>
    <row r="92" spans="1:22" ht="24.9" customHeight="1">
      <c r="A92" s="136"/>
      <c r="B92" s="299">
        <v>2018</v>
      </c>
      <c r="C92" s="300"/>
      <c r="D92" s="244" t="s">
        <v>200</v>
      </c>
      <c r="E92" s="301" t="s">
        <v>201</v>
      </c>
      <c r="F92" s="300"/>
      <c r="G92" s="300"/>
      <c r="H92" s="244" t="s">
        <v>22</v>
      </c>
      <c r="I92" s="301" t="s">
        <v>17</v>
      </c>
      <c r="J92" s="300"/>
      <c r="K92" s="243" t="s">
        <v>29</v>
      </c>
      <c r="L92" s="243">
        <v>4</v>
      </c>
      <c r="M92" s="299" t="s">
        <v>19</v>
      </c>
      <c r="N92" s="300"/>
      <c r="O92" s="300"/>
      <c r="P92" s="243" t="s">
        <v>18</v>
      </c>
      <c r="Q92" s="159"/>
      <c r="R92" s="144"/>
      <c r="S92" s="144"/>
      <c r="T92" s="144"/>
      <c r="U92" s="144"/>
      <c r="V92" s="144">
        <f t="shared" si="1"/>
        <v>0</v>
      </c>
    </row>
    <row r="93" spans="1:22" ht="24.9" customHeight="1">
      <c r="A93" s="136"/>
      <c r="B93" s="299">
        <v>2018</v>
      </c>
      <c r="C93" s="300"/>
      <c r="D93" s="244" t="s">
        <v>202</v>
      </c>
      <c r="E93" s="301" t="s">
        <v>203</v>
      </c>
      <c r="F93" s="300"/>
      <c r="G93" s="300"/>
      <c r="H93" s="244" t="s">
        <v>22</v>
      </c>
      <c r="I93" s="301" t="s">
        <v>17</v>
      </c>
      <c r="J93" s="300"/>
      <c r="K93" s="243" t="s">
        <v>29</v>
      </c>
      <c r="L93" s="243">
        <v>4</v>
      </c>
      <c r="M93" s="299" t="s">
        <v>19</v>
      </c>
      <c r="N93" s="300"/>
      <c r="O93" s="300"/>
      <c r="P93" s="243" t="s">
        <v>18</v>
      </c>
      <c r="Q93" s="159"/>
      <c r="R93" s="144"/>
      <c r="S93" s="144"/>
      <c r="T93" s="144"/>
      <c r="U93" s="144"/>
      <c r="V93" s="144">
        <f t="shared" si="1"/>
        <v>0</v>
      </c>
    </row>
    <row r="94" spans="1:22" ht="24.9" customHeight="1">
      <c r="A94" s="136"/>
      <c r="B94" s="299">
        <v>2018</v>
      </c>
      <c r="C94" s="300"/>
      <c r="D94" s="244" t="s">
        <v>204</v>
      </c>
      <c r="E94" s="301" t="s">
        <v>205</v>
      </c>
      <c r="F94" s="300"/>
      <c r="G94" s="300"/>
      <c r="H94" s="244" t="s">
        <v>22</v>
      </c>
      <c r="I94" s="301" t="s">
        <v>17</v>
      </c>
      <c r="J94" s="300"/>
      <c r="K94" s="243" t="s">
        <v>29</v>
      </c>
      <c r="L94" s="243">
        <v>4</v>
      </c>
      <c r="M94" s="299" t="s">
        <v>19</v>
      </c>
      <c r="N94" s="300"/>
      <c r="O94" s="300"/>
      <c r="P94" s="243" t="s">
        <v>18</v>
      </c>
      <c r="Q94" s="159"/>
      <c r="R94" s="144"/>
      <c r="S94" s="144"/>
      <c r="T94" s="144"/>
      <c r="U94" s="144"/>
      <c r="V94" s="144">
        <f t="shared" si="1"/>
        <v>0</v>
      </c>
    </row>
    <row r="95" spans="1:22" ht="24.9" customHeight="1">
      <c r="A95" s="136"/>
      <c r="B95" s="299">
        <v>2018</v>
      </c>
      <c r="C95" s="300"/>
      <c r="D95" s="244" t="s">
        <v>206</v>
      </c>
      <c r="E95" s="301" t="s">
        <v>207</v>
      </c>
      <c r="F95" s="300"/>
      <c r="G95" s="300"/>
      <c r="H95" s="244" t="s">
        <v>22</v>
      </c>
      <c r="I95" s="301" t="s">
        <v>17</v>
      </c>
      <c r="J95" s="300"/>
      <c r="K95" s="243" t="s">
        <v>29</v>
      </c>
      <c r="L95" s="243">
        <v>4</v>
      </c>
      <c r="M95" s="299" t="s">
        <v>19</v>
      </c>
      <c r="N95" s="300"/>
      <c r="O95" s="300"/>
      <c r="P95" s="243" t="s">
        <v>18</v>
      </c>
      <c r="Q95" s="159"/>
      <c r="R95" s="144"/>
      <c r="S95" s="144"/>
      <c r="T95" s="144"/>
      <c r="U95" s="144"/>
      <c r="V95" s="144">
        <f t="shared" si="1"/>
        <v>0</v>
      </c>
    </row>
    <row r="96" spans="1:22" ht="24.9" customHeight="1">
      <c r="A96" s="136"/>
      <c r="B96" s="299">
        <v>2018</v>
      </c>
      <c r="C96" s="300"/>
      <c r="D96" s="244" t="s">
        <v>208</v>
      </c>
      <c r="E96" s="301" t="s">
        <v>209</v>
      </c>
      <c r="F96" s="300"/>
      <c r="G96" s="300"/>
      <c r="H96" s="244" t="s">
        <v>22</v>
      </c>
      <c r="I96" s="301" t="s">
        <v>17</v>
      </c>
      <c r="J96" s="300"/>
      <c r="K96" s="243" t="s">
        <v>29</v>
      </c>
      <c r="L96" s="243">
        <v>4</v>
      </c>
      <c r="M96" s="299" t="s">
        <v>19</v>
      </c>
      <c r="N96" s="300"/>
      <c r="O96" s="300"/>
      <c r="P96" s="243" t="s">
        <v>18</v>
      </c>
      <c r="Q96" s="159"/>
      <c r="R96" s="144"/>
      <c r="S96" s="144"/>
      <c r="T96" s="144"/>
      <c r="U96" s="144"/>
      <c r="V96" s="144">
        <f t="shared" si="1"/>
        <v>0</v>
      </c>
    </row>
    <row r="97" spans="1:22" ht="24.9" customHeight="1">
      <c r="A97" s="136"/>
      <c r="B97" s="299">
        <v>2018</v>
      </c>
      <c r="C97" s="300"/>
      <c r="D97" s="244" t="s">
        <v>210</v>
      </c>
      <c r="E97" s="301" t="s">
        <v>211</v>
      </c>
      <c r="F97" s="300"/>
      <c r="G97" s="300"/>
      <c r="H97" s="244" t="s">
        <v>22</v>
      </c>
      <c r="I97" s="301" t="s">
        <v>17</v>
      </c>
      <c r="J97" s="300"/>
      <c r="K97" s="243" t="s">
        <v>29</v>
      </c>
      <c r="L97" s="243">
        <v>4</v>
      </c>
      <c r="M97" s="299" t="s">
        <v>19</v>
      </c>
      <c r="N97" s="300"/>
      <c r="O97" s="300"/>
      <c r="P97" s="243" t="s">
        <v>18</v>
      </c>
      <c r="Q97" s="159"/>
      <c r="R97" s="144"/>
      <c r="S97" s="144"/>
      <c r="T97" s="144"/>
      <c r="U97" s="144"/>
      <c r="V97" s="144">
        <f t="shared" si="1"/>
        <v>0</v>
      </c>
    </row>
    <row r="98" spans="1:22" ht="24.9" customHeight="1">
      <c r="A98" s="136"/>
      <c r="B98" s="299">
        <v>2018</v>
      </c>
      <c r="C98" s="300"/>
      <c r="D98" s="244" t="s">
        <v>212</v>
      </c>
      <c r="E98" s="301" t="s">
        <v>213</v>
      </c>
      <c r="F98" s="300"/>
      <c r="G98" s="300"/>
      <c r="H98" s="244" t="s">
        <v>22</v>
      </c>
      <c r="I98" s="301" t="s">
        <v>17</v>
      </c>
      <c r="J98" s="300"/>
      <c r="K98" s="243" t="s">
        <v>29</v>
      </c>
      <c r="L98" s="243">
        <v>4</v>
      </c>
      <c r="M98" s="299" t="s">
        <v>19</v>
      </c>
      <c r="N98" s="300"/>
      <c r="O98" s="300"/>
      <c r="P98" s="243" t="s">
        <v>18</v>
      </c>
      <c r="Q98" s="159"/>
      <c r="R98" s="144"/>
      <c r="S98" s="144"/>
      <c r="T98" s="144"/>
      <c r="U98" s="144"/>
      <c r="V98" s="144">
        <f t="shared" si="1"/>
        <v>0</v>
      </c>
    </row>
    <row r="99" spans="1:22" ht="24.9" customHeight="1">
      <c r="A99" s="136"/>
      <c r="B99" s="299">
        <v>2018</v>
      </c>
      <c r="C99" s="300"/>
      <c r="D99" s="244" t="s">
        <v>214</v>
      </c>
      <c r="E99" s="301" t="s">
        <v>215</v>
      </c>
      <c r="F99" s="300"/>
      <c r="G99" s="300"/>
      <c r="H99" s="244" t="s">
        <v>22</v>
      </c>
      <c r="I99" s="301" t="s">
        <v>17</v>
      </c>
      <c r="J99" s="300"/>
      <c r="K99" s="243" t="s">
        <v>29</v>
      </c>
      <c r="L99" s="243">
        <v>4</v>
      </c>
      <c r="M99" s="299" t="s">
        <v>19</v>
      </c>
      <c r="N99" s="300"/>
      <c r="O99" s="300"/>
      <c r="P99" s="243" t="s">
        <v>18</v>
      </c>
      <c r="Q99" s="159"/>
      <c r="R99" s="144"/>
      <c r="S99" s="144"/>
      <c r="T99" s="144"/>
      <c r="U99" s="144"/>
      <c r="V99" s="144">
        <f t="shared" si="1"/>
        <v>0</v>
      </c>
    </row>
    <row r="100" spans="1:22" ht="24.9" customHeight="1">
      <c r="A100" s="136"/>
      <c r="B100" s="299">
        <v>2018</v>
      </c>
      <c r="C100" s="300"/>
      <c r="D100" s="244" t="s">
        <v>216</v>
      </c>
      <c r="E100" s="301" t="s">
        <v>1585</v>
      </c>
      <c r="F100" s="300"/>
      <c r="G100" s="300"/>
      <c r="H100" s="244" t="s">
        <v>22</v>
      </c>
      <c r="I100" s="301" t="s">
        <v>17</v>
      </c>
      <c r="J100" s="300"/>
      <c r="K100" s="243" t="s">
        <v>29</v>
      </c>
      <c r="L100" s="243">
        <v>4</v>
      </c>
      <c r="M100" s="243"/>
      <c r="N100" s="238"/>
      <c r="O100" s="238"/>
      <c r="P100" s="243"/>
      <c r="Q100" s="159"/>
      <c r="R100" s="144"/>
      <c r="S100" s="144"/>
      <c r="T100" s="144"/>
      <c r="U100" s="144"/>
      <c r="V100" s="144">
        <f>SUM(Q100:U100)</f>
        <v>0</v>
      </c>
    </row>
    <row r="101" spans="1:22" s="156" customFormat="1" ht="24.9" customHeight="1">
      <c r="A101" s="152"/>
      <c r="B101" s="308">
        <v>2018</v>
      </c>
      <c r="C101" s="309"/>
      <c r="D101" s="153" t="s">
        <v>218</v>
      </c>
      <c r="E101" s="310" t="s">
        <v>219</v>
      </c>
      <c r="F101" s="309"/>
      <c r="G101" s="309"/>
      <c r="H101" s="153" t="s">
        <v>22</v>
      </c>
      <c r="I101" s="310" t="s">
        <v>17</v>
      </c>
      <c r="J101" s="309"/>
      <c r="K101" s="242" t="s">
        <v>18</v>
      </c>
      <c r="L101" s="242">
        <v>3</v>
      </c>
      <c r="M101" s="308" t="s">
        <v>19</v>
      </c>
      <c r="N101" s="309"/>
      <c r="O101" s="309"/>
      <c r="P101" s="242" t="s">
        <v>18</v>
      </c>
      <c r="Q101" s="155"/>
      <c r="R101" s="155"/>
      <c r="S101" s="155">
        <f>SUM(S102:S120)</f>
        <v>0</v>
      </c>
      <c r="T101" s="155">
        <f>SUM(T102:T120)</f>
        <v>0</v>
      </c>
      <c r="U101" s="155">
        <f>SUM(U102:U120)</f>
        <v>0</v>
      </c>
      <c r="V101" s="155">
        <f t="shared" si="1"/>
        <v>0</v>
      </c>
    </row>
    <row r="102" spans="1:22" ht="24.9" customHeight="1">
      <c r="A102" s="136"/>
      <c r="B102" s="299">
        <v>2018</v>
      </c>
      <c r="C102" s="300"/>
      <c r="D102" s="244" t="s">
        <v>220</v>
      </c>
      <c r="E102" s="301" t="s">
        <v>221</v>
      </c>
      <c r="F102" s="300"/>
      <c r="G102" s="300"/>
      <c r="H102" s="244" t="s">
        <v>22</v>
      </c>
      <c r="I102" s="301" t="s">
        <v>17</v>
      </c>
      <c r="J102" s="300"/>
      <c r="K102" s="243" t="s">
        <v>29</v>
      </c>
      <c r="L102" s="243">
        <v>4</v>
      </c>
      <c r="M102" s="299" t="s">
        <v>19</v>
      </c>
      <c r="N102" s="300"/>
      <c r="O102" s="300"/>
      <c r="P102" s="243" t="s">
        <v>18</v>
      </c>
      <c r="Q102" s="159"/>
      <c r="R102" s="144"/>
      <c r="S102" s="144"/>
      <c r="T102" s="144"/>
      <c r="U102" s="144"/>
      <c r="V102" s="144"/>
    </row>
    <row r="103" spans="1:22" ht="24.9" customHeight="1">
      <c r="A103" s="136"/>
      <c r="B103" s="299">
        <v>2018</v>
      </c>
      <c r="C103" s="300"/>
      <c r="D103" s="244" t="s">
        <v>222</v>
      </c>
      <c r="E103" s="301" t="s">
        <v>223</v>
      </c>
      <c r="F103" s="300"/>
      <c r="G103" s="300"/>
      <c r="H103" s="244" t="s">
        <v>22</v>
      </c>
      <c r="I103" s="301" t="s">
        <v>17</v>
      </c>
      <c r="J103" s="300"/>
      <c r="K103" s="243" t="s">
        <v>29</v>
      </c>
      <c r="L103" s="243">
        <v>4</v>
      </c>
      <c r="M103" s="299" t="s">
        <v>19</v>
      </c>
      <c r="N103" s="300"/>
      <c r="O103" s="300"/>
      <c r="P103" s="243" t="s">
        <v>18</v>
      </c>
      <c r="Q103" s="159"/>
      <c r="R103" s="144"/>
      <c r="S103" s="144"/>
      <c r="T103" s="144"/>
      <c r="U103" s="144"/>
      <c r="V103" s="144"/>
    </row>
    <row r="104" spans="1:22" ht="24.9" customHeight="1">
      <c r="A104" s="136"/>
      <c r="B104" s="299">
        <v>2018</v>
      </c>
      <c r="C104" s="300"/>
      <c r="D104" s="244" t="s">
        <v>224</v>
      </c>
      <c r="E104" s="301" t="s">
        <v>225</v>
      </c>
      <c r="F104" s="300"/>
      <c r="G104" s="300"/>
      <c r="H104" s="244" t="s">
        <v>22</v>
      </c>
      <c r="I104" s="301" t="s">
        <v>17</v>
      </c>
      <c r="J104" s="300"/>
      <c r="K104" s="243" t="s">
        <v>29</v>
      </c>
      <c r="L104" s="243">
        <v>4</v>
      </c>
      <c r="M104" s="299" t="s">
        <v>19</v>
      </c>
      <c r="N104" s="300"/>
      <c r="O104" s="300"/>
      <c r="P104" s="243" t="s">
        <v>18</v>
      </c>
      <c r="Q104" s="159"/>
      <c r="R104" s="144"/>
      <c r="S104" s="144"/>
      <c r="T104" s="144"/>
      <c r="U104" s="144"/>
      <c r="V104" s="144"/>
    </row>
    <row r="105" spans="1:22" ht="24.9" customHeight="1">
      <c r="A105" s="136"/>
      <c r="B105" s="299">
        <v>2018</v>
      </c>
      <c r="C105" s="300"/>
      <c r="D105" s="244" t="s">
        <v>226</v>
      </c>
      <c r="E105" s="301" t="s">
        <v>227</v>
      </c>
      <c r="F105" s="300"/>
      <c r="G105" s="300"/>
      <c r="H105" s="244" t="s">
        <v>22</v>
      </c>
      <c r="I105" s="301" t="s">
        <v>17</v>
      </c>
      <c r="J105" s="300"/>
      <c r="K105" s="243" t="s">
        <v>29</v>
      </c>
      <c r="L105" s="243">
        <v>4</v>
      </c>
      <c r="M105" s="299" t="s">
        <v>19</v>
      </c>
      <c r="N105" s="300"/>
      <c r="O105" s="300"/>
      <c r="P105" s="243" t="s">
        <v>18</v>
      </c>
      <c r="Q105" s="159"/>
      <c r="R105" s="144"/>
      <c r="S105" s="144"/>
      <c r="T105" s="144"/>
      <c r="U105" s="144"/>
      <c r="V105" s="144"/>
    </row>
    <row r="106" spans="1:22" ht="24.9" customHeight="1">
      <c r="A106" s="136"/>
      <c r="B106" s="299">
        <v>2018</v>
      </c>
      <c r="C106" s="300"/>
      <c r="D106" s="244" t="s">
        <v>228</v>
      </c>
      <c r="E106" s="301" t="s">
        <v>229</v>
      </c>
      <c r="F106" s="300"/>
      <c r="G106" s="300"/>
      <c r="H106" s="244" t="s">
        <v>22</v>
      </c>
      <c r="I106" s="301" t="s">
        <v>17</v>
      </c>
      <c r="J106" s="300"/>
      <c r="K106" s="243" t="s">
        <v>29</v>
      </c>
      <c r="L106" s="243">
        <v>4</v>
      </c>
      <c r="M106" s="299" t="s">
        <v>19</v>
      </c>
      <c r="N106" s="300"/>
      <c r="O106" s="300"/>
      <c r="P106" s="243" t="s">
        <v>18</v>
      </c>
      <c r="Q106" s="159"/>
      <c r="R106" s="144"/>
      <c r="S106" s="144"/>
      <c r="T106" s="144"/>
      <c r="U106" s="144"/>
      <c r="V106" s="144"/>
    </row>
    <row r="107" spans="1:22" ht="24.9" customHeight="1">
      <c r="A107" s="136"/>
      <c r="B107" s="299">
        <v>2018</v>
      </c>
      <c r="C107" s="300"/>
      <c r="D107" s="244" t="s">
        <v>230</v>
      </c>
      <c r="E107" s="301" t="s">
        <v>231</v>
      </c>
      <c r="F107" s="300"/>
      <c r="G107" s="300"/>
      <c r="H107" s="244" t="s">
        <v>22</v>
      </c>
      <c r="I107" s="301" t="s">
        <v>17</v>
      </c>
      <c r="J107" s="300"/>
      <c r="K107" s="243" t="s">
        <v>29</v>
      </c>
      <c r="L107" s="243">
        <v>4</v>
      </c>
      <c r="M107" s="299" t="s">
        <v>19</v>
      </c>
      <c r="N107" s="300"/>
      <c r="O107" s="300"/>
      <c r="P107" s="243" t="s">
        <v>18</v>
      </c>
      <c r="Q107" s="159"/>
      <c r="R107" s="144"/>
      <c r="S107" s="144"/>
      <c r="T107" s="144"/>
      <c r="U107" s="144"/>
      <c r="V107" s="144"/>
    </row>
    <row r="108" spans="1:22" ht="24.9" customHeight="1">
      <c r="A108" s="136"/>
      <c r="B108" s="299">
        <v>2018</v>
      </c>
      <c r="C108" s="300"/>
      <c r="D108" s="244" t="s">
        <v>232</v>
      </c>
      <c r="E108" s="301" t="s">
        <v>233</v>
      </c>
      <c r="F108" s="300"/>
      <c r="G108" s="300"/>
      <c r="H108" s="244" t="s">
        <v>22</v>
      </c>
      <c r="I108" s="301" t="s">
        <v>17</v>
      </c>
      <c r="J108" s="300"/>
      <c r="K108" s="243" t="s">
        <v>29</v>
      </c>
      <c r="L108" s="243">
        <v>4</v>
      </c>
      <c r="M108" s="299" t="s">
        <v>19</v>
      </c>
      <c r="N108" s="300"/>
      <c r="O108" s="300"/>
      <c r="P108" s="243" t="s">
        <v>18</v>
      </c>
      <c r="Q108" s="159"/>
      <c r="R108" s="144"/>
      <c r="S108" s="144"/>
      <c r="T108" s="144"/>
      <c r="U108" s="144"/>
      <c r="V108" s="144"/>
    </row>
    <row r="109" spans="1:22" ht="24.9" customHeight="1">
      <c r="A109" s="136"/>
      <c r="B109" s="299">
        <v>2018</v>
      </c>
      <c r="C109" s="300"/>
      <c r="D109" s="244" t="s">
        <v>234</v>
      </c>
      <c r="E109" s="301" t="s">
        <v>235</v>
      </c>
      <c r="F109" s="300"/>
      <c r="G109" s="300"/>
      <c r="H109" s="244" t="s">
        <v>22</v>
      </c>
      <c r="I109" s="301" t="s">
        <v>17</v>
      </c>
      <c r="J109" s="300"/>
      <c r="K109" s="243" t="s">
        <v>29</v>
      </c>
      <c r="L109" s="243">
        <v>4</v>
      </c>
      <c r="M109" s="299" t="s">
        <v>19</v>
      </c>
      <c r="N109" s="300"/>
      <c r="O109" s="300"/>
      <c r="P109" s="243" t="s">
        <v>18</v>
      </c>
      <c r="Q109" s="159"/>
      <c r="R109" s="144"/>
      <c r="S109" s="144"/>
      <c r="T109" s="144"/>
      <c r="U109" s="144"/>
      <c r="V109" s="144"/>
    </row>
    <row r="110" spans="1:22" ht="24.9" customHeight="1">
      <c r="A110" s="136"/>
      <c r="B110" s="299">
        <v>2018</v>
      </c>
      <c r="C110" s="300"/>
      <c r="D110" s="244" t="s">
        <v>236</v>
      </c>
      <c r="E110" s="301" t="s">
        <v>237</v>
      </c>
      <c r="F110" s="300"/>
      <c r="G110" s="300"/>
      <c r="H110" s="244" t="s">
        <v>22</v>
      </c>
      <c r="I110" s="301" t="s">
        <v>17</v>
      </c>
      <c r="J110" s="300"/>
      <c r="K110" s="243" t="s">
        <v>29</v>
      </c>
      <c r="L110" s="243">
        <v>4</v>
      </c>
      <c r="M110" s="299" t="s">
        <v>19</v>
      </c>
      <c r="N110" s="300"/>
      <c r="O110" s="300"/>
      <c r="P110" s="243" t="s">
        <v>18</v>
      </c>
      <c r="Q110" s="159"/>
      <c r="R110" s="144"/>
      <c r="S110" s="144"/>
      <c r="T110" s="144"/>
      <c r="U110" s="144"/>
      <c r="V110" s="144"/>
    </row>
    <row r="111" spans="1:22" ht="24.9" customHeight="1">
      <c r="A111" s="136"/>
      <c r="B111" s="299">
        <v>2018</v>
      </c>
      <c r="C111" s="300"/>
      <c r="D111" s="244" t="s">
        <v>238</v>
      </c>
      <c r="E111" s="301" t="s">
        <v>239</v>
      </c>
      <c r="F111" s="300"/>
      <c r="G111" s="300"/>
      <c r="H111" s="244" t="s">
        <v>22</v>
      </c>
      <c r="I111" s="301" t="s">
        <v>17</v>
      </c>
      <c r="J111" s="300"/>
      <c r="K111" s="243" t="s">
        <v>29</v>
      </c>
      <c r="L111" s="243">
        <v>4</v>
      </c>
      <c r="M111" s="299" t="s">
        <v>19</v>
      </c>
      <c r="N111" s="300"/>
      <c r="O111" s="300"/>
      <c r="P111" s="243" t="s">
        <v>18</v>
      </c>
      <c r="Q111" s="159"/>
      <c r="R111" s="144"/>
      <c r="S111" s="144"/>
      <c r="T111" s="144"/>
      <c r="U111" s="144"/>
      <c r="V111" s="144"/>
    </row>
    <row r="112" spans="1:22" ht="24.9" customHeight="1">
      <c r="A112" s="136"/>
      <c r="B112" s="299">
        <v>2018</v>
      </c>
      <c r="C112" s="300"/>
      <c r="D112" s="244" t="s">
        <v>240</v>
      </c>
      <c r="E112" s="301" t="s">
        <v>241</v>
      </c>
      <c r="F112" s="300"/>
      <c r="G112" s="300"/>
      <c r="H112" s="244" t="s">
        <v>22</v>
      </c>
      <c r="I112" s="301" t="s">
        <v>17</v>
      </c>
      <c r="J112" s="300"/>
      <c r="K112" s="243" t="s">
        <v>29</v>
      </c>
      <c r="L112" s="243">
        <v>4</v>
      </c>
      <c r="M112" s="299" t="s">
        <v>19</v>
      </c>
      <c r="N112" s="300"/>
      <c r="O112" s="300"/>
      <c r="P112" s="243" t="s">
        <v>18</v>
      </c>
      <c r="Q112" s="159"/>
      <c r="R112" s="144"/>
      <c r="S112" s="144"/>
      <c r="T112" s="144"/>
      <c r="U112" s="144"/>
      <c r="V112" s="144"/>
    </row>
    <row r="113" spans="1:24" ht="24.9" customHeight="1">
      <c r="A113" s="136"/>
      <c r="B113" s="299">
        <v>2018</v>
      </c>
      <c r="C113" s="300"/>
      <c r="D113" s="244" t="s">
        <v>242</v>
      </c>
      <c r="E113" s="301" t="s">
        <v>243</v>
      </c>
      <c r="F113" s="300"/>
      <c r="G113" s="300"/>
      <c r="H113" s="244" t="s">
        <v>22</v>
      </c>
      <c r="I113" s="301" t="s">
        <v>17</v>
      </c>
      <c r="J113" s="300"/>
      <c r="K113" s="243" t="s">
        <v>29</v>
      </c>
      <c r="L113" s="243">
        <v>4</v>
      </c>
      <c r="M113" s="299" t="s">
        <v>19</v>
      </c>
      <c r="N113" s="300"/>
      <c r="O113" s="300"/>
      <c r="P113" s="243" t="s">
        <v>18</v>
      </c>
      <c r="Q113" s="159"/>
      <c r="R113" s="144"/>
      <c r="S113" s="144"/>
      <c r="T113" s="144"/>
      <c r="U113" s="144"/>
      <c r="V113" s="144"/>
    </row>
    <row r="114" spans="1:24" ht="24.9" customHeight="1">
      <c r="A114" s="136"/>
      <c r="B114" s="299">
        <v>2018</v>
      </c>
      <c r="C114" s="300"/>
      <c r="D114" s="244" t="s">
        <v>244</v>
      </c>
      <c r="E114" s="301" t="s">
        <v>245</v>
      </c>
      <c r="F114" s="300"/>
      <c r="G114" s="300"/>
      <c r="H114" s="244" t="s">
        <v>22</v>
      </c>
      <c r="I114" s="301" t="s">
        <v>17</v>
      </c>
      <c r="J114" s="300"/>
      <c r="K114" s="243" t="s">
        <v>29</v>
      </c>
      <c r="L114" s="243">
        <v>4</v>
      </c>
      <c r="M114" s="299" t="s">
        <v>19</v>
      </c>
      <c r="N114" s="300"/>
      <c r="O114" s="300"/>
      <c r="P114" s="243" t="s">
        <v>18</v>
      </c>
      <c r="Q114" s="159"/>
      <c r="R114" s="144"/>
      <c r="S114" s="159"/>
      <c r="T114" s="159"/>
      <c r="U114" s="159"/>
      <c r="V114" s="159"/>
    </row>
    <row r="115" spans="1:24" ht="24.9" customHeight="1">
      <c r="A115" s="136"/>
      <c r="B115" s="299">
        <v>2018</v>
      </c>
      <c r="C115" s="300"/>
      <c r="D115" s="244" t="s">
        <v>246</v>
      </c>
      <c r="E115" s="301" t="s">
        <v>247</v>
      </c>
      <c r="F115" s="300"/>
      <c r="G115" s="300"/>
      <c r="H115" s="244" t="s">
        <v>22</v>
      </c>
      <c r="I115" s="301" t="s">
        <v>17</v>
      </c>
      <c r="J115" s="300"/>
      <c r="K115" s="243" t="s">
        <v>29</v>
      </c>
      <c r="L115" s="243">
        <v>4</v>
      </c>
      <c r="M115" s="299" t="s">
        <v>19</v>
      </c>
      <c r="N115" s="300"/>
      <c r="O115" s="300"/>
      <c r="P115" s="243" t="s">
        <v>18</v>
      </c>
      <c r="Q115" s="159"/>
      <c r="R115" s="144"/>
      <c r="S115" s="144"/>
      <c r="T115" s="144"/>
      <c r="U115" s="144"/>
      <c r="V115" s="144"/>
    </row>
    <row r="116" spans="1:24" ht="24.9" customHeight="1">
      <c r="A116" s="136"/>
      <c r="B116" s="299">
        <v>2018</v>
      </c>
      <c r="C116" s="300"/>
      <c r="D116" s="244" t="s">
        <v>248</v>
      </c>
      <c r="E116" s="301" t="s">
        <v>249</v>
      </c>
      <c r="F116" s="300"/>
      <c r="G116" s="300"/>
      <c r="H116" s="244" t="s">
        <v>22</v>
      </c>
      <c r="I116" s="301" t="s">
        <v>17</v>
      </c>
      <c r="J116" s="300"/>
      <c r="K116" s="243" t="s">
        <v>29</v>
      </c>
      <c r="L116" s="243">
        <v>4</v>
      </c>
      <c r="M116" s="299" t="s">
        <v>19</v>
      </c>
      <c r="N116" s="300"/>
      <c r="O116" s="300"/>
      <c r="P116" s="243" t="s">
        <v>18</v>
      </c>
      <c r="Q116" s="159"/>
      <c r="R116" s="144"/>
      <c r="S116" s="144"/>
      <c r="T116" s="144"/>
      <c r="U116" s="144"/>
      <c r="V116" s="144"/>
    </row>
    <row r="117" spans="1:24" ht="24.9" customHeight="1">
      <c r="A117" s="136"/>
      <c r="B117" s="299">
        <v>2018</v>
      </c>
      <c r="C117" s="300"/>
      <c r="D117" s="244" t="s">
        <v>250</v>
      </c>
      <c r="E117" s="301" t="s">
        <v>251</v>
      </c>
      <c r="F117" s="300"/>
      <c r="G117" s="300"/>
      <c r="H117" s="244" t="s">
        <v>22</v>
      </c>
      <c r="I117" s="301" t="s">
        <v>17</v>
      </c>
      <c r="J117" s="300"/>
      <c r="K117" s="243" t="s">
        <v>29</v>
      </c>
      <c r="L117" s="243">
        <v>4</v>
      </c>
      <c r="M117" s="299" t="s">
        <v>19</v>
      </c>
      <c r="N117" s="300"/>
      <c r="O117" s="300"/>
      <c r="P117" s="243" t="s">
        <v>18</v>
      </c>
      <c r="Q117" s="159"/>
      <c r="R117" s="144"/>
      <c r="S117" s="144"/>
      <c r="T117" s="144"/>
      <c r="U117" s="144"/>
      <c r="V117" s="144"/>
    </row>
    <row r="118" spans="1:24" ht="47.25" customHeight="1">
      <c r="A118" s="136"/>
      <c r="B118" s="299">
        <v>2018</v>
      </c>
      <c r="C118" s="300"/>
      <c r="D118" s="244" t="s">
        <v>252</v>
      </c>
      <c r="E118" s="301" t="s">
        <v>253</v>
      </c>
      <c r="F118" s="300"/>
      <c r="G118" s="300"/>
      <c r="H118" s="244" t="s">
        <v>22</v>
      </c>
      <c r="I118" s="301" t="s">
        <v>17</v>
      </c>
      <c r="J118" s="300"/>
      <c r="K118" s="243" t="s">
        <v>29</v>
      </c>
      <c r="L118" s="243">
        <v>4</v>
      </c>
      <c r="M118" s="299" t="s">
        <v>19</v>
      </c>
      <c r="N118" s="300"/>
      <c r="O118" s="300"/>
      <c r="P118" s="243" t="s">
        <v>18</v>
      </c>
      <c r="Q118" s="159"/>
      <c r="R118" s="144"/>
      <c r="S118" s="144"/>
      <c r="T118" s="159"/>
      <c r="U118" s="159"/>
      <c r="V118" s="144"/>
    </row>
    <row r="119" spans="1:24" ht="42.75" customHeight="1">
      <c r="A119" s="136"/>
      <c r="B119" s="299">
        <v>2018</v>
      </c>
      <c r="C119" s="300"/>
      <c r="D119" s="244" t="s">
        <v>254</v>
      </c>
      <c r="E119" s="301" t="s">
        <v>255</v>
      </c>
      <c r="F119" s="300"/>
      <c r="G119" s="300"/>
      <c r="H119" s="244" t="s">
        <v>22</v>
      </c>
      <c r="I119" s="301" t="s">
        <v>17</v>
      </c>
      <c r="J119" s="300"/>
      <c r="K119" s="243" t="s">
        <v>29</v>
      </c>
      <c r="L119" s="243">
        <v>4</v>
      </c>
      <c r="M119" s="299" t="s">
        <v>19</v>
      </c>
      <c r="N119" s="300"/>
      <c r="O119" s="300"/>
      <c r="P119" s="243" t="s">
        <v>18</v>
      </c>
      <c r="Q119" s="144"/>
      <c r="R119" s="144"/>
      <c r="S119" s="144"/>
      <c r="T119" s="144"/>
      <c r="U119" s="144"/>
      <c r="V119" s="144"/>
    </row>
    <row r="120" spans="1:24" ht="42.75" customHeight="1">
      <c r="A120" s="136"/>
      <c r="B120" s="299">
        <v>2018</v>
      </c>
      <c r="C120" s="300"/>
      <c r="D120" s="244" t="s">
        <v>1577</v>
      </c>
      <c r="E120" s="301" t="s">
        <v>1578</v>
      </c>
      <c r="F120" s="300"/>
      <c r="G120" s="300"/>
      <c r="H120" s="244" t="s">
        <v>22</v>
      </c>
      <c r="I120" s="301" t="s">
        <v>17</v>
      </c>
      <c r="J120" s="300"/>
      <c r="K120" s="243" t="s">
        <v>29</v>
      </c>
      <c r="L120" s="243">
        <v>4</v>
      </c>
      <c r="M120" s="299" t="s">
        <v>19</v>
      </c>
      <c r="N120" s="300"/>
      <c r="O120" s="300"/>
      <c r="P120" s="243" t="s">
        <v>18</v>
      </c>
      <c r="Q120" s="144"/>
      <c r="R120" s="144"/>
      <c r="S120" s="144"/>
      <c r="T120" s="144"/>
      <c r="U120" s="144"/>
      <c r="V120" s="144"/>
      <c r="X120" s="162"/>
    </row>
    <row r="121" spans="1:24" s="156" customFormat="1" ht="24.9" customHeight="1">
      <c r="A121" s="152"/>
      <c r="B121" s="308">
        <v>2018</v>
      </c>
      <c r="C121" s="309"/>
      <c r="D121" s="153" t="s">
        <v>256</v>
      </c>
      <c r="E121" s="310" t="s">
        <v>257</v>
      </c>
      <c r="F121" s="309"/>
      <c r="G121" s="309"/>
      <c r="H121" s="153" t="s">
        <v>22</v>
      </c>
      <c r="I121" s="310" t="s">
        <v>17</v>
      </c>
      <c r="J121" s="309"/>
      <c r="K121" s="242" t="s">
        <v>18</v>
      </c>
      <c r="L121" s="242">
        <v>3</v>
      </c>
      <c r="M121" s="308" t="s">
        <v>19</v>
      </c>
      <c r="N121" s="309"/>
      <c r="O121" s="309"/>
      <c r="P121" s="242" t="s">
        <v>18</v>
      </c>
      <c r="Q121" s="155"/>
      <c r="R121" s="155"/>
      <c r="S121" s="155"/>
      <c r="T121" s="155"/>
      <c r="U121" s="155"/>
      <c r="V121" s="155">
        <f t="shared" si="1"/>
        <v>0</v>
      </c>
    </row>
    <row r="122" spans="1:24" ht="24.9" customHeight="1">
      <c r="A122" s="136"/>
      <c r="B122" s="299">
        <v>2018</v>
      </c>
      <c r="C122" s="300"/>
      <c r="D122" s="244" t="s">
        <v>258</v>
      </c>
      <c r="E122" s="301" t="s">
        <v>259</v>
      </c>
      <c r="F122" s="300"/>
      <c r="G122" s="300"/>
      <c r="H122" s="244" t="s">
        <v>22</v>
      </c>
      <c r="I122" s="301" t="s">
        <v>17</v>
      </c>
      <c r="J122" s="300"/>
      <c r="K122" s="243" t="s">
        <v>29</v>
      </c>
      <c r="L122" s="243">
        <v>4</v>
      </c>
      <c r="M122" s="299" t="s">
        <v>19</v>
      </c>
      <c r="N122" s="300"/>
      <c r="O122" s="300"/>
      <c r="P122" s="243" t="s">
        <v>18</v>
      </c>
      <c r="Q122" s="159"/>
      <c r="R122" s="144"/>
      <c r="S122" s="144"/>
      <c r="T122" s="144"/>
      <c r="U122" s="144"/>
      <c r="V122" s="144">
        <f t="shared" si="1"/>
        <v>0</v>
      </c>
    </row>
    <row r="123" spans="1:24" ht="24.9" customHeight="1">
      <c r="A123" s="136"/>
      <c r="B123" s="299">
        <v>2018</v>
      </c>
      <c r="C123" s="300"/>
      <c r="D123" s="244" t="s">
        <v>260</v>
      </c>
      <c r="E123" s="301" t="s">
        <v>261</v>
      </c>
      <c r="F123" s="300"/>
      <c r="G123" s="300"/>
      <c r="H123" s="244" t="s">
        <v>22</v>
      </c>
      <c r="I123" s="301" t="s">
        <v>17</v>
      </c>
      <c r="J123" s="300"/>
      <c r="K123" s="243" t="s">
        <v>29</v>
      </c>
      <c r="L123" s="243">
        <v>4</v>
      </c>
      <c r="M123" s="299" t="s">
        <v>19</v>
      </c>
      <c r="N123" s="300"/>
      <c r="O123" s="300"/>
      <c r="P123" s="243" t="s">
        <v>18</v>
      </c>
      <c r="Q123" s="159"/>
      <c r="R123" s="144"/>
      <c r="S123" s="144"/>
      <c r="T123" s="144"/>
      <c r="U123" s="144"/>
      <c r="V123" s="144">
        <f t="shared" si="1"/>
        <v>0</v>
      </c>
    </row>
    <row r="124" spans="1:24" ht="24.9" customHeight="1">
      <c r="A124" s="136"/>
      <c r="B124" s="299">
        <v>2018</v>
      </c>
      <c r="C124" s="300"/>
      <c r="D124" s="244" t="s">
        <v>262</v>
      </c>
      <c r="E124" s="301" t="s">
        <v>263</v>
      </c>
      <c r="F124" s="300"/>
      <c r="G124" s="300"/>
      <c r="H124" s="244" t="s">
        <v>22</v>
      </c>
      <c r="I124" s="301" t="s">
        <v>17</v>
      </c>
      <c r="J124" s="300"/>
      <c r="K124" s="243" t="s">
        <v>29</v>
      </c>
      <c r="L124" s="243">
        <v>4</v>
      </c>
      <c r="M124" s="299" t="s">
        <v>19</v>
      </c>
      <c r="N124" s="300"/>
      <c r="O124" s="300"/>
      <c r="P124" s="243" t="s">
        <v>18</v>
      </c>
      <c r="Q124" s="159"/>
      <c r="R124" s="144"/>
      <c r="S124" s="144"/>
      <c r="T124" s="144"/>
      <c r="U124" s="144"/>
      <c r="V124" s="144">
        <f t="shared" si="1"/>
        <v>0</v>
      </c>
    </row>
    <row r="125" spans="1:24" ht="24.9" customHeight="1">
      <c r="A125" s="136"/>
      <c r="B125" s="299">
        <v>2018</v>
      </c>
      <c r="C125" s="300"/>
      <c r="D125" s="244" t="s">
        <v>264</v>
      </c>
      <c r="E125" s="301" t="s">
        <v>265</v>
      </c>
      <c r="F125" s="300"/>
      <c r="G125" s="300"/>
      <c r="H125" s="244" t="s">
        <v>22</v>
      </c>
      <c r="I125" s="301" t="s">
        <v>17</v>
      </c>
      <c r="J125" s="300"/>
      <c r="K125" s="243" t="s">
        <v>29</v>
      </c>
      <c r="L125" s="243">
        <v>4</v>
      </c>
      <c r="M125" s="299" t="s">
        <v>19</v>
      </c>
      <c r="N125" s="300"/>
      <c r="O125" s="300"/>
      <c r="P125" s="243" t="s">
        <v>18</v>
      </c>
      <c r="Q125" s="159"/>
      <c r="R125" s="144"/>
      <c r="S125" s="144"/>
      <c r="T125" s="144"/>
      <c r="U125" s="144"/>
      <c r="V125" s="144">
        <f t="shared" si="1"/>
        <v>0</v>
      </c>
    </row>
    <row r="126" spans="1:24" s="149" customFormat="1" ht="24.9" customHeight="1">
      <c r="A126" s="150"/>
      <c r="B126" s="305">
        <v>2018</v>
      </c>
      <c r="C126" s="306"/>
      <c r="D126" s="247" t="s">
        <v>266</v>
      </c>
      <c r="E126" s="307" t="s">
        <v>267</v>
      </c>
      <c r="F126" s="306"/>
      <c r="G126" s="306"/>
      <c r="H126" s="247" t="s">
        <v>22</v>
      </c>
      <c r="I126" s="307" t="s">
        <v>17</v>
      </c>
      <c r="J126" s="306"/>
      <c r="K126" s="245" t="s">
        <v>18</v>
      </c>
      <c r="L126" s="245">
        <v>2</v>
      </c>
      <c r="M126" s="305" t="s">
        <v>19</v>
      </c>
      <c r="N126" s="306"/>
      <c r="O126" s="306"/>
      <c r="P126" s="245" t="s">
        <v>18</v>
      </c>
      <c r="Q126" s="148">
        <f>Q127+Q131+Q133</f>
        <v>140000</v>
      </c>
      <c r="R126" s="148">
        <f>R127+R131+R133</f>
        <v>0</v>
      </c>
      <c r="S126" s="148"/>
      <c r="T126" s="148"/>
      <c r="U126" s="148"/>
      <c r="V126" s="148">
        <f t="shared" si="1"/>
        <v>140000</v>
      </c>
    </row>
    <row r="127" spans="1:24" s="156" customFormat="1" ht="48" customHeight="1">
      <c r="A127" s="152"/>
      <c r="B127" s="308">
        <v>2018</v>
      </c>
      <c r="C127" s="309"/>
      <c r="D127" s="153" t="s">
        <v>268</v>
      </c>
      <c r="E127" s="310" t="s">
        <v>269</v>
      </c>
      <c r="F127" s="309"/>
      <c r="G127" s="309"/>
      <c r="H127" s="153" t="s">
        <v>22</v>
      </c>
      <c r="I127" s="310" t="s">
        <v>17</v>
      </c>
      <c r="J127" s="309"/>
      <c r="K127" s="242" t="s">
        <v>18</v>
      </c>
      <c r="L127" s="242">
        <v>3</v>
      </c>
      <c r="M127" s="308" t="s">
        <v>19</v>
      </c>
      <c r="N127" s="309"/>
      <c r="O127" s="309"/>
      <c r="P127" s="242" t="s">
        <v>18</v>
      </c>
      <c r="Q127" s="155">
        <f>Q129+Q130+Q128</f>
        <v>0</v>
      </c>
      <c r="R127" s="155">
        <f>R129+R130</f>
        <v>0</v>
      </c>
      <c r="S127" s="155"/>
      <c r="T127" s="155"/>
      <c r="U127" s="155"/>
      <c r="V127" s="155">
        <f t="shared" si="1"/>
        <v>0</v>
      </c>
    </row>
    <row r="128" spans="1:24" ht="24.9" customHeight="1">
      <c r="A128" s="136"/>
      <c r="B128" s="299">
        <v>2018</v>
      </c>
      <c r="C128" s="300"/>
      <c r="D128" s="244" t="s">
        <v>270</v>
      </c>
      <c r="E128" s="301" t="s">
        <v>271</v>
      </c>
      <c r="F128" s="300"/>
      <c r="G128" s="300"/>
      <c r="H128" s="244" t="s">
        <v>22</v>
      </c>
      <c r="I128" s="301" t="s">
        <v>17</v>
      </c>
      <c r="J128" s="300"/>
      <c r="K128" s="243" t="s">
        <v>29</v>
      </c>
      <c r="L128" s="243">
        <v>4</v>
      </c>
      <c r="M128" s="299" t="s">
        <v>19</v>
      </c>
      <c r="N128" s="300"/>
      <c r="O128" s="300"/>
      <c r="P128" s="243" t="s">
        <v>18</v>
      </c>
      <c r="Q128" s="159"/>
      <c r="R128" s="144"/>
      <c r="S128" s="144"/>
      <c r="T128" s="144"/>
      <c r="U128" s="144"/>
      <c r="V128" s="144"/>
    </row>
    <row r="129" spans="1:22" ht="30.75" customHeight="1">
      <c r="A129" s="136"/>
      <c r="B129" s="299">
        <v>2018</v>
      </c>
      <c r="C129" s="300"/>
      <c r="D129" s="244" t="s">
        <v>272</v>
      </c>
      <c r="E129" s="301" t="s">
        <v>273</v>
      </c>
      <c r="F129" s="300"/>
      <c r="G129" s="300"/>
      <c r="H129" s="244" t="s">
        <v>22</v>
      </c>
      <c r="I129" s="301" t="s">
        <v>17</v>
      </c>
      <c r="J129" s="300"/>
      <c r="K129" s="243" t="s">
        <v>29</v>
      </c>
      <c r="L129" s="243">
        <v>4</v>
      </c>
      <c r="M129" s="299" t="s">
        <v>19</v>
      </c>
      <c r="N129" s="300"/>
      <c r="O129" s="300"/>
      <c r="P129" s="243" t="s">
        <v>18</v>
      </c>
      <c r="Q129" s="159"/>
      <c r="R129" s="159"/>
      <c r="S129" s="159"/>
      <c r="T129" s="159"/>
      <c r="U129" s="159"/>
      <c r="V129" s="159"/>
    </row>
    <row r="130" spans="1:22" ht="24.9" customHeight="1">
      <c r="A130" s="136"/>
      <c r="B130" s="299">
        <v>2018</v>
      </c>
      <c r="C130" s="300"/>
      <c r="D130" s="244" t="s">
        <v>274</v>
      </c>
      <c r="E130" s="301" t="s">
        <v>275</v>
      </c>
      <c r="F130" s="300"/>
      <c r="G130" s="300"/>
      <c r="H130" s="244" t="s">
        <v>22</v>
      </c>
      <c r="I130" s="301" t="s">
        <v>17</v>
      </c>
      <c r="J130" s="300"/>
      <c r="K130" s="243" t="s">
        <v>29</v>
      </c>
      <c r="L130" s="243">
        <v>4</v>
      </c>
      <c r="M130" s="299" t="s">
        <v>19</v>
      </c>
      <c r="N130" s="300"/>
      <c r="O130" s="300"/>
      <c r="P130" s="243" t="s">
        <v>18</v>
      </c>
      <c r="Q130" s="159"/>
      <c r="R130" s="159"/>
      <c r="S130" s="159"/>
      <c r="T130" s="159"/>
      <c r="U130" s="159"/>
      <c r="V130" s="159"/>
    </row>
    <row r="131" spans="1:22" s="156" customFormat="1" ht="24.9" customHeight="1">
      <c r="A131" s="152"/>
      <c r="B131" s="308">
        <v>2018</v>
      </c>
      <c r="C131" s="309"/>
      <c r="D131" s="153" t="s">
        <v>276</v>
      </c>
      <c r="E131" s="310" t="s">
        <v>277</v>
      </c>
      <c r="F131" s="309"/>
      <c r="G131" s="309"/>
      <c r="H131" s="153" t="s">
        <v>22</v>
      </c>
      <c r="I131" s="310" t="s">
        <v>17</v>
      </c>
      <c r="J131" s="309"/>
      <c r="K131" s="242" t="s">
        <v>18</v>
      </c>
      <c r="L131" s="242">
        <v>3</v>
      </c>
      <c r="M131" s="308" t="s">
        <v>19</v>
      </c>
      <c r="N131" s="309"/>
      <c r="O131" s="309"/>
      <c r="P131" s="242" t="s">
        <v>18</v>
      </c>
      <c r="Q131" s="155">
        <f>Q132</f>
        <v>140000</v>
      </c>
      <c r="R131" s="155"/>
      <c r="S131" s="155"/>
      <c r="T131" s="155"/>
      <c r="U131" s="155"/>
      <c r="V131" s="155">
        <f t="shared" si="1"/>
        <v>140000</v>
      </c>
    </row>
    <row r="132" spans="1:22" ht="24.9" customHeight="1">
      <c r="A132" s="136"/>
      <c r="B132" s="299">
        <v>2018</v>
      </c>
      <c r="C132" s="300"/>
      <c r="D132" s="244" t="s">
        <v>278</v>
      </c>
      <c r="E132" s="301" t="s">
        <v>279</v>
      </c>
      <c r="F132" s="300"/>
      <c r="G132" s="300"/>
      <c r="H132" s="244" t="s">
        <v>22</v>
      </c>
      <c r="I132" s="301" t="s">
        <v>17</v>
      </c>
      <c r="J132" s="300"/>
      <c r="K132" s="243" t="s">
        <v>29</v>
      </c>
      <c r="L132" s="243">
        <v>4</v>
      </c>
      <c r="M132" s="299" t="s">
        <v>19</v>
      </c>
      <c r="N132" s="300"/>
      <c r="O132" s="300"/>
      <c r="P132" s="243" t="s">
        <v>18</v>
      </c>
      <c r="Q132" s="159">
        <v>140000</v>
      </c>
      <c r="R132" s="144"/>
      <c r="S132" s="144"/>
      <c r="T132" s="144"/>
      <c r="U132" s="144"/>
      <c r="V132" s="144">
        <f t="shared" si="1"/>
        <v>140000</v>
      </c>
    </row>
    <row r="133" spans="1:22" s="156" customFormat="1" ht="24.9" customHeight="1">
      <c r="A133" s="152"/>
      <c r="B133" s="308">
        <v>2018</v>
      </c>
      <c r="C133" s="309"/>
      <c r="D133" s="153" t="s">
        <v>280</v>
      </c>
      <c r="E133" s="310" t="s">
        <v>281</v>
      </c>
      <c r="F133" s="309"/>
      <c r="G133" s="309"/>
      <c r="H133" s="153" t="s">
        <v>22</v>
      </c>
      <c r="I133" s="310" t="s">
        <v>17</v>
      </c>
      <c r="J133" s="309"/>
      <c r="K133" s="242" t="s">
        <v>18</v>
      </c>
      <c r="L133" s="242">
        <v>3</v>
      </c>
      <c r="M133" s="308" t="s">
        <v>19</v>
      </c>
      <c r="N133" s="309"/>
      <c r="O133" s="309"/>
      <c r="P133" s="242" t="s">
        <v>18</v>
      </c>
      <c r="Q133" s="155"/>
      <c r="R133" s="155"/>
      <c r="S133" s="155"/>
      <c r="T133" s="155"/>
      <c r="U133" s="155"/>
      <c r="V133" s="155">
        <f t="shared" si="1"/>
        <v>0</v>
      </c>
    </row>
    <row r="134" spans="1:22" ht="24.9" customHeight="1">
      <c r="A134" s="136"/>
      <c r="B134" s="299">
        <v>2018</v>
      </c>
      <c r="C134" s="300"/>
      <c r="D134" s="244" t="s">
        <v>282</v>
      </c>
      <c r="E134" s="301" t="s">
        <v>283</v>
      </c>
      <c r="F134" s="300"/>
      <c r="G134" s="300"/>
      <c r="H134" s="244" t="s">
        <v>22</v>
      </c>
      <c r="I134" s="301" t="s">
        <v>17</v>
      </c>
      <c r="J134" s="300"/>
      <c r="K134" s="243" t="s">
        <v>29</v>
      </c>
      <c r="L134" s="243">
        <v>4</v>
      </c>
      <c r="M134" s="299" t="s">
        <v>19</v>
      </c>
      <c r="N134" s="300"/>
      <c r="O134" s="300"/>
      <c r="P134" s="243" t="s">
        <v>18</v>
      </c>
      <c r="Q134" s="159"/>
      <c r="R134" s="144"/>
      <c r="S134" s="144"/>
      <c r="T134" s="144"/>
      <c r="U134" s="144"/>
      <c r="V134" s="144">
        <f t="shared" ref="V134:V197" si="2">Q134+R134+S134+T134+U134</f>
        <v>0</v>
      </c>
    </row>
    <row r="135" spans="1:22" ht="24.9" customHeight="1">
      <c r="A135" s="136"/>
      <c r="B135" s="299">
        <v>2018</v>
      </c>
      <c r="C135" s="300"/>
      <c r="D135" s="244" t="s">
        <v>284</v>
      </c>
      <c r="E135" s="301" t="s">
        <v>285</v>
      </c>
      <c r="F135" s="300"/>
      <c r="G135" s="300"/>
      <c r="H135" s="244" t="s">
        <v>22</v>
      </c>
      <c r="I135" s="301" t="s">
        <v>17</v>
      </c>
      <c r="J135" s="300"/>
      <c r="K135" s="243" t="s">
        <v>29</v>
      </c>
      <c r="L135" s="243">
        <v>4</v>
      </c>
      <c r="M135" s="299" t="s">
        <v>19</v>
      </c>
      <c r="N135" s="300"/>
      <c r="O135" s="300"/>
      <c r="P135" s="243" t="s">
        <v>18</v>
      </c>
      <c r="Q135" s="159"/>
      <c r="R135" s="144"/>
      <c r="S135" s="144"/>
      <c r="T135" s="144"/>
      <c r="U135" s="144"/>
      <c r="V135" s="144">
        <f t="shared" si="2"/>
        <v>0</v>
      </c>
    </row>
    <row r="136" spans="1:22" ht="24.9" customHeight="1">
      <c r="A136" s="136"/>
      <c r="B136" s="299">
        <v>2018</v>
      </c>
      <c r="C136" s="300"/>
      <c r="D136" s="244" t="s">
        <v>286</v>
      </c>
      <c r="E136" s="301" t="s">
        <v>287</v>
      </c>
      <c r="F136" s="300"/>
      <c r="G136" s="300"/>
      <c r="H136" s="244" t="s">
        <v>22</v>
      </c>
      <c r="I136" s="301" t="s">
        <v>17</v>
      </c>
      <c r="J136" s="300"/>
      <c r="K136" s="243" t="s">
        <v>29</v>
      </c>
      <c r="L136" s="243">
        <v>4</v>
      </c>
      <c r="M136" s="299" t="s">
        <v>19</v>
      </c>
      <c r="N136" s="300"/>
      <c r="O136" s="300"/>
      <c r="P136" s="243" t="s">
        <v>18</v>
      </c>
      <c r="Q136" s="159"/>
      <c r="R136" s="144"/>
      <c r="S136" s="144"/>
      <c r="T136" s="144"/>
      <c r="U136" s="144"/>
      <c r="V136" s="144">
        <f t="shared" si="2"/>
        <v>0</v>
      </c>
    </row>
    <row r="137" spans="1:22" ht="24.9" customHeight="1">
      <c r="A137" s="136"/>
      <c r="B137" s="299">
        <v>2018</v>
      </c>
      <c r="C137" s="300"/>
      <c r="D137" s="244" t="s">
        <v>288</v>
      </c>
      <c r="E137" s="301" t="s">
        <v>289</v>
      </c>
      <c r="F137" s="300"/>
      <c r="G137" s="300"/>
      <c r="H137" s="244" t="s">
        <v>22</v>
      </c>
      <c r="I137" s="301" t="s">
        <v>17</v>
      </c>
      <c r="J137" s="300"/>
      <c r="K137" s="243" t="s">
        <v>29</v>
      </c>
      <c r="L137" s="243">
        <v>4</v>
      </c>
      <c r="M137" s="299" t="s">
        <v>19</v>
      </c>
      <c r="N137" s="300"/>
      <c r="O137" s="300"/>
      <c r="P137" s="243" t="s">
        <v>18</v>
      </c>
      <c r="Q137" s="159"/>
      <c r="R137" s="144"/>
      <c r="S137" s="144"/>
      <c r="T137" s="144"/>
      <c r="U137" s="144"/>
      <c r="V137" s="144">
        <f t="shared" si="2"/>
        <v>0</v>
      </c>
    </row>
    <row r="138" spans="1:22" ht="24.9" customHeight="1">
      <c r="A138" s="136"/>
      <c r="B138" s="299">
        <v>2018</v>
      </c>
      <c r="C138" s="300"/>
      <c r="D138" s="244" t="s">
        <v>290</v>
      </c>
      <c r="E138" s="301" t="s">
        <v>291</v>
      </c>
      <c r="F138" s="300"/>
      <c r="G138" s="300"/>
      <c r="H138" s="244" t="s">
        <v>22</v>
      </c>
      <c r="I138" s="301" t="s">
        <v>17</v>
      </c>
      <c r="J138" s="300"/>
      <c r="K138" s="243" t="s">
        <v>29</v>
      </c>
      <c r="L138" s="243">
        <v>4</v>
      </c>
      <c r="M138" s="299" t="s">
        <v>19</v>
      </c>
      <c r="N138" s="300"/>
      <c r="O138" s="300"/>
      <c r="P138" s="243" t="s">
        <v>18</v>
      </c>
      <c r="Q138" s="159"/>
      <c r="R138" s="144"/>
      <c r="S138" s="144"/>
      <c r="T138" s="144"/>
      <c r="U138" s="144"/>
      <c r="V138" s="144">
        <f t="shared" si="2"/>
        <v>0</v>
      </c>
    </row>
    <row r="139" spans="1:22" ht="24.9" customHeight="1">
      <c r="A139" s="136"/>
      <c r="B139" s="299">
        <v>2018</v>
      </c>
      <c r="C139" s="300"/>
      <c r="D139" s="244" t="s">
        <v>292</v>
      </c>
      <c r="E139" s="301" t="s">
        <v>293</v>
      </c>
      <c r="F139" s="300"/>
      <c r="G139" s="300"/>
      <c r="H139" s="244" t="s">
        <v>22</v>
      </c>
      <c r="I139" s="301" t="s">
        <v>17</v>
      </c>
      <c r="J139" s="300"/>
      <c r="K139" s="243" t="s">
        <v>29</v>
      </c>
      <c r="L139" s="243">
        <v>4</v>
      </c>
      <c r="M139" s="299" t="s">
        <v>19</v>
      </c>
      <c r="N139" s="300"/>
      <c r="O139" s="300"/>
      <c r="P139" s="243" t="s">
        <v>18</v>
      </c>
      <c r="Q139" s="159"/>
      <c r="R139" s="144"/>
      <c r="S139" s="144"/>
      <c r="T139" s="144"/>
      <c r="U139" s="144"/>
      <c r="V139" s="144">
        <f t="shared" si="2"/>
        <v>0</v>
      </c>
    </row>
    <row r="140" spans="1:22" ht="24.9" customHeight="1">
      <c r="A140" s="136"/>
      <c r="B140" s="299">
        <v>2018</v>
      </c>
      <c r="C140" s="300"/>
      <c r="D140" s="244" t="s">
        <v>294</v>
      </c>
      <c r="E140" s="301" t="s">
        <v>295</v>
      </c>
      <c r="F140" s="300"/>
      <c r="G140" s="300"/>
      <c r="H140" s="244" t="s">
        <v>22</v>
      </c>
      <c r="I140" s="301" t="s">
        <v>17</v>
      </c>
      <c r="J140" s="300"/>
      <c r="K140" s="243" t="s">
        <v>29</v>
      </c>
      <c r="L140" s="243">
        <v>4</v>
      </c>
      <c r="M140" s="299" t="s">
        <v>19</v>
      </c>
      <c r="N140" s="300"/>
      <c r="O140" s="300"/>
      <c r="P140" s="243" t="s">
        <v>18</v>
      </c>
      <c r="Q140" s="159"/>
      <c r="R140" s="144"/>
      <c r="S140" s="144"/>
      <c r="T140" s="144"/>
      <c r="U140" s="144"/>
      <c r="V140" s="144">
        <f t="shared" si="2"/>
        <v>0</v>
      </c>
    </row>
    <row r="141" spans="1:22" s="149" customFormat="1" ht="24.9" customHeight="1">
      <c r="A141" s="150"/>
      <c r="B141" s="305">
        <v>2018</v>
      </c>
      <c r="C141" s="306"/>
      <c r="D141" s="247" t="s">
        <v>296</v>
      </c>
      <c r="E141" s="307" t="s">
        <v>297</v>
      </c>
      <c r="F141" s="306"/>
      <c r="G141" s="306"/>
      <c r="H141" s="247" t="s">
        <v>22</v>
      </c>
      <c r="I141" s="307" t="s">
        <v>17</v>
      </c>
      <c r="J141" s="306"/>
      <c r="K141" s="245" t="s">
        <v>18</v>
      </c>
      <c r="L141" s="245">
        <v>2</v>
      </c>
      <c r="M141" s="305" t="s">
        <v>19</v>
      </c>
      <c r="N141" s="306"/>
      <c r="O141" s="306"/>
      <c r="P141" s="245" t="s">
        <v>18</v>
      </c>
      <c r="Q141" s="148"/>
      <c r="R141" s="148"/>
      <c r="S141" s="148"/>
      <c r="T141" s="148"/>
      <c r="U141" s="148"/>
      <c r="V141" s="148">
        <f t="shared" si="2"/>
        <v>0</v>
      </c>
    </row>
    <row r="142" spans="1:22" s="156" customFormat="1" ht="24.9" customHeight="1">
      <c r="A142" s="152"/>
      <c r="B142" s="308">
        <v>2018</v>
      </c>
      <c r="C142" s="309"/>
      <c r="D142" s="153" t="s">
        <v>298</v>
      </c>
      <c r="E142" s="310" t="s">
        <v>299</v>
      </c>
      <c r="F142" s="309"/>
      <c r="G142" s="309"/>
      <c r="H142" s="153" t="s">
        <v>22</v>
      </c>
      <c r="I142" s="310" t="s">
        <v>17</v>
      </c>
      <c r="J142" s="309"/>
      <c r="K142" s="242" t="s">
        <v>18</v>
      </c>
      <c r="L142" s="242">
        <v>3</v>
      </c>
      <c r="M142" s="308" t="s">
        <v>19</v>
      </c>
      <c r="N142" s="309"/>
      <c r="O142" s="309"/>
      <c r="P142" s="242" t="s">
        <v>18</v>
      </c>
      <c r="Q142" s="155"/>
      <c r="R142" s="155"/>
      <c r="S142" s="155"/>
      <c r="T142" s="155"/>
      <c r="U142" s="155"/>
      <c r="V142" s="155">
        <f t="shared" si="2"/>
        <v>0</v>
      </c>
    </row>
    <row r="143" spans="1:22" ht="24.9" customHeight="1">
      <c r="A143" s="136"/>
      <c r="B143" s="299">
        <v>2018</v>
      </c>
      <c r="C143" s="300"/>
      <c r="D143" s="244" t="s">
        <v>300</v>
      </c>
      <c r="E143" s="301" t="s">
        <v>301</v>
      </c>
      <c r="F143" s="300"/>
      <c r="G143" s="300"/>
      <c r="H143" s="244" t="s">
        <v>22</v>
      </c>
      <c r="I143" s="301" t="s">
        <v>17</v>
      </c>
      <c r="J143" s="300"/>
      <c r="K143" s="243" t="s">
        <v>29</v>
      </c>
      <c r="L143" s="243">
        <v>4</v>
      </c>
      <c r="M143" s="299" t="s">
        <v>19</v>
      </c>
      <c r="N143" s="300"/>
      <c r="O143" s="300"/>
      <c r="P143" s="243" t="s">
        <v>18</v>
      </c>
      <c r="Q143" s="159"/>
      <c r="R143" s="144"/>
      <c r="S143" s="144"/>
      <c r="T143" s="144"/>
      <c r="U143" s="144"/>
      <c r="V143" s="144">
        <f t="shared" si="2"/>
        <v>0</v>
      </c>
    </row>
    <row r="144" spans="1:22" s="156" customFormat="1" ht="24.9" customHeight="1">
      <c r="A144" s="152"/>
      <c r="B144" s="308">
        <v>2018</v>
      </c>
      <c r="C144" s="309"/>
      <c r="D144" s="153" t="s">
        <v>302</v>
      </c>
      <c r="E144" s="310" t="s">
        <v>303</v>
      </c>
      <c r="F144" s="309"/>
      <c r="G144" s="309"/>
      <c r="H144" s="153" t="s">
        <v>22</v>
      </c>
      <c r="I144" s="310" t="s">
        <v>17</v>
      </c>
      <c r="J144" s="309"/>
      <c r="K144" s="242" t="s">
        <v>18</v>
      </c>
      <c r="L144" s="242">
        <v>3</v>
      </c>
      <c r="M144" s="308" t="s">
        <v>19</v>
      </c>
      <c r="N144" s="309"/>
      <c r="O144" s="309"/>
      <c r="P144" s="242" t="s">
        <v>18</v>
      </c>
      <c r="Q144" s="155"/>
      <c r="R144" s="155"/>
      <c r="S144" s="155"/>
      <c r="T144" s="155"/>
      <c r="U144" s="155"/>
      <c r="V144" s="155">
        <f t="shared" si="2"/>
        <v>0</v>
      </c>
    </row>
    <row r="145" spans="1:22" ht="24.9" customHeight="1">
      <c r="A145" s="136"/>
      <c r="B145" s="299">
        <v>2018</v>
      </c>
      <c r="C145" s="300"/>
      <c r="D145" s="244" t="s">
        <v>304</v>
      </c>
      <c r="E145" s="301" t="s">
        <v>305</v>
      </c>
      <c r="F145" s="300"/>
      <c r="G145" s="300"/>
      <c r="H145" s="244" t="s">
        <v>22</v>
      </c>
      <c r="I145" s="301" t="s">
        <v>17</v>
      </c>
      <c r="J145" s="300"/>
      <c r="K145" s="243" t="s">
        <v>29</v>
      </c>
      <c r="L145" s="243">
        <v>4</v>
      </c>
      <c r="M145" s="299" t="s">
        <v>19</v>
      </c>
      <c r="N145" s="300"/>
      <c r="O145" s="300"/>
      <c r="P145" s="243" t="s">
        <v>18</v>
      </c>
      <c r="Q145" s="159"/>
      <c r="R145" s="144"/>
      <c r="S145" s="144"/>
      <c r="T145" s="144"/>
      <c r="U145" s="144"/>
      <c r="V145" s="144">
        <f t="shared" si="2"/>
        <v>0</v>
      </c>
    </row>
    <row r="146" spans="1:22" s="156" customFormat="1" ht="24.9" customHeight="1">
      <c r="A146" s="152"/>
      <c r="B146" s="308">
        <v>2018</v>
      </c>
      <c r="C146" s="309"/>
      <c r="D146" s="153" t="s">
        <v>306</v>
      </c>
      <c r="E146" s="310" t="s">
        <v>307</v>
      </c>
      <c r="F146" s="309"/>
      <c r="G146" s="309"/>
      <c r="H146" s="153" t="s">
        <v>22</v>
      </c>
      <c r="I146" s="310" t="s">
        <v>17</v>
      </c>
      <c r="J146" s="309"/>
      <c r="K146" s="242" t="s">
        <v>18</v>
      </c>
      <c r="L146" s="242">
        <v>3</v>
      </c>
      <c r="M146" s="308" t="s">
        <v>19</v>
      </c>
      <c r="N146" s="309"/>
      <c r="O146" s="309"/>
      <c r="P146" s="242" t="s">
        <v>18</v>
      </c>
      <c r="Q146" s="155"/>
      <c r="R146" s="155"/>
      <c r="S146" s="155"/>
      <c r="T146" s="155"/>
      <c r="U146" s="155"/>
      <c r="V146" s="155">
        <f t="shared" si="2"/>
        <v>0</v>
      </c>
    </row>
    <row r="147" spans="1:22" ht="24.9" customHeight="1">
      <c r="A147" s="136"/>
      <c r="B147" s="299">
        <v>2018</v>
      </c>
      <c r="C147" s="300"/>
      <c r="D147" s="244" t="s">
        <v>308</v>
      </c>
      <c r="E147" s="301" t="s">
        <v>309</v>
      </c>
      <c r="F147" s="300"/>
      <c r="G147" s="300"/>
      <c r="H147" s="244" t="s">
        <v>22</v>
      </c>
      <c r="I147" s="301" t="s">
        <v>17</v>
      </c>
      <c r="J147" s="300"/>
      <c r="K147" s="243" t="s">
        <v>29</v>
      </c>
      <c r="L147" s="243">
        <v>4</v>
      </c>
      <c r="M147" s="299" t="s">
        <v>19</v>
      </c>
      <c r="N147" s="300"/>
      <c r="O147" s="300"/>
      <c r="P147" s="243" t="s">
        <v>18</v>
      </c>
      <c r="Q147" s="159"/>
      <c r="R147" s="144"/>
      <c r="S147" s="144"/>
      <c r="T147" s="144"/>
      <c r="U147" s="144"/>
      <c r="V147" s="144">
        <f t="shared" si="2"/>
        <v>0</v>
      </c>
    </row>
    <row r="148" spans="1:22" s="156" customFormat="1" ht="24.9" customHeight="1">
      <c r="A148" s="152"/>
      <c r="B148" s="308">
        <v>2018</v>
      </c>
      <c r="C148" s="309"/>
      <c r="D148" s="153" t="s">
        <v>310</v>
      </c>
      <c r="E148" s="310" t="s">
        <v>311</v>
      </c>
      <c r="F148" s="309"/>
      <c r="G148" s="309"/>
      <c r="H148" s="153" t="s">
        <v>22</v>
      </c>
      <c r="I148" s="310" t="s">
        <v>17</v>
      </c>
      <c r="J148" s="309"/>
      <c r="K148" s="242" t="s">
        <v>18</v>
      </c>
      <c r="L148" s="242">
        <v>3</v>
      </c>
      <c r="M148" s="308" t="s">
        <v>19</v>
      </c>
      <c r="N148" s="309"/>
      <c r="O148" s="309"/>
      <c r="P148" s="242" t="s">
        <v>18</v>
      </c>
      <c r="Q148" s="155"/>
      <c r="R148" s="155"/>
      <c r="S148" s="155"/>
      <c r="T148" s="155"/>
      <c r="U148" s="155"/>
      <c r="V148" s="155">
        <f t="shared" si="2"/>
        <v>0</v>
      </c>
    </row>
    <row r="149" spans="1:22" ht="24.9" customHeight="1">
      <c r="A149" s="136"/>
      <c r="B149" s="299">
        <v>2018</v>
      </c>
      <c r="C149" s="300"/>
      <c r="D149" s="244" t="s">
        <v>312</v>
      </c>
      <c r="E149" s="301" t="s">
        <v>313</v>
      </c>
      <c r="F149" s="300"/>
      <c r="G149" s="300"/>
      <c r="H149" s="244" t="s">
        <v>22</v>
      </c>
      <c r="I149" s="301" t="s">
        <v>17</v>
      </c>
      <c r="J149" s="300"/>
      <c r="K149" s="243" t="s">
        <v>29</v>
      </c>
      <c r="L149" s="243">
        <v>4</v>
      </c>
      <c r="M149" s="299" t="s">
        <v>19</v>
      </c>
      <c r="N149" s="300"/>
      <c r="O149" s="300"/>
      <c r="P149" s="243" t="s">
        <v>18</v>
      </c>
      <c r="Q149" s="159"/>
      <c r="R149" s="144"/>
      <c r="S149" s="144"/>
      <c r="T149" s="144"/>
      <c r="U149" s="144"/>
      <c r="V149" s="144">
        <f t="shared" si="2"/>
        <v>0</v>
      </c>
    </row>
    <row r="150" spans="1:22" s="156" customFormat="1" ht="24.9" customHeight="1">
      <c r="A150" s="152"/>
      <c r="B150" s="308">
        <v>2018</v>
      </c>
      <c r="C150" s="309"/>
      <c r="D150" s="153" t="s">
        <v>314</v>
      </c>
      <c r="E150" s="310" t="s">
        <v>315</v>
      </c>
      <c r="F150" s="309"/>
      <c r="G150" s="309"/>
      <c r="H150" s="153" t="s">
        <v>22</v>
      </c>
      <c r="I150" s="310" t="s">
        <v>17</v>
      </c>
      <c r="J150" s="309"/>
      <c r="K150" s="242" t="s">
        <v>18</v>
      </c>
      <c r="L150" s="242">
        <v>3</v>
      </c>
      <c r="M150" s="308" t="s">
        <v>19</v>
      </c>
      <c r="N150" s="309"/>
      <c r="O150" s="309"/>
      <c r="P150" s="242" t="s">
        <v>18</v>
      </c>
      <c r="Q150" s="155"/>
      <c r="R150" s="155"/>
      <c r="S150" s="155"/>
      <c r="T150" s="155"/>
      <c r="U150" s="155"/>
      <c r="V150" s="155">
        <f t="shared" si="2"/>
        <v>0</v>
      </c>
    </row>
    <row r="151" spans="1:22" ht="24.9" customHeight="1">
      <c r="A151" s="136"/>
      <c r="B151" s="299">
        <v>2018</v>
      </c>
      <c r="C151" s="300"/>
      <c r="D151" s="244" t="s">
        <v>316</v>
      </c>
      <c r="E151" s="301" t="s">
        <v>317</v>
      </c>
      <c r="F151" s="300"/>
      <c r="G151" s="300"/>
      <c r="H151" s="244" t="s">
        <v>22</v>
      </c>
      <c r="I151" s="301" t="s">
        <v>17</v>
      </c>
      <c r="J151" s="300"/>
      <c r="K151" s="243" t="s">
        <v>29</v>
      </c>
      <c r="L151" s="243">
        <v>4</v>
      </c>
      <c r="M151" s="299" t="s">
        <v>19</v>
      </c>
      <c r="N151" s="300"/>
      <c r="O151" s="300"/>
      <c r="P151" s="243" t="s">
        <v>18</v>
      </c>
      <c r="Q151" s="159"/>
      <c r="R151" s="144"/>
      <c r="S151" s="144"/>
      <c r="T151" s="144"/>
      <c r="U151" s="144"/>
      <c r="V151" s="144">
        <f t="shared" si="2"/>
        <v>0</v>
      </c>
    </row>
    <row r="152" spans="1:22" s="149" customFormat="1" ht="24.9" customHeight="1">
      <c r="A152" s="150"/>
      <c r="B152" s="305">
        <v>2018</v>
      </c>
      <c r="C152" s="306"/>
      <c r="D152" s="247" t="s">
        <v>318</v>
      </c>
      <c r="E152" s="307" t="s">
        <v>319</v>
      </c>
      <c r="F152" s="306"/>
      <c r="G152" s="306"/>
      <c r="H152" s="247" t="s">
        <v>22</v>
      </c>
      <c r="I152" s="307" t="s">
        <v>17</v>
      </c>
      <c r="J152" s="306"/>
      <c r="K152" s="245" t="s">
        <v>18</v>
      </c>
      <c r="L152" s="245">
        <v>2</v>
      </c>
      <c r="M152" s="305" t="s">
        <v>19</v>
      </c>
      <c r="N152" s="306"/>
      <c r="O152" s="306"/>
      <c r="P152" s="245" t="s">
        <v>18</v>
      </c>
      <c r="Q152" s="148"/>
      <c r="R152" s="148"/>
      <c r="S152" s="148"/>
      <c r="T152" s="148"/>
      <c r="U152" s="148"/>
      <c r="V152" s="148">
        <f t="shared" si="2"/>
        <v>0</v>
      </c>
    </row>
    <row r="153" spans="1:22" s="156" customFormat="1" ht="24.9" customHeight="1">
      <c r="A153" s="152"/>
      <c r="B153" s="308">
        <v>2018</v>
      </c>
      <c r="C153" s="309"/>
      <c r="D153" s="153" t="s">
        <v>320</v>
      </c>
      <c r="E153" s="310" t="s">
        <v>321</v>
      </c>
      <c r="F153" s="309"/>
      <c r="G153" s="309"/>
      <c r="H153" s="153" t="s">
        <v>22</v>
      </c>
      <c r="I153" s="310" t="s">
        <v>17</v>
      </c>
      <c r="J153" s="309"/>
      <c r="K153" s="242" t="s">
        <v>18</v>
      </c>
      <c r="L153" s="242">
        <v>3</v>
      </c>
      <c r="M153" s="308" t="s">
        <v>19</v>
      </c>
      <c r="N153" s="309"/>
      <c r="O153" s="309"/>
      <c r="P153" s="242" t="s">
        <v>18</v>
      </c>
      <c r="Q153" s="155"/>
      <c r="R153" s="155"/>
      <c r="S153" s="155"/>
      <c r="T153" s="155"/>
      <c r="U153" s="155"/>
      <c r="V153" s="155">
        <f t="shared" si="2"/>
        <v>0</v>
      </c>
    </row>
    <row r="154" spans="1:22" ht="24.9" customHeight="1">
      <c r="A154" s="136"/>
      <c r="B154" s="299">
        <v>2018</v>
      </c>
      <c r="C154" s="300"/>
      <c r="D154" s="244" t="s">
        <v>322</v>
      </c>
      <c r="E154" s="301" t="s">
        <v>323</v>
      </c>
      <c r="F154" s="300"/>
      <c r="G154" s="300"/>
      <c r="H154" s="244" t="s">
        <v>22</v>
      </c>
      <c r="I154" s="301" t="s">
        <v>17</v>
      </c>
      <c r="J154" s="300"/>
      <c r="K154" s="243" t="s">
        <v>29</v>
      </c>
      <c r="L154" s="243">
        <v>4</v>
      </c>
      <c r="M154" s="299" t="s">
        <v>19</v>
      </c>
      <c r="N154" s="300"/>
      <c r="O154" s="300"/>
      <c r="P154" s="243" t="s">
        <v>18</v>
      </c>
      <c r="Q154" s="159"/>
      <c r="R154" s="144"/>
      <c r="S154" s="144"/>
      <c r="T154" s="144"/>
      <c r="U154" s="144"/>
      <c r="V154" s="144">
        <f t="shared" si="2"/>
        <v>0</v>
      </c>
    </row>
    <row r="155" spans="1:22" ht="24.9" customHeight="1">
      <c r="A155" s="136"/>
      <c r="B155" s="299">
        <v>2018</v>
      </c>
      <c r="C155" s="300"/>
      <c r="D155" s="244" t="s">
        <v>324</v>
      </c>
      <c r="E155" s="301" t="s">
        <v>325</v>
      </c>
      <c r="F155" s="300"/>
      <c r="G155" s="300"/>
      <c r="H155" s="244" t="s">
        <v>22</v>
      </c>
      <c r="I155" s="301" t="s">
        <v>17</v>
      </c>
      <c r="J155" s="300"/>
      <c r="K155" s="243" t="s">
        <v>29</v>
      </c>
      <c r="L155" s="243">
        <v>4</v>
      </c>
      <c r="M155" s="299" t="s">
        <v>19</v>
      </c>
      <c r="N155" s="300"/>
      <c r="O155" s="300"/>
      <c r="P155" s="243" t="s">
        <v>18</v>
      </c>
      <c r="Q155" s="159"/>
      <c r="R155" s="144"/>
      <c r="S155" s="144"/>
      <c r="T155" s="144"/>
      <c r="U155" s="144"/>
      <c r="V155" s="144">
        <f t="shared" si="2"/>
        <v>0</v>
      </c>
    </row>
    <row r="156" spans="1:22" s="149" customFormat="1" ht="24.9" customHeight="1">
      <c r="A156" s="150"/>
      <c r="B156" s="305">
        <v>2018</v>
      </c>
      <c r="C156" s="306"/>
      <c r="D156" s="247" t="s">
        <v>326</v>
      </c>
      <c r="E156" s="307" t="s">
        <v>327</v>
      </c>
      <c r="F156" s="306"/>
      <c r="G156" s="306"/>
      <c r="H156" s="247" t="s">
        <v>22</v>
      </c>
      <c r="I156" s="307" t="s">
        <v>17</v>
      </c>
      <c r="J156" s="306"/>
      <c r="K156" s="245" t="s">
        <v>18</v>
      </c>
      <c r="L156" s="245">
        <v>2</v>
      </c>
      <c r="M156" s="305" t="s">
        <v>19</v>
      </c>
      <c r="N156" s="306"/>
      <c r="O156" s="306"/>
      <c r="P156" s="245" t="s">
        <v>18</v>
      </c>
      <c r="Q156" s="148"/>
      <c r="R156" s="148"/>
      <c r="S156" s="148"/>
      <c r="T156" s="148"/>
      <c r="U156" s="148"/>
      <c r="V156" s="148">
        <f t="shared" si="2"/>
        <v>0</v>
      </c>
    </row>
    <row r="157" spans="1:22" s="156" customFormat="1" ht="24.9" customHeight="1">
      <c r="A157" s="152"/>
      <c r="B157" s="308">
        <v>2018</v>
      </c>
      <c r="C157" s="309"/>
      <c r="D157" s="153" t="s">
        <v>328</v>
      </c>
      <c r="E157" s="310" t="s">
        <v>329</v>
      </c>
      <c r="F157" s="309"/>
      <c r="G157" s="309"/>
      <c r="H157" s="153" t="s">
        <v>22</v>
      </c>
      <c r="I157" s="310" t="s">
        <v>17</v>
      </c>
      <c r="J157" s="309"/>
      <c r="K157" s="242" t="s">
        <v>18</v>
      </c>
      <c r="L157" s="242">
        <v>3</v>
      </c>
      <c r="M157" s="308" t="s">
        <v>19</v>
      </c>
      <c r="N157" s="309"/>
      <c r="O157" s="309"/>
      <c r="P157" s="242" t="s">
        <v>18</v>
      </c>
      <c r="Q157" s="155"/>
      <c r="R157" s="155"/>
      <c r="S157" s="155"/>
      <c r="T157" s="155"/>
      <c r="U157" s="155"/>
      <c r="V157" s="155">
        <f t="shared" si="2"/>
        <v>0</v>
      </c>
    </row>
    <row r="158" spans="1:22" ht="24.9" customHeight="1">
      <c r="A158" s="136"/>
      <c r="B158" s="299">
        <v>2018</v>
      </c>
      <c r="C158" s="300"/>
      <c r="D158" s="244" t="s">
        <v>330</v>
      </c>
      <c r="E158" s="301" t="s">
        <v>331</v>
      </c>
      <c r="F158" s="300"/>
      <c r="G158" s="300"/>
      <c r="H158" s="244" t="s">
        <v>22</v>
      </c>
      <c r="I158" s="301" t="s">
        <v>17</v>
      </c>
      <c r="J158" s="300"/>
      <c r="K158" s="243" t="s">
        <v>29</v>
      </c>
      <c r="L158" s="243">
        <v>4</v>
      </c>
      <c r="M158" s="299" t="s">
        <v>19</v>
      </c>
      <c r="N158" s="300"/>
      <c r="O158" s="300"/>
      <c r="P158" s="243" t="s">
        <v>18</v>
      </c>
      <c r="Q158" s="159"/>
      <c r="R158" s="144"/>
      <c r="S158" s="144"/>
      <c r="T158" s="144"/>
      <c r="U158" s="144"/>
      <c r="V158" s="144">
        <f t="shared" si="2"/>
        <v>0</v>
      </c>
    </row>
    <row r="159" spans="1:22" ht="24.9" customHeight="1">
      <c r="A159" s="136"/>
      <c r="B159" s="299">
        <v>2018</v>
      </c>
      <c r="C159" s="300"/>
      <c r="D159" s="244" t="s">
        <v>332</v>
      </c>
      <c r="E159" s="301" t="s">
        <v>333</v>
      </c>
      <c r="F159" s="300"/>
      <c r="G159" s="300"/>
      <c r="H159" s="244" t="s">
        <v>22</v>
      </c>
      <c r="I159" s="301" t="s">
        <v>17</v>
      </c>
      <c r="J159" s="300"/>
      <c r="K159" s="243" t="s">
        <v>29</v>
      </c>
      <c r="L159" s="243">
        <v>4</v>
      </c>
      <c r="M159" s="299" t="s">
        <v>19</v>
      </c>
      <c r="N159" s="300"/>
      <c r="O159" s="300"/>
      <c r="P159" s="243" t="s">
        <v>18</v>
      </c>
      <c r="Q159" s="159"/>
      <c r="R159" s="144"/>
      <c r="S159" s="144"/>
      <c r="T159" s="144"/>
      <c r="U159" s="144"/>
      <c r="V159" s="144">
        <f t="shared" si="2"/>
        <v>0</v>
      </c>
    </row>
    <row r="160" spans="1:22" ht="24.9" customHeight="1">
      <c r="A160" s="136"/>
      <c r="B160" s="299">
        <v>2018</v>
      </c>
      <c r="C160" s="300"/>
      <c r="D160" s="244" t="s">
        <v>334</v>
      </c>
      <c r="E160" s="301" t="s">
        <v>335</v>
      </c>
      <c r="F160" s="300"/>
      <c r="G160" s="300"/>
      <c r="H160" s="244" t="s">
        <v>22</v>
      </c>
      <c r="I160" s="301" t="s">
        <v>17</v>
      </c>
      <c r="J160" s="300"/>
      <c r="K160" s="243" t="s">
        <v>29</v>
      </c>
      <c r="L160" s="243">
        <v>4</v>
      </c>
      <c r="M160" s="299" t="s">
        <v>19</v>
      </c>
      <c r="N160" s="300"/>
      <c r="O160" s="300"/>
      <c r="P160" s="243" t="s">
        <v>18</v>
      </c>
      <c r="Q160" s="159"/>
      <c r="R160" s="144"/>
      <c r="S160" s="144"/>
      <c r="T160" s="144"/>
      <c r="U160" s="144"/>
      <c r="V160" s="144">
        <f t="shared" si="2"/>
        <v>0</v>
      </c>
    </row>
    <row r="161" spans="1:22" s="156" customFormat="1" ht="24.9" customHeight="1">
      <c r="A161" s="152"/>
      <c r="B161" s="308">
        <v>2018</v>
      </c>
      <c r="C161" s="309"/>
      <c r="D161" s="153" t="s">
        <v>336</v>
      </c>
      <c r="E161" s="310" t="s">
        <v>337</v>
      </c>
      <c r="F161" s="309"/>
      <c r="G161" s="309"/>
      <c r="H161" s="153" t="s">
        <v>22</v>
      </c>
      <c r="I161" s="310" t="s">
        <v>17</v>
      </c>
      <c r="J161" s="309"/>
      <c r="K161" s="242" t="s">
        <v>18</v>
      </c>
      <c r="L161" s="242">
        <v>3</v>
      </c>
      <c r="M161" s="308" t="s">
        <v>19</v>
      </c>
      <c r="N161" s="309"/>
      <c r="O161" s="309"/>
      <c r="P161" s="242" t="s">
        <v>18</v>
      </c>
      <c r="Q161" s="155"/>
      <c r="R161" s="155"/>
      <c r="S161" s="155"/>
      <c r="T161" s="155"/>
      <c r="U161" s="155"/>
      <c r="V161" s="155">
        <f t="shared" si="2"/>
        <v>0</v>
      </c>
    </row>
    <row r="162" spans="1:22" ht="24.9" customHeight="1">
      <c r="A162" s="136"/>
      <c r="B162" s="299">
        <v>2018</v>
      </c>
      <c r="C162" s="300"/>
      <c r="D162" s="244" t="s">
        <v>338</v>
      </c>
      <c r="E162" s="301" t="s">
        <v>339</v>
      </c>
      <c r="F162" s="300"/>
      <c r="G162" s="300"/>
      <c r="H162" s="244" t="s">
        <v>22</v>
      </c>
      <c r="I162" s="301" t="s">
        <v>17</v>
      </c>
      <c r="J162" s="300"/>
      <c r="K162" s="243" t="s">
        <v>29</v>
      </c>
      <c r="L162" s="243">
        <v>4</v>
      </c>
      <c r="M162" s="299" t="s">
        <v>19</v>
      </c>
      <c r="N162" s="300"/>
      <c r="O162" s="300"/>
      <c r="P162" s="243" t="s">
        <v>18</v>
      </c>
      <c r="Q162" s="159"/>
      <c r="R162" s="144"/>
      <c r="S162" s="144"/>
      <c r="T162" s="144"/>
      <c r="U162" s="144"/>
      <c r="V162" s="144">
        <f t="shared" si="2"/>
        <v>0</v>
      </c>
    </row>
    <row r="163" spans="1:22" ht="24.9" customHeight="1">
      <c r="A163" s="136"/>
      <c r="B163" s="299">
        <v>2018</v>
      </c>
      <c r="C163" s="300"/>
      <c r="D163" s="244" t="s">
        <v>340</v>
      </c>
      <c r="E163" s="301" t="s">
        <v>341</v>
      </c>
      <c r="F163" s="300"/>
      <c r="G163" s="300"/>
      <c r="H163" s="244" t="s">
        <v>22</v>
      </c>
      <c r="I163" s="301" t="s">
        <v>17</v>
      </c>
      <c r="J163" s="300"/>
      <c r="K163" s="243" t="s">
        <v>29</v>
      </c>
      <c r="L163" s="243">
        <v>4</v>
      </c>
      <c r="M163" s="299" t="s">
        <v>19</v>
      </c>
      <c r="N163" s="300"/>
      <c r="O163" s="300"/>
      <c r="P163" s="243" t="s">
        <v>18</v>
      </c>
      <c r="Q163" s="159"/>
      <c r="R163" s="144"/>
      <c r="S163" s="144"/>
      <c r="T163" s="144"/>
      <c r="U163" s="144"/>
      <c r="V163" s="144">
        <f t="shared" si="2"/>
        <v>0</v>
      </c>
    </row>
    <row r="164" spans="1:22" ht="24.9" customHeight="1">
      <c r="A164" s="136"/>
      <c r="B164" s="299">
        <v>2018</v>
      </c>
      <c r="C164" s="300"/>
      <c r="D164" s="244" t="s">
        <v>342</v>
      </c>
      <c r="E164" s="301" t="s">
        <v>343</v>
      </c>
      <c r="F164" s="300"/>
      <c r="G164" s="300"/>
      <c r="H164" s="244" t="s">
        <v>22</v>
      </c>
      <c r="I164" s="301" t="s">
        <v>17</v>
      </c>
      <c r="J164" s="300"/>
      <c r="K164" s="243" t="s">
        <v>29</v>
      </c>
      <c r="L164" s="243">
        <v>4</v>
      </c>
      <c r="M164" s="299" t="s">
        <v>19</v>
      </c>
      <c r="N164" s="300"/>
      <c r="O164" s="300"/>
      <c r="P164" s="243" t="s">
        <v>18</v>
      </c>
      <c r="Q164" s="159"/>
      <c r="R164" s="144"/>
      <c r="S164" s="144"/>
      <c r="T164" s="144"/>
      <c r="U164" s="144"/>
      <c r="V164" s="144">
        <f t="shared" si="2"/>
        <v>0</v>
      </c>
    </row>
    <row r="165" spans="1:22" s="149" customFormat="1" ht="24.9" customHeight="1">
      <c r="A165" s="150"/>
      <c r="B165" s="305">
        <v>2018</v>
      </c>
      <c r="C165" s="306"/>
      <c r="D165" s="247" t="s">
        <v>344</v>
      </c>
      <c r="E165" s="307" t="s">
        <v>345</v>
      </c>
      <c r="F165" s="306"/>
      <c r="G165" s="306"/>
      <c r="H165" s="247" t="s">
        <v>22</v>
      </c>
      <c r="I165" s="307" t="s">
        <v>17</v>
      </c>
      <c r="J165" s="306"/>
      <c r="K165" s="245" t="s">
        <v>18</v>
      </c>
      <c r="L165" s="245">
        <v>2</v>
      </c>
      <c r="M165" s="305" t="s">
        <v>19</v>
      </c>
      <c r="N165" s="306"/>
      <c r="O165" s="306"/>
      <c r="P165" s="245" t="s">
        <v>18</v>
      </c>
      <c r="Q165" s="148"/>
      <c r="R165" s="148"/>
      <c r="S165" s="148"/>
      <c r="T165" s="148"/>
      <c r="U165" s="148"/>
      <c r="V165" s="148">
        <f t="shared" si="2"/>
        <v>0</v>
      </c>
    </row>
    <row r="166" spans="1:22" s="156" customFormat="1" ht="24.9" customHeight="1">
      <c r="A166" s="152"/>
      <c r="B166" s="308">
        <v>2018</v>
      </c>
      <c r="C166" s="309"/>
      <c r="D166" s="153" t="s">
        <v>346</v>
      </c>
      <c r="E166" s="310" t="s">
        <v>347</v>
      </c>
      <c r="F166" s="309"/>
      <c r="G166" s="309"/>
      <c r="H166" s="153" t="s">
        <v>22</v>
      </c>
      <c r="I166" s="310" t="s">
        <v>17</v>
      </c>
      <c r="J166" s="309"/>
      <c r="K166" s="242" t="s">
        <v>18</v>
      </c>
      <c r="L166" s="242">
        <v>3</v>
      </c>
      <c r="M166" s="308" t="s">
        <v>19</v>
      </c>
      <c r="N166" s="309"/>
      <c r="O166" s="309"/>
      <c r="P166" s="242" t="s">
        <v>18</v>
      </c>
      <c r="Q166" s="155"/>
      <c r="R166" s="155"/>
      <c r="S166" s="155"/>
      <c r="T166" s="155"/>
      <c r="U166" s="155"/>
      <c r="V166" s="155">
        <f t="shared" si="2"/>
        <v>0</v>
      </c>
    </row>
    <row r="167" spans="1:22" ht="24.9" customHeight="1">
      <c r="A167" s="136"/>
      <c r="B167" s="299">
        <v>2018</v>
      </c>
      <c r="C167" s="300"/>
      <c r="D167" s="244" t="s">
        <v>348</v>
      </c>
      <c r="E167" s="301" t="s">
        <v>349</v>
      </c>
      <c r="F167" s="300"/>
      <c r="G167" s="300"/>
      <c r="H167" s="244" t="s">
        <v>22</v>
      </c>
      <c r="I167" s="301" t="s">
        <v>17</v>
      </c>
      <c r="J167" s="300"/>
      <c r="K167" s="243" t="s">
        <v>29</v>
      </c>
      <c r="L167" s="243">
        <v>4</v>
      </c>
      <c r="M167" s="299" t="s">
        <v>19</v>
      </c>
      <c r="N167" s="300"/>
      <c r="O167" s="300"/>
      <c r="P167" s="243" t="s">
        <v>18</v>
      </c>
      <c r="Q167" s="159"/>
      <c r="R167" s="144"/>
      <c r="S167" s="144"/>
      <c r="T167" s="144"/>
      <c r="U167" s="144"/>
      <c r="V167" s="144">
        <f t="shared" si="2"/>
        <v>0</v>
      </c>
    </row>
    <row r="168" spans="1:22" ht="24.9" customHeight="1">
      <c r="A168" s="136"/>
      <c r="B168" s="299">
        <v>2018</v>
      </c>
      <c r="C168" s="300"/>
      <c r="D168" s="244" t="s">
        <v>350</v>
      </c>
      <c r="E168" s="301" t="s">
        <v>351</v>
      </c>
      <c r="F168" s="300"/>
      <c r="G168" s="300"/>
      <c r="H168" s="244" t="s">
        <v>22</v>
      </c>
      <c r="I168" s="301" t="s">
        <v>17</v>
      </c>
      <c r="J168" s="300"/>
      <c r="K168" s="243" t="s">
        <v>29</v>
      </c>
      <c r="L168" s="243">
        <v>4</v>
      </c>
      <c r="M168" s="299" t="s">
        <v>19</v>
      </c>
      <c r="N168" s="300"/>
      <c r="O168" s="300"/>
      <c r="P168" s="243" t="s">
        <v>18</v>
      </c>
      <c r="Q168" s="159"/>
      <c r="R168" s="144"/>
      <c r="S168" s="144"/>
      <c r="T168" s="144"/>
      <c r="U168" s="144"/>
      <c r="V168" s="144">
        <f t="shared" si="2"/>
        <v>0</v>
      </c>
    </row>
    <row r="169" spans="1:22" ht="24.9" customHeight="1">
      <c r="A169" s="136"/>
      <c r="B169" s="299">
        <v>2018</v>
      </c>
      <c r="C169" s="300"/>
      <c r="D169" s="244" t="s">
        <v>352</v>
      </c>
      <c r="E169" s="301" t="s">
        <v>353</v>
      </c>
      <c r="F169" s="300"/>
      <c r="G169" s="300"/>
      <c r="H169" s="244" t="s">
        <v>22</v>
      </c>
      <c r="I169" s="301" t="s">
        <v>17</v>
      </c>
      <c r="J169" s="300"/>
      <c r="K169" s="243" t="s">
        <v>29</v>
      </c>
      <c r="L169" s="243">
        <v>4</v>
      </c>
      <c r="M169" s="299" t="s">
        <v>19</v>
      </c>
      <c r="N169" s="300"/>
      <c r="O169" s="300"/>
      <c r="P169" s="243" t="s">
        <v>18</v>
      </c>
      <c r="Q169" s="159"/>
      <c r="R169" s="144"/>
      <c r="S169" s="144"/>
      <c r="T169" s="144"/>
      <c r="U169" s="144"/>
      <c r="V169" s="144">
        <f t="shared" si="2"/>
        <v>0</v>
      </c>
    </row>
    <row r="170" spans="1:22" s="149" customFormat="1" ht="24.9" customHeight="1">
      <c r="A170" s="150"/>
      <c r="B170" s="305">
        <v>2018</v>
      </c>
      <c r="C170" s="306"/>
      <c r="D170" s="247" t="s">
        <v>354</v>
      </c>
      <c r="E170" s="307" t="s">
        <v>355</v>
      </c>
      <c r="F170" s="306"/>
      <c r="G170" s="306"/>
      <c r="H170" s="247" t="s">
        <v>22</v>
      </c>
      <c r="I170" s="307" t="s">
        <v>17</v>
      </c>
      <c r="J170" s="306"/>
      <c r="K170" s="245" t="s">
        <v>18</v>
      </c>
      <c r="L170" s="245">
        <v>2</v>
      </c>
      <c r="M170" s="305" t="s">
        <v>19</v>
      </c>
      <c r="N170" s="306"/>
      <c r="O170" s="306"/>
      <c r="P170" s="245" t="s">
        <v>18</v>
      </c>
      <c r="Q170" s="148">
        <f>Q175</f>
        <v>0</v>
      </c>
      <c r="R170" s="148"/>
      <c r="S170" s="148"/>
      <c r="T170" s="148"/>
      <c r="U170" s="148"/>
      <c r="V170" s="148">
        <f t="shared" si="2"/>
        <v>0</v>
      </c>
    </row>
    <row r="171" spans="1:22" s="156" customFormat="1" ht="24.9" customHeight="1">
      <c r="A171" s="152"/>
      <c r="B171" s="308">
        <v>2018</v>
      </c>
      <c r="C171" s="309"/>
      <c r="D171" s="153" t="s">
        <v>356</v>
      </c>
      <c r="E171" s="310" t="s">
        <v>357</v>
      </c>
      <c r="F171" s="309"/>
      <c r="G171" s="309"/>
      <c r="H171" s="153" t="s">
        <v>22</v>
      </c>
      <c r="I171" s="310" t="s">
        <v>17</v>
      </c>
      <c r="J171" s="309"/>
      <c r="K171" s="242" t="s">
        <v>18</v>
      </c>
      <c r="L171" s="242">
        <v>3</v>
      </c>
      <c r="M171" s="308" t="s">
        <v>19</v>
      </c>
      <c r="N171" s="309"/>
      <c r="O171" s="309"/>
      <c r="P171" s="242" t="s">
        <v>18</v>
      </c>
      <c r="Q171" s="155"/>
      <c r="R171" s="155"/>
      <c r="S171" s="155"/>
      <c r="T171" s="155"/>
      <c r="U171" s="155"/>
      <c r="V171" s="155">
        <f t="shared" si="2"/>
        <v>0</v>
      </c>
    </row>
    <row r="172" spans="1:22" ht="24.9" customHeight="1">
      <c r="A172" s="136"/>
      <c r="B172" s="299">
        <v>2018</v>
      </c>
      <c r="C172" s="300"/>
      <c r="D172" s="244" t="s">
        <v>358</v>
      </c>
      <c r="E172" s="301" t="s">
        <v>359</v>
      </c>
      <c r="F172" s="300"/>
      <c r="G172" s="300"/>
      <c r="H172" s="244" t="s">
        <v>22</v>
      </c>
      <c r="I172" s="301" t="s">
        <v>17</v>
      </c>
      <c r="J172" s="300"/>
      <c r="K172" s="243" t="s">
        <v>29</v>
      </c>
      <c r="L172" s="243">
        <v>4</v>
      </c>
      <c r="M172" s="299" t="s">
        <v>19</v>
      </c>
      <c r="N172" s="300"/>
      <c r="O172" s="300"/>
      <c r="P172" s="243" t="s">
        <v>18</v>
      </c>
      <c r="Q172" s="159"/>
      <c r="R172" s="144"/>
      <c r="S172" s="144"/>
      <c r="T172" s="144"/>
      <c r="U172" s="144"/>
      <c r="V172" s="144">
        <f t="shared" si="2"/>
        <v>0</v>
      </c>
    </row>
    <row r="173" spans="1:22" s="156" customFormat="1" ht="24.9" customHeight="1">
      <c r="A173" s="152"/>
      <c r="B173" s="308">
        <v>2018</v>
      </c>
      <c r="C173" s="309"/>
      <c r="D173" s="153" t="s">
        <v>360</v>
      </c>
      <c r="E173" s="310" t="s">
        <v>361</v>
      </c>
      <c r="F173" s="309"/>
      <c r="G173" s="309"/>
      <c r="H173" s="153" t="s">
        <v>22</v>
      </c>
      <c r="I173" s="310" t="s">
        <v>17</v>
      </c>
      <c r="J173" s="309"/>
      <c r="K173" s="242" t="s">
        <v>18</v>
      </c>
      <c r="L173" s="242">
        <v>3</v>
      </c>
      <c r="M173" s="308" t="s">
        <v>19</v>
      </c>
      <c r="N173" s="309"/>
      <c r="O173" s="309"/>
      <c r="P173" s="242" t="s">
        <v>18</v>
      </c>
      <c r="Q173" s="155"/>
      <c r="R173" s="155"/>
      <c r="S173" s="155"/>
      <c r="T173" s="155"/>
      <c r="U173" s="155"/>
      <c r="V173" s="155">
        <f t="shared" si="2"/>
        <v>0</v>
      </c>
    </row>
    <row r="174" spans="1:22" ht="24.9" customHeight="1">
      <c r="A174" s="136"/>
      <c r="B174" s="299">
        <v>2018</v>
      </c>
      <c r="C174" s="300"/>
      <c r="D174" s="244" t="s">
        <v>362</v>
      </c>
      <c r="E174" s="301" t="s">
        <v>363</v>
      </c>
      <c r="F174" s="300"/>
      <c r="G174" s="300"/>
      <c r="H174" s="244" t="s">
        <v>22</v>
      </c>
      <c r="I174" s="301" t="s">
        <v>17</v>
      </c>
      <c r="J174" s="300"/>
      <c r="K174" s="243" t="s">
        <v>29</v>
      </c>
      <c r="L174" s="243">
        <v>4</v>
      </c>
      <c r="M174" s="299" t="s">
        <v>19</v>
      </c>
      <c r="N174" s="300"/>
      <c r="O174" s="300"/>
      <c r="P174" s="243" t="s">
        <v>18</v>
      </c>
      <c r="Q174" s="159"/>
      <c r="R174" s="144"/>
      <c r="S174" s="144"/>
      <c r="T174" s="144"/>
      <c r="U174" s="144"/>
      <c r="V174" s="144">
        <f t="shared" si="2"/>
        <v>0</v>
      </c>
    </row>
    <row r="175" spans="1:22" s="156" customFormat="1" ht="24.9" customHeight="1">
      <c r="A175" s="152"/>
      <c r="B175" s="308">
        <v>2018</v>
      </c>
      <c r="C175" s="309"/>
      <c r="D175" s="153" t="s">
        <v>364</v>
      </c>
      <c r="E175" s="310" t="s">
        <v>365</v>
      </c>
      <c r="F175" s="309"/>
      <c r="G175" s="309"/>
      <c r="H175" s="153" t="s">
        <v>22</v>
      </c>
      <c r="I175" s="310" t="s">
        <v>17</v>
      </c>
      <c r="J175" s="309"/>
      <c r="K175" s="242" t="s">
        <v>18</v>
      </c>
      <c r="L175" s="242">
        <v>3</v>
      </c>
      <c r="M175" s="308" t="s">
        <v>19</v>
      </c>
      <c r="N175" s="309"/>
      <c r="O175" s="309"/>
      <c r="P175" s="242" t="s">
        <v>18</v>
      </c>
      <c r="Q175" s="155"/>
      <c r="R175" s="155"/>
      <c r="S175" s="155"/>
      <c r="T175" s="155"/>
      <c r="U175" s="155"/>
      <c r="V175" s="155">
        <f t="shared" si="2"/>
        <v>0</v>
      </c>
    </row>
    <row r="176" spans="1:22" ht="24.9" customHeight="1">
      <c r="A176" s="136"/>
      <c r="B176" s="299">
        <v>2018</v>
      </c>
      <c r="C176" s="300"/>
      <c r="D176" s="244" t="s">
        <v>366</v>
      </c>
      <c r="E176" s="301" t="s">
        <v>367</v>
      </c>
      <c r="F176" s="300"/>
      <c r="G176" s="300"/>
      <c r="H176" s="244" t="s">
        <v>22</v>
      </c>
      <c r="I176" s="301" t="s">
        <v>17</v>
      </c>
      <c r="J176" s="300"/>
      <c r="K176" s="243" t="s">
        <v>29</v>
      </c>
      <c r="L176" s="243">
        <v>4</v>
      </c>
      <c r="M176" s="299" t="s">
        <v>19</v>
      </c>
      <c r="N176" s="300"/>
      <c r="O176" s="300"/>
      <c r="P176" s="243" t="s">
        <v>18</v>
      </c>
      <c r="Q176" s="159"/>
      <c r="R176" s="144"/>
      <c r="S176" s="144"/>
      <c r="T176" s="144"/>
      <c r="U176" s="144"/>
      <c r="V176" s="144">
        <f t="shared" si="2"/>
        <v>0</v>
      </c>
    </row>
    <row r="177" spans="1:22" ht="24.9" customHeight="1">
      <c r="A177" s="136"/>
      <c r="B177" s="299">
        <v>2018</v>
      </c>
      <c r="C177" s="300"/>
      <c r="D177" s="244" t="s">
        <v>368</v>
      </c>
      <c r="E177" s="301" t="s">
        <v>369</v>
      </c>
      <c r="F177" s="300"/>
      <c r="G177" s="300"/>
      <c r="H177" s="244" t="s">
        <v>22</v>
      </c>
      <c r="I177" s="301" t="s">
        <v>17</v>
      </c>
      <c r="J177" s="300"/>
      <c r="K177" s="243" t="s">
        <v>29</v>
      </c>
      <c r="L177" s="243">
        <v>4</v>
      </c>
      <c r="M177" s="299" t="s">
        <v>19</v>
      </c>
      <c r="N177" s="300"/>
      <c r="O177" s="300"/>
      <c r="P177" s="243" t="s">
        <v>18</v>
      </c>
      <c r="Q177" s="159"/>
      <c r="R177" s="144"/>
      <c r="S177" s="144"/>
      <c r="T177" s="144"/>
      <c r="U177" s="144"/>
      <c r="V177" s="144">
        <f t="shared" si="2"/>
        <v>0</v>
      </c>
    </row>
    <row r="178" spans="1:22" s="149" customFormat="1" ht="24.9" customHeight="1">
      <c r="A178" s="150"/>
      <c r="B178" s="305">
        <v>2018</v>
      </c>
      <c r="C178" s="306"/>
      <c r="D178" s="247" t="s">
        <v>370</v>
      </c>
      <c r="E178" s="307" t="s">
        <v>371</v>
      </c>
      <c r="F178" s="306"/>
      <c r="G178" s="306"/>
      <c r="H178" s="247" t="s">
        <v>22</v>
      </c>
      <c r="I178" s="307" t="s">
        <v>17</v>
      </c>
      <c r="J178" s="306"/>
      <c r="K178" s="245" t="s">
        <v>18</v>
      </c>
      <c r="L178" s="245">
        <v>1</v>
      </c>
      <c r="M178" s="305"/>
      <c r="N178" s="306"/>
      <c r="O178" s="306"/>
      <c r="P178" s="245"/>
      <c r="Q178" s="148">
        <f>Q179</f>
        <v>0</v>
      </c>
      <c r="R178" s="148"/>
      <c r="S178" s="148"/>
      <c r="T178" s="148"/>
      <c r="U178" s="148"/>
      <c r="V178" s="148">
        <f t="shared" si="2"/>
        <v>0</v>
      </c>
    </row>
    <row r="179" spans="1:22" s="149" customFormat="1" ht="24.9" customHeight="1">
      <c r="A179" s="150"/>
      <c r="B179" s="305">
        <v>2018</v>
      </c>
      <c r="C179" s="306"/>
      <c r="D179" s="247" t="s">
        <v>372</v>
      </c>
      <c r="E179" s="307" t="s">
        <v>371</v>
      </c>
      <c r="F179" s="306"/>
      <c r="G179" s="306"/>
      <c r="H179" s="247" t="s">
        <v>22</v>
      </c>
      <c r="I179" s="307" t="s">
        <v>17</v>
      </c>
      <c r="J179" s="306"/>
      <c r="K179" s="245" t="s">
        <v>18</v>
      </c>
      <c r="L179" s="245">
        <v>2</v>
      </c>
      <c r="M179" s="305"/>
      <c r="N179" s="306"/>
      <c r="O179" s="306"/>
      <c r="P179" s="245"/>
      <c r="Q179" s="148">
        <f>Q184</f>
        <v>0</v>
      </c>
      <c r="R179" s="148"/>
      <c r="S179" s="148"/>
      <c r="T179" s="148"/>
      <c r="U179" s="148"/>
      <c r="V179" s="148">
        <f t="shared" si="2"/>
        <v>0</v>
      </c>
    </row>
    <row r="180" spans="1:22" s="156" customFormat="1" ht="24.9" customHeight="1">
      <c r="A180" s="152"/>
      <c r="B180" s="308">
        <v>2018</v>
      </c>
      <c r="C180" s="309"/>
      <c r="D180" s="153" t="s">
        <v>373</v>
      </c>
      <c r="E180" s="310" t="s">
        <v>374</v>
      </c>
      <c r="F180" s="311"/>
      <c r="G180" s="311"/>
      <c r="H180" s="153" t="s">
        <v>22</v>
      </c>
      <c r="I180" s="310" t="s">
        <v>17</v>
      </c>
      <c r="J180" s="309"/>
      <c r="K180" s="242" t="s">
        <v>18</v>
      </c>
      <c r="L180" s="242">
        <v>3</v>
      </c>
      <c r="M180" s="308"/>
      <c r="N180" s="309"/>
      <c r="O180" s="309"/>
      <c r="P180" s="242"/>
      <c r="Q180" s="155"/>
      <c r="R180" s="155"/>
      <c r="S180" s="155"/>
      <c r="T180" s="155"/>
      <c r="U180" s="155"/>
      <c r="V180" s="155">
        <f t="shared" si="2"/>
        <v>0</v>
      </c>
    </row>
    <row r="181" spans="1:22" ht="24.9" customHeight="1">
      <c r="A181" s="136"/>
      <c r="B181" s="299">
        <v>2018</v>
      </c>
      <c r="C181" s="300"/>
      <c r="D181" s="244" t="s">
        <v>375</v>
      </c>
      <c r="E181" s="301" t="s">
        <v>376</v>
      </c>
      <c r="F181" s="300"/>
      <c r="G181" s="300"/>
      <c r="H181" s="244" t="s">
        <v>22</v>
      </c>
      <c r="I181" s="301" t="s">
        <v>17</v>
      </c>
      <c r="J181" s="300"/>
      <c r="K181" s="243" t="s">
        <v>29</v>
      </c>
      <c r="L181" s="243">
        <v>4</v>
      </c>
      <c r="M181" s="299" t="s">
        <v>19</v>
      </c>
      <c r="N181" s="300"/>
      <c r="O181" s="300"/>
      <c r="P181" s="243" t="s">
        <v>18</v>
      </c>
      <c r="Q181" s="159"/>
      <c r="R181" s="144"/>
      <c r="S181" s="144"/>
      <c r="T181" s="144"/>
      <c r="U181" s="144"/>
      <c r="V181" s="144">
        <f t="shared" si="2"/>
        <v>0</v>
      </c>
    </row>
    <row r="182" spans="1:22" ht="24.9" customHeight="1">
      <c r="A182" s="136"/>
      <c r="B182" s="299">
        <v>2018</v>
      </c>
      <c r="C182" s="300"/>
      <c r="D182" s="244" t="s">
        <v>377</v>
      </c>
      <c r="E182" s="301" t="s">
        <v>378</v>
      </c>
      <c r="F182" s="300"/>
      <c r="G182" s="300"/>
      <c r="H182" s="244" t="s">
        <v>22</v>
      </c>
      <c r="I182" s="301" t="s">
        <v>17</v>
      </c>
      <c r="J182" s="300"/>
      <c r="K182" s="243" t="s">
        <v>29</v>
      </c>
      <c r="L182" s="243">
        <v>4</v>
      </c>
      <c r="M182" s="299" t="s">
        <v>19</v>
      </c>
      <c r="N182" s="300"/>
      <c r="O182" s="300"/>
      <c r="P182" s="243" t="s">
        <v>18</v>
      </c>
      <c r="Q182" s="159"/>
      <c r="R182" s="144"/>
      <c r="S182" s="144"/>
      <c r="T182" s="144"/>
      <c r="U182" s="144"/>
      <c r="V182" s="144">
        <f t="shared" si="2"/>
        <v>0</v>
      </c>
    </row>
    <row r="183" spans="1:22" ht="24.9" customHeight="1">
      <c r="A183" s="136"/>
      <c r="B183" s="299">
        <v>2018</v>
      </c>
      <c r="C183" s="300"/>
      <c r="D183" s="244" t="s">
        <v>379</v>
      </c>
      <c r="E183" s="301" t="s">
        <v>380</v>
      </c>
      <c r="F183" s="300"/>
      <c r="G183" s="300"/>
      <c r="H183" s="244" t="s">
        <v>22</v>
      </c>
      <c r="I183" s="301" t="s">
        <v>17</v>
      </c>
      <c r="J183" s="300"/>
      <c r="K183" s="243" t="s">
        <v>29</v>
      </c>
      <c r="L183" s="243">
        <v>4</v>
      </c>
      <c r="M183" s="299" t="s">
        <v>19</v>
      </c>
      <c r="N183" s="300"/>
      <c r="O183" s="300"/>
      <c r="P183" s="243" t="s">
        <v>18</v>
      </c>
      <c r="Q183" s="159"/>
      <c r="R183" s="144"/>
      <c r="S183" s="144"/>
      <c r="T183" s="144"/>
      <c r="U183" s="144"/>
      <c r="V183" s="144">
        <f t="shared" si="2"/>
        <v>0</v>
      </c>
    </row>
    <row r="184" spans="1:22" s="156" customFormat="1" ht="24.9" customHeight="1">
      <c r="A184" s="152"/>
      <c r="B184" s="308">
        <v>2018</v>
      </c>
      <c r="C184" s="309"/>
      <c r="D184" s="153" t="s">
        <v>381</v>
      </c>
      <c r="E184" s="310" t="s">
        <v>382</v>
      </c>
      <c r="F184" s="309"/>
      <c r="G184" s="309"/>
      <c r="H184" s="153" t="s">
        <v>22</v>
      </c>
      <c r="I184" s="310" t="s">
        <v>17</v>
      </c>
      <c r="J184" s="309"/>
      <c r="K184" s="242" t="s">
        <v>18</v>
      </c>
      <c r="L184" s="242">
        <v>3</v>
      </c>
      <c r="M184" s="308"/>
      <c r="N184" s="309"/>
      <c r="O184" s="309"/>
      <c r="P184" s="242"/>
      <c r="Q184" s="155">
        <f>Q185+Q186+Q187+Q188+Q189+Q190+Q191+Q192+Q193+Q194+Q195+Q196+Q197+Q198+Q199+Q200+Q201+Q202+Q203+Q204+Q205+Q206+Q207+Q208+Q209+Q210+Q211+Q212+Q213</f>
        <v>0</v>
      </c>
      <c r="R184" s="155"/>
      <c r="S184" s="155"/>
      <c r="T184" s="155"/>
      <c r="U184" s="155"/>
      <c r="V184" s="155">
        <f t="shared" si="2"/>
        <v>0</v>
      </c>
    </row>
    <row r="185" spans="1:22" ht="24.9" customHeight="1">
      <c r="A185" s="136"/>
      <c r="B185" s="299">
        <v>2018</v>
      </c>
      <c r="C185" s="300"/>
      <c r="D185" s="244" t="s">
        <v>383</v>
      </c>
      <c r="E185" s="301" t="s">
        <v>384</v>
      </c>
      <c r="F185" s="300"/>
      <c r="G185" s="300"/>
      <c r="H185" s="244" t="s">
        <v>22</v>
      </c>
      <c r="I185" s="301" t="s">
        <v>17</v>
      </c>
      <c r="J185" s="300"/>
      <c r="K185" s="243" t="s">
        <v>29</v>
      </c>
      <c r="L185" s="243">
        <v>4</v>
      </c>
      <c r="M185" s="299" t="s">
        <v>19</v>
      </c>
      <c r="N185" s="300"/>
      <c r="O185" s="300"/>
      <c r="P185" s="243" t="s">
        <v>18</v>
      </c>
      <c r="Q185" s="159"/>
      <c r="R185" s="144"/>
      <c r="S185" s="144"/>
      <c r="T185" s="144"/>
      <c r="U185" s="144"/>
      <c r="V185" s="144">
        <f t="shared" si="2"/>
        <v>0</v>
      </c>
    </row>
    <row r="186" spans="1:22" ht="24.9" customHeight="1">
      <c r="A186" s="136"/>
      <c r="B186" s="299">
        <v>2018</v>
      </c>
      <c r="C186" s="300"/>
      <c r="D186" s="244" t="s">
        <v>385</v>
      </c>
      <c r="E186" s="301" t="s">
        <v>386</v>
      </c>
      <c r="F186" s="300"/>
      <c r="G186" s="300"/>
      <c r="H186" s="244" t="s">
        <v>22</v>
      </c>
      <c r="I186" s="301" t="s">
        <v>17</v>
      </c>
      <c r="J186" s="300"/>
      <c r="K186" s="243" t="s">
        <v>29</v>
      </c>
      <c r="L186" s="243">
        <v>4</v>
      </c>
      <c r="M186" s="299" t="s">
        <v>19</v>
      </c>
      <c r="N186" s="300"/>
      <c r="O186" s="300"/>
      <c r="P186" s="243" t="s">
        <v>18</v>
      </c>
      <c r="Q186" s="159"/>
      <c r="R186" s="144"/>
      <c r="S186" s="144"/>
      <c r="T186" s="144"/>
      <c r="U186" s="144"/>
      <c r="V186" s="144">
        <f t="shared" si="2"/>
        <v>0</v>
      </c>
    </row>
    <row r="187" spans="1:22" ht="24.9" customHeight="1">
      <c r="A187" s="136"/>
      <c r="B187" s="299">
        <v>2018</v>
      </c>
      <c r="C187" s="300"/>
      <c r="D187" s="244" t="s">
        <v>387</v>
      </c>
      <c r="E187" s="301" t="s">
        <v>388</v>
      </c>
      <c r="F187" s="300"/>
      <c r="G187" s="300"/>
      <c r="H187" s="244" t="s">
        <v>22</v>
      </c>
      <c r="I187" s="301" t="s">
        <v>17</v>
      </c>
      <c r="J187" s="300"/>
      <c r="K187" s="243" t="s">
        <v>29</v>
      </c>
      <c r="L187" s="243">
        <v>4</v>
      </c>
      <c r="M187" s="299" t="s">
        <v>19</v>
      </c>
      <c r="N187" s="300"/>
      <c r="O187" s="300"/>
      <c r="P187" s="243" t="s">
        <v>18</v>
      </c>
      <c r="Q187" s="159"/>
      <c r="R187" s="144"/>
      <c r="S187" s="144"/>
      <c r="T187" s="144"/>
      <c r="U187" s="144"/>
      <c r="V187" s="144">
        <f t="shared" si="2"/>
        <v>0</v>
      </c>
    </row>
    <row r="188" spans="1:22" ht="24.9" customHeight="1">
      <c r="A188" s="136"/>
      <c r="B188" s="299">
        <v>2018</v>
      </c>
      <c r="C188" s="300"/>
      <c r="D188" s="244" t="s">
        <v>389</v>
      </c>
      <c r="E188" s="301" t="s">
        <v>390</v>
      </c>
      <c r="F188" s="300"/>
      <c r="G188" s="300"/>
      <c r="H188" s="244" t="s">
        <v>22</v>
      </c>
      <c r="I188" s="301" t="s">
        <v>17</v>
      </c>
      <c r="J188" s="300"/>
      <c r="K188" s="243" t="s">
        <v>29</v>
      </c>
      <c r="L188" s="243">
        <v>4</v>
      </c>
      <c r="M188" s="299" t="s">
        <v>19</v>
      </c>
      <c r="N188" s="300"/>
      <c r="O188" s="300"/>
      <c r="P188" s="243" t="s">
        <v>18</v>
      </c>
      <c r="Q188" s="159"/>
      <c r="R188" s="144"/>
      <c r="S188" s="144"/>
      <c r="T188" s="144"/>
      <c r="U188" s="144"/>
      <c r="V188" s="144">
        <f t="shared" si="2"/>
        <v>0</v>
      </c>
    </row>
    <row r="189" spans="1:22" ht="24.9" customHeight="1">
      <c r="A189" s="136"/>
      <c r="B189" s="299">
        <v>2018</v>
      </c>
      <c r="C189" s="300"/>
      <c r="D189" s="244" t="s">
        <v>391</v>
      </c>
      <c r="E189" s="301" t="s">
        <v>392</v>
      </c>
      <c r="F189" s="300"/>
      <c r="G189" s="300"/>
      <c r="H189" s="244" t="s">
        <v>22</v>
      </c>
      <c r="I189" s="301" t="s">
        <v>17</v>
      </c>
      <c r="J189" s="300"/>
      <c r="K189" s="243" t="s">
        <v>29</v>
      </c>
      <c r="L189" s="243">
        <v>4</v>
      </c>
      <c r="M189" s="299" t="s">
        <v>19</v>
      </c>
      <c r="N189" s="300"/>
      <c r="O189" s="300"/>
      <c r="P189" s="243" t="s">
        <v>18</v>
      </c>
      <c r="Q189" s="159"/>
      <c r="R189" s="144"/>
      <c r="S189" s="144"/>
      <c r="T189" s="144"/>
      <c r="U189" s="144"/>
      <c r="V189" s="144">
        <f t="shared" si="2"/>
        <v>0</v>
      </c>
    </row>
    <row r="190" spans="1:22" ht="24.9" customHeight="1">
      <c r="A190" s="136"/>
      <c r="B190" s="299">
        <v>2018</v>
      </c>
      <c r="C190" s="300"/>
      <c r="D190" s="244" t="s">
        <v>393</v>
      </c>
      <c r="E190" s="301" t="s">
        <v>394</v>
      </c>
      <c r="F190" s="300"/>
      <c r="G190" s="300"/>
      <c r="H190" s="244" t="s">
        <v>22</v>
      </c>
      <c r="I190" s="301" t="s">
        <v>17</v>
      </c>
      <c r="J190" s="300"/>
      <c r="K190" s="243" t="s">
        <v>29</v>
      </c>
      <c r="L190" s="243">
        <v>4</v>
      </c>
      <c r="M190" s="299" t="s">
        <v>19</v>
      </c>
      <c r="N190" s="300"/>
      <c r="O190" s="300"/>
      <c r="P190" s="243" t="s">
        <v>18</v>
      </c>
      <c r="Q190" s="159"/>
      <c r="R190" s="144"/>
      <c r="S190" s="144"/>
      <c r="T190" s="144"/>
      <c r="U190" s="144"/>
      <c r="V190" s="144">
        <f t="shared" si="2"/>
        <v>0</v>
      </c>
    </row>
    <row r="191" spans="1:22" ht="24.9" customHeight="1">
      <c r="A191" s="136"/>
      <c r="B191" s="299">
        <v>2018</v>
      </c>
      <c r="C191" s="300"/>
      <c r="D191" s="244" t="s">
        <v>395</v>
      </c>
      <c r="E191" s="301" t="s">
        <v>396</v>
      </c>
      <c r="F191" s="300"/>
      <c r="G191" s="300"/>
      <c r="H191" s="244" t="s">
        <v>22</v>
      </c>
      <c r="I191" s="301" t="s">
        <v>17</v>
      </c>
      <c r="J191" s="300"/>
      <c r="K191" s="243" t="s">
        <v>29</v>
      </c>
      <c r="L191" s="243">
        <v>4</v>
      </c>
      <c r="M191" s="299" t="s">
        <v>19</v>
      </c>
      <c r="N191" s="300"/>
      <c r="O191" s="300"/>
      <c r="P191" s="243" t="s">
        <v>18</v>
      </c>
      <c r="Q191" s="159"/>
      <c r="R191" s="144"/>
      <c r="S191" s="144"/>
      <c r="T191" s="144"/>
      <c r="U191" s="144"/>
      <c r="V191" s="144">
        <f t="shared" si="2"/>
        <v>0</v>
      </c>
    </row>
    <row r="192" spans="1:22" ht="24.9" customHeight="1">
      <c r="A192" s="136"/>
      <c r="B192" s="299">
        <v>2018</v>
      </c>
      <c r="C192" s="300"/>
      <c r="D192" s="244" t="s">
        <v>397</v>
      </c>
      <c r="E192" s="301" t="s">
        <v>398</v>
      </c>
      <c r="F192" s="300"/>
      <c r="G192" s="300"/>
      <c r="H192" s="244" t="s">
        <v>22</v>
      </c>
      <c r="I192" s="301" t="s">
        <v>17</v>
      </c>
      <c r="J192" s="300"/>
      <c r="K192" s="243" t="s">
        <v>29</v>
      </c>
      <c r="L192" s="243">
        <v>4</v>
      </c>
      <c r="M192" s="299" t="s">
        <v>19</v>
      </c>
      <c r="N192" s="300"/>
      <c r="O192" s="300"/>
      <c r="P192" s="243" t="s">
        <v>18</v>
      </c>
      <c r="Q192" s="159"/>
      <c r="R192" s="144"/>
      <c r="S192" s="144"/>
      <c r="T192" s="144"/>
      <c r="U192" s="144"/>
      <c r="V192" s="144">
        <f t="shared" si="2"/>
        <v>0</v>
      </c>
    </row>
    <row r="193" spans="1:22" ht="24.9" customHeight="1">
      <c r="A193" s="136"/>
      <c r="B193" s="299">
        <v>2018</v>
      </c>
      <c r="C193" s="300"/>
      <c r="D193" s="244" t="s">
        <v>399</v>
      </c>
      <c r="E193" s="301" t="s">
        <v>400</v>
      </c>
      <c r="F193" s="300"/>
      <c r="G193" s="300"/>
      <c r="H193" s="244" t="s">
        <v>22</v>
      </c>
      <c r="I193" s="301" t="s">
        <v>17</v>
      </c>
      <c r="J193" s="300"/>
      <c r="K193" s="243" t="s">
        <v>29</v>
      </c>
      <c r="L193" s="243">
        <v>4</v>
      </c>
      <c r="M193" s="299" t="s">
        <v>19</v>
      </c>
      <c r="N193" s="300"/>
      <c r="O193" s="300"/>
      <c r="P193" s="243" t="s">
        <v>18</v>
      </c>
      <c r="Q193" s="159"/>
      <c r="R193" s="144"/>
      <c r="S193" s="144"/>
      <c r="T193" s="144"/>
      <c r="U193" s="144"/>
      <c r="V193" s="144">
        <f t="shared" si="2"/>
        <v>0</v>
      </c>
    </row>
    <row r="194" spans="1:22" ht="24.9" customHeight="1">
      <c r="A194" s="136"/>
      <c r="B194" s="299">
        <v>2018</v>
      </c>
      <c r="C194" s="300"/>
      <c r="D194" s="244" t="s">
        <v>401</v>
      </c>
      <c r="E194" s="301" t="s">
        <v>402</v>
      </c>
      <c r="F194" s="300"/>
      <c r="G194" s="300"/>
      <c r="H194" s="244" t="s">
        <v>22</v>
      </c>
      <c r="I194" s="301" t="s">
        <v>17</v>
      </c>
      <c r="J194" s="300"/>
      <c r="K194" s="243" t="s">
        <v>29</v>
      </c>
      <c r="L194" s="243">
        <v>4</v>
      </c>
      <c r="M194" s="299" t="s">
        <v>19</v>
      </c>
      <c r="N194" s="300"/>
      <c r="O194" s="300"/>
      <c r="P194" s="243" t="s">
        <v>18</v>
      </c>
      <c r="Q194" s="159"/>
      <c r="R194" s="144"/>
      <c r="S194" s="144"/>
      <c r="T194" s="144"/>
      <c r="U194" s="144"/>
      <c r="V194" s="144">
        <f t="shared" si="2"/>
        <v>0</v>
      </c>
    </row>
    <row r="195" spans="1:22" ht="24.9" customHeight="1">
      <c r="A195" s="136"/>
      <c r="B195" s="299">
        <v>2018</v>
      </c>
      <c r="C195" s="300"/>
      <c r="D195" s="244" t="s">
        <v>403</v>
      </c>
      <c r="E195" s="301" t="s">
        <v>404</v>
      </c>
      <c r="F195" s="300"/>
      <c r="G195" s="300"/>
      <c r="H195" s="244" t="s">
        <v>22</v>
      </c>
      <c r="I195" s="301" t="s">
        <v>17</v>
      </c>
      <c r="J195" s="300"/>
      <c r="K195" s="243" t="s">
        <v>29</v>
      </c>
      <c r="L195" s="243">
        <v>4</v>
      </c>
      <c r="M195" s="299" t="s">
        <v>19</v>
      </c>
      <c r="N195" s="300"/>
      <c r="O195" s="300"/>
      <c r="P195" s="243" t="s">
        <v>18</v>
      </c>
      <c r="Q195" s="159"/>
      <c r="R195" s="144"/>
      <c r="S195" s="144"/>
      <c r="T195" s="144"/>
      <c r="U195" s="144"/>
      <c r="V195" s="144">
        <f t="shared" si="2"/>
        <v>0</v>
      </c>
    </row>
    <row r="196" spans="1:22" ht="24.9" customHeight="1">
      <c r="A196" s="136"/>
      <c r="B196" s="299">
        <v>2018</v>
      </c>
      <c r="C196" s="300"/>
      <c r="D196" s="244" t="s">
        <v>405</v>
      </c>
      <c r="E196" s="301" t="s">
        <v>406</v>
      </c>
      <c r="F196" s="300"/>
      <c r="G196" s="300"/>
      <c r="H196" s="244" t="s">
        <v>22</v>
      </c>
      <c r="I196" s="301" t="s">
        <v>17</v>
      </c>
      <c r="J196" s="300"/>
      <c r="K196" s="243" t="s">
        <v>29</v>
      </c>
      <c r="L196" s="243">
        <v>4</v>
      </c>
      <c r="M196" s="299" t="s">
        <v>19</v>
      </c>
      <c r="N196" s="300"/>
      <c r="O196" s="300"/>
      <c r="P196" s="243" t="s">
        <v>18</v>
      </c>
      <c r="Q196" s="159"/>
      <c r="R196" s="144"/>
      <c r="S196" s="144"/>
      <c r="T196" s="144"/>
      <c r="U196" s="144"/>
      <c r="V196" s="144">
        <f t="shared" si="2"/>
        <v>0</v>
      </c>
    </row>
    <row r="197" spans="1:22" ht="36.75" customHeight="1">
      <c r="A197" s="136"/>
      <c r="B197" s="299">
        <v>2018</v>
      </c>
      <c r="C197" s="300"/>
      <c r="D197" s="244" t="s">
        <v>407</v>
      </c>
      <c r="E197" s="301" t="s">
        <v>408</v>
      </c>
      <c r="F197" s="300"/>
      <c r="G197" s="300"/>
      <c r="H197" s="244" t="s">
        <v>22</v>
      </c>
      <c r="I197" s="301" t="s">
        <v>17</v>
      </c>
      <c r="J197" s="300"/>
      <c r="K197" s="243" t="s">
        <v>29</v>
      </c>
      <c r="L197" s="243">
        <v>4</v>
      </c>
      <c r="M197" s="299" t="s">
        <v>19</v>
      </c>
      <c r="N197" s="300"/>
      <c r="O197" s="300"/>
      <c r="P197" s="243" t="s">
        <v>18</v>
      </c>
      <c r="Q197" s="159"/>
      <c r="R197" s="144"/>
      <c r="S197" s="144"/>
      <c r="T197" s="144"/>
      <c r="U197" s="144"/>
      <c r="V197" s="144">
        <f t="shared" si="2"/>
        <v>0</v>
      </c>
    </row>
    <row r="198" spans="1:22" ht="24.9" customHeight="1">
      <c r="A198" s="136"/>
      <c r="B198" s="299">
        <v>2018</v>
      </c>
      <c r="C198" s="300"/>
      <c r="D198" s="244" t="s">
        <v>409</v>
      </c>
      <c r="E198" s="301" t="s">
        <v>410</v>
      </c>
      <c r="F198" s="300"/>
      <c r="G198" s="300"/>
      <c r="H198" s="244" t="s">
        <v>22</v>
      </c>
      <c r="I198" s="301" t="s">
        <v>17</v>
      </c>
      <c r="J198" s="300"/>
      <c r="K198" s="243" t="s">
        <v>29</v>
      </c>
      <c r="L198" s="243">
        <v>4</v>
      </c>
      <c r="M198" s="299" t="s">
        <v>19</v>
      </c>
      <c r="N198" s="300"/>
      <c r="O198" s="300"/>
      <c r="P198" s="243" t="s">
        <v>18</v>
      </c>
      <c r="Q198" s="159"/>
      <c r="R198" s="144"/>
      <c r="S198" s="144"/>
      <c r="T198" s="144"/>
      <c r="U198" s="144"/>
      <c r="V198" s="144">
        <f t="shared" ref="V198:V217" si="3">Q198+R198+S198+T198+U198</f>
        <v>0</v>
      </c>
    </row>
    <row r="199" spans="1:22" ht="24.9" customHeight="1">
      <c r="A199" s="136"/>
      <c r="B199" s="299">
        <v>2018</v>
      </c>
      <c r="C199" s="300"/>
      <c r="D199" s="244" t="s">
        <v>411</v>
      </c>
      <c r="E199" s="301" t="s">
        <v>412</v>
      </c>
      <c r="F199" s="300"/>
      <c r="G199" s="300"/>
      <c r="H199" s="244" t="s">
        <v>22</v>
      </c>
      <c r="I199" s="301" t="s">
        <v>17</v>
      </c>
      <c r="J199" s="300"/>
      <c r="K199" s="243" t="s">
        <v>29</v>
      </c>
      <c r="L199" s="243">
        <v>4</v>
      </c>
      <c r="M199" s="299" t="s">
        <v>19</v>
      </c>
      <c r="N199" s="300"/>
      <c r="O199" s="300"/>
      <c r="P199" s="243" t="s">
        <v>18</v>
      </c>
      <c r="Q199" s="159"/>
      <c r="R199" s="144"/>
      <c r="S199" s="144"/>
      <c r="T199" s="144"/>
      <c r="U199" s="144"/>
      <c r="V199" s="144">
        <f t="shared" si="3"/>
        <v>0</v>
      </c>
    </row>
    <row r="200" spans="1:22" ht="24.9" customHeight="1">
      <c r="A200" s="136"/>
      <c r="B200" s="299">
        <v>2018</v>
      </c>
      <c r="C200" s="300"/>
      <c r="D200" s="244" t="s">
        <v>413</v>
      </c>
      <c r="E200" s="301" t="s">
        <v>414</v>
      </c>
      <c r="F200" s="300"/>
      <c r="G200" s="300"/>
      <c r="H200" s="244" t="s">
        <v>22</v>
      </c>
      <c r="I200" s="301" t="s">
        <v>17</v>
      </c>
      <c r="J200" s="300"/>
      <c r="K200" s="243" t="s">
        <v>29</v>
      </c>
      <c r="L200" s="243">
        <v>4</v>
      </c>
      <c r="M200" s="299" t="s">
        <v>19</v>
      </c>
      <c r="N200" s="300"/>
      <c r="O200" s="300"/>
      <c r="P200" s="243" t="s">
        <v>18</v>
      </c>
      <c r="Q200" s="159"/>
      <c r="R200" s="144"/>
      <c r="S200" s="144"/>
      <c r="T200" s="144"/>
      <c r="U200" s="144"/>
      <c r="V200" s="144">
        <f t="shared" si="3"/>
        <v>0</v>
      </c>
    </row>
    <row r="201" spans="1:22" ht="24.9" customHeight="1">
      <c r="A201" s="136"/>
      <c r="B201" s="299">
        <v>2018</v>
      </c>
      <c r="C201" s="300"/>
      <c r="D201" s="244" t="s">
        <v>415</v>
      </c>
      <c r="E201" s="301" t="s">
        <v>416</v>
      </c>
      <c r="F201" s="300"/>
      <c r="G201" s="300"/>
      <c r="H201" s="244" t="s">
        <v>22</v>
      </c>
      <c r="I201" s="301" t="s">
        <v>17</v>
      </c>
      <c r="J201" s="300"/>
      <c r="K201" s="243" t="s">
        <v>29</v>
      </c>
      <c r="L201" s="243">
        <v>4</v>
      </c>
      <c r="M201" s="299" t="s">
        <v>19</v>
      </c>
      <c r="N201" s="300"/>
      <c r="O201" s="300"/>
      <c r="P201" s="243" t="s">
        <v>18</v>
      </c>
      <c r="Q201" s="159"/>
      <c r="R201" s="144"/>
      <c r="S201" s="144"/>
      <c r="T201" s="144"/>
      <c r="U201" s="144"/>
      <c r="V201" s="144">
        <f t="shared" si="3"/>
        <v>0</v>
      </c>
    </row>
    <row r="202" spans="1:22" ht="24.9" customHeight="1">
      <c r="A202" s="136"/>
      <c r="B202" s="299">
        <v>2018</v>
      </c>
      <c r="C202" s="300"/>
      <c r="D202" s="244" t="s">
        <v>417</v>
      </c>
      <c r="E202" s="301" t="s">
        <v>418</v>
      </c>
      <c r="F202" s="300"/>
      <c r="G202" s="300"/>
      <c r="H202" s="244" t="s">
        <v>22</v>
      </c>
      <c r="I202" s="301" t="s">
        <v>17</v>
      </c>
      <c r="J202" s="300"/>
      <c r="K202" s="243" t="s">
        <v>29</v>
      </c>
      <c r="L202" s="243">
        <v>4</v>
      </c>
      <c r="M202" s="299" t="s">
        <v>19</v>
      </c>
      <c r="N202" s="300"/>
      <c r="O202" s="300"/>
      <c r="P202" s="243" t="s">
        <v>18</v>
      </c>
      <c r="Q202" s="159"/>
      <c r="R202" s="144"/>
      <c r="S202" s="144"/>
      <c r="T202" s="144"/>
      <c r="U202" s="144"/>
      <c r="V202" s="144">
        <f t="shared" si="3"/>
        <v>0</v>
      </c>
    </row>
    <row r="203" spans="1:22" ht="24.9" customHeight="1">
      <c r="A203" s="136"/>
      <c r="B203" s="299">
        <v>2018</v>
      </c>
      <c r="C203" s="300"/>
      <c r="D203" s="244" t="s">
        <v>419</v>
      </c>
      <c r="E203" s="301" t="s">
        <v>420</v>
      </c>
      <c r="F203" s="300"/>
      <c r="G203" s="300"/>
      <c r="H203" s="244" t="s">
        <v>22</v>
      </c>
      <c r="I203" s="301" t="s">
        <v>17</v>
      </c>
      <c r="J203" s="300"/>
      <c r="K203" s="243" t="s">
        <v>29</v>
      </c>
      <c r="L203" s="243">
        <v>4</v>
      </c>
      <c r="M203" s="299" t="s">
        <v>19</v>
      </c>
      <c r="N203" s="300"/>
      <c r="O203" s="300"/>
      <c r="P203" s="243" t="s">
        <v>18</v>
      </c>
      <c r="Q203" s="159"/>
      <c r="R203" s="144"/>
      <c r="S203" s="144"/>
      <c r="T203" s="144"/>
      <c r="U203" s="144"/>
      <c r="V203" s="144">
        <f t="shared" si="3"/>
        <v>0</v>
      </c>
    </row>
    <row r="204" spans="1:22" ht="24.9" customHeight="1">
      <c r="A204" s="136"/>
      <c r="B204" s="299">
        <v>2018</v>
      </c>
      <c r="C204" s="300"/>
      <c r="D204" s="244" t="s">
        <v>421</v>
      </c>
      <c r="E204" s="301" t="s">
        <v>422</v>
      </c>
      <c r="F204" s="300"/>
      <c r="G204" s="300"/>
      <c r="H204" s="244" t="s">
        <v>22</v>
      </c>
      <c r="I204" s="301" t="s">
        <v>17</v>
      </c>
      <c r="J204" s="300"/>
      <c r="K204" s="243" t="s">
        <v>29</v>
      </c>
      <c r="L204" s="243">
        <v>4</v>
      </c>
      <c r="M204" s="299" t="s">
        <v>19</v>
      </c>
      <c r="N204" s="300"/>
      <c r="O204" s="300"/>
      <c r="P204" s="243" t="s">
        <v>18</v>
      </c>
      <c r="Q204" s="159"/>
      <c r="R204" s="144"/>
      <c r="S204" s="144"/>
      <c r="T204" s="144"/>
      <c r="U204" s="144"/>
      <c r="V204" s="144">
        <f t="shared" si="3"/>
        <v>0</v>
      </c>
    </row>
    <row r="205" spans="1:22" ht="24.9" customHeight="1">
      <c r="A205" s="136"/>
      <c r="B205" s="299">
        <v>2018</v>
      </c>
      <c r="C205" s="300"/>
      <c r="D205" s="244" t="s">
        <v>423</v>
      </c>
      <c r="E205" s="301" t="s">
        <v>424</v>
      </c>
      <c r="F205" s="300"/>
      <c r="G205" s="300"/>
      <c r="H205" s="244" t="s">
        <v>22</v>
      </c>
      <c r="I205" s="301" t="s">
        <v>17</v>
      </c>
      <c r="J205" s="300"/>
      <c r="K205" s="243" t="s">
        <v>29</v>
      </c>
      <c r="L205" s="243">
        <v>4</v>
      </c>
      <c r="M205" s="299" t="s">
        <v>19</v>
      </c>
      <c r="N205" s="300"/>
      <c r="O205" s="300"/>
      <c r="P205" s="243" t="s">
        <v>18</v>
      </c>
      <c r="Q205" s="159"/>
      <c r="R205" s="144"/>
      <c r="S205" s="144"/>
      <c r="T205" s="144"/>
      <c r="U205" s="144"/>
      <c r="V205" s="144">
        <f t="shared" si="3"/>
        <v>0</v>
      </c>
    </row>
    <row r="206" spans="1:22" ht="24.9" customHeight="1">
      <c r="A206" s="136"/>
      <c r="B206" s="299">
        <v>2018</v>
      </c>
      <c r="C206" s="300"/>
      <c r="D206" s="244" t="s">
        <v>425</v>
      </c>
      <c r="E206" s="301" t="s">
        <v>426</v>
      </c>
      <c r="F206" s="300"/>
      <c r="G206" s="300"/>
      <c r="H206" s="244" t="s">
        <v>22</v>
      </c>
      <c r="I206" s="301" t="s">
        <v>17</v>
      </c>
      <c r="J206" s="300"/>
      <c r="K206" s="243" t="s">
        <v>29</v>
      </c>
      <c r="L206" s="243">
        <v>4</v>
      </c>
      <c r="M206" s="299" t="s">
        <v>19</v>
      </c>
      <c r="N206" s="300"/>
      <c r="O206" s="300"/>
      <c r="P206" s="243" t="s">
        <v>18</v>
      </c>
      <c r="Q206" s="159"/>
      <c r="R206" s="144"/>
      <c r="S206" s="144"/>
      <c r="T206" s="144"/>
      <c r="U206" s="144"/>
      <c r="V206" s="144">
        <f t="shared" si="3"/>
        <v>0</v>
      </c>
    </row>
    <row r="207" spans="1:22" ht="24.9" customHeight="1">
      <c r="A207" s="136"/>
      <c r="B207" s="299">
        <v>2018</v>
      </c>
      <c r="C207" s="300"/>
      <c r="D207" s="244" t="s">
        <v>427</v>
      </c>
      <c r="E207" s="301" t="s">
        <v>428</v>
      </c>
      <c r="F207" s="300"/>
      <c r="G207" s="300"/>
      <c r="H207" s="244" t="s">
        <v>22</v>
      </c>
      <c r="I207" s="301" t="s">
        <v>17</v>
      </c>
      <c r="J207" s="300"/>
      <c r="K207" s="243" t="s">
        <v>29</v>
      </c>
      <c r="L207" s="243">
        <v>4</v>
      </c>
      <c r="M207" s="299" t="s">
        <v>19</v>
      </c>
      <c r="N207" s="300"/>
      <c r="O207" s="300"/>
      <c r="P207" s="243" t="s">
        <v>18</v>
      </c>
      <c r="Q207" s="159"/>
      <c r="R207" s="144"/>
      <c r="S207" s="144"/>
      <c r="T207" s="144"/>
      <c r="U207" s="144"/>
      <c r="V207" s="144">
        <f t="shared" si="3"/>
        <v>0</v>
      </c>
    </row>
    <row r="208" spans="1:22" ht="24.9" customHeight="1">
      <c r="A208" s="136"/>
      <c r="B208" s="299">
        <v>2018</v>
      </c>
      <c r="C208" s="300"/>
      <c r="D208" s="244" t="s">
        <v>429</v>
      </c>
      <c r="E208" s="301" t="s">
        <v>430</v>
      </c>
      <c r="F208" s="300"/>
      <c r="G208" s="300"/>
      <c r="H208" s="244" t="s">
        <v>22</v>
      </c>
      <c r="I208" s="301" t="s">
        <v>17</v>
      </c>
      <c r="J208" s="300"/>
      <c r="K208" s="243" t="s">
        <v>29</v>
      </c>
      <c r="L208" s="243">
        <v>4</v>
      </c>
      <c r="M208" s="299" t="s">
        <v>19</v>
      </c>
      <c r="N208" s="300"/>
      <c r="O208" s="300"/>
      <c r="P208" s="243" t="s">
        <v>18</v>
      </c>
      <c r="Q208" s="159"/>
      <c r="R208" s="144"/>
      <c r="S208" s="144"/>
      <c r="T208" s="144"/>
      <c r="U208" s="144"/>
      <c r="V208" s="144">
        <f t="shared" si="3"/>
        <v>0</v>
      </c>
    </row>
    <row r="209" spans="1:22" ht="24.9" customHeight="1">
      <c r="A209" s="136"/>
      <c r="B209" s="299">
        <v>2018</v>
      </c>
      <c r="C209" s="300"/>
      <c r="D209" s="244" t="s">
        <v>431</v>
      </c>
      <c r="E209" s="301" t="s">
        <v>432</v>
      </c>
      <c r="F209" s="300"/>
      <c r="G209" s="300"/>
      <c r="H209" s="244" t="s">
        <v>22</v>
      </c>
      <c r="I209" s="301" t="s">
        <v>17</v>
      </c>
      <c r="J209" s="300"/>
      <c r="K209" s="243" t="s">
        <v>29</v>
      </c>
      <c r="L209" s="243">
        <v>4</v>
      </c>
      <c r="M209" s="299" t="s">
        <v>19</v>
      </c>
      <c r="N209" s="300"/>
      <c r="O209" s="300"/>
      <c r="P209" s="243" t="s">
        <v>18</v>
      </c>
      <c r="Q209" s="159"/>
      <c r="R209" s="144"/>
      <c r="S209" s="144"/>
      <c r="T209" s="144"/>
      <c r="U209" s="144"/>
      <c r="V209" s="144">
        <f t="shared" si="3"/>
        <v>0</v>
      </c>
    </row>
    <row r="210" spans="1:22" ht="24.9" customHeight="1">
      <c r="A210" s="136"/>
      <c r="B210" s="299">
        <v>2018</v>
      </c>
      <c r="C210" s="300"/>
      <c r="D210" s="244" t="s">
        <v>433</v>
      </c>
      <c r="E210" s="301" t="s">
        <v>434</v>
      </c>
      <c r="F210" s="300"/>
      <c r="G210" s="300"/>
      <c r="H210" s="244" t="s">
        <v>22</v>
      </c>
      <c r="I210" s="301" t="s">
        <v>17</v>
      </c>
      <c r="J210" s="300"/>
      <c r="K210" s="243" t="s">
        <v>29</v>
      </c>
      <c r="L210" s="243">
        <v>4</v>
      </c>
      <c r="M210" s="299" t="s">
        <v>19</v>
      </c>
      <c r="N210" s="300"/>
      <c r="O210" s="300"/>
      <c r="P210" s="243" t="s">
        <v>18</v>
      </c>
      <c r="Q210" s="159"/>
      <c r="R210" s="144"/>
      <c r="S210" s="144"/>
      <c r="T210" s="144"/>
      <c r="U210" s="144"/>
      <c r="V210" s="144">
        <f t="shared" si="3"/>
        <v>0</v>
      </c>
    </row>
    <row r="211" spans="1:22" ht="24.9" customHeight="1">
      <c r="A211" s="136"/>
      <c r="B211" s="299">
        <v>2018</v>
      </c>
      <c r="C211" s="300"/>
      <c r="D211" s="244" t="s">
        <v>435</v>
      </c>
      <c r="E211" s="301" t="s">
        <v>436</v>
      </c>
      <c r="F211" s="300"/>
      <c r="G211" s="300"/>
      <c r="H211" s="244" t="s">
        <v>22</v>
      </c>
      <c r="I211" s="301" t="s">
        <v>17</v>
      </c>
      <c r="J211" s="300"/>
      <c r="K211" s="243" t="s">
        <v>29</v>
      </c>
      <c r="L211" s="243">
        <v>4</v>
      </c>
      <c r="M211" s="299" t="s">
        <v>19</v>
      </c>
      <c r="N211" s="300"/>
      <c r="O211" s="300"/>
      <c r="P211" s="243" t="s">
        <v>18</v>
      </c>
      <c r="Q211" s="159"/>
      <c r="R211" s="144"/>
      <c r="S211" s="144"/>
      <c r="T211" s="144"/>
      <c r="U211" s="144"/>
      <c r="V211" s="144">
        <f t="shared" si="3"/>
        <v>0</v>
      </c>
    </row>
    <row r="212" spans="1:22" ht="24.9" customHeight="1">
      <c r="A212" s="136"/>
      <c r="B212" s="299">
        <v>2018</v>
      </c>
      <c r="C212" s="300"/>
      <c r="D212" s="244" t="s">
        <v>437</v>
      </c>
      <c r="E212" s="301" t="s">
        <v>438</v>
      </c>
      <c r="F212" s="300"/>
      <c r="G212" s="300"/>
      <c r="H212" s="244" t="s">
        <v>22</v>
      </c>
      <c r="I212" s="301" t="s">
        <v>17</v>
      </c>
      <c r="J212" s="300"/>
      <c r="K212" s="243" t="s">
        <v>29</v>
      </c>
      <c r="L212" s="243">
        <v>4</v>
      </c>
      <c r="M212" s="299" t="s">
        <v>19</v>
      </c>
      <c r="N212" s="300"/>
      <c r="O212" s="300"/>
      <c r="P212" s="243" t="s">
        <v>18</v>
      </c>
      <c r="Q212" s="159"/>
      <c r="R212" s="144"/>
      <c r="S212" s="144"/>
      <c r="T212" s="144"/>
      <c r="U212" s="144"/>
      <c r="V212" s="144">
        <f t="shared" si="3"/>
        <v>0</v>
      </c>
    </row>
    <row r="213" spans="1:22" ht="24.9" customHeight="1">
      <c r="A213" s="136"/>
      <c r="B213" s="299">
        <v>2018</v>
      </c>
      <c r="C213" s="300"/>
      <c r="D213" s="244" t="s">
        <v>439</v>
      </c>
      <c r="E213" s="301" t="s">
        <v>440</v>
      </c>
      <c r="F213" s="300"/>
      <c r="G213" s="300"/>
      <c r="H213" s="244" t="s">
        <v>22</v>
      </c>
      <c r="I213" s="301" t="s">
        <v>17</v>
      </c>
      <c r="J213" s="300"/>
      <c r="K213" s="243" t="s">
        <v>29</v>
      </c>
      <c r="L213" s="243">
        <v>4</v>
      </c>
      <c r="M213" s="299" t="s">
        <v>19</v>
      </c>
      <c r="N213" s="300"/>
      <c r="O213" s="300"/>
      <c r="P213" s="243" t="s">
        <v>18</v>
      </c>
      <c r="Q213" s="159"/>
      <c r="R213" s="144"/>
      <c r="S213" s="144"/>
      <c r="T213" s="144"/>
      <c r="U213" s="144"/>
      <c r="V213" s="144">
        <f t="shared" si="3"/>
        <v>0</v>
      </c>
    </row>
    <row r="214" spans="1:22" s="149" customFormat="1" ht="24.9" customHeight="1">
      <c r="A214" s="150"/>
      <c r="B214" s="305">
        <v>2018</v>
      </c>
      <c r="C214" s="306"/>
      <c r="D214" s="247" t="s">
        <v>441</v>
      </c>
      <c r="E214" s="307" t="s">
        <v>442</v>
      </c>
      <c r="F214" s="306"/>
      <c r="G214" s="306"/>
      <c r="H214" s="247" t="s">
        <v>22</v>
      </c>
      <c r="I214" s="307" t="s">
        <v>17</v>
      </c>
      <c r="J214" s="306"/>
      <c r="K214" s="245" t="s">
        <v>18</v>
      </c>
      <c r="L214" s="245">
        <v>1</v>
      </c>
      <c r="M214" s="305" t="s">
        <v>19</v>
      </c>
      <c r="N214" s="306"/>
      <c r="O214" s="306"/>
      <c r="P214" s="245" t="s">
        <v>18</v>
      </c>
      <c r="Q214" s="148"/>
      <c r="R214" s="148"/>
      <c r="S214" s="148"/>
      <c r="T214" s="148"/>
      <c r="U214" s="148"/>
      <c r="V214" s="148">
        <f t="shared" si="3"/>
        <v>0</v>
      </c>
    </row>
    <row r="215" spans="1:22" s="149" customFormat="1" ht="24.9" customHeight="1">
      <c r="A215" s="150"/>
      <c r="B215" s="305">
        <v>2018</v>
      </c>
      <c r="C215" s="306"/>
      <c r="D215" s="247" t="s">
        <v>443</v>
      </c>
      <c r="E215" s="307" t="s">
        <v>442</v>
      </c>
      <c r="F215" s="306"/>
      <c r="G215" s="306"/>
      <c r="H215" s="247" t="s">
        <v>22</v>
      </c>
      <c r="I215" s="307" t="s">
        <v>17</v>
      </c>
      <c r="J215" s="306"/>
      <c r="K215" s="245" t="s">
        <v>18</v>
      </c>
      <c r="L215" s="245">
        <v>2</v>
      </c>
      <c r="M215" s="305" t="s">
        <v>19</v>
      </c>
      <c r="N215" s="306"/>
      <c r="O215" s="306"/>
      <c r="P215" s="245" t="s">
        <v>18</v>
      </c>
      <c r="Q215" s="148"/>
      <c r="R215" s="148"/>
      <c r="S215" s="148"/>
      <c r="T215" s="148"/>
      <c r="U215" s="148"/>
      <c r="V215" s="148">
        <f t="shared" si="3"/>
        <v>0</v>
      </c>
    </row>
    <row r="216" spans="1:22" s="156" customFormat="1" ht="24.9" customHeight="1">
      <c r="A216" s="152"/>
      <c r="B216" s="308">
        <v>2018</v>
      </c>
      <c r="C216" s="309"/>
      <c r="D216" s="153" t="s">
        <v>444</v>
      </c>
      <c r="E216" s="310" t="s">
        <v>442</v>
      </c>
      <c r="F216" s="309"/>
      <c r="G216" s="309"/>
      <c r="H216" s="153" t="s">
        <v>22</v>
      </c>
      <c r="I216" s="310" t="s">
        <v>17</v>
      </c>
      <c r="J216" s="309"/>
      <c r="K216" s="242" t="s">
        <v>18</v>
      </c>
      <c r="L216" s="242">
        <v>3</v>
      </c>
      <c r="M216" s="308" t="s">
        <v>19</v>
      </c>
      <c r="N216" s="309"/>
      <c r="O216" s="309"/>
      <c r="P216" s="242" t="s">
        <v>18</v>
      </c>
      <c r="Q216" s="155"/>
      <c r="R216" s="155"/>
      <c r="S216" s="155"/>
      <c r="T216" s="155"/>
      <c r="U216" s="155"/>
      <c r="V216" s="155">
        <f t="shared" si="3"/>
        <v>0</v>
      </c>
    </row>
    <row r="217" spans="1:22" ht="24.9" customHeight="1">
      <c r="A217" s="136"/>
      <c r="B217" s="299">
        <v>2018</v>
      </c>
      <c r="C217" s="300"/>
      <c r="D217" s="244" t="s">
        <v>445</v>
      </c>
      <c r="E217" s="301" t="s">
        <v>446</v>
      </c>
      <c r="F217" s="300"/>
      <c r="G217" s="300"/>
      <c r="H217" s="244" t="s">
        <v>22</v>
      </c>
      <c r="I217" s="301" t="s">
        <v>17</v>
      </c>
      <c r="J217" s="300"/>
      <c r="K217" s="243" t="s">
        <v>29</v>
      </c>
      <c r="L217" s="243">
        <v>4</v>
      </c>
      <c r="M217" s="299" t="s">
        <v>19</v>
      </c>
      <c r="N217" s="300"/>
      <c r="O217" s="300"/>
      <c r="P217" s="243" t="s">
        <v>18</v>
      </c>
      <c r="Q217" s="163"/>
      <c r="R217" s="164"/>
      <c r="S217" s="164"/>
      <c r="T217" s="164"/>
      <c r="U217" s="164"/>
      <c r="V217" s="164">
        <f t="shared" si="3"/>
        <v>0</v>
      </c>
    </row>
    <row r="218" spans="1:22" s="169" customFormat="1" ht="24.9" customHeight="1" thickBot="1">
      <c r="A218" s="165"/>
      <c r="B218" s="302"/>
      <c r="C218" s="303"/>
      <c r="D218" s="248"/>
      <c r="E218" s="304" t="s">
        <v>447</v>
      </c>
      <c r="F218" s="303"/>
      <c r="G218" s="303"/>
      <c r="H218" s="248"/>
      <c r="I218" s="304"/>
      <c r="J218" s="303"/>
      <c r="K218" s="237"/>
      <c r="L218" s="237"/>
      <c r="M218" s="302"/>
      <c r="N218" s="303"/>
      <c r="O218" s="303"/>
      <c r="P218" s="237"/>
      <c r="Q218" s="167">
        <f t="shared" ref="Q218:V218" si="4">Q178+Q3+Q214</f>
        <v>140000</v>
      </c>
      <c r="R218" s="167">
        <f t="shared" si="4"/>
        <v>0</v>
      </c>
      <c r="S218" s="167">
        <f t="shared" si="4"/>
        <v>0</v>
      </c>
      <c r="T218" s="167">
        <f t="shared" si="4"/>
        <v>0</v>
      </c>
      <c r="U218" s="167">
        <f t="shared" si="4"/>
        <v>0</v>
      </c>
      <c r="V218" s="168">
        <f t="shared" si="4"/>
        <v>140000</v>
      </c>
    </row>
    <row r="219" spans="1:22" ht="24.9" customHeight="1" thickTop="1"/>
  </sheetData>
  <autoFilter ref="A1:WWD218">
    <filterColumn colId="1" showButton="0"/>
    <filterColumn colId="4" showButton="0"/>
    <filterColumn colId="5" showButton="0"/>
    <filterColumn colId="8" showButton="0"/>
    <filterColumn colId="12" showButton="0"/>
    <filterColumn colId="13" showButton="0"/>
  </autoFilter>
  <mergeCells count="871">
    <mergeCell ref="B217:C217"/>
    <mergeCell ref="E217:G217"/>
    <mergeCell ref="I217:J217"/>
    <mergeCell ref="M217:O217"/>
    <mergeCell ref="B218:C218"/>
    <mergeCell ref="E218:G218"/>
    <mergeCell ref="I218:J218"/>
    <mergeCell ref="M218:O218"/>
    <mergeCell ref="B215:C215"/>
    <mergeCell ref="E215:G215"/>
    <mergeCell ref="I215:J215"/>
    <mergeCell ref="M215:O215"/>
    <mergeCell ref="B216:C216"/>
    <mergeCell ref="E216:G216"/>
    <mergeCell ref="I216:J216"/>
    <mergeCell ref="M216:O216"/>
    <mergeCell ref="B213:C213"/>
    <mergeCell ref="E213:G213"/>
    <mergeCell ref="I213:J213"/>
    <mergeCell ref="M213:O213"/>
    <mergeCell ref="B214:C214"/>
    <mergeCell ref="E214:G214"/>
    <mergeCell ref="I214:J214"/>
    <mergeCell ref="M214:O214"/>
    <mergeCell ref="B211:C211"/>
    <mergeCell ref="E211:G211"/>
    <mergeCell ref="I211:J211"/>
    <mergeCell ref="M211:O211"/>
    <mergeCell ref="B212:C212"/>
    <mergeCell ref="E212:G212"/>
    <mergeCell ref="I212:J212"/>
    <mergeCell ref="M212:O212"/>
    <mergeCell ref="B209:C209"/>
    <mergeCell ref="E209:G209"/>
    <mergeCell ref="I209:J209"/>
    <mergeCell ref="M209:O209"/>
    <mergeCell ref="B210:C210"/>
    <mergeCell ref="E210:G210"/>
    <mergeCell ref="I210:J210"/>
    <mergeCell ref="M210:O210"/>
    <mergeCell ref="B207:C207"/>
    <mergeCell ref="E207:G207"/>
    <mergeCell ref="I207:J207"/>
    <mergeCell ref="M207:O207"/>
    <mergeCell ref="B208:C208"/>
    <mergeCell ref="E208:G208"/>
    <mergeCell ref="I208:J208"/>
    <mergeCell ref="M208:O208"/>
    <mergeCell ref="B205:C205"/>
    <mergeCell ref="E205:G205"/>
    <mergeCell ref="I205:J205"/>
    <mergeCell ref="M205:O205"/>
    <mergeCell ref="B206:C206"/>
    <mergeCell ref="E206:G206"/>
    <mergeCell ref="I206:J206"/>
    <mergeCell ref="M206:O206"/>
    <mergeCell ref="B203:C203"/>
    <mergeCell ref="E203:G203"/>
    <mergeCell ref="I203:J203"/>
    <mergeCell ref="M203:O203"/>
    <mergeCell ref="B204:C204"/>
    <mergeCell ref="E204:G204"/>
    <mergeCell ref="I204:J204"/>
    <mergeCell ref="M204:O204"/>
    <mergeCell ref="B201:C201"/>
    <mergeCell ref="E201:G201"/>
    <mergeCell ref="I201:J201"/>
    <mergeCell ref="M201:O201"/>
    <mergeCell ref="B202:C202"/>
    <mergeCell ref="E202:G202"/>
    <mergeCell ref="I202:J202"/>
    <mergeCell ref="M202:O202"/>
    <mergeCell ref="B199:C199"/>
    <mergeCell ref="E199:G199"/>
    <mergeCell ref="I199:J199"/>
    <mergeCell ref="M199:O199"/>
    <mergeCell ref="B200:C200"/>
    <mergeCell ref="E200:G200"/>
    <mergeCell ref="I200:J200"/>
    <mergeCell ref="M200:O200"/>
    <mergeCell ref="B197:C197"/>
    <mergeCell ref="E197:G197"/>
    <mergeCell ref="I197:J197"/>
    <mergeCell ref="M197:O197"/>
    <mergeCell ref="B198:C198"/>
    <mergeCell ref="E198:G198"/>
    <mergeCell ref="I198:J198"/>
    <mergeCell ref="M198:O198"/>
    <mergeCell ref="B195:C195"/>
    <mergeCell ref="E195:G195"/>
    <mergeCell ref="I195:J195"/>
    <mergeCell ref="M195:O195"/>
    <mergeCell ref="B196:C196"/>
    <mergeCell ref="E196:G196"/>
    <mergeCell ref="I196:J196"/>
    <mergeCell ref="M196:O196"/>
    <mergeCell ref="B193:C193"/>
    <mergeCell ref="E193:G193"/>
    <mergeCell ref="I193:J193"/>
    <mergeCell ref="M193:O193"/>
    <mergeCell ref="B194:C194"/>
    <mergeCell ref="E194:G194"/>
    <mergeCell ref="I194:J194"/>
    <mergeCell ref="M194:O194"/>
    <mergeCell ref="B191:C191"/>
    <mergeCell ref="E191:G191"/>
    <mergeCell ref="I191:J191"/>
    <mergeCell ref="M191:O191"/>
    <mergeCell ref="B192:C192"/>
    <mergeCell ref="E192:G192"/>
    <mergeCell ref="I192:J192"/>
    <mergeCell ref="M192:O192"/>
    <mergeCell ref="B189:C189"/>
    <mergeCell ref="E189:G189"/>
    <mergeCell ref="I189:J189"/>
    <mergeCell ref="M189:O189"/>
    <mergeCell ref="B190:C190"/>
    <mergeCell ref="E190:G190"/>
    <mergeCell ref="I190:J190"/>
    <mergeCell ref="M190:O190"/>
    <mergeCell ref="B187:C187"/>
    <mergeCell ref="E187:G187"/>
    <mergeCell ref="I187:J187"/>
    <mergeCell ref="M187:O187"/>
    <mergeCell ref="B188:C188"/>
    <mergeCell ref="E188:G188"/>
    <mergeCell ref="I188:J188"/>
    <mergeCell ref="M188:O188"/>
    <mergeCell ref="B185:C185"/>
    <mergeCell ref="E185:G185"/>
    <mergeCell ref="I185:J185"/>
    <mergeCell ref="M185:O185"/>
    <mergeCell ref="B186:C186"/>
    <mergeCell ref="E186:G186"/>
    <mergeCell ref="I186:J186"/>
    <mergeCell ref="M186:O186"/>
    <mergeCell ref="B183:C183"/>
    <mergeCell ref="E183:G183"/>
    <mergeCell ref="I183:J183"/>
    <mergeCell ref="M183:O183"/>
    <mergeCell ref="B184:C184"/>
    <mergeCell ref="E184:G184"/>
    <mergeCell ref="I184:J184"/>
    <mergeCell ref="M184:O184"/>
    <mergeCell ref="B181:C181"/>
    <mergeCell ref="E181:G181"/>
    <mergeCell ref="I181:J181"/>
    <mergeCell ref="M181:O181"/>
    <mergeCell ref="B182:C182"/>
    <mergeCell ref="E182:G182"/>
    <mergeCell ref="I182:J182"/>
    <mergeCell ref="M182:O182"/>
    <mergeCell ref="B179:C179"/>
    <mergeCell ref="E179:G179"/>
    <mergeCell ref="I179:J179"/>
    <mergeCell ref="M179:O179"/>
    <mergeCell ref="B180:C180"/>
    <mergeCell ref="E180:G180"/>
    <mergeCell ref="I180:J180"/>
    <mergeCell ref="M180:O180"/>
    <mergeCell ref="B177:C177"/>
    <mergeCell ref="E177:G177"/>
    <mergeCell ref="I177:J177"/>
    <mergeCell ref="M177:O177"/>
    <mergeCell ref="B178:C178"/>
    <mergeCell ref="E178:G178"/>
    <mergeCell ref="I178:J178"/>
    <mergeCell ref="M178:O178"/>
    <mergeCell ref="B175:C175"/>
    <mergeCell ref="E175:G175"/>
    <mergeCell ref="I175:J175"/>
    <mergeCell ref="M175:O175"/>
    <mergeCell ref="B176:C176"/>
    <mergeCell ref="E176:G176"/>
    <mergeCell ref="I176:J176"/>
    <mergeCell ref="M176:O176"/>
    <mergeCell ref="B173:C173"/>
    <mergeCell ref="E173:G173"/>
    <mergeCell ref="I173:J173"/>
    <mergeCell ref="M173:O173"/>
    <mergeCell ref="B174:C174"/>
    <mergeCell ref="E174:G174"/>
    <mergeCell ref="I174:J174"/>
    <mergeCell ref="M174:O174"/>
    <mergeCell ref="B171:C171"/>
    <mergeCell ref="E171:G171"/>
    <mergeCell ref="I171:J171"/>
    <mergeCell ref="M171:O171"/>
    <mergeCell ref="B172:C172"/>
    <mergeCell ref="E172:G172"/>
    <mergeCell ref="I172:J172"/>
    <mergeCell ref="M172:O172"/>
    <mergeCell ref="B169:C169"/>
    <mergeCell ref="E169:G169"/>
    <mergeCell ref="I169:J169"/>
    <mergeCell ref="M169:O169"/>
    <mergeCell ref="B170:C170"/>
    <mergeCell ref="E170:G170"/>
    <mergeCell ref="I170:J170"/>
    <mergeCell ref="M170:O170"/>
    <mergeCell ref="B167:C167"/>
    <mergeCell ref="E167:G167"/>
    <mergeCell ref="I167:J167"/>
    <mergeCell ref="M167:O167"/>
    <mergeCell ref="B168:C168"/>
    <mergeCell ref="E168:G168"/>
    <mergeCell ref="I168:J168"/>
    <mergeCell ref="M168:O168"/>
    <mergeCell ref="B165:C165"/>
    <mergeCell ref="E165:G165"/>
    <mergeCell ref="I165:J165"/>
    <mergeCell ref="M165:O165"/>
    <mergeCell ref="B166:C166"/>
    <mergeCell ref="E166:G166"/>
    <mergeCell ref="I166:J166"/>
    <mergeCell ref="M166:O166"/>
    <mergeCell ref="B163:C163"/>
    <mergeCell ref="E163:G163"/>
    <mergeCell ref="I163:J163"/>
    <mergeCell ref="M163:O163"/>
    <mergeCell ref="B164:C164"/>
    <mergeCell ref="E164:G164"/>
    <mergeCell ref="I164:J164"/>
    <mergeCell ref="M164:O164"/>
    <mergeCell ref="B161:C161"/>
    <mergeCell ref="E161:G161"/>
    <mergeCell ref="I161:J161"/>
    <mergeCell ref="M161:O161"/>
    <mergeCell ref="B162:C162"/>
    <mergeCell ref="E162:G162"/>
    <mergeCell ref="I162:J162"/>
    <mergeCell ref="M162:O162"/>
    <mergeCell ref="B159:C159"/>
    <mergeCell ref="E159:G159"/>
    <mergeCell ref="I159:J159"/>
    <mergeCell ref="M159:O159"/>
    <mergeCell ref="B160:C160"/>
    <mergeCell ref="E160:G160"/>
    <mergeCell ref="I160:J160"/>
    <mergeCell ref="M160:O160"/>
    <mergeCell ref="B157:C157"/>
    <mergeCell ref="E157:G157"/>
    <mergeCell ref="I157:J157"/>
    <mergeCell ref="M157:O157"/>
    <mergeCell ref="B158:C158"/>
    <mergeCell ref="E158:G158"/>
    <mergeCell ref="I158:J158"/>
    <mergeCell ref="M158:O158"/>
    <mergeCell ref="B155:C155"/>
    <mergeCell ref="E155:G155"/>
    <mergeCell ref="I155:J155"/>
    <mergeCell ref="M155:O155"/>
    <mergeCell ref="B156:C156"/>
    <mergeCell ref="E156:G156"/>
    <mergeCell ref="I156:J156"/>
    <mergeCell ref="M156:O156"/>
    <mergeCell ref="B153:C153"/>
    <mergeCell ref="E153:G153"/>
    <mergeCell ref="I153:J153"/>
    <mergeCell ref="M153:O153"/>
    <mergeCell ref="B154:C154"/>
    <mergeCell ref="E154:G154"/>
    <mergeCell ref="I154:J154"/>
    <mergeCell ref="M154:O154"/>
    <mergeCell ref="B151:C151"/>
    <mergeCell ref="E151:G151"/>
    <mergeCell ref="I151:J151"/>
    <mergeCell ref="M151:O151"/>
    <mergeCell ref="B152:C152"/>
    <mergeCell ref="E152:G152"/>
    <mergeCell ref="I152:J152"/>
    <mergeCell ref="M152:O152"/>
    <mergeCell ref="B149:C149"/>
    <mergeCell ref="E149:G149"/>
    <mergeCell ref="I149:J149"/>
    <mergeCell ref="M149:O149"/>
    <mergeCell ref="B150:C150"/>
    <mergeCell ref="E150:G150"/>
    <mergeCell ref="I150:J150"/>
    <mergeCell ref="M150:O150"/>
    <mergeCell ref="B147:C147"/>
    <mergeCell ref="E147:G147"/>
    <mergeCell ref="I147:J147"/>
    <mergeCell ref="M147:O147"/>
    <mergeCell ref="B148:C148"/>
    <mergeCell ref="E148:G148"/>
    <mergeCell ref="I148:J148"/>
    <mergeCell ref="M148:O148"/>
    <mergeCell ref="B145:C145"/>
    <mergeCell ref="E145:G145"/>
    <mergeCell ref="I145:J145"/>
    <mergeCell ref="M145:O145"/>
    <mergeCell ref="B146:C146"/>
    <mergeCell ref="E146:G146"/>
    <mergeCell ref="I146:J146"/>
    <mergeCell ref="M146:O146"/>
    <mergeCell ref="B143:C143"/>
    <mergeCell ref="E143:G143"/>
    <mergeCell ref="I143:J143"/>
    <mergeCell ref="M143:O143"/>
    <mergeCell ref="B144:C144"/>
    <mergeCell ref="E144:G144"/>
    <mergeCell ref="I144:J144"/>
    <mergeCell ref="M144:O144"/>
    <mergeCell ref="B141:C141"/>
    <mergeCell ref="E141:G141"/>
    <mergeCell ref="I141:J141"/>
    <mergeCell ref="M141:O141"/>
    <mergeCell ref="B142:C142"/>
    <mergeCell ref="E142:G142"/>
    <mergeCell ref="I142:J142"/>
    <mergeCell ref="M142:O142"/>
    <mergeCell ref="B139:C139"/>
    <mergeCell ref="E139:G139"/>
    <mergeCell ref="I139:J139"/>
    <mergeCell ref="M139:O139"/>
    <mergeCell ref="B140:C140"/>
    <mergeCell ref="E140:G140"/>
    <mergeCell ref="I140:J140"/>
    <mergeCell ref="M140:O140"/>
    <mergeCell ref="B137:C137"/>
    <mergeCell ref="E137:G137"/>
    <mergeCell ref="I137:J137"/>
    <mergeCell ref="M137:O137"/>
    <mergeCell ref="B138:C138"/>
    <mergeCell ref="E138:G138"/>
    <mergeCell ref="I138:J138"/>
    <mergeCell ref="M138:O138"/>
    <mergeCell ref="B135:C135"/>
    <mergeCell ref="E135:G135"/>
    <mergeCell ref="I135:J135"/>
    <mergeCell ref="M135:O135"/>
    <mergeCell ref="B136:C136"/>
    <mergeCell ref="E136:G136"/>
    <mergeCell ref="I136:J136"/>
    <mergeCell ref="M136:O136"/>
    <mergeCell ref="B133:C133"/>
    <mergeCell ref="E133:G133"/>
    <mergeCell ref="I133:J133"/>
    <mergeCell ref="M133:O133"/>
    <mergeCell ref="B134:C134"/>
    <mergeCell ref="E134:G134"/>
    <mergeCell ref="I134:J134"/>
    <mergeCell ref="M134:O134"/>
    <mergeCell ref="B131:C131"/>
    <mergeCell ref="E131:G131"/>
    <mergeCell ref="I131:J131"/>
    <mergeCell ref="M131:O131"/>
    <mergeCell ref="B132:C132"/>
    <mergeCell ref="E132:G132"/>
    <mergeCell ref="I132:J132"/>
    <mergeCell ref="M132:O132"/>
    <mergeCell ref="B129:C129"/>
    <mergeCell ref="E129:G129"/>
    <mergeCell ref="I129:J129"/>
    <mergeCell ref="M129:O129"/>
    <mergeCell ref="B130:C130"/>
    <mergeCell ref="E130:G130"/>
    <mergeCell ref="I130:J130"/>
    <mergeCell ref="M130:O130"/>
    <mergeCell ref="B127:C127"/>
    <mergeCell ref="E127:G127"/>
    <mergeCell ref="I127:J127"/>
    <mergeCell ref="M127:O127"/>
    <mergeCell ref="B128:C128"/>
    <mergeCell ref="E128:G128"/>
    <mergeCell ref="I128:J128"/>
    <mergeCell ref="M128:O128"/>
    <mergeCell ref="B125:C125"/>
    <mergeCell ref="E125:G125"/>
    <mergeCell ref="I125:J125"/>
    <mergeCell ref="M125:O125"/>
    <mergeCell ref="B126:C126"/>
    <mergeCell ref="E126:G126"/>
    <mergeCell ref="I126:J126"/>
    <mergeCell ref="M126:O126"/>
    <mergeCell ref="B123:C123"/>
    <mergeCell ref="E123:G123"/>
    <mergeCell ref="I123:J123"/>
    <mergeCell ref="M123:O123"/>
    <mergeCell ref="B124:C124"/>
    <mergeCell ref="E124:G124"/>
    <mergeCell ref="I124:J124"/>
    <mergeCell ref="M124:O124"/>
    <mergeCell ref="B121:C121"/>
    <mergeCell ref="E121:G121"/>
    <mergeCell ref="I121:J121"/>
    <mergeCell ref="M121:O121"/>
    <mergeCell ref="B122:C122"/>
    <mergeCell ref="E122:G122"/>
    <mergeCell ref="I122:J122"/>
    <mergeCell ref="M122:O122"/>
    <mergeCell ref="B119:C119"/>
    <mergeCell ref="E119:G119"/>
    <mergeCell ref="I119:J119"/>
    <mergeCell ref="M119:O119"/>
    <mergeCell ref="B120:C120"/>
    <mergeCell ref="E120:G120"/>
    <mergeCell ref="I120:J120"/>
    <mergeCell ref="M120:O120"/>
    <mergeCell ref="B117:C117"/>
    <mergeCell ref="E117:G117"/>
    <mergeCell ref="I117:J117"/>
    <mergeCell ref="M117:O117"/>
    <mergeCell ref="B118:C118"/>
    <mergeCell ref="E118:G118"/>
    <mergeCell ref="I118:J118"/>
    <mergeCell ref="M118:O118"/>
    <mergeCell ref="B115:C115"/>
    <mergeCell ref="E115:G115"/>
    <mergeCell ref="I115:J115"/>
    <mergeCell ref="M115:O115"/>
    <mergeCell ref="B116:C116"/>
    <mergeCell ref="E116:G116"/>
    <mergeCell ref="I116:J116"/>
    <mergeCell ref="M116:O116"/>
    <mergeCell ref="B113:C113"/>
    <mergeCell ref="E113:G113"/>
    <mergeCell ref="I113:J113"/>
    <mergeCell ref="M113:O113"/>
    <mergeCell ref="B114:C114"/>
    <mergeCell ref="E114:G114"/>
    <mergeCell ref="I114:J114"/>
    <mergeCell ref="M114:O114"/>
    <mergeCell ref="B111:C111"/>
    <mergeCell ref="E111:G111"/>
    <mergeCell ref="I111:J111"/>
    <mergeCell ref="M111:O111"/>
    <mergeCell ref="B112:C112"/>
    <mergeCell ref="E112:G112"/>
    <mergeCell ref="I112:J112"/>
    <mergeCell ref="M112:O112"/>
    <mergeCell ref="B109:C109"/>
    <mergeCell ref="E109:G109"/>
    <mergeCell ref="I109:J109"/>
    <mergeCell ref="M109:O109"/>
    <mergeCell ref="B110:C110"/>
    <mergeCell ref="E110:G110"/>
    <mergeCell ref="I110:J110"/>
    <mergeCell ref="M110:O110"/>
    <mergeCell ref="B107:C107"/>
    <mergeCell ref="E107:G107"/>
    <mergeCell ref="I107:J107"/>
    <mergeCell ref="M107:O107"/>
    <mergeCell ref="B108:C108"/>
    <mergeCell ref="E108:G108"/>
    <mergeCell ref="I108:J108"/>
    <mergeCell ref="M108:O108"/>
    <mergeCell ref="B105:C105"/>
    <mergeCell ref="E105:G105"/>
    <mergeCell ref="I105:J105"/>
    <mergeCell ref="M105:O105"/>
    <mergeCell ref="B106:C106"/>
    <mergeCell ref="E106:G106"/>
    <mergeCell ref="I106:J106"/>
    <mergeCell ref="M106:O106"/>
    <mergeCell ref="B103:C103"/>
    <mergeCell ref="E103:G103"/>
    <mergeCell ref="I103:J103"/>
    <mergeCell ref="M103:O103"/>
    <mergeCell ref="B104:C104"/>
    <mergeCell ref="E104:G104"/>
    <mergeCell ref="I104:J104"/>
    <mergeCell ref="M104:O104"/>
    <mergeCell ref="B101:C101"/>
    <mergeCell ref="E101:G101"/>
    <mergeCell ref="I101:J101"/>
    <mergeCell ref="M101:O101"/>
    <mergeCell ref="B102:C102"/>
    <mergeCell ref="E102:G102"/>
    <mergeCell ref="I102:J102"/>
    <mergeCell ref="M102:O102"/>
    <mergeCell ref="B99:C99"/>
    <mergeCell ref="E99:G99"/>
    <mergeCell ref="I99:J99"/>
    <mergeCell ref="M99:O99"/>
    <mergeCell ref="B100:C100"/>
    <mergeCell ref="E100:G100"/>
    <mergeCell ref="I100:J100"/>
    <mergeCell ref="B97:C97"/>
    <mergeCell ref="E97:G97"/>
    <mergeCell ref="I97:J97"/>
    <mergeCell ref="M97:O97"/>
    <mergeCell ref="B98:C98"/>
    <mergeCell ref="E98:G98"/>
    <mergeCell ref="I98:J98"/>
    <mergeCell ref="M98:O98"/>
    <mergeCell ref="B95:C95"/>
    <mergeCell ref="E95:G95"/>
    <mergeCell ref="I95:J95"/>
    <mergeCell ref="M95:O95"/>
    <mergeCell ref="B96:C96"/>
    <mergeCell ref="E96:G96"/>
    <mergeCell ref="I96:J96"/>
    <mergeCell ref="M96:O96"/>
    <mergeCell ref="B93:C93"/>
    <mergeCell ref="E93:G93"/>
    <mergeCell ref="I93:J93"/>
    <mergeCell ref="M93:O93"/>
    <mergeCell ref="B94:C94"/>
    <mergeCell ref="E94:G94"/>
    <mergeCell ref="I94:J94"/>
    <mergeCell ref="M94:O94"/>
    <mergeCell ref="B91:C91"/>
    <mergeCell ref="E91:G91"/>
    <mergeCell ref="I91:J91"/>
    <mergeCell ref="M91:O91"/>
    <mergeCell ref="B92:C92"/>
    <mergeCell ref="E92:G92"/>
    <mergeCell ref="I92:J92"/>
    <mergeCell ref="M92:O92"/>
    <mergeCell ref="B89:C89"/>
    <mergeCell ref="E89:G89"/>
    <mergeCell ref="I89:J89"/>
    <mergeCell ref="M89:O89"/>
    <mergeCell ref="B90:C90"/>
    <mergeCell ref="E90:G90"/>
    <mergeCell ref="I90:J90"/>
    <mergeCell ref="M90:O90"/>
    <mergeCell ref="B87:C87"/>
    <mergeCell ref="E87:G87"/>
    <mergeCell ref="I87:J87"/>
    <mergeCell ref="M87:O87"/>
    <mergeCell ref="B88:C88"/>
    <mergeCell ref="E88:G88"/>
    <mergeCell ref="I88:J88"/>
    <mergeCell ref="M88:O88"/>
    <mergeCell ref="B85:C85"/>
    <mergeCell ref="E85:G85"/>
    <mergeCell ref="I85:J85"/>
    <mergeCell ref="M85:O85"/>
    <mergeCell ref="B86:C86"/>
    <mergeCell ref="E86:G86"/>
    <mergeCell ref="I86:J86"/>
    <mergeCell ref="M86:O86"/>
    <mergeCell ref="B83:C83"/>
    <mergeCell ref="E83:G83"/>
    <mergeCell ref="I83:J83"/>
    <mergeCell ref="M83:O83"/>
    <mergeCell ref="B84:C84"/>
    <mergeCell ref="E84:G84"/>
    <mergeCell ref="I84:J84"/>
    <mergeCell ref="M84:O84"/>
    <mergeCell ref="B81:C81"/>
    <mergeCell ref="E81:G81"/>
    <mergeCell ref="I81:J81"/>
    <mergeCell ref="M81:O81"/>
    <mergeCell ref="B82:C82"/>
    <mergeCell ref="E82:G82"/>
    <mergeCell ref="I82:J82"/>
    <mergeCell ref="M82:O82"/>
    <mergeCell ref="B79:C79"/>
    <mergeCell ref="E79:G79"/>
    <mergeCell ref="I79:J79"/>
    <mergeCell ref="M79:O79"/>
    <mergeCell ref="B80:C80"/>
    <mergeCell ref="E80:G80"/>
    <mergeCell ref="I80:J80"/>
    <mergeCell ref="M80:O80"/>
    <mergeCell ref="B77:C77"/>
    <mergeCell ref="E77:G77"/>
    <mergeCell ref="I77:J77"/>
    <mergeCell ref="M77:O77"/>
    <mergeCell ref="B78:C78"/>
    <mergeCell ref="E78:G78"/>
    <mergeCell ref="I78:J78"/>
    <mergeCell ref="M78:O78"/>
    <mergeCell ref="B75:C75"/>
    <mergeCell ref="E75:G75"/>
    <mergeCell ref="I75:J75"/>
    <mergeCell ref="M75:O75"/>
    <mergeCell ref="B76:C76"/>
    <mergeCell ref="E76:G76"/>
    <mergeCell ref="I76:J76"/>
    <mergeCell ref="M76:O76"/>
    <mergeCell ref="B73:C73"/>
    <mergeCell ref="E73:G73"/>
    <mergeCell ref="I73:J73"/>
    <mergeCell ref="M73:O73"/>
    <mergeCell ref="B74:C74"/>
    <mergeCell ref="E74:G74"/>
    <mergeCell ref="I74:J74"/>
    <mergeCell ref="M74:O74"/>
    <mergeCell ref="B71:C71"/>
    <mergeCell ref="E71:G71"/>
    <mergeCell ref="I71:J71"/>
    <mergeCell ref="M71:O71"/>
    <mergeCell ref="B72:C72"/>
    <mergeCell ref="E72:G72"/>
    <mergeCell ref="I72:J72"/>
    <mergeCell ref="M72:O72"/>
    <mergeCell ref="B69:C69"/>
    <mergeCell ref="E69:G69"/>
    <mergeCell ref="I69:J69"/>
    <mergeCell ref="M69:O69"/>
    <mergeCell ref="B70:C70"/>
    <mergeCell ref="E70:G70"/>
    <mergeCell ref="I70:J70"/>
    <mergeCell ref="M70:O70"/>
    <mergeCell ref="B67:C67"/>
    <mergeCell ref="E67:G67"/>
    <mergeCell ref="I67:J67"/>
    <mergeCell ref="M67:O67"/>
    <mergeCell ref="B68:C68"/>
    <mergeCell ref="E68:G68"/>
    <mergeCell ref="I68:J68"/>
    <mergeCell ref="M68:O68"/>
    <mergeCell ref="B65:C65"/>
    <mergeCell ref="E65:G65"/>
    <mergeCell ref="I65:J65"/>
    <mergeCell ref="M65:O65"/>
    <mergeCell ref="B66:C66"/>
    <mergeCell ref="E66:G66"/>
    <mergeCell ref="I66:J66"/>
    <mergeCell ref="M66:O66"/>
    <mergeCell ref="B63:C63"/>
    <mergeCell ref="E63:G63"/>
    <mergeCell ref="I63:J63"/>
    <mergeCell ref="M63:O63"/>
    <mergeCell ref="B64:C64"/>
    <mergeCell ref="E64:G64"/>
    <mergeCell ref="I64:J64"/>
    <mergeCell ref="M64:O64"/>
    <mergeCell ref="B61:C61"/>
    <mergeCell ref="E61:G61"/>
    <mergeCell ref="I61:J61"/>
    <mergeCell ref="M61:O61"/>
    <mergeCell ref="B62:C62"/>
    <mergeCell ref="E62:G62"/>
    <mergeCell ref="I62:J62"/>
    <mergeCell ref="M62:O62"/>
    <mergeCell ref="B59:C59"/>
    <mergeCell ref="E59:G59"/>
    <mergeCell ref="I59:J59"/>
    <mergeCell ref="M59:O59"/>
    <mergeCell ref="B60:C60"/>
    <mergeCell ref="E60:G60"/>
    <mergeCell ref="I60:J60"/>
    <mergeCell ref="M60:O60"/>
    <mergeCell ref="B57:C57"/>
    <mergeCell ref="E57:G57"/>
    <mergeCell ref="I57:J57"/>
    <mergeCell ref="M57:O57"/>
    <mergeCell ref="B58:C58"/>
    <mergeCell ref="E58:G58"/>
    <mergeCell ref="I58:J58"/>
    <mergeCell ref="M58:O58"/>
    <mergeCell ref="B55:C55"/>
    <mergeCell ref="E55:G55"/>
    <mergeCell ref="I55:J55"/>
    <mergeCell ref="M55:O55"/>
    <mergeCell ref="B56:C56"/>
    <mergeCell ref="E56:G56"/>
    <mergeCell ref="I56:J56"/>
    <mergeCell ref="M56:O56"/>
    <mergeCell ref="B53:C53"/>
    <mergeCell ref="E53:G53"/>
    <mergeCell ref="I53:J53"/>
    <mergeCell ref="M53:O53"/>
    <mergeCell ref="B54:C54"/>
    <mergeCell ref="E54:G54"/>
    <mergeCell ref="I54:J54"/>
    <mergeCell ref="M54:O54"/>
    <mergeCell ref="B51:C51"/>
    <mergeCell ref="E51:G51"/>
    <mergeCell ref="I51:J51"/>
    <mergeCell ref="M51:O51"/>
    <mergeCell ref="B52:C52"/>
    <mergeCell ref="E52:G52"/>
    <mergeCell ref="I52:J52"/>
    <mergeCell ref="M52:O52"/>
    <mergeCell ref="B49:C49"/>
    <mergeCell ref="E49:G49"/>
    <mergeCell ref="I49:J49"/>
    <mergeCell ref="M49:O49"/>
    <mergeCell ref="B50:C50"/>
    <mergeCell ref="E50:G50"/>
    <mergeCell ref="I50:J50"/>
    <mergeCell ref="M50:O50"/>
    <mergeCell ref="B47:C47"/>
    <mergeCell ref="E47:G47"/>
    <mergeCell ref="I47:J47"/>
    <mergeCell ref="M47:O47"/>
    <mergeCell ref="B48:C48"/>
    <mergeCell ref="E48:G48"/>
    <mergeCell ref="I48:J48"/>
    <mergeCell ref="M48:O48"/>
    <mergeCell ref="B45:C45"/>
    <mergeCell ref="E45:G45"/>
    <mergeCell ref="I45:J45"/>
    <mergeCell ref="M45:O45"/>
    <mergeCell ref="B46:C46"/>
    <mergeCell ref="E46:G46"/>
    <mergeCell ref="I46:J46"/>
    <mergeCell ref="M46:O46"/>
    <mergeCell ref="B43:C43"/>
    <mergeCell ref="E43:G43"/>
    <mergeCell ref="I43:J43"/>
    <mergeCell ref="M43:O43"/>
    <mergeCell ref="B44:C44"/>
    <mergeCell ref="E44:G44"/>
    <mergeCell ref="I44:J44"/>
    <mergeCell ref="M44:O44"/>
    <mergeCell ref="B41:C41"/>
    <mergeCell ref="E41:G41"/>
    <mergeCell ref="I41:J41"/>
    <mergeCell ref="M41:O41"/>
    <mergeCell ref="B42:C42"/>
    <mergeCell ref="E42:G42"/>
    <mergeCell ref="I42:J42"/>
    <mergeCell ref="M42:O42"/>
    <mergeCell ref="B39:C39"/>
    <mergeCell ref="E39:G39"/>
    <mergeCell ref="I39:J39"/>
    <mergeCell ref="M39:O39"/>
    <mergeCell ref="B40:C40"/>
    <mergeCell ref="E40:G40"/>
    <mergeCell ref="I40:J40"/>
    <mergeCell ref="M40:O40"/>
    <mergeCell ref="B37:C37"/>
    <mergeCell ref="E37:G37"/>
    <mergeCell ref="I37:J37"/>
    <mergeCell ref="M37:O37"/>
    <mergeCell ref="B38:C38"/>
    <mergeCell ref="E38:G38"/>
    <mergeCell ref="I38:J38"/>
    <mergeCell ref="M38:O38"/>
    <mergeCell ref="B35:C35"/>
    <mergeCell ref="E35:G35"/>
    <mergeCell ref="I35:J35"/>
    <mergeCell ref="M35:O35"/>
    <mergeCell ref="B36:C36"/>
    <mergeCell ref="E36:G36"/>
    <mergeCell ref="I36:J36"/>
    <mergeCell ref="M36:O36"/>
    <mergeCell ref="B33:C33"/>
    <mergeCell ref="E33:G33"/>
    <mergeCell ref="I33:J33"/>
    <mergeCell ref="M33:O33"/>
    <mergeCell ref="B34:C34"/>
    <mergeCell ref="E34:G34"/>
    <mergeCell ref="I34:J34"/>
    <mergeCell ref="M34:O34"/>
    <mergeCell ref="B31:C31"/>
    <mergeCell ref="E31:G31"/>
    <mergeCell ref="I31:J31"/>
    <mergeCell ref="M31:O31"/>
    <mergeCell ref="B32:C32"/>
    <mergeCell ref="E32:G32"/>
    <mergeCell ref="I32:J32"/>
    <mergeCell ref="M32:O32"/>
    <mergeCell ref="B29:C29"/>
    <mergeCell ref="E29:G29"/>
    <mergeCell ref="I29:J29"/>
    <mergeCell ref="M29:O29"/>
    <mergeCell ref="B30:C30"/>
    <mergeCell ref="E30:G30"/>
    <mergeCell ref="I30:J30"/>
    <mergeCell ref="M30:O30"/>
    <mergeCell ref="B27:C27"/>
    <mergeCell ref="E27:G27"/>
    <mergeCell ref="I27:J27"/>
    <mergeCell ref="M27:O27"/>
    <mergeCell ref="B28:C28"/>
    <mergeCell ref="E28:G28"/>
    <mergeCell ref="I28:J28"/>
    <mergeCell ref="M28:O28"/>
    <mergeCell ref="B25:C25"/>
    <mergeCell ref="E25:G25"/>
    <mergeCell ref="I25:J25"/>
    <mergeCell ref="M25:O25"/>
    <mergeCell ref="B26:C26"/>
    <mergeCell ref="E26:G26"/>
    <mergeCell ref="I26:J26"/>
    <mergeCell ref="M26:O26"/>
    <mergeCell ref="B23:C23"/>
    <mergeCell ref="E23:G23"/>
    <mergeCell ref="I23:J23"/>
    <mergeCell ref="M23:O23"/>
    <mergeCell ref="B24:C24"/>
    <mergeCell ref="E24:G24"/>
    <mergeCell ref="I24:J24"/>
    <mergeCell ref="M24:O24"/>
    <mergeCell ref="B21:C21"/>
    <mergeCell ref="E21:G21"/>
    <mergeCell ref="I21:J21"/>
    <mergeCell ref="M21:O21"/>
    <mergeCell ref="B22:C22"/>
    <mergeCell ref="E22:G22"/>
    <mergeCell ref="I22:J22"/>
    <mergeCell ref="M22:O22"/>
    <mergeCell ref="B19:C19"/>
    <mergeCell ref="E19:G19"/>
    <mergeCell ref="I19:J19"/>
    <mergeCell ref="M19:O19"/>
    <mergeCell ref="B20:C20"/>
    <mergeCell ref="E20:G20"/>
    <mergeCell ref="I20:J20"/>
    <mergeCell ref="M20:O20"/>
    <mergeCell ref="B17:C17"/>
    <mergeCell ref="E17:G17"/>
    <mergeCell ref="I17:J17"/>
    <mergeCell ref="M17:O17"/>
    <mergeCell ref="B18:C18"/>
    <mergeCell ref="E18:G18"/>
    <mergeCell ref="I18:J18"/>
    <mergeCell ref="M18:O18"/>
    <mergeCell ref="B15:C15"/>
    <mergeCell ref="E15:G15"/>
    <mergeCell ref="I15:J15"/>
    <mergeCell ref="M15:O15"/>
    <mergeCell ref="B16:C16"/>
    <mergeCell ref="E16:G16"/>
    <mergeCell ref="I16:J16"/>
    <mergeCell ref="M16:O16"/>
    <mergeCell ref="B13:C13"/>
    <mergeCell ref="E13:G13"/>
    <mergeCell ref="I13:J13"/>
    <mergeCell ref="M13:O13"/>
    <mergeCell ref="B14:C14"/>
    <mergeCell ref="E14:G14"/>
    <mergeCell ref="I14:J14"/>
    <mergeCell ref="M14:O14"/>
    <mergeCell ref="B11:C11"/>
    <mergeCell ref="E11:G11"/>
    <mergeCell ref="I11:J11"/>
    <mergeCell ref="M11:O11"/>
    <mergeCell ref="B12:C12"/>
    <mergeCell ref="E12:G12"/>
    <mergeCell ref="I12:J12"/>
    <mergeCell ref="M12:O12"/>
    <mergeCell ref="B9:C9"/>
    <mergeCell ref="E9:G9"/>
    <mergeCell ref="I9:J9"/>
    <mergeCell ref="M9:O9"/>
    <mergeCell ref="B10:C10"/>
    <mergeCell ref="E10:G10"/>
    <mergeCell ref="I10:J10"/>
    <mergeCell ref="M10:O10"/>
    <mergeCell ref="B7:C7"/>
    <mergeCell ref="E7:G7"/>
    <mergeCell ref="I7:J7"/>
    <mergeCell ref="M7:O7"/>
    <mergeCell ref="B8:C8"/>
    <mergeCell ref="E8:G8"/>
    <mergeCell ref="I8:J8"/>
    <mergeCell ref="M8:O8"/>
    <mergeCell ref="B6:C6"/>
    <mergeCell ref="E6:G6"/>
    <mergeCell ref="I6:J6"/>
    <mergeCell ref="M6:O6"/>
    <mergeCell ref="B3:C3"/>
    <mergeCell ref="E3:G3"/>
    <mergeCell ref="I3:J3"/>
    <mergeCell ref="M3:O3"/>
    <mergeCell ref="B4:C4"/>
    <mergeCell ref="E4:G4"/>
    <mergeCell ref="I4:J4"/>
    <mergeCell ref="M4:O4"/>
    <mergeCell ref="B1:C1"/>
    <mergeCell ref="E1:G1"/>
    <mergeCell ref="I1:J1"/>
    <mergeCell ref="M1:O1"/>
    <mergeCell ref="B2:C2"/>
    <mergeCell ref="E2:G2"/>
    <mergeCell ref="I2:J2"/>
    <mergeCell ref="M2:O2"/>
    <mergeCell ref="B5:C5"/>
    <mergeCell ref="E5:G5"/>
    <mergeCell ref="I5:J5"/>
    <mergeCell ref="M5:O5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  <headerFooter>
    <oddHeader>&amp;CBUDGET ECONOMICO RICAVI 2018 POLO DI ODONTOIATRIA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W592"/>
  <sheetViews>
    <sheetView topLeftCell="C574" zoomScaleNormal="100" workbookViewId="0">
      <selection activeCell="M581" sqref="M581"/>
    </sheetView>
  </sheetViews>
  <sheetFormatPr defaultColWidth="9.109375" defaultRowHeight="30" customHeight="1"/>
  <cols>
    <col min="1" max="1" width="0" style="172" hidden="1" customWidth="1"/>
    <col min="2" max="2" width="16.5546875" style="183" hidden="1" customWidth="1"/>
    <col min="3" max="3" width="9.109375" style="172"/>
    <col min="4" max="4" width="3.6640625" style="172" customWidth="1"/>
    <col min="5" max="5" width="15.5546875" style="172" customWidth="1"/>
    <col min="6" max="7" width="9.109375" style="190"/>
    <col min="8" max="8" width="12.109375" style="190" customWidth="1"/>
    <col min="9" max="9" width="9.109375" style="172"/>
    <col min="10" max="12" width="0" style="172" hidden="1" customWidth="1"/>
    <col min="13" max="13" width="9.109375" style="172"/>
    <col min="14" max="17" width="0" style="172" hidden="1" customWidth="1"/>
    <col min="18" max="19" width="16.88671875" style="144" bestFit="1" customWidth="1"/>
    <col min="20" max="21" width="16.88671875" style="144" customWidth="1"/>
    <col min="22" max="23" width="16.88671875" style="144" bestFit="1" customWidth="1"/>
    <col min="24" max="256" width="9.109375" style="172"/>
    <col min="257" max="258" width="0" style="172" hidden="1" customWidth="1"/>
    <col min="259" max="259" width="9.109375" style="172"/>
    <col min="260" max="260" width="3.6640625" style="172" customWidth="1"/>
    <col min="261" max="261" width="15.5546875" style="172" customWidth="1"/>
    <col min="262" max="263" width="9.109375" style="172"/>
    <col min="264" max="264" width="23.5546875" style="172" customWidth="1"/>
    <col min="265" max="269" width="9.109375" style="172"/>
    <col min="270" max="273" width="0" style="172" hidden="1" customWidth="1"/>
    <col min="274" max="275" width="16.88671875" style="172" bestFit="1" customWidth="1"/>
    <col min="276" max="277" width="16.88671875" style="172" customWidth="1"/>
    <col min="278" max="279" width="16.88671875" style="172" bestFit="1" customWidth="1"/>
    <col min="280" max="512" width="9.109375" style="172"/>
    <col min="513" max="514" width="0" style="172" hidden="1" customWidth="1"/>
    <col min="515" max="515" width="9.109375" style="172"/>
    <col min="516" max="516" width="3.6640625" style="172" customWidth="1"/>
    <col min="517" max="517" width="15.5546875" style="172" customWidth="1"/>
    <col min="518" max="519" width="9.109375" style="172"/>
    <col min="520" max="520" width="23.5546875" style="172" customWidth="1"/>
    <col min="521" max="525" width="9.109375" style="172"/>
    <col min="526" max="529" width="0" style="172" hidden="1" customWidth="1"/>
    <col min="530" max="531" width="16.88671875" style="172" bestFit="1" customWidth="1"/>
    <col min="532" max="533" width="16.88671875" style="172" customWidth="1"/>
    <col min="534" max="535" width="16.88671875" style="172" bestFit="1" customWidth="1"/>
    <col min="536" max="768" width="9.109375" style="172"/>
    <col min="769" max="770" width="0" style="172" hidden="1" customWidth="1"/>
    <col min="771" max="771" width="9.109375" style="172"/>
    <col min="772" max="772" width="3.6640625" style="172" customWidth="1"/>
    <col min="773" max="773" width="15.5546875" style="172" customWidth="1"/>
    <col min="774" max="775" width="9.109375" style="172"/>
    <col min="776" max="776" width="23.5546875" style="172" customWidth="1"/>
    <col min="777" max="781" width="9.109375" style="172"/>
    <col min="782" max="785" width="0" style="172" hidden="1" customWidth="1"/>
    <col min="786" max="787" width="16.88671875" style="172" bestFit="1" customWidth="1"/>
    <col min="788" max="789" width="16.88671875" style="172" customWidth="1"/>
    <col min="790" max="791" width="16.88671875" style="172" bestFit="1" customWidth="1"/>
    <col min="792" max="1024" width="9.109375" style="172"/>
    <col min="1025" max="1026" width="0" style="172" hidden="1" customWidth="1"/>
    <col min="1027" max="1027" width="9.109375" style="172"/>
    <col min="1028" max="1028" width="3.6640625" style="172" customWidth="1"/>
    <col min="1029" max="1029" width="15.5546875" style="172" customWidth="1"/>
    <col min="1030" max="1031" width="9.109375" style="172"/>
    <col min="1032" max="1032" width="23.5546875" style="172" customWidth="1"/>
    <col min="1033" max="1037" width="9.109375" style="172"/>
    <col min="1038" max="1041" width="0" style="172" hidden="1" customWidth="1"/>
    <col min="1042" max="1043" width="16.88671875" style="172" bestFit="1" customWidth="1"/>
    <col min="1044" max="1045" width="16.88671875" style="172" customWidth="1"/>
    <col min="1046" max="1047" width="16.88671875" style="172" bestFit="1" customWidth="1"/>
    <col min="1048" max="1280" width="9.109375" style="172"/>
    <col min="1281" max="1282" width="0" style="172" hidden="1" customWidth="1"/>
    <col min="1283" max="1283" width="9.109375" style="172"/>
    <col min="1284" max="1284" width="3.6640625" style="172" customWidth="1"/>
    <col min="1285" max="1285" width="15.5546875" style="172" customWidth="1"/>
    <col min="1286" max="1287" width="9.109375" style="172"/>
    <col min="1288" max="1288" width="23.5546875" style="172" customWidth="1"/>
    <col min="1289" max="1293" width="9.109375" style="172"/>
    <col min="1294" max="1297" width="0" style="172" hidden="1" customWidth="1"/>
    <col min="1298" max="1299" width="16.88671875" style="172" bestFit="1" customWidth="1"/>
    <col min="1300" max="1301" width="16.88671875" style="172" customWidth="1"/>
    <col min="1302" max="1303" width="16.88671875" style="172" bestFit="1" customWidth="1"/>
    <col min="1304" max="1536" width="9.109375" style="172"/>
    <col min="1537" max="1538" width="0" style="172" hidden="1" customWidth="1"/>
    <col min="1539" max="1539" width="9.109375" style="172"/>
    <col min="1540" max="1540" width="3.6640625" style="172" customWidth="1"/>
    <col min="1541" max="1541" width="15.5546875" style="172" customWidth="1"/>
    <col min="1542" max="1543" width="9.109375" style="172"/>
    <col min="1544" max="1544" width="23.5546875" style="172" customWidth="1"/>
    <col min="1545" max="1549" width="9.109375" style="172"/>
    <col min="1550" max="1553" width="0" style="172" hidden="1" customWidth="1"/>
    <col min="1554" max="1555" width="16.88671875" style="172" bestFit="1" customWidth="1"/>
    <col min="1556" max="1557" width="16.88671875" style="172" customWidth="1"/>
    <col min="1558" max="1559" width="16.88671875" style="172" bestFit="1" customWidth="1"/>
    <col min="1560" max="1792" width="9.109375" style="172"/>
    <col min="1793" max="1794" width="0" style="172" hidden="1" customWidth="1"/>
    <col min="1795" max="1795" width="9.109375" style="172"/>
    <col min="1796" max="1796" width="3.6640625" style="172" customWidth="1"/>
    <col min="1797" max="1797" width="15.5546875" style="172" customWidth="1"/>
    <col min="1798" max="1799" width="9.109375" style="172"/>
    <col min="1800" max="1800" width="23.5546875" style="172" customWidth="1"/>
    <col min="1801" max="1805" width="9.109375" style="172"/>
    <col min="1806" max="1809" width="0" style="172" hidden="1" customWidth="1"/>
    <col min="1810" max="1811" width="16.88671875" style="172" bestFit="1" customWidth="1"/>
    <col min="1812" max="1813" width="16.88671875" style="172" customWidth="1"/>
    <col min="1814" max="1815" width="16.88671875" style="172" bestFit="1" customWidth="1"/>
    <col min="1816" max="2048" width="9.109375" style="172"/>
    <col min="2049" max="2050" width="0" style="172" hidden="1" customWidth="1"/>
    <col min="2051" max="2051" width="9.109375" style="172"/>
    <col min="2052" max="2052" width="3.6640625" style="172" customWidth="1"/>
    <col min="2053" max="2053" width="15.5546875" style="172" customWidth="1"/>
    <col min="2054" max="2055" width="9.109375" style="172"/>
    <col min="2056" max="2056" width="23.5546875" style="172" customWidth="1"/>
    <col min="2057" max="2061" width="9.109375" style="172"/>
    <col min="2062" max="2065" width="0" style="172" hidden="1" customWidth="1"/>
    <col min="2066" max="2067" width="16.88671875" style="172" bestFit="1" customWidth="1"/>
    <col min="2068" max="2069" width="16.88671875" style="172" customWidth="1"/>
    <col min="2070" max="2071" width="16.88671875" style="172" bestFit="1" customWidth="1"/>
    <col min="2072" max="2304" width="9.109375" style="172"/>
    <col min="2305" max="2306" width="0" style="172" hidden="1" customWidth="1"/>
    <col min="2307" max="2307" width="9.109375" style="172"/>
    <col min="2308" max="2308" width="3.6640625" style="172" customWidth="1"/>
    <col min="2309" max="2309" width="15.5546875" style="172" customWidth="1"/>
    <col min="2310" max="2311" width="9.109375" style="172"/>
    <col min="2312" max="2312" width="23.5546875" style="172" customWidth="1"/>
    <col min="2313" max="2317" width="9.109375" style="172"/>
    <col min="2318" max="2321" width="0" style="172" hidden="1" customWidth="1"/>
    <col min="2322" max="2323" width="16.88671875" style="172" bestFit="1" customWidth="1"/>
    <col min="2324" max="2325" width="16.88671875" style="172" customWidth="1"/>
    <col min="2326" max="2327" width="16.88671875" style="172" bestFit="1" customWidth="1"/>
    <col min="2328" max="2560" width="9.109375" style="172"/>
    <col min="2561" max="2562" width="0" style="172" hidden="1" customWidth="1"/>
    <col min="2563" max="2563" width="9.109375" style="172"/>
    <col min="2564" max="2564" width="3.6640625" style="172" customWidth="1"/>
    <col min="2565" max="2565" width="15.5546875" style="172" customWidth="1"/>
    <col min="2566" max="2567" width="9.109375" style="172"/>
    <col min="2568" max="2568" width="23.5546875" style="172" customWidth="1"/>
    <col min="2569" max="2573" width="9.109375" style="172"/>
    <col min="2574" max="2577" width="0" style="172" hidden="1" customWidth="1"/>
    <col min="2578" max="2579" width="16.88671875" style="172" bestFit="1" customWidth="1"/>
    <col min="2580" max="2581" width="16.88671875" style="172" customWidth="1"/>
    <col min="2582" max="2583" width="16.88671875" style="172" bestFit="1" customWidth="1"/>
    <col min="2584" max="2816" width="9.109375" style="172"/>
    <col min="2817" max="2818" width="0" style="172" hidden="1" customWidth="1"/>
    <col min="2819" max="2819" width="9.109375" style="172"/>
    <col min="2820" max="2820" width="3.6640625" style="172" customWidth="1"/>
    <col min="2821" max="2821" width="15.5546875" style="172" customWidth="1"/>
    <col min="2822" max="2823" width="9.109375" style="172"/>
    <col min="2824" max="2824" width="23.5546875" style="172" customWidth="1"/>
    <col min="2825" max="2829" width="9.109375" style="172"/>
    <col min="2830" max="2833" width="0" style="172" hidden="1" customWidth="1"/>
    <col min="2834" max="2835" width="16.88671875" style="172" bestFit="1" customWidth="1"/>
    <col min="2836" max="2837" width="16.88671875" style="172" customWidth="1"/>
    <col min="2838" max="2839" width="16.88671875" style="172" bestFit="1" customWidth="1"/>
    <col min="2840" max="3072" width="9.109375" style="172"/>
    <col min="3073" max="3074" width="0" style="172" hidden="1" customWidth="1"/>
    <col min="3075" max="3075" width="9.109375" style="172"/>
    <col min="3076" max="3076" width="3.6640625" style="172" customWidth="1"/>
    <col min="3077" max="3077" width="15.5546875" style="172" customWidth="1"/>
    <col min="3078" max="3079" width="9.109375" style="172"/>
    <col min="3080" max="3080" width="23.5546875" style="172" customWidth="1"/>
    <col min="3081" max="3085" width="9.109375" style="172"/>
    <col min="3086" max="3089" width="0" style="172" hidden="1" customWidth="1"/>
    <col min="3090" max="3091" width="16.88671875" style="172" bestFit="1" customWidth="1"/>
    <col min="3092" max="3093" width="16.88671875" style="172" customWidth="1"/>
    <col min="3094" max="3095" width="16.88671875" style="172" bestFit="1" customWidth="1"/>
    <col min="3096" max="3328" width="9.109375" style="172"/>
    <col min="3329" max="3330" width="0" style="172" hidden="1" customWidth="1"/>
    <col min="3331" max="3331" width="9.109375" style="172"/>
    <col min="3332" max="3332" width="3.6640625" style="172" customWidth="1"/>
    <col min="3333" max="3333" width="15.5546875" style="172" customWidth="1"/>
    <col min="3334" max="3335" width="9.109375" style="172"/>
    <col min="3336" max="3336" width="23.5546875" style="172" customWidth="1"/>
    <col min="3337" max="3341" width="9.109375" style="172"/>
    <col min="3342" max="3345" width="0" style="172" hidden="1" customWidth="1"/>
    <col min="3346" max="3347" width="16.88671875" style="172" bestFit="1" customWidth="1"/>
    <col min="3348" max="3349" width="16.88671875" style="172" customWidth="1"/>
    <col min="3350" max="3351" width="16.88671875" style="172" bestFit="1" customWidth="1"/>
    <col min="3352" max="3584" width="9.109375" style="172"/>
    <col min="3585" max="3586" width="0" style="172" hidden="1" customWidth="1"/>
    <col min="3587" max="3587" width="9.109375" style="172"/>
    <col min="3588" max="3588" width="3.6640625" style="172" customWidth="1"/>
    <col min="3589" max="3589" width="15.5546875" style="172" customWidth="1"/>
    <col min="3590" max="3591" width="9.109375" style="172"/>
    <col min="3592" max="3592" width="23.5546875" style="172" customWidth="1"/>
    <col min="3593" max="3597" width="9.109375" style="172"/>
    <col min="3598" max="3601" width="0" style="172" hidden="1" customWidth="1"/>
    <col min="3602" max="3603" width="16.88671875" style="172" bestFit="1" customWidth="1"/>
    <col min="3604" max="3605" width="16.88671875" style="172" customWidth="1"/>
    <col min="3606" max="3607" width="16.88671875" style="172" bestFit="1" customWidth="1"/>
    <col min="3608" max="3840" width="9.109375" style="172"/>
    <col min="3841" max="3842" width="0" style="172" hidden="1" customWidth="1"/>
    <col min="3843" max="3843" width="9.109375" style="172"/>
    <col min="3844" max="3844" width="3.6640625" style="172" customWidth="1"/>
    <col min="3845" max="3845" width="15.5546875" style="172" customWidth="1"/>
    <col min="3846" max="3847" width="9.109375" style="172"/>
    <col min="3848" max="3848" width="23.5546875" style="172" customWidth="1"/>
    <col min="3849" max="3853" width="9.109375" style="172"/>
    <col min="3854" max="3857" width="0" style="172" hidden="1" customWidth="1"/>
    <col min="3858" max="3859" width="16.88671875" style="172" bestFit="1" customWidth="1"/>
    <col min="3860" max="3861" width="16.88671875" style="172" customWidth="1"/>
    <col min="3862" max="3863" width="16.88671875" style="172" bestFit="1" customWidth="1"/>
    <col min="3864" max="4096" width="9.109375" style="172"/>
    <col min="4097" max="4098" width="0" style="172" hidden="1" customWidth="1"/>
    <col min="4099" max="4099" width="9.109375" style="172"/>
    <col min="4100" max="4100" width="3.6640625" style="172" customWidth="1"/>
    <col min="4101" max="4101" width="15.5546875" style="172" customWidth="1"/>
    <col min="4102" max="4103" width="9.109375" style="172"/>
    <col min="4104" max="4104" width="23.5546875" style="172" customWidth="1"/>
    <col min="4105" max="4109" width="9.109375" style="172"/>
    <col min="4110" max="4113" width="0" style="172" hidden="1" customWidth="1"/>
    <col min="4114" max="4115" width="16.88671875" style="172" bestFit="1" customWidth="1"/>
    <col min="4116" max="4117" width="16.88671875" style="172" customWidth="1"/>
    <col min="4118" max="4119" width="16.88671875" style="172" bestFit="1" customWidth="1"/>
    <col min="4120" max="4352" width="9.109375" style="172"/>
    <col min="4353" max="4354" width="0" style="172" hidden="1" customWidth="1"/>
    <col min="4355" max="4355" width="9.109375" style="172"/>
    <col min="4356" max="4356" width="3.6640625" style="172" customWidth="1"/>
    <col min="4357" max="4357" width="15.5546875" style="172" customWidth="1"/>
    <col min="4358" max="4359" width="9.109375" style="172"/>
    <col min="4360" max="4360" width="23.5546875" style="172" customWidth="1"/>
    <col min="4361" max="4365" width="9.109375" style="172"/>
    <col min="4366" max="4369" width="0" style="172" hidden="1" customWidth="1"/>
    <col min="4370" max="4371" width="16.88671875" style="172" bestFit="1" customWidth="1"/>
    <col min="4372" max="4373" width="16.88671875" style="172" customWidth="1"/>
    <col min="4374" max="4375" width="16.88671875" style="172" bestFit="1" customWidth="1"/>
    <col min="4376" max="4608" width="9.109375" style="172"/>
    <col min="4609" max="4610" width="0" style="172" hidden="1" customWidth="1"/>
    <col min="4611" max="4611" width="9.109375" style="172"/>
    <col min="4612" max="4612" width="3.6640625" style="172" customWidth="1"/>
    <col min="4613" max="4613" width="15.5546875" style="172" customWidth="1"/>
    <col min="4614" max="4615" width="9.109375" style="172"/>
    <col min="4616" max="4616" width="23.5546875" style="172" customWidth="1"/>
    <col min="4617" max="4621" width="9.109375" style="172"/>
    <col min="4622" max="4625" width="0" style="172" hidden="1" customWidth="1"/>
    <col min="4626" max="4627" width="16.88671875" style="172" bestFit="1" customWidth="1"/>
    <col min="4628" max="4629" width="16.88671875" style="172" customWidth="1"/>
    <col min="4630" max="4631" width="16.88671875" style="172" bestFit="1" customWidth="1"/>
    <col min="4632" max="4864" width="9.109375" style="172"/>
    <col min="4865" max="4866" width="0" style="172" hidden="1" customWidth="1"/>
    <col min="4867" max="4867" width="9.109375" style="172"/>
    <col min="4868" max="4868" width="3.6640625" style="172" customWidth="1"/>
    <col min="4869" max="4869" width="15.5546875" style="172" customWidth="1"/>
    <col min="4870" max="4871" width="9.109375" style="172"/>
    <col min="4872" max="4872" width="23.5546875" style="172" customWidth="1"/>
    <col min="4873" max="4877" width="9.109375" style="172"/>
    <col min="4878" max="4881" width="0" style="172" hidden="1" customWidth="1"/>
    <col min="4882" max="4883" width="16.88671875" style="172" bestFit="1" customWidth="1"/>
    <col min="4884" max="4885" width="16.88671875" style="172" customWidth="1"/>
    <col min="4886" max="4887" width="16.88671875" style="172" bestFit="1" customWidth="1"/>
    <col min="4888" max="5120" width="9.109375" style="172"/>
    <col min="5121" max="5122" width="0" style="172" hidden="1" customWidth="1"/>
    <col min="5123" max="5123" width="9.109375" style="172"/>
    <col min="5124" max="5124" width="3.6640625" style="172" customWidth="1"/>
    <col min="5125" max="5125" width="15.5546875" style="172" customWidth="1"/>
    <col min="5126" max="5127" width="9.109375" style="172"/>
    <col min="5128" max="5128" width="23.5546875" style="172" customWidth="1"/>
    <col min="5129" max="5133" width="9.109375" style="172"/>
    <col min="5134" max="5137" width="0" style="172" hidden="1" customWidth="1"/>
    <col min="5138" max="5139" width="16.88671875" style="172" bestFit="1" customWidth="1"/>
    <col min="5140" max="5141" width="16.88671875" style="172" customWidth="1"/>
    <col min="5142" max="5143" width="16.88671875" style="172" bestFit="1" customWidth="1"/>
    <col min="5144" max="5376" width="9.109375" style="172"/>
    <col min="5377" max="5378" width="0" style="172" hidden="1" customWidth="1"/>
    <col min="5379" max="5379" width="9.109375" style="172"/>
    <col min="5380" max="5380" width="3.6640625" style="172" customWidth="1"/>
    <col min="5381" max="5381" width="15.5546875" style="172" customWidth="1"/>
    <col min="5382" max="5383" width="9.109375" style="172"/>
    <col min="5384" max="5384" width="23.5546875" style="172" customWidth="1"/>
    <col min="5385" max="5389" width="9.109375" style="172"/>
    <col min="5390" max="5393" width="0" style="172" hidden="1" customWidth="1"/>
    <col min="5394" max="5395" width="16.88671875" style="172" bestFit="1" customWidth="1"/>
    <col min="5396" max="5397" width="16.88671875" style="172" customWidth="1"/>
    <col min="5398" max="5399" width="16.88671875" style="172" bestFit="1" customWidth="1"/>
    <col min="5400" max="5632" width="9.109375" style="172"/>
    <col min="5633" max="5634" width="0" style="172" hidden="1" customWidth="1"/>
    <col min="5635" max="5635" width="9.109375" style="172"/>
    <col min="5636" max="5636" width="3.6640625" style="172" customWidth="1"/>
    <col min="5637" max="5637" width="15.5546875" style="172" customWidth="1"/>
    <col min="5638" max="5639" width="9.109375" style="172"/>
    <col min="5640" max="5640" width="23.5546875" style="172" customWidth="1"/>
    <col min="5641" max="5645" width="9.109375" style="172"/>
    <col min="5646" max="5649" width="0" style="172" hidden="1" customWidth="1"/>
    <col min="5650" max="5651" width="16.88671875" style="172" bestFit="1" customWidth="1"/>
    <col min="5652" max="5653" width="16.88671875" style="172" customWidth="1"/>
    <col min="5654" max="5655" width="16.88671875" style="172" bestFit="1" customWidth="1"/>
    <col min="5656" max="5888" width="9.109375" style="172"/>
    <col min="5889" max="5890" width="0" style="172" hidden="1" customWidth="1"/>
    <col min="5891" max="5891" width="9.109375" style="172"/>
    <col min="5892" max="5892" width="3.6640625" style="172" customWidth="1"/>
    <col min="5893" max="5893" width="15.5546875" style="172" customWidth="1"/>
    <col min="5894" max="5895" width="9.109375" style="172"/>
    <col min="5896" max="5896" width="23.5546875" style="172" customWidth="1"/>
    <col min="5897" max="5901" width="9.109375" style="172"/>
    <col min="5902" max="5905" width="0" style="172" hidden="1" customWidth="1"/>
    <col min="5906" max="5907" width="16.88671875" style="172" bestFit="1" customWidth="1"/>
    <col min="5908" max="5909" width="16.88671875" style="172" customWidth="1"/>
    <col min="5910" max="5911" width="16.88671875" style="172" bestFit="1" customWidth="1"/>
    <col min="5912" max="6144" width="9.109375" style="172"/>
    <col min="6145" max="6146" width="0" style="172" hidden="1" customWidth="1"/>
    <col min="6147" max="6147" width="9.109375" style="172"/>
    <col min="6148" max="6148" width="3.6640625" style="172" customWidth="1"/>
    <col min="6149" max="6149" width="15.5546875" style="172" customWidth="1"/>
    <col min="6150" max="6151" width="9.109375" style="172"/>
    <col min="6152" max="6152" width="23.5546875" style="172" customWidth="1"/>
    <col min="6153" max="6157" width="9.109375" style="172"/>
    <col min="6158" max="6161" width="0" style="172" hidden="1" customWidth="1"/>
    <col min="6162" max="6163" width="16.88671875" style="172" bestFit="1" customWidth="1"/>
    <col min="6164" max="6165" width="16.88671875" style="172" customWidth="1"/>
    <col min="6166" max="6167" width="16.88671875" style="172" bestFit="1" customWidth="1"/>
    <col min="6168" max="6400" width="9.109375" style="172"/>
    <col min="6401" max="6402" width="0" style="172" hidden="1" customWidth="1"/>
    <col min="6403" max="6403" width="9.109375" style="172"/>
    <col min="6404" max="6404" width="3.6640625" style="172" customWidth="1"/>
    <col min="6405" max="6405" width="15.5546875" style="172" customWidth="1"/>
    <col min="6406" max="6407" width="9.109375" style="172"/>
    <col min="6408" max="6408" width="23.5546875" style="172" customWidth="1"/>
    <col min="6409" max="6413" width="9.109375" style="172"/>
    <col min="6414" max="6417" width="0" style="172" hidden="1" customWidth="1"/>
    <col min="6418" max="6419" width="16.88671875" style="172" bestFit="1" customWidth="1"/>
    <col min="6420" max="6421" width="16.88671875" style="172" customWidth="1"/>
    <col min="6422" max="6423" width="16.88671875" style="172" bestFit="1" customWidth="1"/>
    <col min="6424" max="6656" width="9.109375" style="172"/>
    <col min="6657" max="6658" width="0" style="172" hidden="1" customWidth="1"/>
    <col min="6659" max="6659" width="9.109375" style="172"/>
    <col min="6660" max="6660" width="3.6640625" style="172" customWidth="1"/>
    <col min="6661" max="6661" width="15.5546875" style="172" customWidth="1"/>
    <col min="6662" max="6663" width="9.109375" style="172"/>
    <col min="6664" max="6664" width="23.5546875" style="172" customWidth="1"/>
    <col min="6665" max="6669" width="9.109375" style="172"/>
    <col min="6670" max="6673" width="0" style="172" hidden="1" customWidth="1"/>
    <col min="6674" max="6675" width="16.88671875" style="172" bestFit="1" customWidth="1"/>
    <col min="6676" max="6677" width="16.88671875" style="172" customWidth="1"/>
    <col min="6678" max="6679" width="16.88671875" style="172" bestFit="1" customWidth="1"/>
    <col min="6680" max="6912" width="9.109375" style="172"/>
    <col min="6913" max="6914" width="0" style="172" hidden="1" customWidth="1"/>
    <col min="6915" max="6915" width="9.109375" style="172"/>
    <col min="6916" max="6916" width="3.6640625" style="172" customWidth="1"/>
    <col min="6917" max="6917" width="15.5546875" style="172" customWidth="1"/>
    <col min="6918" max="6919" width="9.109375" style="172"/>
    <col min="6920" max="6920" width="23.5546875" style="172" customWidth="1"/>
    <col min="6921" max="6925" width="9.109375" style="172"/>
    <col min="6926" max="6929" width="0" style="172" hidden="1" customWidth="1"/>
    <col min="6930" max="6931" width="16.88671875" style="172" bestFit="1" customWidth="1"/>
    <col min="6932" max="6933" width="16.88671875" style="172" customWidth="1"/>
    <col min="6934" max="6935" width="16.88671875" style="172" bestFit="1" customWidth="1"/>
    <col min="6936" max="7168" width="9.109375" style="172"/>
    <col min="7169" max="7170" width="0" style="172" hidden="1" customWidth="1"/>
    <col min="7171" max="7171" width="9.109375" style="172"/>
    <col min="7172" max="7172" width="3.6640625" style="172" customWidth="1"/>
    <col min="7173" max="7173" width="15.5546875" style="172" customWidth="1"/>
    <col min="7174" max="7175" width="9.109375" style="172"/>
    <col min="7176" max="7176" width="23.5546875" style="172" customWidth="1"/>
    <col min="7177" max="7181" width="9.109375" style="172"/>
    <col min="7182" max="7185" width="0" style="172" hidden="1" customWidth="1"/>
    <col min="7186" max="7187" width="16.88671875" style="172" bestFit="1" customWidth="1"/>
    <col min="7188" max="7189" width="16.88671875" style="172" customWidth="1"/>
    <col min="7190" max="7191" width="16.88671875" style="172" bestFit="1" customWidth="1"/>
    <col min="7192" max="7424" width="9.109375" style="172"/>
    <col min="7425" max="7426" width="0" style="172" hidden="1" customWidth="1"/>
    <col min="7427" max="7427" width="9.109375" style="172"/>
    <col min="7428" max="7428" width="3.6640625" style="172" customWidth="1"/>
    <col min="7429" max="7429" width="15.5546875" style="172" customWidth="1"/>
    <col min="7430" max="7431" width="9.109375" style="172"/>
    <col min="7432" max="7432" width="23.5546875" style="172" customWidth="1"/>
    <col min="7433" max="7437" width="9.109375" style="172"/>
    <col min="7438" max="7441" width="0" style="172" hidden="1" customWidth="1"/>
    <col min="7442" max="7443" width="16.88671875" style="172" bestFit="1" customWidth="1"/>
    <col min="7444" max="7445" width="16.88671875" style="172" customWidth="1"/>
    <col min="7446" max="7447" width="16.88671875" style="172" bestFit="1" customWidth="1"/>
    <col min="7448" max="7680" width="9.109375" style="172"/>
    <col min="7681" max="7682" width="0" style="172" hidden="1" customWidth="1"/>
    <col min="7683" max="7683" width="9.109375" style="172"/>
    <col min="7684" max="7684" width="3.6640625" style="172" customWidth="1"/>
    <col min="7685" max="7685" width="15.5546875" style="172" customWidth="1"/>
    <col min="7686" max="7687" width="9.109375" style="172"/>
    <col min="7688" max="7688" width="23.5546875" style="172" customWidth="1"/>
    <col min="7689" max="7693" width="9.109375" style="172"/>
    <col min="7694" max="7697" width="0" style="172" hidden="1" customWidth="1"/>
    <col min="7698" max="7699" width="16.88671875" style="172" bestFit="1" customWidth="1"/>
    <col min="7700" max="7701" width="16.88671875" style="172" customWidth="1"/>
    <col min="7702" max="7703" width="16.88671875" style="172" bestFit="1" customWidth="1"/>
    <col min="7704" max="7936" width="9.109375" style="172"/>
    <col min="7937" max="7938" width="0" style="172" hidden="1" customWidth="1"/>
    <col min="7939" max="7939" width="9.109375" style="172"/>
    <col min="7940" max="7940" width="3.6640625" style="172" customWidth="1"/>
    <col min="7941" max="7941" width="15.5546875" style="172" customWidth="1"/>
    <col min="7942" max="7943" width="9.109375" style="172"/>
    <col min="7944" max="7944" width="23.5546875" style="172" customWidth="1"/>
    <col min="7945" max="7949" width="9.109375" style="172"/>
    <col min="7950" max="7953" width="0" style="172" hidden="1" customWidth="1"/>
    <col min="7954" max="7955" width="16.88671875" style="172" bestFit="1" customWidth="1"/>
    <col min="7956" max="7957" width="16.88671875" style="172" customWidth="1"/>
    <col min="7958" max="7959" width="16.88671875" style="172" bestFit="1" customWidth="1"/>
    <col min="7960" max="8192" width="9.109375" style="172"/>
    <col min="8193" max="8194" width="0" style="172" hidden="1" customWidth="1"/>
    <col min="8195" max="8195" width="9.109375" style="172"/>
    <col min="8196" max="8196" width="3.6640625" style="172" customWidth="1"/>
    <col min="8197" max="8197" width="15.5546875" style="172" customWidth="1"/>
    <col min="8198" max="8199" width="9.109375" style="172"/>
    <col min="8200" max="8200" width="23.5546875" style="172" customWidth="1"/>
    <col min="8201" max="8205" width="9.109375" style="172"/>
    <col min="8206" max="8209" width="0" style="172" hidden="1" customWidth="1"/>
    <col min="8210" max="8211" width="16.88671875" style="172" bestFit="1" customWidth="1"/>
    <col min="8212" max="8213" width="16.88671875" style="172" customWidth="1"/>
    <col min="8214" max="8215" width="16.88671875" style="172" bestFit="1" customWidth="1"/>
    <col min="8216" max="8448" width="9.109375" style="172"/>
    <col min="8449" max="8450" width="0" style="172" hidden="1" customWidth="1"/>
    <col min="8451" max="8451" width="9.109375" style="172"/>
    <col min="8452" max="8452" width="3.6640625" style="172" customWidth="1"/>
    <col min="8453" max="8453" width="15.5546875" style="172" customWidth="1"/>
    <col min="8454" max="8455" width="9.109375" style="172"/>
    <col min="8456" max="8456" width="23.5546875" style="172" customWidth="1"/>
    <col min="8457" max="8461" width="9.109375" style="172"/>
    <col min="8462" max="8465" width="0" style="172" hidden="1" customWidth="1"/>
    <col min="8466" max="8467" width="16.88671875" style="172" bestFit="1" customWidth="1"/>
    <col min="8468" max="8469" width="16.88671875" style="172" customWidth="1"/>
    <col min="8470" max="8471" width="16.88671875" style="172" bestFit="1" customWidth="1"/>
    <col min="8472" max="8704" width="9.109375" style="172"/>
    <col min="8705" max="8706" width="0" style="172" hidden="1" customWidth="1"/>
    <col min="8707" max="8707" width="9.109375" style="172"/>
    <col min="8708" max="8708" width="3.6640625" style="172" customWidth="1"/>
    <col min="8709" max="8709" width="15.5546875" style="172" customWidth="1"/>
    <col min="8710" max="8711" width="9.109375" style="172"/>
    <col min="8712" max="8712" width="23.5546875" style="172" customWidth="1"/>
    <col min="8713" max="8717" width="9.109375" style="172"/>
    <col min="8718" max="8721" width="0" style="172" hidden="1" customWidth="1"/>
    <col min="8722" max="8723" width="16.88671875" style="172" bestFit="1" customWidth="1"/>
    <col min="8724" max="8725" width="16.88671875" style="172" customWidth="1"/>
    <col min="8726" max="8727" width="16.88671875" style="172" bestFit="1" customWidth="1"/>
    <col min="8728" max="8960" width="9.109375" style="172"/>
    <col min="8961" max="8962" width="0" style="172" hidden="1" customWidth="1"/>
    <col min="8963" max="8963" width="9.109375" style="172"/>
    <col min="8964" max="8964" width="3.6640625" style="172" customWidth="1"/>
    <col min="8965" max="8965" width="15.5546875" style="172" customWidth="1"/>
    <col min="8966" max="8967" width="9.109375" style="172"/>
    <col min="8968" max="8968" width="23.5546875" style="172" customWidth="1"/>
    <col min="8969" max="8973" width="9.109375" style="172"/>
    <col min="8974" max="8977" width="0" style="172" hidden="1" customWidth="1"/>
    <col min="8978" max="8979" width="16.88671875" style="172" bestFit="1" customWidth="1"/>
    <col min="8980" max="8981" width="16.88671875" style="172" customWidth="1"/>
    <col min="8982" max="8983" width="16.88671875" style="172" bestFit="1" customWidth="1"/>
    <col min="8984" max="9216" width="9.109375" style="172"/>
    <col min="9217" max="9218" width="0" style="172" hidden="1" customWidth="1"/>
    <col min="9219" max="9219" width="9.109375" style="172"/>
    <col min="9220" max="9220" width="3.6640625" style="172" customWidth="1"/>
    <col min="9221" max="9221" width="15.5546875" style="172" customWidth="1"/>
    <col min="9222" max="9223" width="9.109375" style="172"/>
    <col min="9224" max="9224" width="23.5546875" style="172" customWidth="1"/>
    <col min="9225" max="9229" width="9.109375" style="172"/>
    <col min="9230" max="9233" width="0" style="172" hidden="1" customWidth="1"/>
    <col min="9234" max="9235" width="16.88671875" style="172" bestFit="1" customWidth="1"/>
    <col min="9236" max="9237" width="16.88671875" style="172" customWidth="1"/>
    <col min="9238" max="9239" width="16.88671875" style="172" bestFit="1" customWidth="1"/>
    <col min="9240" max="9472" width="9.109375" style="172"/>
    <col min="9473" max="9474" width="0" style="172" hidden="1" customWidth="1"/>
    <col min="9475" max="9475" width="9.109375" style="172"/>
    <col min="9476" max="9476" width="3.6640625" style="172" customWidth="1"/>
    <col min="9477" max="9477" width="15.5546875" style="172" customWidth="1"/>
    <col min="9478" max="9479" width="9.109375" style="172"/>
    <col min="9480" max="9480" width="23.5546875" style="172" customWidth="1"/>
    <col min="9481" max="9485" width="9.109375" style="172"/>
    <col min="9486" max="9489" width="0" style="172" hidden="1" customWidth="1"/>
    <col min="9490" max="9491" width="16.88671875" style="172" bestFit="1" customWidth="1"/>
    <col min="9492" max="9493" width="16.88671875" style="172" customWidth="1"/>
    <col min="9494" max="9495" width="16.88671875" style="172" bestFit="1" customWidth="1"/>
    <col min="9496" max="9728" width="9.109375" style="172"/>
    <col min="9729" max="9730" width="0" style="172" hidden="1" customWidth="1"/>
    <col min="9731" max="9731" width="9.109375" style="172"/>
    <col min="9732" max="9732" width="3.6640625" style="172" customWidth="1"/>
    <col min="9733" max="9733" width="15.5546875" style="172" customWidth="1"/>
    <col min="9734" max="9735" width="9.109375" style="172"/>
    <col min="9736" max="9736" width="23.5546875" style="172" customWidth="1"/>
    <col min="9737" max="9741" width="9.109375" style="172"/>
    <col min="9742" max="9745" width="0" style="172" hidden="1" customWidth="1"/>
    <col min="9746" max="9747" width="16.88671875" style="172" bestFit="1" customWidth="1"/>
    <col min="9748" max="9749" width="16.88671875" style="172" customWidth="1"/>
    <col min="9750" max="9751" width="16.88671875" style="172" bestFit="1" customWidth="1"/>
    <col min="9752" max="9984" width="9.109375" style="172"/>
    <col min="9985" max="9986" width="0" style="172" hidden="1" customWidth="1"/>
    <col min="9987" max="9987" width="9.109375" style="172"/>
    <col min="9988" max="9988" width="3.6640625" style="172" customWidth="1"/>
    <col min="9989" max="9989" width="15.5546875" style="172" customWidth="1"/>
    <col min="9990" max="9991" width="9.109375" style="172"/>
    <col min="9992" max="9992" width="23.5546875" style="172" customWidth="1"/>
    <col min="9993" max="9997" width="9.109375" style="172"/>
    <col min="9998" max="10001" width="0" style="172" hidden="1" customWidth="1"/>
    <col min="10002" max="10003" width="16.88671875" style="172" bestFit="1" customWidth="1"/>
    <col min="10004" max="10005" width="16.88671875" style="172" customWidth="1"/>
    <col min="10006" max="10007" width="16.88671875" style="172" bestFit="1" customWidth="1"/>
    <col min="10008" max="10240" width="9.109375" style="172"/>
    <col min="10241" max="10242" width="0" style="172" hidden="1" customWidth="1"/>
    <col min="10243" max="10243" width="9.109375" style="172"/>
    <col min="10244" max="10244" width="3.6640625" style="172" customWidth="1"/>
    <col min="10245" max="10245" width="15.5546875" style="172" customWidth="1"/>
    <col min="10246" max="10247" width="9.109375" style="172"/>
    <col min="10248" max="10248" width="23.5546875" style="172" customWidth="1"/>
    <col min="10249" max="10253" width="9.109375" style="172"/>
    <col min="10254" max="10257" width="0" style="172" hidden="1" customWidth="1"/>
    <col min="10258" max="10259" width="16.88671875" style="172" bestFit="1" customWidth="1"/>
    <col min="10260" max="10261" width="16.88671875" style="172" customWidth="1"/>
    <col min="10262" max="10263" width="16.88671875" style="172" bestFit="1" customWidth="1"/>
    <col min="10264" max="10496" width="9.109375" style="172"/>
    <col min="10497" max="10498" width="0" style="172" hidden="1" customWidth="1"/>
    <col min="10499" max="10499" width="9.109375" style="172"/>
    <col min="10500" max="10500" width="3.6640625" style="172" customWidth="1"/>
    <col min="10501" max="10501" width="15.5546875" style="172" customWidth="1"/>
    <col min="10502" max="10503" width="9.109375" style="172"/>
    <col min="10504" max="10504" width="23.5546875" style="172" customWidth="1"/>
    <col min="10505" max="10509" width="9.109375" style="172"/>
    <col min="10510" max="10513" width="0" style="172" hidden="1" customWidth="1"/>
    <col min="10514" max="10515" width="16.88671875" style="172" bestFit="1" customWidth="1"/>
    <col min="10516" max="10517" width="16.88671875" style="172" customWidth="1"/>
    <col min="10518" max="10519" width="16.88671875" style="172" bestFit="1" customWidth="1"/>
    <col min="10520" max="10752" width="9.109375" style="172"/>
    <col min="10753" max="10754" width="0" style="172" hidden="1" customWidth="1"/>
    <col min="10755" max="10755" width="9.109375" style="172"/>
    <col min="10756" max="10756" width="3.6640625" style="172" customWidth="1"/>
    <col min="10757" max="10757" width="15.5546875" style="172" customWidth="1"/>
    <col min="10758" max="10759" width="9.109375" style="172"/>
    <col min="10760" max="10760" width="23.5546875" style="172" customWidth="1"/>
    <col min="10761" max="10765" width="9.109375" style="172"/>
    <col min="10766" max="10769" width="0" style="172" hidden="1" customWidth="1"/>
    <col min="10770" max="10771" width="16.88671875" style="172" bestFit="1" customWidth="1"/>
    <col min="10772" max="10773" width="16.88671875" style="172" customWidth="1"/>
    <col min="10774" max="10775" width="16.88671875" style="172" bestFit="1" customWidth="1"/>
    <col min="10776" max="11008" width="9.109375" style="172"/>
    <col min="11009" max="11010" width="0" style="172" hidden="1" customWidth="1"/>
    <col min="11011" max="11011" width="9.109375" style="172"/>
    <col min="11012" max="11012" width="3.6640625" style="172" customWidth="1"/>
    <col min="11013" max="11013" width="15.5546875" style="172" customWidth="1"/>
    <col min="11014" max="11015" width="9.109375" style="172"/>
    <col min="11016" max="11016" width="23.5546875" style="172" customWidth="1"/>
    <col min="11017" max="11021" width="9.109375" style="172"/>
    <col min="11022" max="11025" width="0" style="172" hidden="1" customWidth="1"/>
    <col min="11026" max="11027" width="16.88671875" style="172" bestFit="1" customWidth="1"/>
    <col min="11028" max="11029" width="16.88671875" style="172" customWidth="1"/>
    <col min="11030" max="11031" width="16.88671875" style="172" bestFit="1" customWidth="1"/>
    <col min="11032" max="11264" width="9.109375" style="172"/>
    <col min="11265" max="11266" width="0" style="172" hidden="1" customWidth="1"/>
    <col min="11267" max="11267" width="9.109375" style="172"/>
    <col min="11268" max="11268" width="3.6640625" style="172" customWidth="1"/>
    <col min="11269" max="11269" width="15.5546875" style="172" customWidth="1"/>
    <col min="11270" max="11271" width="9.109375" style="172"/>
    <col min="11272" max="11272" width="23.5546875" style="172" customWidth="1"/>
    <col min="11273" max="11277" width="9.109375" style="172"/>
    <col min="11278" max="11281" width="0" style="172" hidden="1" customWidth="1"/>
    <col min="11282" max="11283" width="16.88671875" style="172" bestFit="1" customWidth="1"/>
    <col min="11284" max="11285" width="16.88671875" style="172" customWidth="1"/>
    <col min="11286" max="11287" width="16.88671875" style="172" bestFit="1" customWidth="1"/>
    <col min="11288" max="11520" width="9.109375" style="172"/>
    <col min="11521" max="11522" width="0" style="172" hidden="1" customWidth="1"/>
    <col min="11523" max="11523" width="9.109375" style="172"/>
    <col min="11524" max="11524" width="3.6640625" style="172" customWidth="1"/>
    <col min="11525" max="11525" width="15.5546875" style="172" customWidth="1"/>
    <col min="11526" max="11527" width="9.109375" style="172"/>
    <col min="11528" max="11528" width="23.5546875" style="172" customWidth="1"/>
    <col min="11529" max="11533" width="9.109375" style="172"/>
    <col min="11534" max="11537" width="0" style="172" hidden="1" customWidth="1"/>
    <col min="11538" max="11539" width="16.88671875" style="172" bestFit="1" customWidth="1"/>
    <col min="11540" max="11541" width="16.88671875" style="172" customWidth="1"/>
    <col min="11542" max="11543" width="16.88671875" style="172" bestFit="1" customWidth="1"/>
    <col min="11544" max="11776" width="9.109375" style="172"/>
    <col min="11777" max="11778" width="0" style="172" hidden="1" customWidth="1"/>
    <col min="11779" max="11779" width="9.109375" style="172"/>
    <col min="11780" max="11780" width="3.6640625" style="172" customWidth="1"/>
    <col min="11781" max="11781" width="15.5546875" style="172" customWidth="1"/>
    <col min="11782" max="11783" width="9.109375" style="172"/>
    <col min="11784" max="11784" width="23.5546875" style="172" customWidth="1"/>
    <col min="11785" max="11789" width="9.109375" style="172"/>
    <col min="11790" max="11793" width="0" style="172" hidden="1" customWidth="1"/>
    <col min="11794" max="11795" width="16.88671875" style="172" bestFit="1" customWidth="1"/>
    <col min="11796" max="11797" width="16.88671875" style="172" customWidth="1"/>
    <col min="11798" max="11799" width="16.88671875" style="172" bestFit="1" customWidth="1"/>
    <col min="11800" max="12032" width="9.109375" style="172"/>
    <col min="12033" max="12034" width="0" style="172" hidden="1" customWidth="1"/>
    <col min="12035" max="12035" width="9.109375" style="172"/>
    <col min="12036" max="12036" width="3.6640625" style="172" customWidth="1"/>
    <col min="12037" max="12037" width="15.5546875" style="172" customWidth="1"/>
    <col min="12038" max="12039" width="9.109375" style="172"/>
    <col min="12040" max="12040" width="23.5546875" style="172" customWidth="1"/>
    <col min="12041" max="12045" width="9.109375" style="172"/>
    <col min="12046" max="12049" width="0" style="172" hidden="1" customWidth="1"/>
    <col min="12050" max="12051" width="16.88671875" style="172" bestFit="1" customWidth="1"/>
    <col min="12052" max="12053" width="16.88671875" style="172" customWidth="1"/>
    <col min="12054" max="12055" width="16.88671875" style="172" bestFit="1" customWidth="1"/>
    <col min="12056" max="12288" width="9.109375" style="172"/>
    <col min="12289" max="12290" width="0" style="172" hidden="1" customWidth="1"/>
    <col min="12291" max="12291" width="9.109375" style="172"/>
    <col min="12292" max="12292" width="3.6640625" style="172" customWidth="1"/>
    <col min="12293" max="12293" width="15.5546875" style="172" customWidth="1"/>
    <col min="12294" max="12295" width="9.109375" style="172"/>
    <col min="12296" max="12296" width="23.5546875" style="172" customWidth="1"/>
    <col min="12297" max="12301" width="9.109375" style="172"/>
    <col min="12302" max="12305" width="0" style="172" hidden="1" customWidth="1"/>
    <col min="12306" max="12307" width="16.88671875" style="172" bestFit="1" customWidth="1"/>
    <col min="12308" max="12309" width="16.88671875" style="172" customWidth="1"/>
    <col min="12310" max="12311" width="16.88671875" style="172" bestFit="1" customWidth="1"/>
    <col min="12312" max="12544" width="9.109375" style="172"/>
    <col min="12545" max="12546" width="0" style="172" hidden="1" customWidth="1"/>
    <col min="12547" max="12547" width="9.109375" style="172"/>
    <col min="12548" max="12548" width="3.6640625" style="172" customWidth="1"/>
    <col min="12549" max="12549" width="15.5546875" style="172" customWidth="1"/>
    <col min="12550" max="12551" width="9.109375" style="172"/>
    <col min="12552" max="12552" width="23.5546875" style="172" customWidth="1"/>
    <col min="12553" max="12557" width="9.109375" style="172"/>
    <col min="12558" max="12561" width="0" style="172" hidden="1" customWidth="1"/>
    <col min="12562" max="12563" width="16.88671875" style="172" bestFit="1" customWidth="1"/>
    <col min="12564" max="12565" width="16.88671875" style="172" customWidth="1"/>
    <col min="12566" max="12567" width="16.88671875" style="172" bestFit="1" customWidth="1"/>
    <col min="12568" max="12800" width="9.109375" style="172"/>
    <col min="12801" max="12802" width="0" style="172" hidden="1" customWidth="1"/>
    <col min="12803" max="12803" width="9.109375" style="172"/>
    <col min="12804" max="12804" width="3.6640625" style="172" customWidth="1"/>
    <col min="12805" max="12805" width="15.5546875" style="172" customWidth="1"/>
    <col min="12806" max="12807" width="9.109375" style="172"/>
    <col min="12808" max="12808" width="23.5546875" style="172" customWidth="1"/>
    <col min="12809" max="12813" width="9.109375" style="172"/>
    <col min="12814" max="12817" width="0" style="172" hidden="1" customWidth="1"/>
    <col min="12818" max="12819" width="16.88671875" style="172" bestFit="1" customWidth="1"/>
    <col min="12820" max="12821" width="16.88671875" style="172" customWidth="1"/>
    <col min="12822" max="12823" width="16.88671875" style="172" bestFit="1" customWidth="1"/>
    <col min="12824" max="13056" width="9.109375" style="172"/>
    <col min="13057" max="13058" width="0" style="172" hidden="1" customWidth="1"/>
    <col min="13059" max="13059" width="9.109375" style="172"/>
    <col min="13060" max="13060" width="3.6640625" style="172" customWidth="1"/>
    <col min="13061" max="13061" width="15.5546875" style="172" customWidth="1"/>
    <col min="13062" max="13063" width="9.109375" style="172"/>
    <col min="13064" max="13064" width="23.5546875" style="172" customWidth="1"/>
    <col min="13065" max="13069" width="9.109375" style="172"/>
    <col min="13070" max="13073" width="0" style="172" hidden="1" customWidth="1"/>
    <col min="13074" max="13075" width="16.88671875" style="172" bestFit="1" customWidth="1"/>
    <col min="13076" max="13077" width="16.88671875" style="172" customWidth="1"/>
    <col min="13078" max="13079" width="16.88671875" style="172" bestFit="1" customWidth="1"/>
    <col min="13080" max="13312" width="9.109375" style="172"/>
    <col min="13313" max="13314" width="0" style="172" hidden="1" customWidth="1"/>
    <col min="13315" max="13315" width="9.109375" style="172"/>
    <col min="13316" max="13316" width="3.6640625" style="172" customWidth="1"/>
    <col min="13317" max="13317" width="15.5546875" style="172" customWidth="1"/>
    <col min="13318" max="13319" width="9.109375" style="172"/>
    <col min="13320" max="13320" width="23.5546875" style="172" customWidth="1"/>
    <col min="13321" max="13325" width="9.109375" style="172"/>
    <col min="13326" max="13329" width="0" style="172" hidden="1" customWidth="1"/>
    <col min="13330" max="13331" width="16.88671875" style="172" bestFit="1" customWidth="1"/>
    <col min="13332" max="13333" width="16.88671875" style="172" customWidth="1"/>
    <col min="13334" max="13335" width="16.88671875" style="172" bestFit="1" customWidth="1"/>
    <col min="13336" max="13568" width="9.109375" style="172"/>
    <col min="13569" max="13570" width="0" style="172" hidden="1" customWidth="1"/>
    <col min="13571" max="13571" width="9.109375" style="172"/>
    <col min="13572" max="13572" width="3.6640625" style="172" customWidth="1"/>
    <col min="13573" max="13573" width="15.5546875" style="172" customWidth="1"/>
    <col min="13574" max="13575" width="9.109375" style="172"/>
    <col min="13576" max="13576" width="23.5546875" style="172" customWidth="1"/>
    <col min="13577" max="13581" width="9.109375" style="172"/>
    <col min="13582" max="13585" width="0" style="172" hidden="1" customWidth="1"/>
    <col min="13586" max="13587" width="16.88671875" style="172" bestFit="1" customWidth="1"/>
    <col min="13588" max="13589" width="16.88671875" style="172" customWidth="1"/>
    <col min="13590" max="13591" width="16.88671875" style="172" bestFit="1" customWidth="1"/>
    <col min="13592" max="13824" width="9.109375" style="172"/>
    <col min="13825" max="13826" width="0" style="172" hidden="1" customWidth="1"/>
    <col min="13827" max="13827" width="9.109375" style="172"/>
    <col min="13828" max="13828" width="3.6640625" style="172" customWidth="1"/>
    <col min="13829" max="13829" width="15.5546875" style="172" customWidth="1"/>
    <col min="13830" max="13831" width="9.109375" style="172"/>
    <col min="13832" max="13832" width="23.5546875" style="172" customWidth="1"/>
    <col min="13833" max="13837" width="9.109375" style="172"/>
    <col min="13838" max="13841" width="0" style="172" hidden="1" customWidth="1"/>
    <col min="13842" max="13843" width="16.88671875" style="172" bestFit="1" customWidth="1"/>
    <col min="13844" max="13845" width="16.88671875" style="172" customWidth="1"/>
    <col min="13846" max="13847" width="16.88671875" style="172" bestFit="1" customWidth="1"/>
    <col min="13848" max="14080" width="9.109375" style="172"/>
    <col min="14081" max="14082" width="0" style="172" hidden="1" customWidth="1"/>
    <col min="14083" max="14083" width="9.109375" style="172"/>
    <col min="14084" max="14084" width="3.6640625" style="172" customWidth="1"/>
    <col min="14085" max="14085" width="15.5546875" style="172" customWidth="1"/>
    <col min="14086" max="14087" width="9.109375" style="172"/>
    <col min="14088" max="14088" width="23.5546875" style="172" customWidth="1"/>
    <col min="14089" max="14093" width="9.109375" style="172"/>
    <col min="14094" max="14097" width="0" style="172" hidden="1" customWidth="1"/>
    <col min="14098" max="14099" width="16.88671875" style="172" bestFit="1" customWidth="1"/>
    <col min="14100" max="14101" width="16.88671875" style="172" customWidth="1"/>
    <col min="14102" max="14103" width="16.88671875" style="172" bestFit="1" customWidth="1"/>
    <col min="14104" max="14336" width="9.109375" style="172"/>
    <col min="14337" max="14338" width="0" style="172" hidden="1" customWidth="1"/>
    <col min="14339" max="14339" width="9.109375" style="172"/>
    <col min="14340" max="14340" width="3.6640625" style="172" customWidth="1"/>
    <col min="14341" max="14341" width="15.5546875" style="172" customWidth="1"/>
    <col min="14342" max="14343" width="9.109375" style="172"/>
    <col min="14344" max="14344" width="23.5546875" style="172" customWidth="1"/>
    <col min="14345" max="14349" width="9.109375" style="172"/>
    <col min="14350" max="14353" width="0" style="172" hidden="1" customWidth="1"/>
    <col min="14354" max="14355" width="16.88671875" style="172" bestFit="1" customWidth="1"/>
    <col min="14356" max="14357" width="16.88671875" style="172" customWidth="1"/>
    <col min="14358" max="14359" width="16.88671875" style="172" bestFit="1" customWidth="1"/>
    <col min="14360" max="14592" width="9.109375" style="172"/>
    <col min="14593" max="14594" width="0" style="172" hidden="1" customWidth="1"/>
    <col min="14595" max="14595" width="9.109375" style="172"/>
    <col min="14596" max="14596" width="3.6640625" style="172" customWidth="1"/>
    <col min="14597" max="14597" width="15.5546875" style="172" customWidth="1"/>
    <col min="14598" max="14599" width="9.109375" style="172"/>
    <col min="14600" max="14600" width="23.5546875" style="172" customWidth="1"/>
    <col min="14601" max="14605" width="9.109375" style="172"/>
    <col min="14606" max="14609" width="0" style="172" hidden="1" customWidth="1"/>
    <col min="14610" max="14611" width="16.88671875" style="172" bestFit="1" customWidth="1"/>
    <col min="14612" max="14613" width="16.88671875" style="172" customWidth="1"/>
    <col min="14614" max="14615" width="16.88671875" style="172" bestFit="1" customWidth="1"/>
    <col min="14616" max="14848" width="9.109375" style="172"/>
    <col min="14849" max="14850" width="0" style="172" hidden="1" customWidth="1"/>
    <col min="14851" max="14851" width="9.109375" style="172"/>
    <col min="14852" max="14852" width="3.6640625" style="172" customWidth="1"/>
    <col min="14853" max="14853" width="15.5546875" style="172" customWidth="1"/>
    <col min="14854" max="14855" width="9.109375" style="172"/>
    <col min="14856" max="14856" width="23.5546875" style="172" customWidth="1"/>
    <col min="14857" max="14861" width="9.109375" style="172"/>
    <col min="14862" max="14865" width="0" style="172" hidden="1" customWidth="1"/>
    <col min="14866" max="14867" width="16.88671875" style="172" bestFit="1" customWidth="1"/>
    <col min="14868" max="14869" width="16.88671875" style="172" customWidth="1"/>
    <col min="14870" max="14871" width="16.88671875" style="172" bestFit="1" customWidth="1"/>
    <col min="14872" max="15104" width="9.109375" style="172"/>
    <col min="15105" max="15106" width="0" style="172" hidden="1" customWidth="1"/>
    <col min="15107" max="15107" width="9.109375" style="172"/>
    <col min="15108" max="15108" width="3.6640625" style="172" customWidth="1"/>
    <col min="15109" max="15109" width="15.5546875" style="172" customWidth="1"/>
    <col min="15110" max="15111" width="9.109375" style="172"/>
    <col min="15112" max="15112" width="23.5546875" style="172" customWidth="1"/>
    <col min="15113" max="15117" width="9.109375" style="172"/>
    <col min="15118" max="15121" width="0" style="172" hidden="1" customWidth="1"/>
    <col min="15122" max="15123" width="16.88671875" style="172" bestFit="1" customWidth="1"/>
    <col min="15124" max="15125" width="16.88671875" style="172" customWidth="1"/>
    <col min="15126" max="15127" width="16.88671875" style="172" bestFit="1" customWidth="1"/>
    <col min="15128" max="15360" width="9.109375" style="172"/>
    <col min="15361" max="15362" width="0" style="172" hidden="1" customWidth="1"/>
    <col min="15363" max="15363" width="9.109375" style="172"/>
    <col min="15364" max="15364" width="3.6640625" style="172" customWidth="1"/>
    <col min="15365" max="15365" width="15.5546875" style="172" customWidth="1"/>
    <col min="15366" max="15367" width="9.109375" style="172"/>
    <col min="15368" max="15368" width="23.5546875" style="172" customWidth="1"/>
    <col min="15369" max="15373" width="9.109375" style="172"/>
    <col min="15374" max="15377" width="0" style="172" hidden="1" customWidth="1"/>
    <col min="15378" max="15379" width="16.88671875" style="172" bestFit="1" customWidth="1"/>
    <col min="15380" max="15381" width="16.88671875" style="172" customWidth="1"/>
    <col min="15382" max="15383" width="16.88671875" style="172" bestFit="1" customWidth="1"/>
    <col min="15384" max="15616" width="9.109375" style="172"/>
    <col min="15617" max="15618" width="0" style="172" hidden="1" customWidth="1"/>
    <col min="15619" max="15619" width="9.109375" style="172"/>
    <col min="15620" max="15620" width="3.6640625" style="172" customWidth="1"/>
    <col min="15621" max="15621" width="15.5546875" style="172" customWidth="1"/>
    <col min="15622" max="15623" width="9.109375" style="172"/>
    <col min="15624" max="15624" width="23.5546875" style="172" customWidth="1"/>
    <col min="15625" max="15629" width="9.109375" style="172"/>
    <col min="15630" max="15633" width="0" style="172" hidden="1" customWidth="1"/>
    <col min="15634" max="15635" width="16.88671875" style="172" bestFit="1" customWidth="1"/>
    <col min="15636" max="15637" width="16.88671875" style="172" customWidth="1"/>
    <col min="15638" max="15639" width="16.88671875" style="172" bestFit="1" customWidth="1"/>
    <col min="15640" max="15872" width="9.109375" style="172"/>
    <col min="15873" max="15874" width="0" style="172" hidden="1" customWidth="1"/>
    <col min="15875" max="15875" width="9.109375" style="172"/>
    <col min="15876" max="15876" width="3.6640625" style="172" customWidth="1"/>
    <col min="15877" max="15877" width="15.5546875" style="172" customWidth="1"/>
    <col min="15878" max="15879" width="9.109375" style="172"/>
    <col min="15880" max="15880" width="23.5546875" style="172" customWidth="1"/>
    <col min="15881" max="15885" width="9.109375" style="172"/>
    <col min="15886" max="15889" width="0" style="172" hidden="1" customWidth="1"/>
    <col min="15890" max="15891" width="16.88671875" style="172" bestFit="1" customWidth="1"/>
    <col min="15892" max="15893" width="16.88671875" style="172" customWidth="1"/>
    <col min="15894" max="15895" width="16.88671875" style="172" bestFit="1" customWidth="1"/>
    <col min="15896" max="16128" width="9.109375" style="172"/>
    <col min="16129" max="16130" width="0" style="172" hidden="1" customWidth="1"/>
    <col min="16131" max="16131" width="9.109375" style="172"/>
    <col min="16132" max="16132" width="3.6640625" style="172" customWidth="1"/>
    <col min="16133" max="16133" width="15.5546875" style="172" customWidth="1"/>
    <col min="16134" max="16135" width="9.109375" style="172"/>
    <col min="16136" max="16136" width="23.5546875" style="172" customWidth="1"/>
    <col min="16137" max="16141" width="9.109375" style="172"/>
    <col min="16142" max="16145" width="0" style="172" hidden="1" customWidth="1"/>
    <col min="16146" max="16147" width="16.88671875" style="172" bestFit="1" customWidth="1"/>
    <col min="16148" max="16149" width="16.88671875" style="172" customWidth="1"/>
    <col min="16150" max="16151" width="16.88671875" style="172" bestFit="1" customWidth="1"/>
    <col min="16152" max="16384" width="9.109375" style="172"/>
  </cols>
  <sheetData>
    <row r="1" spans="2:23" ht="30" customHeight="1">
      <c r="B1" s="171"/>
      <c r="C1" s="302" t="s">
        <v>0</v>
      </c>
      <c r="D1" s="302"/>
      <c r="E1" s="237" t="s">
        <v>1</v>
      </c>
      <c r="F1" s="302" t="s">
        <v>2</v>
      </c>
      <c r="G1" s="302"/>
      <c r="H1" s="302"/>
      <c r="I1" s="237" t="s">
        <v>3</v>
      </c>
      <c r="J1" s="302" t="s">
        <v>4</v>
      </c>
      <c r="K1" s="302"/>
      <c r="L1" s="237" t="s">
        <v>5</v>
      </c>
      <c r="M1" s="237" t="s">
        <v>6</v>
      </c>
      <c r="N1" s="302" t="s">
        <v>7</v>
      </c>
      <c r="O1" s="302"/>
      <c r="P1" s="302"/>
      <c r="Q1" s="237" t="s">
        <v>8</v>
      </c>
      <c r="R1" s="237" t="s">
        <v>1576</v>
      </c>
      <c r="S1" s="237" t="s">
        <v>1575</v>
      </c>
      <c r="T1" s="237" t="s">
        <v>1574</v>
      </c>
      <c r="U1" s="237" t="s">
        <v>1584</v>
      </c>
      <c r="V1" s="237" t="s">
        <v>1573</v>
      </c>
      <c r="W1" s="237" t="s">
        <v>13</v>
      </c>
    </row>
    <row r="2" spans="2:23" s="240" customFormat="1" ht="20.100000000000001" customHeight="1">
      <c r="B2" s="173"/>
      <c r="C2" s="312">
        <v>2018</v>
      </c>
      <c r="D2" s="312"/>
      <c r="E2" s="241" t="s">
        <v>14</v>
      </c>
      <c r="F2" s="314" t="s">
        <v>15</v>
      </c>
      <c r="G2" s="314"/>
      <c r="H2" s="314"/>
      <c r="I2" s="241" t="s">
        <v>16</v>
      </c>
      <c r="J2" s="314" t="s">
        <v>17</v>
      </c>
      <c r="K2" s="314"/>
      <c r="L2" s="239" t="s">
        <v>18</v>
      </c>
      <c r="M2" s="239">
        <v>0</v>
      </c>
      <c r="N2" s="312" t="s">
        <v>19</v>
      </c>
      <c r="O2" s="312"/>
      <c r="P2" s="312"/>
      <c r="Q2" s="239" t="s">
        <v>18</v>
      </c>
      <c r="R2" s="174"/>
      <c r="S2" s="174"/>
      <c r="T2" s="174"/>
      <c r="U2" s="174"/>
      <c r="V2" s="174"/>
      <c r="W2" s="174"/>
    </row>
    <row r="3" spans="2:23" s="246" customFormat="1" ht="20.100000000000001" customHeight="1">
      <c r="B3" s="176"/>
      <c r="C3" s="305">
        <v>2018</v>
      </c>
      <c r="D3" s="305"/>
      <c r="E3" s="247" t="s">
        <v>1572</v>
      </c>
      <c r="F3" s="307" t="s">
        <v>1571</v>
      </c>
      <c r="G3" s="307"/>
      <c r="H3" s="307"/>
      <c r="I3" s="247" t="s">
        <v>450</v>
      </c>
      <c r="J3" s="307" t="s">
        <v>17</v>
      </c>
      <c r="K3" s="307"/>
      <c r="L3" s="245" t="s">
        <v>18</v>
      </c>
      <c r="M3" s="245">
        <v>1</v>
      </c>
      <c r="N3" s="305" t="s">
        <v>19</v>
      </c>
      <c r="O3" s="305"/>
      <c r="P3" s="305"/>
      <c r="Q3" s="245" t="s">
        <v>18</v>
      </c>
      <c r="R3" s="177"/>
      <c r="S3" s="177">
        <f>S4+S25+S130+S138+S315+S372+S383+S497+S511+S531</f>
        <v>0</v>
      </c>
      <c r="T3" s="177">
        <f>T4+T25+T130+T138+T315+T372+T383+T497+T511+T531</f>
        <v>0</v>
      </c>
      <c r="U3" s="177">
        <f>U4+U25+U130+U138+U315+U372+U383+U497+U511+U531</f>
        <v>0</v>
      </c>
      <c r="V3" s="177">
        <f>V4+V25+V130+V138+V315+V372+V383+V497+V511+V531</f>
        <v>0</v>
      </c>
      <c r="W3" s="177">
        <f>R3+S3+T3+U3+V3</f>
        <v>0</v>
      </c>
    </row>
    <row r="4" spans="2:23" s="179" customFormat="1" ht="30" customHeight="1">
      <c r="B4" s="178"/>
      <c r="C4" s="305">
        <v>2018</v>
      </c>
      <c r="D4" s="305"/>
      <c r="E4" s="247" t="s">
        <v>1570</v>
      </c>
      <c r="F4" s="307" t="s">
        <v>1569</v>
      </c>
      <c r="G4" s="307"/>
      <c r="H4" s="307"/>
      <c r="I4" s="247" t="s">
        <v>450</v>
      </c>
      <c r="J4" s="307" t="s">
        <v>17</v>
      </c>
      <c r="K4" s="307"/>
      <c r="L4" s="245" t="s">
        <v>18</v>
      </c>
      <c r="M4" s="245">
        <v>2</v>
      </c>
      <c r="N4" s="305" t="s">
        <v>19</v>
      </c>
      <c r="O4" s="305"/>
      <c r="P4" s="305"/>
      <c r="Q4" s="245" t="s">
        <v>18</v>
      </c>
      <c r="R4" s="148"/>
      <c r="S4" s="148"/>
      <c r="T4" s="148"/>
      <c r="U4" s="148">
        <f>U5+U8+U10+U17+U20+U23</f>
        <v>0</v>
      </c>
      <c r="V4" s="148"/>
      <c r="W4" s="148">
        <f t="shared" ref="W4:W67" si="0">R4+S4+T4+U4+V4</f>
        <v>0</v>
      </c>
    </row>
    <row r="5" spans="2:23" s="181" customFormat="1" ht="30" customHeight="1">
      <c r="B5" s="180"/>
      <c r="C5" s="308">
        <v>2018</v>
      </c>
      <c r="D5" s="308"/>
      <c r="E5" s="153" t="s">
        <v>1568</v>
      </c>
      <c r="F5" s="310" t="s">
        <v>1567</v>
      </c>
      <c r="G5" s="310"/>
      <c r="H5" s="310"/>
      <c r="I5" s="153" t="s">
        <v>450</v>
      </c>
      <c r="J5" s="310" t="s">
        <v>17</v>
      </c>
      <c r="K5" s="310"/>
      <c r="L5" s="242" t="s">
        <v>18</v>
      </c>
      <c r="M5" s="242">
        <v>3</v>
      </c>
      <c r="N5" s="308" t="s">
        <v>19</v>
      </c>
      <c r="O5" s="308"/>
      <c r="P5" s="308"/>
      <c r="Q5" s="242" t="s">
        <v>18</v>
      </c>
      <c r="R5" s="155"/>
      <c r="S5" s="155"/>
      <c r="T5" s="155"/>
      <c r="U5" s="155">
        <f>U6+U7</f>
        <v>0</v>
      </c>
      <c r="V5" s="155"/>
      <c r="W5" s="155">
        <f t="shared" si="0"/>
        <v>0</v>
      </c>
    </row>
    <row r="6" spans="2:23" ht="30" customHeight="1">
      <c r="B6" s="182"/>
      <c r="C6" s="312">
        <v>2018</v>
      </c>
      <c r="D6" s="312"/>
      <c r="E6" s="241" t="s">
        <v>1566</v>
      </c>
      <c r="F6" s="314" t="s">
        <v>1565</v>
      </c>
      <c r="G6" s="314"/>
      <c r="H6" s="314"/>
      <c r="I6" s="241" t="s">
        <v>450</v>
      </c>
      <c r="J6" s="314" t="s">
        <v>17</v>
      </c>
      <c r="K6" s="314"/>
      <c r="L6" s="239" t="s">
        <v>29</v>
      </c>
      <c r="M6" s="239">
        <v>4</v>
      </c>
      <c r="N6" s="312" t="s">
        <v>19</v>
      </c>
      <c r="O6" s="312"/>
      <c r="P6" s="312"/>
      <c r="Q6" s="239" t="s">
        <v>18</v>
      </c>
      <c r="W6" s="144">
        <f t="shared" si="0"/>
        <v>0</v>
      </c>
    </row>
    <row r="7" spans="2:23" ht="30" customHeight="1">
      <c r="B7" s="171"/>
      <c r="C7" s="312">
        <v>2018</v>
      </c>
      <c r="D7" s="312"/>
      <c r="E7" s="241" t="s">
        <v>1564</v>
      </c>
      <c r="F7" s="314" t="s">
        <v>1563</v>
      </c>
      <c r="G7" s="314"/>
      <c r="H7" s="314"/>
      <c r="I7" s="241" t="s">
        <v>450</v>
      </c>
      <c r="J7" s="314" t="s">
        <v>17</v>
      </c>
      <c r="K7" s="314"/>
      <c r="L7" s="239" t="s">
        <v>29</v>
      </c>
      <c r="M7" s="239">
        <v>4</v>
      </c>
      <c r="N7" s="312" t="s">
        <v>19</v>
      </c>
      <c r="O7" s="312"/>
      <c r="P7" s="312"/>
      <c r="Q7" s="239" t="s">
        <v>18</v>
      </c>
      <c r="W7" s="144">
        <f t="shared" si="0"/>
        <v>0</v>
      </c>
    </row>
    <row r="8" spans="2:23" s="181" customFormat="1" ht="30" customHeight="1">
      <c r="B8" s="180"/>
      <c r="C8" s="308">
        <v>2018</v>
      </c>
      <c r="D8" s="308"/>
      <c r="E8" s="153" t="s">
        <v>1562</v>
      </c>
      <c r="F8" s="310" t="s">
        <v>1561</v>
      </c>
      <c r="G8" s="310"/>
      <c r="H8" s="310"/>
      <c r="I8" s="153" t="s">
        <v>450</v>
      </c>
      <c r="J8" s="310" t="s">
        <v>17</v>
      </c>
      <c r="K8" s="310"/>
      <c r="L8" s="242" t="s">
        <v>18</v>
      </c>
      <c r="M8" s="242">
        <v>3</v>
      </c>
      <c r="N8" s="308" t="s">
        <v>19</v>
      </c>
      <c r="O8" s="308"/>
      <c r="P8" s="308"/>
      <c r="Q8" s="242" t="s">
        <v>18</v>
      </c>
      <c r="R8" s="155"/>
      <c r="S8" s="155"/>
      <c r="T8" s="155"/>
      <c r="U8" s="155"/>
      <c r="V8" s="155"/>
      <c r="W8" s="155">
        <f t="shared" si="0"/>
        <v>0</v>
      </c>
    </row>
    <row r="9" spans="2:23" ht="30" customHeight="1">
      <c r="B9" s="171"/>
      <c r="C9" s="312">
        <v>2018</v>
      </c>
      <c r="D9" s="312"/>
      <c r="E9" s="241" t="s">
        <v>1560</v>
      </c>
      <c r="F9" s="314" t="s">
        <v>1559</v>
      </c>
      <c r="G9" s="314"/>
      <c r="H9" s="314"/>
      <c r="I9" s="241" t="s">
        <v>450</v>
      </c>
      <c r="J9" s="314" t="s">
        <v>17</v>
      </c>
      <c r="K9" s="314"/>
      <c r="L9" s="239" t="s">
        <v>29</v>
      </c>
      <c r="M9" s="239">
        <v>4</v>
      </c>
      <c r="N9" s="312" t="s">
        <v>19</v>
      </c>
      <c r="O9" s="312"/>
      <c r="P9" s="312"/>
      <c r="Q9" s="239" t="s">
        <v>18</v>
      </c>
      <c r="W9" s="144">
        <f t="shared" si="0"/>
        <v>0</v>
      </c>
    </row>
    <row r="10" spans="2:23" s="181" customFormat="1" ht="30" customHeight="1">
      <c r="B10" s="180"/>
      <c r="C10" s="308">
        <v>2018</v>
      </c>
      <c r="D10" s="308"/>
      <c r="E10" s="153" t="s">
        <v>1558</v>
      </c>
      <c r="F10" s="310" t="s">
        <v>1557</v>
      </c>
      <c r="G10" s="310"/>
      <c r="H10" s="310"/>
      <c r="I10" s="153" t="s">
        <v>450</v>
      </c>
      <c r="J10" s="310" t="s">
        <v>17</v>
      </c>
      <c r="K10" s="310"/>
      <c r="L10" s="242" t="s">
        <v>18</v>
      </c>
      <c r="M10" s="242">
        <v>3</v>
      </c>
      <c r="N10" s="308" t="s">
        <v>19</v>
      </c>
      <c r="O10" s="308"/>
      <c r="P10" s="308"/>
      <c r="Q10" s="242" t="s">
        <v>18</v>
      </c>
      <c r="R10" s="155"/>
      <c r="S10" s="155"/>
      <c r="T10" s="155"/>
      <c r="U10" s="155"/>
      <c r="V10" s="155"/>
      <c r="W10" s="155">
        <f t="shared" si="0"/>
        <v>0</v>
      </c>
    </row>
    <row r="11" spans="2:23" ht="30" customHeight="1">
      <c r="C11" s="312">
        <v>2018</v>
      </c>
      <c r="D11" s="312"/>
      <c r="E11" s="241" t="s">
        <v>1556</v>
      </c>
      <c r="F11" s="314" t="s">
        <v>1555</v>
      </c>
      <c r="G11" s="314"/>
      <c r="H11" s="314"/>
      <c r="I11" s="241" t="s">
        <v>450</v>
      </c>
      <c r="J11" s="314" t="s">
        <v>17</v>
      </c>
      <c r="K11" s="314"/>
      <c r="L11" s="239" t="s">
        <v>18</v>
      </c>
      <c r="M11" s="239">
        <v>4</v>
      </c>
      <c r="N11" s="312" t="s">
        <v>19</v>
      </c>
      <c r="O11" s="312"/>
      <c r="P11" s="312"/>
      <c r="Q11" s="239" t="s">
        <v>18</v>
      </c>
      <c r="W11" s="144">
        <f t="shared" si="0"/>
        <v>0</v>
      </c>
    </row>
    <row r="12" spans="2:23" ht="30" customHeight="1">
      <c r="B12" s="184"/>
      <c r="C12" s="312">
        <v>2018</v>
      </c>
      <c r="D12" s="312"/>
      <c r="E12" s="241" t="s">
        <v>1554</v>
      </c>
      <c r="F12" s="314" t="s">
        <v>1553</v>
      </c>
      <c r="G12" s="314"/>
      <c r="H12" s="314"/>
      <c r="I12" s="241" t="s">
        <v>450</v>
      </c>
      <c r="J12" s="314" t="s">
        <v>17</v>
      </c>
      <c r="K12" s="314"/>
      <c r="L12" s="239" t="s">
        <v>29</v>
      </c>
      <c r="M12" s="239">
        <v>5</v>
      </c>
      <c r="N12" s="312" t="s">
        <v>19</v>
      </c>
      <c r="O12" s="312"/>
      <c r="P12" s="312"/>
      <c r="Q12" s="239" t="s">
        <v>18</v>
      </c>
      <c r="W12" s="144">
        <f t="shared" si="0"/>
        <v>0</v>
      </c>
    </row>
    <row r="13" spans="2:23" ht="30" customHeight="1">
      <c r="B13" s="184"/>
      <c r="C13" s="312">
        <v>2018</v>
      </c>
      <c r="D13" s="312"/>
      <c r="E13" s="241" t="s">
        <v>1552</v>
      </c>
      <c r="F13" s="314" t="s">
        <v>1551</v>
      </c>
      <c r="G13" s="314"/>
      <c r="H13" s="314"/>
      <c r="I13" s="241" t="s">
        <v>450</v>
      </c>
      <c r="J13" s="314" t="s">
        <v>17</v>
      </c>
      <c r="K13" s="314"/>
      <c r="L13" s="239" t="s">
        <v>29</v>
      </c>
      <c r="M13" s="239">
        <v>5</v>
      </c>
      <c r="N13" s="312" t="s">
        <v>19</v>
      </c>
      <c r="O13" s="312"/>
      <c r="P13" s="312"/>
      <c r="Q13" s="239" t="s">
        <v>18</v>
      </c>
      <c r="W13" s="144">
        <f t="shared" si="0"/>
        <v>0</v>
      </c>
    </row>
    <row r="14" spans="2:23" ht="30" customHeight="1">
      <c r="B14" s="184"/>
      <c r="C14" s="312">
        <v>2018</v>
      </c>
      <c r="D14" s="312"/>
      <c r="E14" s="241" t="s">
        <v>1550</v>
      </c>
      <c r="F14" s="314" t="s">
        <v>1549</v>
      </c>
      <c r="G14" s="314"/>
      <c r="H14" s="314"/>
      <c r="I14" s="241" t="s">
        <v>450</v>
      </c>
      <c r="J14" s="314" t="s">
        <v>17</v>
      </c>
      <c r="K14" s="314"/>
      <c r="L14" s="239" t="s">
        <v>29</v>
      </c>
      <c r="M14" s="239">
        <v>5</v>
      </c>
      <c r="N14" s="312" t="s">
        <v>19</v>
      </c>
      <c r="O14" s="312"/>
      <c r="P14" s="312"/>
      <c r="Q14" s="239" t="s">
        <v>18</v>
      </c>
      <c r="W14" s="144">
        <f t="shared" si="0"/>
        <v>0</v>
      </c>
    </row>
    <row r="15" spans="2:23" ht="30" customHeight="1">
      <c r="B15" s="184"/>
      <c r="C15" s="312">
        <v>2018</v>
      </c>
      <c r="D15" s="312"/>
      <c r="E15" s="241" t="s">
        <v>1548</v>
      </c>
      <c r="F15" s="314" t="s">
        <v>1547</v>
      </c>
      <c r="G15" s="314"/>
      <c r="H15" s="314"/>
      <c r="I15" s="241" t="s">
        <v>450</v>
      </c>
      <c r="J15" s="314" t="s">
        <v>17</v>
      </c>
      <c r="K15" s="314"/>
      <c r="L15" s="239" t="s">
        <v>29</v>
      </c>
      <c r="M15" s="239">
        <v>5</v>
      </c>
      <c r="N15" s="312" t="s">
        <v>19</v>
      </c>
      <c r="O15" s="312"/>
      <c r="P15" s="312"/>
      <c r="Q15" s="239" t="s">
        <v>18</v>
      </c>
      <c r="W15" s="144">
        <f t="shared" si="0"/>
        <v>0</v>
      </c>
    </row>
    <row r="16" spans="2:23" ht="30" customHeight="1">
      <c r="B16" s="184"/>
      <c r="C16" s="312">
        <v>2018</v>
      </c>
      <c r="D16" s="312"/>
      <c r="E16" s="241" t="s">
        <v>1546</v>
      </c>
      <c r="F16" s="314" t="s">
        <v>1545</v>
      </c>
      <c r="G16" s="314"/>
      <c r="H16" s="314"/>
      <c r="I16" s="241" t="s">
        <v>450</v>
      </c>
      <c r="J16" s="314" t="s">
        <v>17</v>
      </c>
      <c r="K16" s="314"/>
      <c r="L16" s="239" t="s">
        <v>29</v>
      </c>
      <c r="M16" s="239">
        <v>5</v>
      </c>
      <c r="N16" s="312" t="s">
        <v>19</v>
      </c>
      <c r="O16" s="312"/>
      <c r="P16" s="312"/>
      <c r="Q16" s="239" t="s">
        <v>18</v>
      </c>
      <c r="W16" s="144">
        <f t="shared" si="0"/>
        <v>0</v>
      </c>
    </row>
    <row r="17" spans="1:23" s="181" customFormat="1" ht="30" customHeight="1">
      <c r="B17" s="180"/>
      <c r="C17" s="308">
        <v>2018</v>
      </c>
      <c r="D17" s="308"/>
      <c r="E17" s="153" t="s">
        <v>1544</v>
      </c>
      <c r="F17" s="310" t="s">
        <v>1543</v>
      </c>
      <c r="G17" s="310"/>
      <c r="H17" s="310"/>
      <c r="I17" s="153" t="s">
        <v>450</v>
      </c>
      <c r="J17" s="310" t="s">
        <v>17</v>
      </c>
      <c r="K17" s="310"/>
      <c r="L17" s="242" t="s">
        <v>18</v>
      </c>
      <c r="M17" s="242">
        <v>3</v>
      </c>
      <c r="N17" s="308" t="s">
        <v>19</v>
      </c>
      <c r="O17" s="308"/>
      <c r="P17" s="308"/>
      <c r="Q17" s="242" t="s">
        <v>18</v>
      </c>
      <c r="R17" s="155"/>
      <c r="S17" s="155"/>
      <c r="T17" s="155"/>
      <c r="U17" s="155">
        <f>U18+U19</f>
        <v>0</v>
      </c>
      <c r="V17" s="155"/>
      <c r="W17" s="155">
        <f t="shared" si="0"/>
        <v>0</v>
      </c>
    </row>
    <row r="18" spans="1:23" ht="30" customHeight="1">
      <c r="B18" s="171"/>
      <c r="C18" s="312">
        <v>2018</v>
      </c>
      <c r="D18" s="312"/>
      <c r="E18" s="241" t="s">
        <v>1542</v>
      </c>
      <c r="F18" s="314" t="s">
        <v>1541</v>
      </c>
      <c r="G18" s="314"/>
      <c r="H18" s="314"/>
      <c r="I18" s="241" t="s">
        <v>450</v>
      </c>
      <c r="J18" s="314" t="s">
        <v>17</v>
      </c>
      <c r="K18" s="314"/>
      <c r="L18" s="239" t="s">
        <v>29</v>
      </c>
      <c r="M18" s="239">
        <v>4</v>
      </c>
      <c r="N18" s="312" t="s">
        <v>19</v>
      </c>
      <c r="O18" s="312"/>
      <c r="P18" s="312"/>
      <c r="Q18" s="239" t="s">
        <v>18</v>
      </c>
      <c r="W18" s="144">
        <f t="shared" si="0"/>
        <v>0</v>
      </c>
    </row>
    <row r="19" spans="1:23" ht="30" customHeight="1">
      <c r="B19" s="171"/>
      <c r="C19" s="312">
        <v>2018</v>
      </c>
      <c r="D19" s="312"/>
      <c r="E19" s="241" t="s">
        <v>1540</v>
      </c>
      <c r="F19" s="314" t="s">
        <v>1539</v>
      </c>
      <c r="G19" s="314"/>
      <c r="H19" s="314"/>
      <c r="I19" s="241" t="s">
        <v>450</v>
      </c>
      <c r="J19" s="314" t="s">
        <v>17</v>
      </c>
      <c r="K19" s="314"/>
      <c r="L19" s="239" t="s">
        <v>29</v>
      </c>
      <c r="M19" s="239">
        <v>4</v>
      </c>
      <c r="N19" s="312" t="s">
        <v>19</v>
      </c>
      <c r="O19" s="312"/>
      <c r="P19" s="312"/>
      <c r="Q19" s="239" t="s">
        <v>18</v>
      </c>
      <c r="W19" s="144">
        <f t="shared" si="0"/>
        <v>0</v>
      </c>
    </row>
    <row r="20" spans="1:23" s="181" customFormat="1" ht="30" customHeight="1">
      <c r="B20" s="180"/>
      <c r="C20" s="308">
        <v>2018</v>
      </c>
      <c r="D20" s="308"/>
      <c r="E20" s="153" t="s">
        <v>1538</v>
      </c>
      <c r="F20" s="310" t="s">
        <v>1537</v>
      </c>
      <c r="G20" s="310"/>
      <c r="H20" s="310"/>
      <c r="I20" s="153" t="s">
        <v>450</v>
      </c>
      <c r="J20" s="310" t="s">
        <v>17</v>
      </c>
      <c r="K20" s="310"/>
      <c r="L20" s="242" t="s">
        <v>18</v>
      </c>
      <c r="M20" s="242">
        <v>3</v>
      </c>
      <c r="N20" s="308" t="s">
        <v>19</v>
      </c>
      <c r="O20" s="308"/>
      <c r="P20" s="308"/>
      <c r="Q20" s="242" t="s">
        <v>18</v>
      </c>
      <c r="R20" s="155"/>
      <c r="S20" s="155"/>
      <c r="T20" s="155"/>
      <c r="U20" s="155"/>
      <c r="V20" s="155"/>
      <c r="W20" s="155">
        <f t="shared" si="0"/>
        <v>0</v>
      </c>
    </row>
    <row r="21" spans="1:23" ht="30" customHeight="1">
      <c r="B21" s="171"/>
      <c r="C21" s="312">
        <v>2018</v>
      </c>
      <c r="D21" s="312"/>
      <c r="E21" s="241" t="s">
        <v>1536</v>
      </c>
      <c r="F21" s="314" t="s">
        <v>1535</v>
      </c>
      <c r="G21" s="314"/>
      <c r="H21" s="314"/>
      <c r="I21" s="241" t="s">
        <v>450</v>
      </c>
      <c r="J21" s="314" t="s">
        <v>17</v>
      </c>
      <c r="K21" s="314"/>
      <c r="L21" s="239" t="s">
        <v>29</v>
      </c>
      <c r="M21" s="239">
        <v>4</v>
      </c>
      <c r="N21" s="312" t="s">
        <v>19</v>
      </c>
      <c r="O21" s="312"/>
      <c r="P21" s="312"/>
      <c r="Q21" s="239" t="s">
        <v>18</v>
      </c>
      <c r="W21" s="144">
        <f t="shared" si="0"/>
        <v>0</v>
      </c>
    </row>
    <row r="22" spans="1:23" ht="30" customHeight="1">
      <c r="B22" s="171"/>
      <c r="C22" s="312">
        <v>2018</v>
      </c>
      <c r="D22" s="312"/>
      <c r="E22" s="241" t="s">
        <v>1534</v>
      </c>
      <c r="F22" s="314" t="s">
        <v>1533</v>
      </c>
      <c r="G22" s="314"/>
      <c r="H22" s="314"/>
      <c r="I22" s="241" t="s">
        <v>450</v>
      </c>
      <c r="J22" s="314" t="s">
        <v>17</v>
      </c>
      <c r="K22" s="314"/>
      <c r="L22" s="239" t="s">
        <v>29</v>
      </c>
      <c r="M22" s="239">
        <v>4</v>
      </c>
      <c r="N22" s="312" t="s">
        <v>19</v>
      </c>
      <c r="O22" s="312"/>
      <c r="P22" s="312"/>
      <c r="Q22" s="239" t="s">
        <v>18</v>
      </c>
      <c r="W22" s="144">
        <f t="shared" si="0"/>
        <v>0</v>
      </c>
    </row>
    <row r="23" spans="1:23" s="181" customFormat="1" ht="30" customHeight="1">
      <c r="B23" s="180"/>
      <c r="C23" s="308">
        <v>2018</v>
      </c>
      <c r="D23" s="308"/>
      <c r="E23" s="153" t="s">
        <v>1532</v>
      </c>
      <c r="F23" s="310" t="s">
        <v>1531</v>
      </c>
      <c r="G23" s="310"/>
      <c r="H23" s="310"/>
      <c r="I23" s="153" t="s">
        <v>450</v>
      </c>
      <c r="J23" s="310" t="s">
        <v>17</v>
      </c>
      <c r="K23" s="310"/>
      <c r="L23" s="242" t="s">
        <v>18</v>
      </c>
      <c r="M23" s="242">
        <v>3</v>
      </c>
      <c r="N23" s="308" t="s">
        <v>19</v>
      </c>
      <c r="O23" s="308"/>
      <c r="P23" s="308"/>
      <c r="Q23" s="242" t="s">
        <v>18</v>
      </c>
      <c r="R23" s="155"/>
      <c r="S23" s="155"/>
      <c r="T23" s="155"/>
      <c r="U23" s="155"/>
      <c r="V23" s="155"/>
      <c r="W23" s="155">
        <f t="shared" si="0"/>
        <v>0</v>
      </c>
    </row>
    <row r="24" spans="1:23" ht="30" customHeight="1">
      <c r="B24" s="171"/>
      <c r="C24" s="312">
        <v>2018</v>
      </c>
      <c r="D24" s="312"/>
      <c r="E24" s="241" t="s">
        <v>1530</v>
      </c>
      <c r="F24" s="314" t="s">
        <v>1529</v>
      </c>
      <c r="G24" s="314"/>
      <c r="H24" s="314"/>
      <c r="I24" s="241" t="s">
        <v>450</v>
      </c>
      <c r="J24" s="314" t="s">
        <v>17</v>
      </c>
      <c r="K24" s="314"/>
      <c r="L24" s="239" t="s">
        <v>29</v>
      </c>
      <c r="M24" s="239">
        <v>4</v>
      </c>
      <c r="N24" s="312" t="s">
        <v>19</v>
      </c>
      <c r="O24" s="312"/>
      <c r="P24" s="312"/>
      <c r="Q24" s="239" t="s">
        <v>18</v>
      </c>
      <c r="W24" s="144">
        <f t="shared" si="0"/>
        <v>0</v>
      </c>
    </row>
    <row r="25" spans="1:23" s="179" customFormat="1" ht="30" customHeight="1">
      <c r="B25" s="178"/>
      <c r="C25" s="305">
        <v>2018</v>
      </c>
      <c r="D25" s="305"/>
      <c r="E25" s="247" t="s">
        <v>1528</v>
      </c>
      <c r="F25" s="307" t="s">
        <v>1527</v>
      </c>
      <c r="G25" s="307"/>
      <c r="H25" s="307"/>
      <c r="I25" s="247" t="s">
        <v>450</v>
      </c>
      <c r="J25" s="307" t="s">
        <v>17</v>
      </c>
      <c r="K25" s="307"/>
      <c r="L25" s="245" t="s">
        <v>18</v>
      </c>
      <c r="M25" s="245">
        <v>2</v>
      </c>
      <c r="N25" s="305" t="s">
        <v>19</v>
      </c>
      <c r="O25" s="305"/>
      <c r="P25" s="305"/>
      <c r="Q25" s="245" t="s">
        <v>18</v>
      </c>
      <c r="R25" s="148"/>
      <c r="S25" s="148"/>
      <c r="T25" s="148"/>
      <c r="U25" s="148">
        <f>U26+U35+U41+U51+U55+U60+U66+U75+U81+U87</f>
        <v>0</v>
      </c>
      <c r="V25" s="148"/>
      <c r="W25" s="148">
        <f t="shared" si="0"/>
        <v>0</v>
      </c>
    </row>
    <row r="26" spans="1:23" s="181" customFormat="1" ht="30" customHeight="1">
      <c r="B26" s="180"/>
      <c r="C26" s="308">
        <v>2018</v>
      </c>
      <c r="D26" s="308"/>
      <c r="E26" s="153" t="s">
        <v>1526</v>
      </c>
      <c r="F26" s="310" t="s">
        <v>1525</v>
      </c>
      <c r="G26" s="310"/>
      <c r="H26" s="310"/>
      <c r="I26" s="153" t="s">
        <v>450</v>
      </c>
      <c r="J26" s="310" t="s">
        <v>17</v>
      </c>
      <c r="K26" s="310"/>
      <c r="L26" s="242" t="s">
        <v>18</v>
      </c>
      <c r="M26" s="242">
        <v>3</v>
      </c>
      <c r="N26" s="308" t="s">
        <v>19</v>
      </c>
      <c r="O26" s="308"/>
      <c r="P26" s="308"/>
      <c r="Q26" s="242" t="s">
        <v>18</v>
      </c>
      <c r="R26" s="155"/>
      <c r="S26" s="155"/>
      <c r="T26" s="155"/>
      <c r="U26" s="155"/>
      <c r="V26" s="155"/>
      <c r="W26" s="155">
        <f t="shared" si="0"/>
        <v>0</v>
      </c>
    </row>
    <row r="27" spans="1:23" ht="30" customHeight="1">
      <c r="B27" s="171"/>
      <c r="C27" s="312">
        <v>2018</v>
      </c>
      <c r="D27" s="312"/>
      <c r="E27" s="241" t="s">
        <v>1524</v>
      </c>
      <c r="F27" s="314" t="s">
        <v>1523</v>
      </c>
      <c r="G27" s="314"/>
      <c r="H27" s="314"/>
      <c r="I27" s="241" t="s">
        <v>450</v>
      </c>
      <c r="J27" s="314" t="s">
        <v>17</v>
      </c>
      <c r="K27" s="314"/>
      <c r="L27" s="239" t="s">
        <v>29</v>
      </c>
      <c r="M27" s="239">
        <v>4</v>
      </c>
      <c r="N27" s="312" t="s">
        <v>19</v>
      </c>
      <c r="O27" s="312"/>
      <c r="P27" s="312"/>
      <c r="Q27" s="239" t="s">
        <v>29</v>
      </c>
      <c r="W27" s="144">
        <f t="shared" si="0"/>
        <v>0</v>
      </c>
    </row>
    <row r="28" spans="1:23" ht="30" customHeight="1">
      <c r="B28" s="171"/>
      <c r="C28" s="312">
        <v>2018</v>
      </c>
      <c r="D28" s="312"/>
      <c r="E28" s="241" t="s">
        <v>1522</v>
      </c>
      <c r="F28" s="314" t="s">
        <v>1521</v>
      </c>
      <c r="G28" s="314"/>
      <c r="H28" s="314"/>
      <c r="I28" s="241" t="s">
        <v>450</v>
      </c>
      <c r="J28" s="314" t="s">
        <v>17</v>
      </c>
      <c r="K28" s="314"/>
      <c r="L28" s="239" t="s">
        <v>29</v>
      </c>
      <c r="M28" s="239">
        <v>4</v>
      </c>
      <c r="N28" s="312" t="s">
        <v>19</v>
      </c>
      <c r="O28" s="312"/>
      <c r="P28" s="312"/>
      <c r="Q28" s="239" t="s">
        <v>29</v>
      </c>
      <c r="W28" s="144">
        <f t="shared" si="0"/>
        <v>0</v>
      </c>
    </row>
    <row r="29" spans="1:23" ht="30" customHeight="1">
      <c r="A29" s="184"/>
      <c r="C29" s="312">
        <v>2018</v>
      </c>
      <c r="D29" s="312"/>
      <c r="E29" s="241" t="s">
        <v>1520</v>
      </c>
      <c r="F29" s="314" t="s">
        <v>1519</v>
      </c>
      <c r="G29" s="314"/>
      <c r="H29" s="314"/>
      <c r="I29" s="241" t="s">
        <v>450</v>
      </c>
      <c r="J29" s="314" t="s">
        <v>17</v>
      </c>
      <c r="K29" s="314"/>
      <c r="L29" s="239" t="s">
        <v>29</v>
      </c>
      <c r="M29" s="239">
        <v>4</v>
      </c>
      <c r="N29" s="312" t="s">
        <v>19</v>
      </c>
      <c r="O29" s="312"/>
      <c r="P29" s="312"/>
      <c r="Q29" s="239" t="s">
        <v>18</v>
      </c>
      <c r="W29" s="144">
        <f t="shared" si="0"/>
        <v>0</v>
      </c>
    </row>
    <row r="30" spans="1:23" ht="30" customHeight="1">
      <c r="B30" s="171"/>
      <c r="C30" s="312">
        <v>2018</v>
      </c>
      <c r="D30" s="312"/>
      <c r="E30" s="241" t="s">
        <v>1518</v>
      </c>
      <c r="F30" s="314" t="s">
        <v>1517</v>
      </c>
      <c r="G30" s="314"/>
      <c r="H30" s="314"/>
      <c r="I30" s="241" t="s">
        <v>450</v>
      </c>
      <c r="J30" s="314" t="s">
        <v>17</v>
      </c>
      <c r="K30" s="314"/>
      <c r="L30" s="239" t="s">
        <v>29</v>
      </c>
      <c r="M30" s="239">
        <v>4</v>
      </c>
      <c r="N30" s="312" t="s">
        <v>19</v>
      </c>
      <c r="O30" s="312"/>
      <c r="P30" s="312"/>
      <c r="Q30" s="239" t="s">
        <v>18</v>
      </c>
      <c r="W30" s="144">
        <f t="shared" si="0"/>
        <v>0</v>
      </c>
    </row>
    <row r="31" spans="1:23" ht="30" customHeight="1">
      <c r="B31" s="171"/>
      <c r="C31" s="312">
        <v>2018</v>
      </c>
      <c r="D31" s="312"/>
      <c r="E31" s="241" t="s">
        <v>1516</v>
      </c>
      <c r="F31" s="314" t="s">
        <v>1515</v>
      </c>
      <c r="G31" s="314"/>
      <c r="H31" s="314"/>
      <c r="I31" s="241" t="s">
        <v>450</v>
      </c>
      <c r="J31" s="314" t="s">
        <v>17</v>
      </c>
      <c r="K31" s="314"/>
      <c r="L31" s="239" t="s">
        <v>29</v>
      </c>
      <c r="M31" s="239">
        <v>4</v>
      </c>
      <c r="N31" s="312" t="s">
        <v>19</v>
      </c>
      <c r="O31" s="312"/>
      <c r="P31" s="312"/>
      <c r="Q31" s="239" t="s">
        <v>29</v>
      </c>
      <c r="W31" s="144">
        <f t="shared" si="0"/>
        <v>0</v>
      </c>
    </row>
    <row r="32" spans="1:23" ht="30" customHeight="1">
      <c r="B32" s="171"/>
      <c r="C32" s="312">
        <v>2018</v>
      </c>
      <c r="D32" s="312"/>
      <c r="E32" s="241" t="s">
        <v>1514</v>
      </c>
      <c r="F32" s="314" t="s">
        <v>1513</v>
      </c>
      <c r="G32" s="314"/>
      <c r="H32" s="314"/>
      <c r="I32" s="241" t="s">
        <v>450</v>
      </c>
      <c r="J32" s="314" t="s">
        <v>17</v>
      </c>
      <c r="K32" s="314"/>
      <c r="L32" s="239" t="s">
        <v>29</v>
      </c>
      <c r="M32" s="239">
        <v>4</v>
      </c>
      <c r="N32" s="312" t="s">
        <v>19</v>
      </c>
      <c r="O32" s="312"/>
      <c r="P32" s="312"/>
      <c r="Q32" s="239" t="s">
        <v>18</v>
      </c>
      <c r="W32" s="144">
        <f t="shared" si="0"/>
        <v>0</v>
      </c>
    </row>
    <row r="33" spans="2:23" ht="30" customHeight="1">
      <c r="B33" s="171"/>
      <c r="C33" s="312">
        <v>2018</v>
      </c>
      <c r="D33" s="312"/>
      <c r="E33" s="241" t="s">
        <v>1512</v>
      </c>
      <c r="F33" s="314" t="s">
        <v>1511</v>
      </c>
      <c r="G33" s="314"/>
      <c r="H33" s="314"/>
      <c r="I33" s="241" t="s">
        <v>450</v>
      </c>
      <c r="J33" s="314" t="s">
        <v>17</v>
      </c>
      <c r="K33" s="314"/>
      <c r="L33" s="239" t="s">
        <v>29</v>
      </c>
      <c r="M33" s="239">
        <v>4</v>
      </c>
      <c r="N33" s="312" t="s">
        <v>19</v>
      </c>
      <c r="O33" s="312"/>
      <c r="P33" s="312"/>
      <c r="Q33" s="239" t="s">
        <v>29</v>
      </c>
      <c r="W33" s="144">
        <f t="shared" si="0"/>
        <v>0</v>
      </c>
    </row>
    <row r="34" spans="2:23" ht="30" customHeight="1">
      <c r="B34" s="171"/>
      <c r="C34" s="312">
        <v>2018</v>
      </c>
      <c r="D34" s="312"/>
      <c r="E34" s="241" t="s">
        <v>1510</v>
      </c>
      <c r="F34" s="314" t="s">
        <v>1509</v>
      </c>
      <c r="G34" s="314"/>
      <c r="H34" s="314"/>
      <c r="I34" s="241" t="s">
        <v>450</v>
      </c>
      <c r="J34" s="314" t="s">
        <v>17</v>
      </c>
      <c r="K34" s="314"/>
      <c r="L34" s="239" t="s">
        <v>29</v>
      </c>
      <c r="M34" s="239">
        <v>4</v>
      </c>
      <c r="N34" s="312" t="s">
        <v>19</v>
      </c>
      <c r="O34" s="312"/>
      <c r="P34" s="312"/>
      <c r="Q34" s="239" t="s">
        <v>29</v>
      </c>
      <c r="W34" s="144">
        <f t="shared" si="0"/>
        <v>0</v>
      </c>
    </row>
    <row r="35" spans="2:23" s="181" customFormat="1" ht="30" customHeight="1">
      <c r="B35" s="180"/>
      <c r="C35" s="308">
        <v>2018</v>
      </c>
      <c r="D35" s="308"/>
      <c r="E35" s="153" t="s">
        <v>1508</v>
      </c>
      <c r="F35" s="310" t="s">
        <v>1507</v>
      </c>
      <c r="G35" s="310"/>
      <c r="H35" s="310"/>
      <c r="I35" s="153" t="s">
        <v>450</v>
      </c>
      <c r="J35" s="310" t="s">
        <v>17</v>
      </c>
      <c r="K35" s="310"/>
      <c r="L35" s="242" t="s">
        <v>18</v>
      </c>
      <c r="M35" s="242">
        <v>3</v>
      </c>
      <c r="N35" s="308" t="s">
        <v>19</v>
      </c>
      <c r="O35" s="308"/>
      <c r="P35" s="308"/>
      <c r="Q35" s="242" t="s">
        <v>18</v>
      </c>
      <c r="R35" s="155"/>
      <c r="S35" s="155"/>
      <c r="T35" s="155"/>
      <c r="U35" s="155"/>
      <c r="V35" s="155"/>
      <c r="W35" s="155">
        <f t="shared" si="0"/>
        <v>0</v>
      </c>
    </row>
    <row r="36" spans="2:23" ht="30" customHeight="1">
      <c r="B36" s="171"/>
      <c r="C36" s="312">
        <v>2018</v>
      </c>
      <c r="D36" s="312"/>
      <c r="E36" s="241" t="s">
        <v>1506</v>
      </c>
      <c r="F36" s="314" t="s">
        <v>1505</v>
      </c>
      <c r="G36" s="314"/>
      <c r="H36" s="314"/>
      <c r="I36" s="241" t="s">
        <v>450</v>
      </c>
      <c r="J36" s="314" t="s">
        <v>17</v>
      </c>
      <c r="K36" s="314"/>
      <c r="L36" s="239" t="s">
        <v>29</v>
      </c>
      <c r="M36" s="239">
        <v>4</v>
      </c>
      <c r="N36" s="312" t="s">
        <v>19</v>
      </c>
      <c r="O36" s="312"/>
      <c r="P36" s="312"/>
      <c r="Q36" s="239" t="s">
        <v>18</v>
      </c>
      <c r="W36" s="144">
        <f t="shared" si="0"/>
        <v>0</v>
      </c>
    </row>
    <row r="37" spans="2:23" ht="30" customHeight="1">
      <c r="B37" s="171"/>
      <c r="C37" s="312">
        <v>2018</v>
      </c>
      <c r="D37" s="312"/>
      <c r="E37" s="241" t="s">
        <v>1504</v>
      </c>
      <c r="F37" s="314" t="s">
        <v>1503</v>
      </c>
      <c r="G37" s="314"/>
      <c r="H37" s="314"/>
      <c r="I37" s="241" t="s">
        <v>450</v>
      </c>
      <c r="J37" s="314" t="s">
        <v>17</v>
      </c>
      <c r="K37" s="314"/>
      <c r="L37" s="239" t="s">
        <v>29</v>
      </c>
      <c r="M37" s="239">
        <v>4</v>
      </c>
      <c r="N37" s="312" t="s">
        <v>19</v>
      </c>
      <c r="O37" s="312"/>
      <c r="P37" s="312"/>
      <c r="Q37" s="239" t="s">
        <v>18</v>
      </c>
      <c r="W37" s="144">
        <f t="shared" si="0"/>
        <v>0</v>
      </c>
    </row>
    <row r="38" spans="2:23" ht="30" customHeight="1">
      <c r="B38" s="171"/>
      <c r="C38" s="312">
        <v>2018</v>
      </c>
      <c r="D38" s="312"/>
      <c r="E38" s="241" t="s">
        <v>1502</v>
      </c>
      <c r="F38" s="314" t="s">
        <v>1501</v>
      </c>
      <c r="G38" s="314"/>
      <c r="H38" s="314"/>
      <c r="I38" s="241" t="s">
        <v>450</v>
      </c>
      <c r="J38" s="314" t="s">
        <v>17</v>
      </c>
      <c r="K38" s="314"/>
      <c r="L38" s="239" t="s">
        <v>29</v>
      </c>
      <c r="M38" s="239">
        <v>4</v>
      </c>
      <c r="N38" s="312" t="s">
        <v>19</v>
      </c>
      <c r="O38" s="312"/>
      <c r="P38" s="312"/>
      <c r="Q38" s="239" t="s">
        <v>18</v>
      </c>
      <c r="W38" s="144">
        <f t="shared" si="0"/>
        <v>0</v>
      </c>
    </row>
    <row r="39" spans="2:23" ht="30" customHeight="1">
      <c r="B39" s="171"/>
      <c r="C39" s="312">
        <v>2018</v>
      </c>
      <c r="D39" s="312"/>
      <c r="E39" s="241" t="s">
        <v>1500</v>
      </c>
      <c r="F39" s="314" t="s">
        <v>1499</v>
      </c>
      <c r="G39" s="314"/>
      <c r="H39" s="314"/>
      <c r="I39" s="241" t="s">
        <v>450</v>
      </c>
      <c r="J39" s="314" t="s">
        <v>17</v>
      </c>
      <c r="K39" s="314"/>
      <c r="L39" s="239" t="s">
        <v>29</v>
      </c>
      <c r="M39" s="239">
        <v>4</v>
      </c>
      <c r="N39" s="312" t="s">
        <v>19</v>
      </c>
      <c r="O39" s="312"/>
      <c r="P39" s="312"/>
      <c r="Q39" s="239" t="s">
        <v>18</v>
      </c>
      <c r="W39" s="144">
        <f t="shared" si="0"/>
        <v>0</v>
      </c>
    </row>
    <row r="40" spans="2:23" ht="30" customHeight="1">
      <c r="B40" s="171"/>
      <c r="C40" s="312">
        <v>2018</v>
      </c>
      <c r="D40" s="312"/>
      <c r="E40" s="241" t="s">
        <v>1498</v>
      </c>
      <c r="F40" s="314" t="s">
        <v>1497</v>
      </c>
      <c r="G40" s="314"/>
      <c r="H40" s="314"/>
      <c r="I40" s="241" t="s">
        <v>450</v>
      </c>
      <c r="J40" s="314" t="s">
        <v>17</v>
      </c>
      <c r="K40" s="314"/>
      <c r="L40" s="239" t="s">
        <v>29</v>
      </c>
      <c r="M40" s="239">
        <v>4</v>
      </c>
      <c r="N40" s="312" t="s">
        <v>19</v>
      </c>
      <c r="O40" s="312"/>
      <c r="P40" s="312"/>
      <c r="Q40" s="239" t="s">
        <v>18</v>
      </c>
      <c r="W40" s="144">
        <f t="shared" si="0"/>
        <v>0</v>
      </c>
    </row>
    <row r="41" spans="2:23" s="181" customFormat="1" ht="30" customHeight="1">
      <c r="B41" s="180"/>
      <c r="C41" s="308">
        <v>2018</v>
      </c>
      <c r="D41" s="308"/>
      <c r="E41" s="153" t="s">
        <v>1496</v>
      </c>
      <c r="F41" s="310" t="s">
        <v>1495</v>
      </c>
      <c r="G41" s="310"/>
      <c r="H41" s="310"/>
      <c r="I41" s="153" t="s">
        <v>450</v>
      </c>
      <c r="J41" s="310" t="s">
        <v>17</v>
      </c>
      <c r="K41" s="310"/>
      <c r="L41" s="242" t="s">
        <v>18</v>
      </c>
      <c r="M41" s="242">
        <v>3</v>
      </c>
      <c r="N41" s="308" t="s">
        <v>19</v>
      </c>
      <c r="O41" s="308"/>
      <c r="P41" s="308"/>
      <c r="Q41" s="242" t="s">
        <v>18</v>
      </c>
      <c r="R41" s="155"/>
      <c r="S41" s="155"/>
      <c r="T41" s="155"/>
      <c r="U41" s="155"/>
      <c r="V41" s="155"/>
      <c r="W41" s="155">
        <f t="shared" si="0"/>
        <v>0</v>
      </c>
    </row>
    <row r="42" spans="2:23" ht="30" customHeight="1">
      <c r="B42" s="171"/>
      <c r="C42" s="312">
        <v>2018</v>
      </c>
      <c r="D42" s="312"/>
      <c r="E42" s="241" t="s">
        <v>1494</v>
      </c>
      <c r="F42" s="314" t="s">
        <v>1492</v>
      </c>
      <c r="G42" s="314"/>
      <c r="H42" s="314"/>
      <c r="I42" s="241" t="s">
        <v>450</v>
      </c>
      <c r="J42" s="314" t="s">
        <v>17</v>
      </c>
      <c r="K42" s="314"/>
      <c r="L42" s="239" t="s">
        <v>18</v>
      </c>
      <c r="M42" s="239">
        <v>4</v>
      </c>
      <c r="N42" s="312" t="s">
        <v>19</v>
      </c>
      <c r="O42" s="312"/>
      <c r="P42" s="312"/>
      <c r="Q42" s="239" t="s">
        <v>18</v>
      </c>
      <c r="W42" s="144">
        <f t="shared" si="0"/>
        <v>0</v>
      </c>
    </row>
    <row r="43" spans="2:23" ht="30" customHeight="1">
      <c r="B43" s="184"/>
      <c r="C43" s="312">
        <v>2018</v>
      </c>
      <c r="D43" s="312"/>
      <c r="E43" s="241" t="s">
        <v>1493</v>
      </c>
      <c r="F43" s="314" t="s">
        <v>1492</v>
      </c>
      <c r="G43" s="314"/>
      <c r="H43" s="314"/>
      <c r="I43" s="241" t="s">
        <v>450</v>
      </c>
      <c r="J43" s="314" t="s">
        <v>17</v>
      </c>
      <c r="K43" s="314"/>
      <c r="L43" s="239" t="s">
        <v>29</v>
      </c>
      <c r="M43" s="239">
        <v>5</v>
      </c>
      <c r="N43" s="312" t="s">
        <v>19</v>
      </c>
      <c r="O43" s="312"/>
      <c r="P43" s="312"/>
      <c r="Q43" s="239" t="s">
        <v>18</v>
      </c>
      <c r="W43" s="144">
        <f t="shared" si="0"/>
        <v>0</v>
      </c>
    </row>
    <row r="44" spans="2:23" ht="30" customHeight="1">
      <c r="B44" s="184"/>
      <c r="C44" s="312">
        <v>2018</v>
      </c>
      <c r="D44" s="312"/>
      <c r="E44" s="241" t="s">
        <v>1491</v>
      </c>
      <c r="F44" s="314" t="s">
        <v>1490</v>
      </c>
      <c r="G44" s="314"/>
      <c r="H44" s="314"/>
      <c r="I44" s="241" t="s">
        <v>450</v>
      </c>
      <c r="J44" s="314" t="s">
        <v>17</v>
      </c>
      <c r="K44" s="314"/>
      <c r="L44" s="239" t="s">
        <v>29</v>
      </c>
      <c r="M44" s="239">
        <v>5</v>
      </c>
      <c r="N44" s="312" t="s">
        <v>19</v>
      </c>
      <c r="O44" s="312"/>
      <c r="P44" s="312"/>
      <c r="Q44" s="239" t="s">
        <v>18</v>
      </c>
      <c r="W44" s="144">
        <f t="shared" si="0"/>
        <v>0</v>
      </c>
    </row>
    <row r="45" spans="2:23" ht="30" customHeight="1">
      <c r="B45" s="184"/>
      <c r="C45" s="312">
        <v>2018</v>
      </c>
      <c r="D45" s="312"/>
      <c r="E45" s="241" t="s">
        <v>1489</v>
      </c>
      <c r="F45" s="314" t="s">
        <v>1488</v>
      </c>
      <c r="G45" s="314"/>
      <c r="H45" s="314"/>
      <c r="I45" s="241" t="s">
        <v>450</v>
      </c>
      <c r="J45" s="314" t="s">
        <v>17</v>
      </c>
      <c r="K45" s="314"/>
      <c r="L45" s="239" t="s">
        <v>29</v>
      </c>
      <c r="M45" s="239">
        <v>5</v>
      </c>
      <c r="N45" s="312" t="s">
        <v>19</v>
      </c>
      <c r="O45" s="312"/>
      <c r="P45" s="312"/>
      <c r="Q45" s="239" t="s">
        <v>18</v>
      </c>
      <c r="W45" s="144">
        <f t="shared" si="0"/>
        <v>0</v>
      </c>
    </row>
    <row r="46" spans="2:23" ht="30" customHeight="1">
      <c r="B46" s="184"/>
      <c r="C46" s="312">
        <v>2018</v>
      </c>
      <c r="D46" s="312"/>
      <c r="E46" s="241" t="s">
        <v>1487</v>
      </c>
      <c r="F46" s="314" t="s">
        <v>1486</v>
      </c>
      <c r="G46" s="314"/>
      <c r="H46" s="314"/>
      <c r="I46" s="241" t="s">
        <v>450</v>
      </c>
      <c r="J46" s="314" t="s">
        <v>17</v>
      </c>
      <c r="K46" s="314"/>
      <c r="L46" s="239" t="s">
        <v>29</v>
      </c>
      <c r="M46" s="239">
        <v>5</v>
      </c>
      <c r="N46" s="312" t="s">
        <v>19</v>
      </c>
      <c r="O46" s="312"/>
      <c r="P46" s="312"/>
      <c r="Q46" s="239" t="s">
        <v>18</v>
      </c>
      <c r="W46" s="144">
        <f t="shared" si="0"/>
        <v>0</v>
      </c>
    </row>
    <row r="47" spans="2:23" ht="30" customHeight="1">
      <c r="B47" s="171"/>
      <c r="C47" s="312">
        <v>2018</v>
      </c>
      <c r="D47" s="312"/>
      <c r="E47" s="241" t="s">
        <v>1485</v>
      </c>
      <c r="F47" s="314" t="s">
        <v>1483</v>
      </c>
      <c r="G47" s="314"/>
      <c r="H47" s="314"/>
      <c r="I47" s="241" t="s">
        <v>450</v>
      </c>
      <c r="J47" s="314" t="s">
        <v>17</v>
      </c>
      <c r="K47" s="314"/>
      <c r="L47" s="239" t="s">
        <v>18</v>
      </c>
      <c r="M47" s="239">
        <v>4</v>
      </c>
      <c r="N47" s="312" t="s">
        <v>19</v>
      </c>
      <c r="O47" s="312"/>
      <c r="P47" s="312"/>
      <c r="Q47" s="239" t="s">
        <v>18</v>
      </c>
      <c r="W47" s="144">
        <f t="shared" si="0"/>
        <v>0</v>
      </c>
    </row>
    <row r="48" spans="2:23" ht="30" customHeight="1">
      <c r="B48" s="184"/>
      <c r="C48" s="312">
        <v>2018</v>
      </c>
      <c r="D48" s="312"/>
      <c r="E48" s="241" t="s">
        <v>1484</v>
      </c>
      <c r="F48" s="314" t="s">
        <v>1483</v>
      </c>
      <c r="G48" s="314"/>
      <c r="H48" s="314"/>
      <c r="I48" s="241" t="s">
        <v>450</v>
      </c>
      <c r="J48" s="314" t="s">
        <v>17</v>
      </c>
      <c r="K48" s="314"/>
      <c r="L48" s="239" t="s">
        <v>29</v>
      </c>
      <c r="M48" s="239">
        <v>5</v>
      </c>
      <c r="N48" s="312" t="s">
        <v>19</v>
      </c>
      <c r="O48" s="312"/>
      <c r="P48" s="312"/>
      <c r="Q48" s="239" t="s">
        <v>18</v>
      </c>
      <c r="W48" s="144">
        <f t="shared" si="0"/>
        <v>0</v>
      </c>
    </row>
    <row r="49" spans="1:23" ht="30" customHeight="1">
      <c r="B49" s="184"/>
      <c r="C49" s="312">
        <v>2018</v>
      </c>
      <c r="D49" s="312"/>
      <c r="E49" s="241" t="s">
        <v>1482</v>
      </c>
      <c r="F49" s="314" t="s">
        <v>1481</v>
      </c>
      <c r="G49" s="314"/>
      <c r="H49" s="314"/>
      <c r="I49" s="241" t="s">
        <v>450</v>
      </c>
      <c r="J49" s="314" t="s">
        <v>17</v>
      </c>
      <c r="K49" s="314"/>
      <c r="L49" s="239" t="s">
        <v>29</v>
      </c>
      <c r="M49" s="239">
        <v>5</v>
      </c>
      <c r="N49" s="312" t="s">
        <v>19</v>
      </c>
      <c r="O49" s="312"/>
      <c r="P49" s="312"/>
      <c r="Q49" s="239" t="s">
        <v>18</v>
      </c>
      <c r="W49" s="144">
        <f t="shared" si="0"/>
        <v>0</v>
      </c>
    </row>
    <row r="50" spans="1:23" ht="30" customHeight="1">
      <c r="B50" s="184"/>
      <c r="C50" s="312">
        <v>2018</v>
      </c>
      <c r="D50" s="312"/>
      <c r="E50" s="241" t="s">
        <v>1480</v>
      </c>
      <c r="F50" s="314" t="s">
        <v>1479</v>
      </c>
      <c r="G50" s="314"/>
      <c r="H50" s="314"/>
      <c r="I50" s="241" t="s">
        <v>450</v>
      </c>
      <c r="J50" s="314" t="s">
        <v>17</v>
      </c>
      <c r="K50" s="314"/>
      <c r="L50" s="239" t="s">
        <v>29</v>
      </c>
      <c r="M50" s="239">
        <v>5</v>
      </c>
      <c r="N50" s="312" t="s">
        <v>19</v>
      </c>
      <c r="O50" s="312"/>
      <c r="P50" s="312"/>
      <c r="Q50" s="239" t="s">
        <v>18</v>
      </c>
      <c r="W50" s="144">
        <f t="shared" si="0"/>
        <v>0</v>
      </c>
    </row>
    <row r="51" spans="1:23" s="181" customFormat="1" ht="30" customHeight="1">
      <c r="B51" s="180"/>
      <c r="C51" s="308">
        <v>2018</v>
      </c>
      <c r="D51" s="308"/>
      <c r="E51" s="153" t="s">
        <v>1478</v>
      </c>
      <c r="F51" s="310" t="s">
        <v>1477</v>
      </c>
      <c r="G51" s="310"/>
      <c r="H51" s="310"/>
      <c r="I51" s="153" t="s">
        <v>450</v>
      </c>
      <c r="J51" s="310" t="s">
        <v>17</v>
      </c>
      <c r="K51" s="310"/>
      <c r="L51" s="242" t="s">
        <v>18</v>
      </c>
      <c r="M51" s="242">
        <v>3</v>
      </c>
      <c r="N51" s="308" t="s">
        <v>19</v>
      </c>
      <c r="O51" s="308"/>
      <c r="P51" s="308"/>
      <c r="Q51" s="242" t="s">
        <v>18</v>
      </c>
      <c r="R51" s="155"/>
      <c r="S51" s="155"/>
      <c r="T51" s="155"/>
      <c r="U51" s="155"/>
      <c r="V51" s="155"/>
      <c r="W51" s="155">
        <f t="shared" si="0"/>
        <v>0</v>
      </c>
    </row>
    <row r="52" spans="1:23" ht="30" customHeight="1">
      <c r="B52" s="171"/>
      <c r="C52" s="312">
        <v>2018</v>
      </c>
      <c r="D52" s="312"/>
      <c r="E52" s="241" t="s">
        <v>1476</v>
      </c>
      <c r="F52" s="314" t="s">
        <v>1475</v>
      </c>
      <c r="G52" s="314"/>
      <c r="H52" s="314"/>
      <c r="I52" s="241" t="s">
        <v>450</v>
      </c>
      <c r="J52" s="314" t="s">
        <v>17</v>
      </c>
      <c r="K52" s="314"/>
      <c r="L52" s="239" t="s">
        <v>29</v>
      </c>
      <c r="M52" s="239">
        <v>4</v>
      </c>
      <c r="N52" s="312" t="s">
        <v>19</v>
      </c>
      <c r="O52" s="312"/>
      <c r="P52" s="312"/>
      <c r="Q52" s="239" t="s">
        <v>29</v>
      </c>
      <c r="W52" s="144">
        <f t="shared" si="0"/>
        <v>0</v>
      </c>
    </row>
    <row r="53" spans="1:23" ht="30" customHeight="1">
      <c r="B53" s="171"/>
      <c r="C53" s="312">
        <v>2018</v>
      </c>
      <c r="D53" s="312"/>
      <c r="E53" s="241" t="s">
        <v>1474</v>
      </c>
      <c r="F53" s="314" t="s">
        <v>1473</v>
      </c>
      <c r="G53" s="314"/>
      <c r="H53" s="314"/>
      <c r="I53" s="241" t="s">
        <v>450</v>
      </c>
      <c r="J53" s="314" t="s">
        <v>17</v>
      </c>
      <c r="K53" s="314"/>
      <c r="L53" s="239" t="s">
        <v>29</v>
      </c>
      <c r="M53" s="239">
        <v>4</v>
      </c>
      <c r="N53" s="312" t="s">
        <v>19</v>
      </c>
      <c r="O53" s="312"/>
      <c r="P53" s="312"/>
      <c r="Q53" s="239" t="s">
        <v>18</v>
      </c>
      <c r="W53" s="144">
        <f t="shared" si="0"/>
        <v>0</v>
      </c>
    </row>
    <row r="54" spans="1:23" ht="30" customHeight="1">
      <c r="B54" s="171"/>
      <c r="C54" s="312">
        <v>2018</v>
      </c>
      <c r="D54" s="312"/>
      <c r="E54" s="241" t="s">
        <v>1472</v>
      </c>
      <c r="F54" s="314" t="s">
        <v>1471</v>
      </c>
      <c r="G54" s="314"/>
      <c r="H54" s="314"/>
      <c r="I54" s="241" t="s">
        <v>450</v>
      </c>
      <c r="J54" s="314" t="s">
        <v>17</v>
      </c>
      <c r="K54" s="314"/>
      <c r="L54" s="239" t="s">
        <v>29</v>
      </c>
      <c r="M54" s="239">
        <v>4</v>
      </c>
      <c r="N54" s="312" t="s">
        <v>19</v>
      </c>
      <c r="O54" s="312"/>
      <c r="P54" s="312"/>
      <c r="Q54" s="239" t="s">
        <v>18</v>
      </c>
      <c r="W54" s="144">
        <f t="shared" si="0"/>
        <v>0</v>
      </c>
    </row>
    <row r="55" spans="1:23" s="181" customFormat="1" ht="30" customHeight="1">
      <c r="B55" s="180"/>
      <c r="C55" s="308">
        <v>2018</v>
      </c>
      <c r="D55" s="308"/>
      <c r="E55" s="153" t="s">
        <v>1470</v>
      </c>
      <c r="F55" s="310" t="s">
        <v>1469</v>
      </c>
      <c r="G55" s="310"/>
      <c r="H55" s="310"/>
      <c r="I55" s="153" t="s">
        <v>450</v>
      </c>
      <c r="J55" s="310" t="s">
        <v>17</v>
      </c>
      <c r="K55" s="310"/>
      <c r="L55" s="242" t="s">
        <v>18</v>
      </c>
      <c r="M55" s="242">
        <v>3</v>
      </c>
      <c r="N55" s="308" t="s">
        <v>19</v>
      </c>
      <c r="O55" s="308"/>
      <c r="P55" s="308"/>
      <c r="Q55" s="242" t="s">
        <v>18</v>
      </c>
      <c r="R55" s="155"/>
      <c r="S55" s="155"/>
      <c r="T55" s="155"/>
      <c r="U55" s="155"/>
      <c r="V55" s="155"/>
      <c r="W55" s="155">
        <f t="shared" si="0"/>
        <v>0</v>
      </c>
    </row>
    <row r="56" spans="1:23" ht="30" customHeight="1">
      <c r="B56" s="171"/>
      <c r="C56" s="312">
        <v>2018</v>
      </c>
      <c r="D56" s="312"/>
      <c r="E56" s="241" t="s">
        <v>1468</v>
      </c>
      <c r="F56" s="314" t="s">
        <v>1467</v>
      </c>
      <c r="G56" s="314"/>
      <c r="H56" s="314"/>
      <c r="I56" s="241" t="s">
        <v>450</v>
      </c>
      <c r="J56" s="314" t="s">
        <v>17</v>
      </c>
      <c r="K56" s="314"/>
      <c r="L56" s="239" t="s">
        <v>29</v>
      </c>
      <c r="M56" s="239">
        <v>4</v>
      </c>
      <c r="N56" s="312" t="s">
        <v>19</v>
      </c>
      <c r="O56" s="312"/>
      <c r="P56" s="312"/>
      <c r="Q56" s="239" t="s">
        <v>29</v>
      </c>
      <c r="W56" s="144">
        <f t="shared" si="0"/>
        <v>0</v>
      </c>
    </row>
    <row r="57" spans="1:23" ht="30" customHeight="1">
      <c r="B57" s="171"/>
      <c r="C57" s="312">
        <v>2018</v>
      </c>
      <c r="D57" s="312"/>
      <c r="E57" s="241" t="s">
        <v>1466</v>
      </c>
      <c r="F57" s="314" t="s">
        <v>1465</v>
      </c>
      <c r="G57" s="314"/>
      <c r="H57" s="314"/>
      <c r="I57" s="241" t="s">
        <v>450</v>
      </c>
      <c r="J57" s="314" t="s">
        <v>17</v>
      </c>
      <c r="K57" s="314"/>
      <c r="L57" s="239" t="s">
        <v>29</v>
      </c>
      <c r="M57" s="239">
        <v>4</v>
      </c>
      <c r="N57" s="312" t="s">
        <v>19</v>
      </c>
      <c r="O57" s="312"/>
      <c r="P57" s="312"/>
      <c r="Q57" s="239" t="s">
        <v>29</v>
      </c>
      <c r="W57" s="144">
        <f t="shared" si="0"/>
        <v>0</v>
      </c>
    </row>
    <row r="58" spans="1:23" ht="30" customHeight="1">
      <c r="B58" s="171"/>
      <c r="C58" s="312">
        <v>2018</v>
      </c>
      <c r="D58" s="312"/>
      <c r="E58" s="241" t="s">
        <v>1464</v>
      </c>
      <c r="F58" s="314" t="s">
        <v>1463</v>
      </c>
      <c r="G58" s="314"/>
      <c r="H58" s="314"/>
      <c r="I58" s="241" t="s">
        <v>450</v>
      </c>
      <c r="J58" s="314" t="s">
        <v>17</v>
      </c>
      <c r="K58" s="314"/>
      <c r="L58" s="239" t="s">
        <v>29</v>
      </c>
      <c r="M58" s="239">
        <v>4</v>
      </c>
      <c r="N58" s="312" t="s">
        <v>19</v>
      </c>
      <c r="O58" s="312"/>
      <c r="P58" s="312"/>
      <c r="Q58" s="239" t="s">
        <v>18</v>
      </c>
      <c r="W58" s="144">
        <f t="shared" si="0"/>
        <v>0</v>
      </c>
    </row>
    <row r="59" spans="1:23" ht="30" customHeight="1">
      <c r="B59" s="171"/>
      <c r="C59" s="312">
        <v>2018</v>
      </c>
      <c r="D59" s="312"/>
      <c r="E59" s="241" t="s">
        <v>1462</v>
      </c>
      <c r="F59" s="314" t="s">
        <v>1461</v>
      </c>
      <c r="G59" s="314"/>
      <c r="H59" s="314"/>
      <c r="I59" s="241" t="s">
        <v>450</v>
      </c>
      <c r="J59" s="314" t="s">
        <v>17</v>
      </c>
      <c r="K59" s="314"/>
      <c r="L59" s="239" t="s">
        <v>29</v>
      </c>
      <c r="M59" s="239">
        <v>4</v>
      </c>
      <c r="N59" s="312" t="s">
        <v>19</v>
      </c>
      <c r="O59" s="312"/>
      <c r="P59" s="312"/>
      <c r="Q59" s="239" t="s">
        <v>18</v>
      </c>
      <c r="W59" s="144">
        <f t="shared" si="0"/>
        <v>0</v>
      </c>
    </row>
    <row r="60" spans="1:23" s="181" customFormat="1" ht="30" customHeight="1">
      <c r="B60" s="180"/>
      <c r="C60" s="308">
        <v>2018</v>
      </c>
      <c r="D60" s="308"/>
      <c r="E60" s="153" t="s">
        <v>1460</v>
      </c>
      <c r="F60" s="310" t="s">
        <v>1459</v>
      </c>
      <c r="G60" s="310"/>
      <c r="H60" s="310"/>
      <c r="I60" s="153" t="s">
        <v>450</v>
      </c>
      <c r="J60" s="310" t="s">
        <v>17</v>
      </c>
      <c r="K60" s="310"/>
      <c r="L60" s="242" t="s">
        <v>18</v>
      </c>
      <c r="M60" s="242">
        <v>3</v>
      </c>
      <c r="N60" s="308" t="s">
        <v>19</v>
      </c>
      <c r="O60" s="308"/>
      <c r="P60" s="308"/>
      <c r="Q60" s="242" t="s">
        <v>18</v>
      </c>
      <c r="R60" s="155"/>
      <c r="S60" s="155"/>
      <c r="T60" s="155"/>
      <c r="U60" s="155"/>
      <c r="V60" s="155"/>
      <c r="W60" s="155">
        <f t="shared" si="0"/>
        <v>0</v>
      </c>
    </row>
    <row r="61" spans="1:23" ht="30" customHeight="1">
      <c r="B61" s="171"/>
      <c r="C61" s="312">
        <v>2018</v>
      </c>
      <c r="D61" s="312"/>
      <c r="E61" s="241" t="s">
        <v>1458</v>
      </c>
      <c r="F61" s="314" t="s">
        <v>1457</v>
      </c>
      <c r="G61" s="314"/>
      <c r="H61" s="314"/>
      <c r="I61" s="241" t="s">
        <v>450</v>
      </c>
      <c r="J61" s="314" t="s">
        <v>17</v>
      </c>
      <c r="K61" s="314"/>
      <c r="L61" s="239" t="s">
        <v>29</v>
      </c>
      <c r="M61" s="239">
        <v>4</v>
      </c>
      <c r="N61" s="312" t="s">
        <v>19</v>
      </c>
      <c r="O61" s="312"/>
      <c r="P61" s="312"/>
      <c r="Q61" s="239" t="s">
        <v>29</v>
      </c>
      <c r="W61" s="144">
        <f t="shared" si="0"/>
        <v>0</v>
      </c>
    </row>
    <row r="62" spans="1:23" ht="30" customHeight="1">
      <c r="B62" s="171"/>
      <c r="C62" s="312">
        <v>2018</v>
      </c>
      <c r="D62" s="312"/>
      <c r="E62" s="241" t="s">
        <v>1456</v>
      </c>
      <c r="F62" s="314" t="s">
        <v>1455</v>
      </c>
      <c r="G62" s="314"/>
      <c r="H62" s="314"/>
      <c r="I62" s="241" t="s">
        <v>450</v>
      </c>
      <c r="J62" s="314" t="s">
        <v>17</v>
      </c>
      <c r="K62" s="314"/>
      <c r="L62" s="239" t="s">
        <v>29</v>
      </c>
      <c r="M62" s="239">
        <v>4</v>
      </c>
      <c r="N62" s="312" t="s">
        <v>19</v>
      </c>
      <c r="O62" s="312"/>
      <c r="P62" s="312"/>
      <c r="Q62" s="239" t="s">
        <v>29</v>
      </c>
      <c r="W62" s="144">
        <f t="shared" si="0"/>
        <v>0</v>
      </c>
    </row>
    <row r="63" spans="1:23" ht="30" customHeight="1">
      <c r="B63" s="171"/>
      <c r="C63" s="312">
        <v>2018</v>
      </c>
      <c r="D63" s="312"/>
      <c r="E63" s="241" t="s">
        <v>1454</v>
      </c>
      <c r="F63" s="314" t="s">
        <v>1453</v>
      </c>
      <c r="G63" s="314"/>
      <c r="H63" s="314"/>
      <c r="I63" s="241" t="s">
        <v>450</v>
      </c>
      <c r="J63" s="314" t="s">
        <v>17</v>
      </c>
      <c r="K63" s="314"/>
      <c r="L63" s="239" t="s">
        <v>29</v>
      </c>
      <c r="M63" s="239">
        <v>4</v>
      </c>
      <c r="N63" s="312" t="s">
        <v>19</v>
      </c>
      <c r="O63" s="312"/>
      <c r="P63" s="312"/>
      <c r="Q63" s="239" t="s">
        <v>29</v>
      </c>
      <c r="W63" s="144">
        <f t="shared" si="0"/>
        <v>0</v>
      </c>
    </row>
    <row r="64" spans="1:23" ht="30" customHeight="1">
      <c r="A64" s="184"/>
      <c r="B64" s="171"/>
      <c r="C64" s="312">
        <v>2018</v>
      </c>
      <c r="D64" s="312"/>
      <c r="E64" s="241" t="s">
        <v>1452</v>
      </c>
      <c r="F64" s="314" t="s">
        <v>1451</v>
      </c>
      <c r="G64" s="314"/>
      <c r="H64" s="314"/>
      <c r="I64" s="241" t="s">
        <v>450</v>
      </c>
      <c r="J64" s="314" t="s">
        <v>17</v>
      </c>
      <c r="K64" s="314"/>
      <c r="L64" s="239" t="s">
        <v>29</v>
      </c>
      <c r="M64" s="239">
        <v>4</v>
      </c>
      <c r="N64" s="312" t="s">
        <v>19</v>
      </c>
      <c r="O64" s="312"/>
      <c r="P64" s="312"/>
      <c r="Q64" s="239" t="s">
        <v>29</v>
      </c>
      <c r="W64" s="144">
        <f t="shared" si="0"/>
        <v>0</v>
      </c>
    </row>
    <row r="65" spans="1:23" ht="30" customHeight="1">
      <c r="A65" s="184"/>
      <c r="B65" s="171"/>
      <c r="C65" s="312">
        <v>2018</v>
      </c>
      <c r="D65" s="312"/>
      <c r="E65" s="241" t="s">
        <v>1450</v>
      </c>
      <c r="F65" s="314" t="s">
        <v>1449</v>
      </c>
      <c r="G65" s="314"/>
      <c r="H65" s="314"/>
      <c r="I65" s="241" t="s">
        <v>450</v>
      </c>
      <c r="J65" s="314" t="s">
        <v>17</v>
      </c>
      <c r="K65" s="314"/>
      <c r="L65" s="239" t="s">
        <v>29</v>
      </c>
      <c r="M65" s="239">
        <v>4</v>
      </c>
      <c r="N65" s="312" t="s">
        <v>19</v>
      </c>
      <c r="O65" s="312"/>
      <c r="P65" s="312"/>
      <c r="Q65" s="239" t="s">
        <v>29</v>
      </c>
      <c r="W65" s="144">
        <f t="shared" si="0"/>
        <v>0</v>
      </c>
    </row>
    <row r="66" spans="1:23" s="181" customFormat="1" ht="30" customHeight="1">
      <c r="B66" s="180"/>
      <c r="C66" s="308">
        <v>2018</v>
      </c>
      <c r="D66" s="308"/>
      <c r="E66" s="153" t="s">
        <v>1448</v>
      </c>
      <c r="F66" s="310" t="s">
        <v>1447</v>
      </c>
      <c r="G66" s="310"/>
      <c r="H66" s="310"/>
      <c r="I66" s="153" t="s">
        <v>450</v>
      </c>
      <c r="J66" s="310" t="s">
        <v>17</v>
      </c>
      <c r="K66" s="310"/>
      <c r="L66" s="242" t="s">
        <v>18</v>
      </c>
      <c r="M66" s="242">
        <v>3</v>
      </c>
      <c r="N66" s="308" t="s">
        <v>19</v>
      </c>
      <c r="O66" s="308"/>
      <c r="P66" s="308"/>
      <c r="Q66" s="242" t="s">
        <v>18</v>
      </c>
      <c r="R66" s="155"/>
      <c r="S66" s="155"/>
      <c r="T66" s="155"/>
      <c r="U66" s="155">
        <f>U67+U68+U69+U70+U71+U72+U73+U74</f>
        <v>0</v>
      </c>
      <c r="V66" s="155"/>
      <c r="W66" s="155">
        <f t="shared" si="0"/>
        <v>0</v>
      </c>
    </row>
    <row r="67" spans="1:23" ht="30" customHeight="1">
      <c r="B67" s="171"/>
      <c r="C67" s="312">
        <v>2018</v>
      </c>
      <c r="D67" s="312"/>
      <c r="E67" s="241" t="s">
        <v>1446</v>
      </c>
      <c r="F67" s="314" t="s">
        <v>1445</v>
      </c>
      <c r="G67" s="314"/>
      <c r="H67" s="314"/>
      <c r="I67" s="241" t="s">
        <v>450</v>
      </c>
      <c r="J67" s="314" t="s">
        <v>17</v>
      </c>
      <c r="K67" s="314"/>
      <c r="L67" s="239" t="s">
        <v>29</v>
      </c>
      <c r="M67" s="239">
        <v>4</v>
      </c>
      <c r="N67" s="312" t="s">
        <v>19</v>
      </c>
      <c r="O67" s="312"/>
      <c r="P67" s="312"/>
      <c r="Q67" s="239" t="s">
        <v>29</v>
      </c>
      <c r="W67" s="144">
        <f t="shared" si="0"/>
        <v>0</v>
      </c>
    </row>
    <row r="68" spans="1:23" ht="30" customHeight="1">
      <c r="B68" s="171"/>
      <c r="C68" s="312">
        <v>2018</v>
      </c>
      <c r="D68" s="312"/>
      <c r="E68" s="241" t="s">
        <v>1444</v>
      </c>
      <c r="F68" s="314" t="s">
        <v>1443</v>
      </c>
      <c r="G68" s="314"/>
      <c r="H68" s="314"/>
      <c r="I68" s="241" t="s">
        <v>450</v>
      </c>
      <c r="J68" s="314" t="s">
        <v>17</v>
      </c>
      <c r="K68" s="314"/>
      <c r="L68" s="239" t="s">
        <v>29</v>
      </c>
      <c r="M68" s="239">
        <v>4</v>
      </c>
      <c r="N68" s="312" t="s">
        <v>19</v>
      </c>
      <c r="O68" s="312"/>
      <c r="P68" s="312"/>
      <c r="Q68" s="239" t="s">
        <v>29</v>
      </c>
      <c r="W68" s="144">
        <f t="shared" ref="W68:W131" si="1">R68+S68+T68+U68+V68</f>
        <v>0</v>
      </c>
    </row>
    <row r="69" spans="1:23" ht="30" customHeight="1">
      <c r="B69" s="171"/>
      <c r="C69" s="312">
        <v>2018</v>
      </c>
      <c r="D69" s="312"/>
      <c r="E69" s="241" t="s">
        <v>1442</v>
      </c>
      <c r="F69" s="314" t="s">
        <v>1441</v>
      </c>
      <c r="G69" s="314"/>
      <c r="H69" s="314"/>
      <c r="I69" s="241" t="s">
        <v>450</v>
      </c>
      <c r="J69" s="314" t="s">
        <v>17</v>
      </c>
      <c r="K69" s="314"/>
      <c r="L69" s="239" t="s">
        <v>29</v>
      </c>
      <c r="M69" s="239">
        <v>4</v>
      </c>
      <c r="N69" s="312" t="s">
        <v>19</v>
      </c>
      <c r="O69" s="312"/>
      <c r="P69" s="312"/>
      <c r="Q69" s="239" t="s">
        <v>18</v>
      </c>
      <c r="W69" s="144">
        <f t="shared" si="1"/>
        <v>0</v>
      </c>
    </row>
    <row r="70" spans="1:23" ht="30" customHeight="1">
      <c r="B70" s="171"/>
      <c r="C70" s="312">
        <v>2018</v>
      </c>
      <c r="D70" s="312"/>
      <c r="E70" s="241" t="s">
        <v>1440</v>
      </c>
      <c r="F70" s="314" t="s">
        <v>1439</v>
      </c>
      <c r="G70" s="314"/>
      <c r="H70" s="314"/>
      <c r="I70" s="241" t="s">
        <v>450</v>
      </c>
      <c r="J70" s="314" t="s">
        <v>17</v>
      </c>
      <c r="K70" s="314"/>
      <c r="L70" s="239" t="s">
        <v>29</v>
      </c>
      <c r="M70" s="239">
        <v>4</v>
      </c>
      <c r="N70" s="312" t="s">
        <v>19</v>
      </c>
      <c r="O70" s="312"/>
      <c r="P70" s="312"/>
      <c r="Q70" s="239" t="s">
        <v>29</v>
      </c>
      <c r="W70" s="144">
        <f t="shared" si="1"/>
        <v>0</v>
      </c>
    </row>
    <row r="71" spans="1:23" ht="30" customHeight="1">
      <c r="B71" s="171"/>
      <c r="C71" s="312">
        <v>2018</v>
      </c>
      <c r="D71" s="312"/>
      <c r="E71" s="241" t="s">
        <v>1438</v>
      </c>
      <c r="F71" s="314" t="s">
        <v>1437</v>
      </c>
      <c r="G71" s="314"/>
      <c r="H71" s="314"/>
      <c r="I71" s="241" t="s">
        <v>450</v>
      </c>
      <c r="J71" s="314" t="s">
        <v>17</v>
      </c>
      <c r="K71" s="314"/>
      <c r="L71" s="239" t="s">
        <v>29</v>
      </c>
      <c r="M71" s="239">
        <v>4</v>
      </c>
      <c r="N71" s="312" t="s">
        <v>19</v>
      </c>
      <c r="O71" s="312"/>
      <c r="P71" s="312"/>
      <c r="Q71" s="239" t="s">
        <v>29</v>
      </c>
      <c r="W71" s="144">
        <f t="shared" si="1"/>
        <v>0</v>
      </c>
    </row>
    <row r="72" spans="1:23" ht="30" customHeight="1">
      <c r="B72" s="171"/>
      <c r="C72" s="312">
        <v>2018</v>
      </c>
      <c r="D72" s="312"/>
      <c r="E72" s="241" t="s">
        <v>1436</v>
      </c>
      <c r="F72" s="314" t="s">
        <v>1435</v>
      </c>
      <c r="G72" s="314"/>
      <c r="H72" s="314"/>
      <c r="I72" s="241" t="s">
        <v>450</v>
      </c>
      <c r="J72" s="314" t="s">
        <v>17</v>
      </c>
      <c r="K72" s="314"/>
      <c r="L72" s="239" t="s">
        <v>29</v>
      </c>
      <c r="M72" s="239">
        <v>4</v>
      </c>
      <c r="N72" s="312" t="s">
        <v>19</v>
      </c>
      <c r="O72" s="312"/>
      <c r="P72" s="312"/>
      <c r="Q72" s="239" t="s">
        <v>29</v>
      </c>
      <c r="W72" s="144">
        <f t="shared" si="1"/>
        <v>0</v>
      </c>
    </row>
    <row r="73" spans="1:23" ht="30" customHeight="1">
      <c r="B73" s="171"/>
      <c r="C73" s="312">
        <v>2018</v>
      </c>
      <c r="D73" s="312"/>
      <c r="E73" s="241" t="s">
        <v>1434</v>
      </c>
      <c r="F73" s="314" t="s">
        <v>1433</v>
      </c>
      <c r="G73" s="314"/>
      <c r="H73" s="314"/>
      <c r="I73" s="241" t="s">
        <v>450</v>
      </c>
      <c r="J73" s="314" t="s">
        <v>17</v>
      </c>
      <c r="K73" s="314"/>
      <c r="L73" s="239" t="s">
        <v>29</v>
      </c>
      <c r="M73" s="239">
        <v>4</v>
      </c>
      <c r="N73" s="312" t="s">
        <v>19</v>
      </c>
      <c r="O73" s="312"/>
      <c r="P73" s="312"/>
      <c r="Q73" s="239" t="s">
        <v>18</v>
      </c>
      <c r="W73" s="144">
        <f t="shared" si="1"/>
        <v>0</v>
      </c>
    </row>
    <row r="74" spans="1:23" ht="30" customHeight="1">
      <c r="B74" s="171"/>
      <c r="C74" s="312">
        <v>2018</v>
      </c>
      <c r="D74" s="312"/>
      <c r="E74" s="241" t="s">
        <v>1432</v>
      </c>
      <c r="F74" s="314" t="s">
        <v>1431</v>
      </c>
      <c r="G74" s="314"/>
      <c r="H74" s="314"/>
      <c r="I74" s="241" t="s">
        <v>450</v>
      </c>
      <c r="J74" s="314" t="s">
        <v>17</v>
      </c>
      <c r="K74" s="314"/>
      <c r="L74" s="239" t="s">
        <v>29</v>
      </c>
      <c r="M74" s="239">
        <v>4</v>
      </c>
      <c r="N74" s="312" t="s">
        <v>19</v>
      </c>
      <c r="O74" s="312"/>
      <c r="P74" s="312"/>
      <c r="Q74" s="239" t="s">
        <v>18</v>
      </c>
      <c r="W74" s="144">
        <f t="shared" si="1"/>
        <v>0</v>
      </c>
    </row>
    <row r="75" spans="1:23" s="181" customFormat="1" ht="30" customHeight="1">
      <c r="B75" s="180"/>
      <c r="C75" s="308">
        <v>2018</v>
      </c>
      <c r="D75" s="308"/>
      <c r="E75" s="153" t="s">
        <v>1430</v>
      </c>
      <c r="F75" s="310" t="s">
        <v>1429</v>
      </c>
      <c r="G75" s="310"/>
      <c r="H75" s="310"/>
      <c r="I75" s="153" t="s">
        <v>450</v>
      </c>
      <c r="J75" s="310" t="s">
        <v>17</v>
      </c>
      <c r="K75" s="310"/>
      <c r="L75" s="242" t="s">
        <v>18</v>
      </c>
      <c r="M75" s="242">
        <v>3</v>
      </c>
      <c r="N75" s="308" t="s">
        <v>19</v>
      </c>
      <c r="O75" s="308"/>
      <c r="P75" s="308"/>
      <c r="Q75" s="242" t="s">
        <v>18</v>
      </c>
      <c r="R75" s="155"/>
      <c r="S75" s="155"/>
      <c r="T75" s="155"/>
      <c r="U75" s="155"/>
      <c r="V75" s="155"/>
      <c r="W75" s="155">
        <f t="shared" si="1"/>
        <v>0</v>
      </c>
    </row>
    <row r="76" spans="1:23" ht="30" customHeight="1">
      <c r="B76" s="171"/>
      <c r="C76" s="312">
        <v>2018</v>
      </c>
      <c r="D76" s="312"/>
      <c r="E76" s="241" t="s">
        <v>1428</v>
      </c>
      <c r="F76" s="314" t="s">
        <v>1427</v>
      </c>
      <c r="G76" s="314"/>
      <c r="H76" s="314"/>
      <c r="I76" s="241" t="s">
        <v>450</v>
      </c>
      <c r="J76" s="314" t="s">
        <v>17</v>
      </c>
      <c r="K76" s="314"/>
      <c r="L76" s="239" t="s">
        <v>29</v>
      </c>
      <c r="M76" s="239">
        <v>4</v>
      </c>
      <c r="N76" s="312" t="s">
        <v>19</v>
      </c>
      <c r="O76" s="312"/>
      <c r="P76" s="312"/>
      <c r="Q76" s="239" t="s">
        <v>18</v>
      </c>
      <c r="W76" s="144">
        <f t="shared" si="1"/>
        <v>0</v>
      </c>
    </row>
    <row r="77" spans="1:23" ht="30" customHeight="1">
      <c r="B77" s="171"/>
      <c r="C77" s="312">
        <v>2018</v>
      </c>
      <c r="D77" s="312"/>
      <c r="E77" s="241" t="s">
        <v>1426</v>
      </c>
      <c r="F77" s="314" t="s">
        <v>1425</v>
      </c>
      <c r="G77" s="314"/>
      <c r="H77" s="314"/>
      <c r="I77" s="241" t="s">
        <v>450</v>
      </c>
      <c r="J77" s="314" t="s">
        <v>17</v>
      </c>
      <c r="K77" s="314"/>
      <c r="L77" s="239" t="s">
        <v>29</v>
      </c>
      <c r="M77" s="239">
        <v>4</v>
      </c>
      <c r="N77" s="312" t="s">
        <v>19</v>
      </c>
      <c r="O77" s="312"/>
      <c r="P77" s="312"/>
      <c r="Q77" s="239" t="s">
        <v>18</v>
      </c>
      <c r="W77" s="144">
        <f t="shared" si="1"/>
        <v>0</v>
      </c>
    </row>
    <row r="78" spans="1:23" ht="30" customHeight="1">
      <c r="B78" s="171"/>
      <c r="C78" s="312">
        <v>2018</v>
      </c>
      <c r="D78" s="312"/>
      <c r="E78" s="241" t="s">
        <v>1424</v>
      </c>
      <c r="F78" s="314" t="s">
        <v>1423</v>
      </c>
      <c r="G78" s="314"/>
      <c r="H78" s="314"/>
      <c r="I78" s="241" t="s">
        <v>450</v>
      </c>
      <c r="J78" s="314" t="s">
        <v>17</v>
      </c>
      <c r="K78" s="314"/>
      <c r="L78" s="239" t="s">
        <v>29</v>
      </c>
      <c r="M78" s="239">
        <v>4</v>
      </c>
      <c r="N78" s="312" t="s">
        <v>19</v>
      </c>
      <c r="O78" s="312"/>
      <c r="P78" s="312"/>
      <c r="Q78" s="239" t="s">
        <v>18</v>
      </c>
      <c r="W78" s="144">
        <f t="shared" si="1"/>
        <v>0</v>
      </c>
    </row>
    <row r="79" spans="1:23" ht="30" customHeight="1">
      <c r="B79" s="171"/>
      <c r="C79" s="312">
        <v>2018</v>
      </c>
      <c r="D79" s="312"/>
      <c r="E79" s="241" t="s">
        <v>1422</v>
      </c>
      <c r="F79" s="314" t="s">
        <v>1421</v>
      </c>
      <c r="G79" s="314"/>
      <c r="H79" s="314"/>
      <c r="I79" s="241" t="s">
        <v>450</v>
      </c>
      <c r="J79" s="314" t="s">
        <v>17</v>
      </c>
      <c r="K79" s="314"/>
      <c r="L79" s="239" t="s">
        <v>29</v>
      </c>
      <c r="M79" s="239">
        <v>4</v>
      </c>
      <c r="N79" s="312" t="s">
        <v>19</v>
      </c>
      <c r="O79" s="312"/>
      <c r="P79" s="312"/>
      <c r="Q79" s="239" t="s">
        <v>18</v>
      </c>
      <c r="W79" s="144">
        <f t="shared" si="1"/>
        <v>0</v>
      </c>
    </row>
    <row r="80" spans="1:23" ht="30" customHeight="1">
      <c r="B80" s="171"/>
      <c r="C80" s="312">
        <v>2018</v>
      </c>
      <c r="D80" s="312"/>
      <c r="E80" s="241" t="s">
        <v>1420</v>
      </c>
      <c r="F80" s="314" t="s">
        <v>1419</v>
      </c>
      <c r="G80" s="314"/>
      <c r="H80" s="314"/>
      <c r="I80" s="241" t="s">
        <v>450</v>
      </c>
      <c r="J80" s="314" t="s">
        <v>17</v>
      </c>
      <c r="K80" s="314"/>
      <c r="L80" s="239" t="s">
        <v>29</v>
      </c>
      <c r="M80" s="239">
        <v>4</v>
      </c>
      <c r="N80" s="312" t="s">
        <v>19</v>
      </c>
      <c r="O80" s="312"/>
      <c r="P80" s="312"/>
      <c r="Q80" s="239" t="s">
        <v>18</v>
      </c>
      <c r="W80" s="144">
        <f t="shared" si="1"/>
        <v>0</v>
      </c>
    </row>
    <row r="81" spans="2:23" s="181" customFormat="1" ht="30" customHeight="1">
      <c r="B81" s="180"/>
      <c r="C81" s="308">
        <v>2018</v>
      </c>
      <c r="D81" s="308"/>
      <c r="E81" s="153" t="s">
        <v>1418</v>
      </c>
      <c r="F81" s="310" t="s">
        <v>1417</v>
      </c>
      <c r="G81" s="310"/>
      <c r="H81" s="310"/>
      <c r="I81" s="153" t="s">
        <v>450</v>
      </c>
      <c r="J81" s="310" t="s">
        <v>17</v>
      </c>
      <c r="K81" s="310"/>
      <c r="L81" s="242" t="s">
        <v>18</v>
      </c>
      <c r="M81" s="242">
        <v>3</v>
      </c>
      <c r="N81" s="308" t="s">
        <v>19</v>
      </c>
      <c r="O81" s="308"/>
      <c r="P81" s="308"/>
      <c r="Q81" s="242" t="s">
        <v>18</v>
      </c>
      <c r="R81" s="155"/>
      <c r="S81" s="155"/>
      <c r="T81" s="155"/>
      <c r="U81" s="155"/>
      <c r="V81" s="155"/>
      <c r="W81" s="155">
        <f t="shared" si="1"/>
        <v>0</v>
      </c>
    </row>
    <row r="82" spans="2:23" ht="30" customHeight="1">
      <c r="B82" s="171"/>
      <c r="C82" s="312">
        <v>2018</v>
      </c>
      <c r="D82" s="312"/>
      <c r="E82" s="241" t="s">
        <v>1416</v>
      </c>
      <c r="F82" s="314" t="s">
        <v>1415</v>
      </c>
      <c r="G82" s="314"/>
      <c r="H82" s="314"/>
      <c r="I82" s="241" t="s">
        <v>450</v>
      </c>
      <c r="J82" s="314" t="s">
        <v>17</v>
      </c>
      <c r="K82" s="314"/>
      <c r="L82" s="239" t="s">
        <v>29</v>
      </c>
      <c r="M82" s="239">
        <v>4</v>
      </c>
      <c r="N82" s="312" t="s">
        <v>19</v>
      </c>
      <c r="O82" s="312"/>
      <c r="P82" s="312"/>
      <c r="Q82" s="239" t="s">
        <v>18</v>
      </c>
      <c r="W82" s="144">
        <f t="shared" si="1"/>
        <v>0</v>
      </c>
    </row>
    <row r="83" spans="2:23" ht="30" customHeight="1">
      <c r="B83" s="171"/>
      <c r="C83" s="312">
        <v>2018</v>
      </c>
      <c r="D83" s="312"/>
      <c r="E83" s="241" t="s">
        <v>1414</v>
      </c>
      <c r="F83" s="314" t="s">
        <v>1413</v>
      </c>
      <c r="G83" s="314"/>
      <c r="H83" s="314"/>
      <c r="I83" s="241" t="s">
        <v>450</v>
      </c>
      <c r="J83" s="314" t="s">
        <v>17</v>
      </c>
      <c r="K83" s="314"/>
      <c r="L83" s="239" t="s">
        <v>29</v>
      </c>
      <c r="M83" s="239">
        <v>4</v>
      </c>
      <c r="N83" s="312" t="s">
        <v>19</v>
      </c>
      <c r="O83" s="312"/>
      <c r="P83" s="312"/>
      <c r="Q83" s="239" t="s">
        <v>18</v>
      </c>
      <c r="W83" s="144">
        <f t="shared" si="1"/>
        <v>0</v>
      </c>
    </row>
    <row r="84" spans="2:23" ht="30" customHeight="1">
      <c r="B84" s="171"/>
      <c r="C84" s="312">
        <v>2018</v>
      </c>
      <c r="D84" s="312"/>
      <c r="E84" s="241" t="s">
        <v>1412</v>
      </c>
      <c r="F84" s="314" t="s">
        <v>1411</v>
      </c>
      <c r="G84" s="314"/>
      <c r="H84" s="314"/>
      <c r="I84" s="241" t="s">
        <v>450</v>
      </c>
      <c r="J84" s="314" t="s">
        <v>17</v>
      </c>
      <c r="K84" s="314"/>
      <c r="L84" s="239" t="s">
        <v>29</v>
      </c>
      <c r="M84" s="239">
        <v>4</v>
      </c>
      <c r="N84" s="312" t="s">
        <v>19</v>
      </c>
      <c r="O84" s="312"/>
      <c r="P84" s="312"/>
      <c r="Q84" s="239" t="s">
        <v>18</v>
      </c>
      <c r="W84" s="144">
        <f t="shared" si="1"/>
        <v>0</v>
      </c>
    </row>
    <row r="85" spans="2:23" ht="30" customHeight="1">
      <c r="B85" s="171"/>
      <c r="C85" s="312">
        <v>2018</v>
      </c>
      <c r="D85" s="312"/>
      <c r="E85" s="241" t="s">
        <v>1410</v>
      </c>
      <c r="F85" s="314" t="s">
        <v>1409</v>
      </c>
      <c r="G85" s="314"/>
      <c r="H85" s="314"/>
      <c r="I85" s="241" t="s">
        <v>450</v>
      </c>
      <c r="J85" s="314" t="s">
        <v>17</v>
      </c>
      <c r="K85" s="314"/>
      <c r="L85" s="239" t="s">
        <v>29</v>
      </c>
      <c r="M85" s="239">
        <v>4</v>
      </c>
      <c r="N85" s="312" t="s">
        <v>19</v>
      </c>
      <c r="O85" s="312"/>
      <c r="P85" s="312"/>
      <c r="Q85" s="239" t="s">
        <v>18</v>
      </c>
      <c r="W85" s="144">
        <f t="shared" si="1"/>
        <v>0</v>
      </c>
    </row>
    <row r="86" spans="2:23" ht="30" customHeight="1">
      <c r="B86" s="171"/>
      <c r="C86" s="312">
        <v>2018</v>
      </c>
      <c r="D86" s="312"/>
      <c r="E86" s="241" t="s">
        <v>1408</v>
      </c>
      <c r="F86" s="314" t="s">
        <v>1407</v>
      </c>
      <c r="G86" s="314"/>
      <c r="H86" s="314"/>
      <c r="I86" s="241" t="s">
        <v>450</v>
      </c>
      <c r="J86" s="314" t="s">
        <v>17</v>
      </c>
      <c r="K86" s="314"/>
      <c r="L86" s="239" t="s">
        <v>29</v>
      </c>
      <c r="M86" s="239">
        <v>4</v>
      </c>
      <c r="N86" s="312" t="s">
        <v>19</v>
      </c>
      <c r="O86" s="312"/>
      <c r="P86" s="312"/>
      <c r="Q86" s="239" t="s">
        <v>18</v>
      </c>
      <c r="W86" s="144">
        <f t="shared" si="1"/>
        <v>0</v>
      </c>
    </row>
    <row r="87" spans="2:23" s="181" customFormat="1" ht="30" customHeight="1">
      <c r="B87" s="180"/>
      <c r="C87" s="308">
        <v>2018</v>
      </c>
      <c r="D87" s="308"/>
      <c r="E87" s="153" t="s">
        <v>1406</v>
      </c>
      <c r="F87" s="310" t="s">
        <v>1405</v>
      </c>
      <c r="G87" s="310"/>
      <c r="H87" s="310"/>
      <c r="I87" s="153" t="s">
        <v>450</v>
      </c>
      <c r="J87" s="310" t="s">
        <v>17</v>
      </c>
      <c r="K87" s="310"/>
      <c r="L87" s="242" t="s">
        <v>18</v>
      </c>
      <c r="M87" s="242">
        <v>3</v>
      </c>
      <c r="N87" s="308" t="s">
        <v>19</v>
      </c>
      <c r="O87" s="308"/>
      <c r="P87" s="308"/>
      <c r="Q87" s="242" t="s">
        <v>18</v>
      </c>
      <c r="R87" s="155"/>
      <c r="S87" s="155"/>
      <c r="T87" s="155"/>
      <c r="U87" s="155"/>
      <c r="V87" s="155"/>
      <c r="W87" s="155">
        <f t="shared" si="1"/>
        <v>0</v>
      </c>
    </row>
    <row r="88" spans="2:23" ht="30" customHeight="1">
      <c r="B88" s="171"/>
      <c r="C88" s="312">
        <v>2018</v>
      </c>
      <c r="D88" s="312"/>
      <c r="E88" s="241" t="s">
        <v>1404</v>
      </c>
      <c r="F88" s="314" t="s">
        <v>1403</v>
      </c>
      <c r="G88" s="314"/>
      <c r="H88" s="314"/>
      <c r="I88" s="241" t="s">
        <v>450</v>
      </c>
      <c r="J88" s="314" t="s">
        <v>17</v>
      </c>
      <c r="K88" s="314"/>
      <c r="L88" s="239" t="s">
        <v>18</v>
      </c>
      <c r="M88" s="239">
        <v>4</v>
      </c>
      <c r="N88" s="312" t="s">
        <v>19</v>
      </c>
      <c r="O88" s="312"/>
      <c r="P88" s="312"/>
      <c r="Q88" s="239" t="s">
        <v>18</v>
      </c>
      <c r="W88" s="144">
        <f t="shared" si="1"/>
        <v>0</v>
      </c>
    </row>
    <row r="89" spans="2:23" s="186" customFormat="1" ht="30" customHeight="1">
      <c r="B89" s="185"/>
      <c r="C89" s="299">
        <v>2018</v>
      </c>
      <c r="D89" s="299"/>
      <c r="E89" s="244" t="s">
        <v>1402</v>
      </c>
      <c r="F89" s="301" t="s">
        <v>1401</v>
      </c>
      <c r="G89" s="301"/>
      <c r="H89" s="301"/>
      <c r="I89" s="244" t="s">
        <v>450</v>
      </c>
      <c r="J89" s="301" t="s">
        <v>17</v>
      </c>
      <c r="K89" s="301"/>
      <c r="L89" s="243" t="s">
        <v>29</v>
      </c>
      <c r="M89" s="243">
        <v>5</v>
      </c>
      <c r="N89" s="299" t="s">
        <v>19</v>
      </c>
      <c r="O89" s="299"/>
      <c r="P89" s="299"/>
      <c r="Q89" s="243" t="s">
        <v>18</v>
      </c>
      <c r="R89" s="159"/>
      <c r="S89" s="159"/>
      <c r="T89" s="159"/>
      <c r="U89" s="159"/>
      <c r="V89" s="159"/>
      <c r="W89" s="159">
        <f t="shared" si="1"/>
        <v>0</v>
      </c>
    </row>
    <row r="90" spans="2:23" ht="30" customHeight="1">
      <c r="B90" s="184"/>
      <c r="C90" s="312">
        <v>2018</v>
      </c>
      <c r="D90" s="312"/>
      <c r="E90" s="241" t="s">
        <v>1400</v>
      </c>
      <c r="F90" s="314" t="s">
        <v>1399</v>
      </c>
      <c r="G90" s="314"/>
      <c r="H90" s="314"/>
      <c r="I90" s="241" t="s">
        <v>450</v>
      </c>
      <c r="J90" s="314" t="s">
        <v>17</v>
      </c>
      <c r="K90" s="314"/>
      <c r="L90" s="239" t="s">
        <v>29</v>
      </c>
      <c r="M90" s="239">
        <v>5</v>
      </c>
      <c r="N90" s="312" t="s">
        <v>19</v>
      </c>
      <c r="O90" s="312"/>
      <c r="P90" s="312"/>
      <c r="Q90" s="239" t="s">
        <v>18</v>
      </c>
      <c r="W90" s="144">
        <f t="shared" si="1"/>
        <v>0</v>
      </c>
    </row>
    <row r="91" spans="2:23" ht="30" customHeight="1">
      <c r="B91" s="184"/>
      <c r="C91" s="312">
        <v>2018</v>
      </c>
      <c r="D91" s="312"/>
      <c r="E91" s="241" t="s">
        <v>1398</v>
      </c>
      <c r="F91" s="314" t="s">
        <v>1397</v>
      </c>
      <c r="G91" s="314"/>
      <c r="H91" s="314"/>
      <c r="I91" s="241" t="s">
        <v>450</v>
      </c>
      <c r="J91" s="314" t="s">
        <v>17</v>
      </c>
      <c r="K91" s="314"/>
      <c r="L91" s="239" t="s">
        <v>29</v>
      </c>
      <c r="M91" s="239">
        <v>5</v>
      </c>
      <c r="N91" s="312" t="s">
        <v>19</v>
      </c>
      <c r="O91" s="312"/>
      <c r="P91" s="312"/>
      <c r="Q91" s="239" t="s">
        <v>18</v>
      </c>
      <c r="W91" s="144">
        <f t="shared" si="1"/>
        <v>0</v>
      </c>
    </row>
    <row r="92" spans="2:23" ht="30" customHeight="1">
      <c r="B92" s="171"/>
      <c r="C92" s="312">
        <v>2018</v>
      </c>
      <c r="D92" s="312"/>
      <c r="E92" s="241" t="s">
        <v>1396</v>
      </c>
      <c r="F92" s="314" t="s">
        <v>1394</v>
      </c>
      <c r="G92" s="314"/>
      <c r="H92" s="314"/>
      <c r="I92" s="241" t="s">
        <v>450</v>
      </c>
      <c r="J92" s="314" t="s">
        <v>17</v>
      </c>
      <c r="K92" s="314"/>
      <c r="L92" s="239" t="s">
        <v>18</v>
      </c>
      <c r="M92" s="239">
        <v>4</v>
      </c>
      <c r="N92" s="312" t="s">
        <v>19</v>
      </c>
      <c r="O92" s="312"/>
      <c r="P92" s="312"/>
      <c r="Q92" s="239" t="s">
        <v>18</v>
      </c>
      <c r="W92" s="144">
        <f t="shared" si="1"/>
        <v>0</v>
      </c>
    </row>
    <row r="93" spans="2:23" ht="30" customHeight="1">
      <c r="B93" s="184"/>
      <c r="C93" s="312">
        <v>2018</v>
      </c>
      <c r="D93" s="312"/>
      <c r="E93" s="241" t="s">
        <v>1395</v>
      </c>
      <c r="F93" s="314" t="s">
        <v>1394</v>
      </c>
      <c r="G93" s="314"/>
      <c r="H93" s="314"/>
      <c r="I93" s="241" t="s">
        <v>450</v>
      </c>
      <c r="J93" s="314" t="s">
        <v>17</v>
      </c>
      <c r="K93" s="314"/>
      <c r="L93" s="239" t="s">
        <v>29</v>
      </c>
      <c r="M93" s="239">
        <v>5</v>
      </c>
      <c r="N93" s="312" t="s">
        <v>19</v>
      </c>
      <c r="O93" s="312"/>
      <c r="P93" s="312"/>
      <c r="Q93" s="239" t="s">
        <v>18</v>
      </c>
      <c r="W93" s="144">
        <f t="shared" si="1"/>
        <v>0</v>
      </c>
    </row>
    <row r="94" spans="2:23" ht="30" customHeight="1">
      <c r="B94" s="184"/>
      <c r="C94" s="312">
        <v>2018</v>
      </c>
      <c r="D94" s="312"/>
      <c r="E94" s="241" t="s">
        <v>1393</v>
      </c>
      <c r="F94" s="314" t="s">
        <v>1392</v>
      </c>
      <c r="G94" s="314"/>
      <c r="H94" s="314"/>
      <c r="I94" s="241" t="s">
        <v>450</v>
      </c>
      <c r="J94" s="314" t="s">
        <v>17</v>
      </c>
      <c r="K94" s="314"/>
      <c r="L94" s="239" t="s">
        <v>29</v>
      </c>
      <c r="M94" s="239">
        <v>5</v>
      </c>
      <c r="N94" s="312" t="s">
        <v>19</v>
      </c>
      <c r="O94" s="312"/>
      <c r="P94" s="312"/>
      <c r="Q94" s="239" t="s">
        <v>18</v>
      </c>
      <c r="W94" s="144">
        <f t="shared" si="1"/>
        <v>0</v>
      </c>
    </row>
    <row r="95" spans="2:23" ht="30" customHeight="1">
      <c r="B95" s="184"/>
      <c r="C95" s="312">
        <v>2018</v>
      </c>
      <c r="D95" s="312"/>
      <c r="E95" s="241" t="s">
        <v>1391</v>
      </c>
      <c r="F95" s="314" t="s">
        <v>1390</v>
      </c>
      <c r="G95" s="314"/>
      <c r="H95" s="314"/>
      <c r="I95" s="241" t="s">
        <v>450</v>
      </c>
      <c r="J95" s="314" t="s">
        <v>17</v>
      </c>
      <c r="K95" s="314"/>
      <c r="L95" s="239" t="s">
        <v>29</v>
      </c>
      <c r="M95" s="239">
        <v>5</v>
      </c>
      <c r="N95" s="312" t="s">
        <v>19</v>
      </c>
      <c r="O95" s="312"/>
      <c r="P95" s="312"/>
      <c r="Q95" s="239" t="s">
        <v>18</v>
      </c>
      <c r="W95" s="144">
        <f t="shared" si="1"/>
        <v>0</v>
      </c>
    </row>
    <row r="96" spans="2:23" ht="30" customHeight="1">
      <c r="B96" s="171"/>
      <c r="C96" s="312">
        <v>2018</v>
      </c>
      <c r="D96" s="312"/>
      <c r="E96" s="241" t="s">
        <v>1389</v>
      </c>
      <c r="F96" s="314" t="s">
        <v>1388</v>
      </c>
      <c r="G96" s="314"/>
      <c r="H96" s="314"/>
      <c r="I96" s="241" t="s">
        <v>450</v>
      </c>
      <c r="J96" s="314" t="s">
        <v>17</v>
      </c>
      <c r="K96" s="314"/>
      <c r="L96" s="239" t="s">
        <v>18</v>
      </c>
      <c r="M96" s="239">
        <v>4</v>
      </c>
      <c r="N96" s="312" t="s">
        <v>19</v>
      </c>
      <c r="O96" s="312"/>
      <c r="P96" s="312"/>
      <c r="Q96" s="239" t="s">
        <v>18</v>
      </c>
      <c r="W96" s="144">
        <f t="shared" si="1"/>
        <v>0</v>
      </c>
    </row>
    <row r="97" spans="2:23" ht="30" customHeight="1">
      <c r="B97" s="184"/>
      <c r="C97" s="312">
        <v>2018</v>
      </c>
      <c r="D97" s="312"/>
      <c r="E97" s="241" t="s">
        <v>1387</v>
      </c>
      <c r="F97" s="314" t="s">
        <v>1386</v>
      </c>
      <c r="G97" s="314"/>
      <c r="H97" s="314"/>
      <c r="I97" s="241" t="s">
        <v>450</v>
      </c>
      <c r="J97" s="314" t="s">
        <v>17</v>
      </c>
      <c r="K97" s="314"/>
      <c r="L97" s="239" t="s">
        <v>29</v>
      </c>
      <c r="M97" s="239">
        <v>5</v>
      </c>
      <c r="N97" s="312" t="s">
        <v>19</v>
      </c>
      <c r="O97" s="312"/>
      <c r="P97" s="312"/>
      <c r="Q97" s="239" t="s">
        <v>18</v>
      </c>
      <c r="W97" s="144">
        <f t="shared" si="1"/>
        <v>0</v>
      </c>
    </row>
    <row r="98" spans="2:23" ht="30" customHeight="1">
      <c r="B98" s="184"/>
      <c r="C98" s="312">
        <v>2018</v>
      </c>
      <c r="D98" s="312"/>
      <c r="E98" s="241" t="s">
        <v>1385</v>
      </c>
      <c r="F98" s="314" t="s">
        <v>1384</v>
      </c>
      <c r="G98" s="314"/>
      <c r="H98" s="314"/>
      <c r="I98" s="241" t="s">
        <v>450</v>
      </c>
      <c r="J98" s="314" t="s">
        <v>17</v>
      </c>
      <c r="K98" s="314"/>
      <c r="L98" s="239" t="s">
        <v>29</v>
      </c>
      <c r="M98" s="239">
        <v>5</v>
      </c>
      <c r="N98" s="312" t="s">
        <v>19</v>
      </c>
      <c r="O98" s="312"/>
      <c r="P98" s="312"/>
      <c r="Q98" s="239" t="s">
        <v>18</v>
      </c>
      <c r="W98" s="144">
        <f t="shared" si="1"/>
        <v>0</v>
      </c>
    </row>
    <row r="99" spans="2:23" ht="30" customHeight="1">
      <c r="B99" s="184"/>
      <c r="C99" s="312">
        <v>2018</v>
      </c>
      <c r="D99" s="312"/>
      <c r="E99" s="241" t="s">
        <v>1383</v>
      </c>
      <c r="F99" s="314" t="s">
        <v>1382</v>
      </c>
      <c r="G99" s="314"/>
      <c r="H99" s="314"/>
      <c r="I99" s="241" t="s">
        <v>450</v>
      </c>
      <c r="J99" s="314" t="s">
        <v>17</v>
      </c>
      <c r="K99" s="314"/>
      <c r="L99" s="239" t="s">
        <v>29</v>
      </c>
      <c r="M99" s="239">
        <v>5</v>
      </c>
      <c r="N99" s="312" t="s">
        <v>19</v>
      </c>
      <c r="O99" s="312"/>
      <c r="P99" s="312"/>
      <c r="Q99" s="239" t="s">
        <v>18</v>
      </c>
      <c r="W99" s="144">
        <f t="shared" si="1"/>
        <v>0</v>
      </c>
    </row>
    <row r="100" spans="2:23" ht="30" customHeight="1">
      <c r="B100" s="171"/>
      <c r="C100" s="312">
        <v>2018</v>
      </c>
      <c r="D100" s="312"/>
      <c r="E100" s="241" t="s">
        <v>1381</v>
      </c>
      <c r="F100" s="314" t="s">
        <v>1379</v>
      </c>
      <c r="G100" s="314"/>
      <c r="H100" s="314"/>
      <c r="I100" s="241" t="s">
        <v>450</v>
      </c>
      <c r="J100" s="314" t="s">
        <v>17</v>
      </c>
      <c r="K100" s="314"/>
      <c r="L100" s="239" t="s">
        <v>18</v>
      </c>
      <c r="M100" s="239">
        <v>4</v>
      </c>
      <c r="N100" s="312" t="s">
        <v>19</v>
      </c>
      <c r="O100" s="312"/>
      <c r="P100" s="312"/>
      <c r="Q100" s="239" t="s">
        <v>18</v>
      </c>
      <c r="W100" s="144">
        <f t="shared" si="1"/>
        <v>0</v>
      </c>
    </row>
    <row r="101" spans="2:23" ht="30" customHeight="1">
      <c r="B101" s="184"/>
      <c r="C101" s="312">
        <v>2018</v>
      </c>
      <c r="D101" s="312"/>
      <c r="E101" s="241" t="s">
        <v>1380</v>
      </c>
      <c r="F101" s="314" t="s">
        <v>1379</v>
      </c>
      <c r="G101" s="314"/>
      <c r="H101" s="314"/>
      <c r="I101" s="241" t="s">
        <v>450</v>
      </c>
      <c r="J101" s="314" t="s">
        <v>17</v>
      </c>
      <c r="K101" s="314"/>
      <c r="L101" s="239" t="s">
        <v>29</v>
      </c>
      <c r="M101" s="239">
        <v>5</v>
      </c>
      <c r="N101" s="312" t="s">
        <v>19</v>
      </c>
      <c r="O101" s="312"/>
      <c r="P101" s="312"/>
      <c r="Q101" s="239" t="s">
        <v>18</v>
      </c>
      <c r="W101" s="144">
        <f t="shared" si="1"/>
        <v>0</v>
      </c>
    </row>
    <row r="102" spans="2:23" ht="30" customHeight="1">
      <c r="B102" s="184"/>
      <c r="C102" s="312">
        <v>2018</v>
      </c>
      <c r="D102" s="312"/>
      <c r="E102" s="241" t="s">
        <v>1378</v>
      </c>
      <c r="F102" s="314" t="s">
        <v>1377</v>
      </c>
      <c r="G102" s="314"/>
      <c r="H102" s="314"/>
      <c r="I102" s="241" t="s">
        <v>450</v>
      </c>
      <c r="J102" s="314" t="s">
        <v>17</v>
      </c>
      <c r="K102" s="314"/>
      <c r="L102" s="239" t="s">
        <v>29</v>
      </c>
      <c r="M102" s="239">
        <v>5</v>
      </c>
      <c r="N102" s="312" t="s">
        <v>19</v>
      </c>
      <c r="O102" s="312"/>
      <c r="P102" s="312"/>
      <c r="Q102" s="239" t="s">
        <v>18</v>
      </c>
      <c r="W102" s="144">
        <f t="shared" si="1"/>
        <v>0</v>
      </c>
    </row>
    <row r="103" spans="2:23" ht="30" customHeight="1">
      <c r="B103" s="184"/>
      <c r="C103" s="312">
        <v>2018</v>
      </c>
      <c r="D103" s="312"/>
      <c r="E103" s="241" t="s">
        <v>1376</v>
      </c>
      <c r="F103" s="314" t="s">
        <v>1375</v>
      </c>
      <c r="G103" s="314"/>
      <c r="H103" s="314"/>
      <c r="I103" s="241" t="s">
        <v>450</v>
      </c>
      <c r="J103" s="314" t="s">
        <v>17</v>
      </c>
      <c r="K103" s="314"/>
      <c r="L103" s="239" t="s">
        <v>29</v>
      </c>
      <c r="M103" s="239">
        <v>5</v>
      </c>
      <c r="N103" s="312" t="s">
        <v>19</v>
      </c>
      <c r="O103" s="312"/>
      <c r="P103" s="312"/>
      <c r="Q103" s="239" t="s">
        <v>18</v>
      </c>
      <c r="W103" s="144">
        <f t="shared" si="1"/>
        <v>0</v>
      </c>
    </row>
    <row r="104" spans="2:23" ht="30" customHeight="1">
      <c r="B104" s="171"/>
      <c r="C104" s="312">
        <v>2018</v>
      </c>
      <c r="D104" s="312"/>
      <c r="E104" s="241" t="s">
        <v>1374</v>
      </c>
      <c r="F104" s="314" t="s">
        <v>1373</v>
      </c>
      <c r="G104" s="314"/>
      <c r="H104" s="314"/>
      <c r="I104" s="241" t="s">
        <v>450</v>
      </c>
      <c r="J104" s="314" t="s">
        <v>17</v>
      </c>
      <c r="K104" s="314"/>
      <c r="L104" s="239" t="s">
        <v>18</v>
      </c>
      <c r="M104" s="239">
        <v>4</v>
      </c>
      <c r="N104" s="312" t="s">
        <v>19</v>
      </c>
      <c r="O104" s="312"/>
      <c r="P104" s="312"/>
      <c r="Q104" s="239" t="s">
        <v>18</v>
      </c>
      <c r="W104" s="144">
        <f t="shared" si="1"/>
        <v>0</v>
      </c>
    </row>
    <row r="105" spans="2:23" ht="30" customHeight="1">
      <c r="B105" s="184"/>
      <c r="C105" s="312">
        <v>2018</v>
      </c>
      <c r="D105" s="312"/>
      <c r="E105" s="241" t="s">
        <v>1372</v>
      </c>
      <c r="F105" s="314" t="s">
        <v>1371</v>
      </c>
      <c r="G105" s="314"/>
      <c r="H105" s="314"/>
      <c r="I105" s="241" t="s">
        <v>450</v>
      </c>
      <c r="J105" s="314" t="s">
        <v>17</v>
      </c>
      <c r="K105" s="314"/>
      <c r="L105" s="239" t="s">
        <v>29</v>
      </c>
      <c r="M105" s="239">
        <v>5</v>
      </c>
      <c r="N105" s="312" t="s">
        <v>19</v>
      </c>
      <c r="O105" s="312"/>
      <c r="P105" s="312"/>
      <c r="Q105" s="239" t="s">
        <v>18</v>
      </c>
      <c r="W105" s="144">
        <f t="shared" si="1"/>
        <v>0</v>
      </c>
    </row>
    <row r="106" spans="2:23" ht="30" customHeight="1">
      <c r="B106" s="184"/>
      <c r="C106" s="312">
        <v>2018</v>
      </c>
      <c r="D106" s="312"/>
      <c r="E106" s="241" t="s">
        <v>1370</v>
      </c>
      <c r="F106" s="314" t="s">
        <v>1369</v>
      </c>
      <c r="G106" s="314"/>
      <c r="H106" s="314"/>
      <c r="I106" s="241" t="s">
        <v>450</v>
      </c>
      <c r="J106" s="314" t="s">
        <v>17</v>
      </c>
      <c r="K106" s="314"/>
      <c r="L106" s="239" t="s">
        <v>29</v>
      </c>
      <c r="M106" s="239">
        <v>5</v>
      </c>
      <c r="N106" s="312" t="s">
        <v>19</v>
      </c>
      <c r="O106" s="312"/>
      <c r="P106" s="312"/>
      <c r="Q106" s="239" t="s">
        <v>18</v>
      </c>
      <c r="W106" s="144">
        <f t="shared" si="1"/>
        <v>0</v>
      </c>
    </row>
    <row r="107" spans="2:23" ht="30" customHeight="1">
      <c r="B107" s="184"/>
      <c r="C107" s="312">
        <v>2018</v>
      </c>
      <c r="D107" s="312"/>
      <c r="E107" s="241" t="s">
        <v>1368</v>
      </c>
      <c r="F107" s="314" t="s">
        <v>1367</v>
      </c>
      <c r="G107" s="314"/>
      <c r="H107" s="314"/>
      <c r="I107" s="241" t="s">
        <v>450</v>
      </c>
      <c r="J107" s="314" t="s">
        <v>17</v>
      </c>
      <c r="K107" s="314"/>
      <c r="L107" s="239" t="s">
        <v>29</v>
      </c>
      <c r="M107" s="239">
        <v>5</v>
      </c>
      <c r="N107" s="312" t="s">
        <v>19</v>
      </c>
      <c r="O107" s="312"/>
      <c r="P107" s="312"/>
      <c r="Q107" s="239" t="s">
        <v>18</v>
      </c>
      <c r="W107" s="144">
        <f t="shared" si="1"/>
        <v>0</v>
      </c>
    </row>
    <row r="108" spans="2:23" ht="30" customHeight="1">
      <c r="B108" s="171"/>
      <c r="C108" s="312">
        <v>2018</v>
      </c>
      <c r="D108" s="312"/>
      <c r="E108" s="241" t="s">
        <v>1366</v>
      </c>
      <c r="F108" s="314" t="s">
        <v>1365</v>
      </c>
      <c r="G108" s="314"/>
      <c r="H108" s="314"/>
      <c r="I108" s="241" t="s">
        <v>450</v>
      </c>
      <c r="J108" s="314" t="s">
        <v>17</v>
      </c>
      <c r="K108" s="314"/>
      <c r="L108" s="239" t="s">
        <v>18</v>
      </c>
      <c r="M108" s="239">
        <v>4</v>
      </c>
      <c r="N108" s="312" t="s">
        <v>19</v>
      </c>
      <c r="O108" s="312"/>
      <c r="P108" s="312"/>
      <c r="Q108" s="239" t="s">
        <v>18</v>
      </c>
      <c r="W108" s="144">
        <f t="shared" si="1"/>
        <v>0</v>
      </c>
    </row>
    <row r="109" spans="2:23" ht="30" customHeight="1">
      <c r="B109" s="184"/>
      <c r="C109" s="312">
        <v>2018</v>
      </c>
      <c r="D109" s="312"/>
      <c r="E109" s="241" t="s">
        <v>1364</v>
      </c>
      <c r="F109" s="314" t="s">
        <v>1363</v>
      </c>
      <c r="G109" s="314"/>
      <c r="H109" s="314"/>
      <c r="I109" s="241" t="s">
        <v>450</v>
      </c>
      <c r="J109" s="314" t="s">
        <v>17</v>
      </c>
      <c r="K109" s="314"/>
      <c r="L109" s="239" t="s">
        <v>29</v>
      </c>
      <c r="M109" s="239">
        <v>5</v>
      </c>
      <c r="N109" s="312" t="s">
        <v>19</v>
      </c>
      <c r="O109" s="312"/>
      <c r="P109" s="312"/>
      <c r="Q109" s="239" t="s">
        <v>18</v>
      </c>
      <c r="W109" s="144">
        <f t="shared" si="1"/>
        <v>0</v>
      </c>
    </row>
    <row r="110" spans="2:23" s="186" customFormat="1" ht="30" customHeight="1">
      <c r="B110" s="171"/>
      <c r="C110" s="299">
        <v>2018</v>
      </c>
      <c r="D110" s="299"/>
      <c r="E110" s="244" t="s">
        <v>1362</v>
      </c>
      <c r="F110" s="301" t="s">
        <v>1360</v>
      </c>
      <c r="G110" s="301"/>
      <c r="H110" s="301"/>
      <c r="I110" s="244" t="s">
        <v>450</v>
      </c>
      <c r="J110" s="301" t="s">
        <v>17</v>
      </c>
      <c r="K110" s="301"/>
      <c r="L110" s="243" t="s">
        <v>18</v>
      </c>
      <c r="M110" s="243">
        <v>4</v>
      </c>
      <c r="N110" s="299" t="s">
        <v>19</v>
      </c>
      <c r="O110" s="299"/>
      <c r="P110" s="299"/>
      <c r="Q110" s="243" t="s">
        <v>18</v>
      </c>
      <c r="R110" s="159"/>
      <c r="S110" s="159"/>
      <c r="T110" s="159"/>
      <c r="U110" s="159"/>
      <c r="V110" s="159"/>
      <c r="W110" s="159">
        <f t="shared" si="1"/>
        <v>0</v>
      </c>
    </row>
    <row r="111" spans="2:23" ht="30" customHeight="1">
      <c r="B111" s="184"/>
      <c r="C111" s="312">
        <v>2018</v>
      </c>
      <c r="D111" s="312"/>
      <c r="E111" s="241" t="s">
        <v>1361</v>
      </c>
      <c r="F111" s="314" t="s">
        <v>1360</v>
      </c>
      <c r="G111" s="314"/>
      <c r="H111" s="314"/>
      <c r="I111" s="241" t="s">
        <v>450</v>
      </c>
      <c r="J111" s="314" t="s">
        <v>17</v>
      </c>
      <c r="K111" s="314"/>
      <c r="L111" s="239" t="s">
        <v>29</v>
      </c>
      <c r="M111" s="239">
        <v>5</v>
      </c>
      <c r="N111" s="312" t="s">
        <v>19</v>
      </c>
      <c r="O111" s="312"/>
      <c r="P111" s="312"/>
      <c r="Q111" s="239" t="s">
        <v>18</v>
      </c>
      <c r="W111" s="144">
        <f t="shared" si="1"/>
        <v>0</v>
      </c>
    </row>
    <row r="112" spans="2:23" ht="30" customHeight="1">
      <c r="B112" s="184"/>
      <c r="C112" s="312">
        <v>2018</v>
      </c>
      <c r="D112" s="312"/>
      <c r="E112" s="241" t="s">
        <v>1359</v>
      </c>
      <c r="F112" s="314" t="s">
        <v>1358</v>
      </c>
      <c r="G112" s="314"/>
      <c r="H112" s="314"/>
      <c r="I112" s="241" t="s">
        <v>450</v>
      </c>
      <c r="J112" s="314" t="s">
        <v>17</v>
      </c>
      <c r="K112" s="314"/>
      <c r="L112" s="239" t="s">
        <v>29</v>
      </c>
      <c r="M112" s="239">
        <v>5</v>
      </c>
      <c r="N112" s="312" t="s">
        <v>19</v>
      </c>
      <c r="O112" s="312"/>
      <c r="P112" s="312"/>
      <c r="Q112" s="239" t="s">
        <v>18</v>
      </c>
      <c r="W112" s="144">
        <f t="shared" si="1"/>
        <v>0</v>
      </c>
    </row>
    <row r="113" spans="2:23" ht="30" customHeight="1">
      <c r="B113" s="184"/>
      <c r="C113" s="312">
        <v>2018</v>
      </c>
      <c r="D113" s="312"/>
      <c r="E113" s="241" t="s">
        <v>1357</v>
      </c>
      <c r="F113" s="314" t="s">
        <v>1356</v>
      </c>
      <c r="G113" s="314"/>
      <c r="H113" s="314"/>
      <c r="I113" s="241" t="s">
        <v>450</v>
      </c>
      <c r="J113" s="314" t="s">
        <v>17</v>
      </c>
      <c r="K113" s="314"/>
      <c r="L113" s="239" t="s">
        <v>29</v>
      </c>
      <c r="M113" s="239">
        <v>5</v>
      </c>
      <c r="N113" s="312" t="s">
        <v>19</v>
      </c>
      <c r="O113" s="312"/>
      <c r="P113" s="312"/>
      <c r="Q113" s="239" t="s">
        <v>18</v>
      </c>
      <c r="W113" s="144">
        <f t="shared" si="1"/>
        <v>0</v>
      </c>
    </row>
    <row r="114" spans="2:23" ht="30" customHeight="1">
      <c r="B114" s="171"/>
      <c r="C114" s="312">
        <v>2018</v>
      </c>
      <c r="D114" s="312"/>
      <c r="E114" s="241" t="s">
        <v>1355</v>
      </c>
      <c r="F114" s="314" t="s">
        <v>1353</v>
      </c>
      <c r="G114" s="314"/>
      <c r="H114" s="314"/>
      <c r="I114" s="241" t="s">
        <v>450</v>
      </c>
      <c r="J114" s="314" t="s">
        <v>17</v>
      </c>
      <c r="K114" s="314"/>
      <c r="L114" s="239" t="s">
        <v>18</v>
      </c>
      <c r="M114" s="239">
        <v>4</v>
      </c>
      <c r="N114" s="312" t="s">
        <v>19</v>
      </c>
      <c r="O114" s="312"/>
      <c r="P114" s="312"/>
      <c r="Q114" s="239" t="s">
        <v>18</v>
      </c>
      <c r="W114" s="144">
        <f t="shared" si="1"/>
        <v>0</v>
      </c>
    </row>
    <row r="115" spans="2:23" ht="30" customHeight="1">
      <c r="B115" s="184"/>
      <c r="C115" s="312">
        <v>2018</v>
      </c>
      <c r="D115" s="312"/>
      <c r="E115" s="241" t="s">
        <v>1354</v>
      </c>
      <c r="F115" s="314" t="s">
        <v>1353</v>
      </c>
      <c r="G115" s="314"/>
      <c r="H115" s="314"/>
      <c r="I115" s="241" t="s">
        <v>450</v>
      </c>
      <c r="J115" s="314" t="s">
        <v>17</v>
      </c>
      <c r="K115" s="314"/>
      <c r="L115" s="239" t="s">
        <v>29</v>
      </c>
      <c r="M115" s="239">
        <v>5</v>
      </c>
      <c r="N115" s="312" t="s">
        <v>19</v>
      </c>
      <c r="O115" s="312"/>
      <c r="P115" s="312"/>
      <c r="Q115" s="239" t="s">
        <v>18</v>
      </c>
      <c r="W115" s="144">
        <f t="shared" si="1"/>
        <v>0</v>
      </c>
    </row>
    <row r="116" spans="2:23" ht="30" customHeight="1">
      <c r="B116" s="184"/>
      <c r="C116" s="312">
        <v>2018</v>
      </c>
      <c r="D116" s="312"/>
      <c r="E116" s="241" t="s">
        <v>1352</v>
      </c>
      <c r="F116" s="314" t="s">
        <v>1351</v>
      </c>
      <c r="G116" s="314"/>
      <c r="H116" s="314"/>
      <c r="I116" s="241" t="s">
        <v>450</v>
      </c>
      <c r="J116" s="314" t="s">
        <v>17</v>
      </c>
      <c r="K116" s="314"/>
      <c r="L116" s="239" t="s">
        <v>29</v>
      </c>
      <c r="M116" s="239">
        <v>5</v>
      </c>
      <c r="N116" s="312" t="s">
        <v>19</v>
      </c>
      <c r="O116" s="312"/>
      <c r="P116" s="312"/>
      <c r="Q116" s="239" t="s">
        <v>18</v>
      </c>
      <c r="W116" s="144">
        <f t="shared" si="1"/>
        <v>0</v>
      </c>
    </row>
    <row r="117" spans="2:23" ht="30" customHeight="1">
      <c r="B117" s="184"/>
      <c r="C117" s="312">
        <v>2018</v>
      </c>
      <c r="D117" s="312"/>
      <c r="E117" s="241" t="s">
        <v>1350</v>
      </c>
      <c r="F117" s="314" t="s">
        <v>1349</v>
      </c>
      <c r="G117" s="314"/>
      <c r="H117" s="314"/>
      <c r="I117" s="241" t="s">
        <v>450</v>
      </c>
      <c r="J117" s="314" t="s">
        <v>17</v>
      </c>
      <c r="K117" s="314"/>
      <c r="L117" s="239" t="s">
        <v>29</v>
      </c>
      <c r="M117" s="239">
        <v>5</v>
      </c>
      <c r="N117" s="312" t="s">
        <v>19</v>
      </c>
      <c r="O117" s="312"/>
      <c r="P117" s="312"/>
      <c r="Q117" s="239" t="s">
        <v>18</v>
      </c>
      <c r="W117" s="144">
        <f t="shared" si="1"/>
        <v>0</v>
      </c>
    </row>
    <row r="118" spans="2:23" ht="30" customHeight="1">
      <c r="B118" s="171"/>
      <c r="C118" s="312">
        <v>2018</v>
      </c>
      <c r="D118" s="312"/>
      <c r="E118" s="241" t="s">
        <v>1348</v>
      </c>
      <c r="F118" s="314" t="s">
        <v>1346</v>
      </c>
      <c r="G118" s="314"/>
      <c r="H118" s="314"/>
      <c r="I118" s="241" t="s">
        <v>450</v>
      </c>
      <c r="J118" s="314" t="s">
        <v>17</v>
      </c>
      <c r="K118" s="314"/>
      <c r="L118" s="239" t="s">
        <v>18</v>
      </c>
      <c r="M118" s="239">
        <v>4</v>
      </c>
      <c r="N118" s="312" t="s">
        <v>19</v>
      </c>
      <c r="O118" s="312"/>
      <c r="P118" s="312"/>
      <c r="Q118" s="239" t="s">
        <v>18</v>
      </c>
      <c r="W118" s="144">
        <f t="shared" si="1"/>
        <v>0</v>
      </c>
    </row>
    <row r="119" spans="2:23" ht="30" customHeight="1">
      <c r="B119" s="184"/>
      <c r="C119" s="312">
        <v>2018</v>
      </c>
      <c r="D119" s="312"/>
      <c r="E119" s="241" t="s">
        <v>1347</v>
      </c>
      <c r="F119" s="314" t="s">
        <v>1346</v>
      </c>
      <c r="G119" s="314"/>
      <c r="H119" s="314"/>
      <c r="I119" s="241" t="s">
        <v>450</v>
      </c>
      <c r="J119" s="314" t="s">
        <v>17</v>
      </c>
      <c r="K119" s="314"/>
      <c r="L119" s="239" t="s">
        <v>29</v>
      </c>
      <c r="M119" s="239">
        <v>5</v>
      </c>
      <c r="N119" s="312" t="s">
        <v>19</v>
      </c>
      <c r="O119" s="312"/>
      <c r="P119" s="312"/>
      <c r="Q119" s="239" t="s">
        <v>18</v>
      </c>
      <c r="W119" s="144">
        <f t="shared" si="1"/>
        <v>0</v>
      </c>
    </row>
    <row r="120" spans="2:23" ht="30" customHeight="1">
      <c r="B120" s="171"/>
      <c r="C120" s="312">
        <v>2018</v>
      </c>
      <c r="D120" s="312"/>
      <c r="E120" s="241" t="s">
        <v>1345</v>
      </c>
      <c r="F120" s="314" t="s">
        <v>1344</v>
      </c>
      <c r="G120" s="314"/>
      <c r="H120" s="314"/>
      <c r="I120" s="241" t="s">
        <v>450</v>
      </c>
      <c r="J120" s="314" t="s">
        <v>17</v>
      </c>
      <c r="K120" s="314"/>
      <c r="L120" s="239" t="s">
        <v>18</v>
      </c>
      <c r="M120" s="239">
        <v>4</v>
      </c>
      <c r="N120" s="312" t="s">
        <v>19</v>
      </c>
      <c r="O120" s="312"/>
      <c r="P120" s="312"/>
      <c r="Q120" s="239" t="s">
        <v>18</v>
      </c>
      <c r="W120" s="144">
        <f t="shared" si="1"/>
        <v>0</v>
      </c>
    </row>
    <row r="121" spans="2:23" ht="30" customHeight="1">
      <c r="B121" s="184"/>
      <c r="C121" s="312">
        <v>2018</v>
      </c>
      <c r="D121" s="312"/>
      <c r="E121" s="241" t="s">
        <v>1343</v>
      </c>
      <c r="F121" s="314" t="s">
        <v>1342</v>
      </c>
      <c r="G121" s="314"/>
      <c r="H121" s="314"/>
      <c r="I121" s="241" t="s">
        <v>450</v>
      </c>
      <c r="J121" s="314" t="s">
        <v>17</v>
      </c>
      <c r="K121" s="314"/>
      <c r="L121" s="239" t="s">
        <v>29</v>
      </c>
      <c r="M121" s="239">
        <v>5</v>
      </c>
      <c r="N121" s="312" t="s">
        <v>19</v>
      </c>
      <c r="O121" s="312"/>
      <c r="P121" s="312"/>
      <c r="Q121" s="239" t="s">
        <v>18</v>
      </c>
      <c r="W121" s="144">
        <f t="shared" si="1"/>
        <v>0</v>
      </c>
    </row>
    <row r="122" spans="2:23" ht="30" customHeight="1">
      <c r="B122" s="184"/>
      <c r="C122" s="312">
        <v>2018</v>
      </c>
      <c r="D122" s="312"/>
      <c r="E122" s="241" t="s">
        <v>1341</v>
      </c>
      <c r="F122" s="314" t="s">
        <v>1340</v>
      </c>
      <c r="G122" s="314"/>
      <c r="H122" s="314"/>
      <c r="I122" s="241" t="s">
        <v>450</v>
      </c>
      <c r="J122" s="314" t="s">
        <v>17</v>
      </c>
      <c r="K122" s="314"/>
      <c r="L122" s="239" t="s">
        <v>29</v>
      </c>
      <c r="M122" s="239">
        <v>5</v>
      </c>
      <c r="N122" s="312" t="s">
        <v>19</v>
      </c>
      <c r="O122" s="312"/>
      <c r="P122" s="312"/>
      <c r="Q122" s="239" t="s">
        <v>18</v>
      </c>
      <c r="W122" s="144">
        <f t="shared" si="1"/>
        <v>0</v>
      </c>
    </row>
    <row r="123" spans="2:23" ht="30" customHeight="1">
      <c r="B123" s="171"/>
      <c r="C123" s="312">
        <v>2018</v>
      </c>
      <c r="D123" s="312"/>
      <c r="E123" s="241" t="s">
        <v>1339</v>
      </c>
      <c r="F123" s="314" t="s">
        <v>1338</v>
      </c>
      <c r="G123" s="314"/>
      <c r="H123" s="314"/>
      <c r="I123" s="241" t="s">
        <v>450</v>
      </c>
      <c r="J123" s="314" t="s">
        <v>17</v>
      </c>
      <c r="K123" s="314"/>
      <c r="L123" s="239" t="s">
        <v>29</v>
      </c>
      <c r="M123" s="239">
        <v>4</v>
      </c>
      <c r="N123" s="312" t="s">
        <v>19</v>
      </c>
      <c r="O123" s="312"/>
      <c r="P123" s="312"/>
      <c r="Q123" s="239" t="s">
        <v>18</v>
      </c>
      <c r="W123" s="144">
        <f t="shared" si="1"/>
        <v>0</v>
      </c>
    </row>
    <row r="124" spans="2:23" ht="30" customHeight="1">
      <c r="B124" s="171"/>
      <c r="C124" s="312">
        <v>2018</v>
      </c>
      <c r="D124" s="312"/>
      <c r="E124" s="241" t="s">
        <v>1337</v>
      </c>
      <c r="F124" s="314" t="s">
        <v>1336</v>
      </c>
      <c r="G124" s="314"/>
      <c r="H124" s="314"/>
      <c r="I124" s="241" t="s">
        <v>450</v>
      </c>
      <c r="J124" s="314" t="s">
        <v>17</v>
      </c>
      <c r="K124" s="314"/>
      <c r="L124" s="239" t="s">
        <v>29</v>
      </c>
      <c r="M124" s="239">
        <v>4</v>
      </c>
      <c r="N124" s="312" t="s">
        <v>19</v>
      </c>
      <c r="O124" s="312"/>
      <c r="P124" s="312"/>
      <c r="Q124" s="239" t="s">
        <v>18</v>
      </c>
      <c r="W124" s="144">
        <f t="shared" si="1"/>
        <v>0</v>
      </c>
    </row>
    <row r="125" spans="2:23" ht="30" customHeight="1">
      <c r="B125" s="171"/>
      <c r="C125" s="312">
        <v>2018</v>
      </c>
      <c r="D125" s="312"/>
      <c r="E125" s="241" t="s">
        <v>1335</v>
      </c>
      <c r="F125" s="314" t="s">
        <v>1334</v>
      </c>
      <c r="G125" s="314"/>
      <c r="H125" s="314"/>
      <c r="I125" s="241" t="s">
        <v>450</v>
      </c>
      <c r="J125" s="314" t="s">
        <v>17</v>
      </c>
      <c r="K125" s="314"/>
      <c r="L125" s="239" t="s">
        <v>18</v>
      </c>
      <c r="M125" s="239">
        <v>4</v>
      </c>
      <c r="N125" s="312" t="s">
        <v>19</v>
      </c>
      <c r="O125" s="312"/>
      <c r="P125" s="312"/>
      <c r="Q125" s="239" t="s">
        <v>18</v>
      </c>
      <c r="W125" s="144">
        <f t="shared" si="1"/>
        <v>0</v>
      </c>
    </row>
    <row r="126" spans="2:23" ht="30" customHeight="1">
      <c r="B126" s="184"/>
      <c r="C126" s="312">
        <v>2018</v>
      </c>
      <c r="D126" s="312"/>
      <c r="E126" s="241" t="s">
        <v>1333</v>
      </c>
      <c r="F126" s="314" t="s">
        <v>1332</v>
      </c>
      <c r="G126" s="314"/>
      <c r="H126" s="314"/>
      <c r="I126" s="241" t="s">
        <v>450</v>
      </c>
      <c r="J126" s="314" t="s">
        <v>17</v>
      </c>
      <c r="K126" s="314"/>
      <c r="L126" s="239" t="s">
        <v>29</v>
      </c>
      <c r="M126" s="239">
        <v>5</v>
      </c>
      <c r="N126" s="312" t="s">
        <v>19</v>
      </c>
      <c r="O126" s="312"/>
      <c r="P126" s="312"/>
      <c r="Q126" s="239" t="s">
        <v>18</v>
      </c>
      <c r="W126" s="144">
        <f t="shared" si="1"/>
        <v>0</v>
      </c>
    </row>
    <row r="127" spans="2:23" ht="30" customHeight="1">
      <c r="B127" s="184"/>
      <c r="C127" s="312">
        <v>2018</v>
      </c>
      <c r="D127" s="312"/>
      <c r="E127" s="241" t="s">
        <v>1331</v>
      </c>
      <c r="F127" s="314" t="s">
        <v>1330</v>
      </c>
      <c r="G127" s="314"/>
      <c r="H127" s="314"/>
      <c r="I127" s="241" t="s">
        <v>450</v>
      </c>
      <c r="J127" s="314" t="s">
        <v>17</v>
      </c>
      <c r="K127" s="314"/>
      <c r="L127" s="239" t="s">
        <v>29</v>
      </c>
      <c r="M127" s="239">
        <v>5</v>
      </c>
      <c r="N127" s="312" t="s">
        <v>19</v>
      </c>
      <c r="O127" s="312"/>
      <c r="P127" s="312"/>
      <c r="Q127" s="239" t="s">
        <v>18</v>
      </c>
      <c r="W127" s="144">
        <f t="shared" si="1"/>
        <v>0</v>
      </c>
    </row>
    <row r="128" spans="2:23" ht="30" customHeight="1">
      <c r="B128" s="184"/>
      <c r="C128" s="312">
        <v>2018</v>
      </c>
      <c r="D128" s="312"/>
      <c r="E128" s="241" t="s">
        <v>1329</v>
      </c>
      <c r="F128" s="314" t="s">
        <v>1328</v>
      </c>
      <c r="G128" s="314"/>
      <c r="H128" s="314"/>
      <c r="I128" s="241" t="s">
        <v>450</v>
      </c>
      <c r="J128" s="314" t="s">
        <v>17</v>
      </c>
      <c r="K128" s="314"/>
      <c r="L128" s="239" t="s">
        <v>29</v>
      </c>
      <c r="M128" s="239">
        <v>5</v>
      </c>
      <c r="N128" s="312" t="s">
        <v>19</v>
      </c>
      <c r="O128" s="312"/>
      <c r="P128" s="312"/>
      <c r="Q128" s="239" t="s">
        <v>18</v>
      </c>
      <c r="W128" s="144">
        <f t="shared" si="1"/>
        <v>0</v>
      </c>
    </row>
    <row r="129" spans="1:23" ht="30" customHeight="1">
      <c r="B129" s="171"/>
      <c r="C129" s="312">
        <v>2018</v>
      </c>
      <c r="D129" s="312"/>
      <c r="E129" s="241" t="s">
        <v>1327</v>
      </c>
      <c r="F129" s="314" t="s">
        <v>1326</v>
      </c>
      <c r="G129" s="314"/>
      <c r="H129" s="314"/>
      <c r="I129" s="241" t="s">
        <v>450</v>
      </c>
      <c r="J129" s="314" t="s">
        <v>17</v>
      </c>
      <c r="K129" s="314"/>
      <c r="L129" s="239" t="s">
        <v>29</v>
      </c>
      <c r="M129" s="239">
        <v>4</v>
      </c>
      <c r="N129" s="312" t="s">
        <v>19</v>
      </c>
      <c r="O129" s="312"/>
      <c r="P129" s="312"/>
      <c r="Q129" s="239" t="s">
        <v>18</v>
      </c>
      <c r="W129" s="144">
        <f t="shared" si="1"/>
        <v>0</v>
      </c>
    </row>
    <row r="130" spans="1:23" s="179" customFormat="1" ht="30" customHeight="1">
      <c r="B130" s="178"/>
      <c r="C130" s="305">
        <v>2018</v>
      </c>
      <c r="D130" s="305"/>
      <c r="E130" s="247" t="s">
        <v>1325</v>
      </c>
      <c r="F130" s="307" t="s">
        <v>1324</v>
      </c>
      <c r="G130" s="307"/>
      <c r="H130" s="307"/>
      <c r="I130" s="247" t="s">
        <v>450</v>
      </c>
      <c r="J130" s="307" t="s">
        <v>17</v>
      </c>
      <c r="K130" s="307"/>
      <c r="L130" s="245" t="s">
        <v>18</v>
      </c>
      <c r="M130" s="245">
        <v>2</v>
      </c>
      <c r="N130" s="305" t="s">
        <v>19</v>
      </c>
      <c r="O130" s="305"/>
      <c r="P130" s="305"/>
      <c r="Q130" s="245" t="s">
        <v>18</v>
      </c>
      <c r="R130" s="148"/>
      <c r="S130" s="148"/>
      <c r="T130" s="148"/>
      <c r="U130" s="148">
        <f>U131+U136</f>
        <v>0</v>
      </c>
      <c r="V130" s="148"/>
      <c r="W130" s="148">
        <f t="shared" si="1"/>
        <v>0</v>
      </c>
    </row>
    <row r="131" spans="1:23" s="181" customFormat="1" ht="30" customHeight="1">
      <c r="B131" s="180"/>
      <c r="C131" s="308">
        <v>2018</v>
      </c>
      <c r="D131" s="308"/>
      <c r="E131" s="153" t="s">
        <v>1323</v>
      </c>
      <c r="F131" s="310" t="s">
        <v>1322</v>
      </c>
      <c r="G131" s="310"/>
      <c r="H131" s="310"/>
      <c r="I131" s="153" t="s">
        <v>450</v>
      </c>
      <c r="J131" s="310" t="s">
        <v>17</v>
      </c>
      <c r="K131" s="310"/>
      <c r="L131" s="242" t="s">
        <v>18</v>
      </c>
      <c r="M131" s="242">
        <v>3</v>
      </c>
      <c r="N131" s="308" t="s">
        <v>19</v>
      </c>
      <c r="O131" s="308"/>
      <c r="P131" s="308"/>
      <c r="Q131" s="242" t="s">
        <v>18</v>
      </c>
      <c r="R131" s="155"/>
      <c r="S131" s="155"/>
      <c r="T131" s="155"/>
      <c r="U131" s="155">
        <f>U132+U133+U134+U135</f>
        <v>0</v>
      </c>
      <c r="V131" s="155"/>
      <c r="W131" s="155">
        <f t="shared" si="1"/>
        <v>0</v>
      </c>
    </row>
    <row r="132" spans="1:23" ht="30" customHeight="1">
      <c r="B132" s="171"/>
      <c r="C132" s="312">
        <v>2018</v>
      </c>
      <c r="D132" s="312"/>
      <c r="E132" s="241" t="s">
        <v>1321</v>
      </c>
      <c r="F132" s="314" t="s">
        <v>1320</v>
      </c>
      <c r="G132" s="314"/>
      <c r="H132" s="314"/>
      <c r="I132" s="241" t="s">
        <v>450</v>
      </c>
      <c r="J132" s="314" t="s">
        <v>17</v>
      </c>
      <c r="K132" s="314"/>
      <c r="L132" s="239" t="s">
        <v>29</v>
      </c>
      <c r="M132" s="239">
        <v>4</v>
      </c>
      <c r="N132" s="312" t="s">
        <v>19</v>
      </c>
      <c r="O132" s="312"/>
      <c r="P132" s="312"/>
      <c r="Q132" s="239" t="s">
        <v>29</v>
      </c>
      <c r="W132" s="144">
        <f t="shared" ref="W132:W195" si="2">R132+S132+T132+U132+V132</f>
        <v>0</v>
      </c>
    </row>
    <row r="133" spans="1:23" ht="30" customHeight="1">
      <c r="B133" s="171"/>
      <c r="C133" s="312">
        <v>2018</v>
      </c>
      <c r="D133" s="312"/>
      <c r="E133" s="241" t="s">
        <v>1319</v>
      </c>
      <c r="F133" s="314" t="s">
        <v>1318</v>
      </c>
      <c r="G133" s="314"/>
      <c r="H133" s="314"/>
      <c r="I133" s="241" t="s">
        <v>450</v>
      </c>
      <c r="J133" s="314" t="s">
        <v>17</v>
      </c>
      <c r="K133" s="314"/>
      <c r="L133" s="239" t="s">
        <v>29</v>
      </c>
      <c r="M133" s="239">
        <v>4</v>
      </c>
      <c r="N133" s="312" t="s">
        <v>19</v>
      </c>
      <c r="O133" s="312"/>
      <c r="P133" s="312"/>
      <c r="Q133" s="239" t="s">
        <v>18</v>
      </c>
      <c r="W133" s="144">
        <f t="shared" si="2"/>
        <v>0</v>
      </c>
    </row>
    <row r="134" spans="1:23" ht="30" customHeight="1">
      <c r="B134" s="171"/>
      <c r="C134" s="312">
        <v>2018</v>
      </c>
      <c r="D134" s="312"/>
      <c r="E134" s="241" t="s">
        <v>1317</v>
      </c>
      <c r="F134" s="314" t="s">
        <v>1316</v>
      </c>
      <c r="G134" s="314"/>
      <c r="H134" s="314"/>
      <c r="I134" s="241" t="s">
        <v>450</v>
      </c>
      <c r="J134" s="314" t="s">
        <v>17</v>
      </c>
      <c r="K134" s="314"/>
      <c r="L134" s="239" t="s">
        <v>29</v>
      </c>
      <c r="M134" s="239">
        <v>4</v>
      </c>
      <c r="N134" s="312" t="s">
        <v>19</v>
      </c>
      <c r="O134" s="312"/>
      <c r="P134" s="312"/>
      <c r="Q134" s="239" t="s">
        <v>29</v>
      </c>
      <c r="W134" s="144">
        <f t="shared" si="2"/>
        <v>0</v>
      </c>
    </row>
    <row r="135" spans="1:23" ht="30" customHeight="1">
      <c r="B135" s="171"/>
      <c r="C135" s="312">
        <v>2018</v>
      </c>
      <c r="D135" s="312"/>
      <c r="E135" s="241" t="s">
        <v>1315</v>
      </c>
      <c r="F135" s="314" t="s">
        <v>1314</v>
      </c>
      <c r="G135" s="314"/>
      <c r="H135" s="314"/>
      <c r="I135" s="241" t="s">
        <v>450</v>
      </c>
      <c r="J135" s="314" t="s">
        <v>17</v>
      </c>
      <c r="K135" s="314"/>
      <c r="L135" s="239" t="s">
        <v>29</v>
      </c>
      <c r="M135" s="239">
        <v>4</v>
      </c>
      <c r="N135" s="312" t="s">
        <v>19</v>
      </c>
      <c r="O135" s="312"/>
      <c r="P135" s="312"/>
      <c r="Q135" s="239" t="s">
        <v>18</v>
      </c>
      <c r="W135" s="144">
        <f t="shared" si="2"/>
        <v>0</v>
      </c>
    </row>
    <row r="136" spans="1:23" s="181" customFormat="1" ht="30" customHeight="1">
      <c r="B136" s="180"/>
      <c r="C136" s="308">
        <v>2018</v>
      </c>
      <c r="D136" s="308"/>
      <c r="E136" s="153" t="s">
        <v>1313</v>
      </c>
      <c r="F136" s="310" t="s">
        <v>1312</v>
      </c>
      <c r="G136" s="310"/>
      <c r="H136" s="310"/>
      <c r="I136" s="153" t="s">
        <v>450</v>
      </c>
      <c r="J136" s="310" t="s">
        <v>17</v>
      </c>
      <c r="K136" s="310"/>
      <c r="L136" s="242" t="s">
        <v>18</v>
      </c>
      <c r="M136" s="242">
        <v>3</v>
      </c>
      <c r="N136" s="308" t="s">
        <v>19</v>
      </c>
      <c r="O136" s="308"/>
      <c r="P136" s="308"/>
      <c r="Q136" s="242" t="s">
        <v>18</v>
      </c>
      <c r="R136" s="155"/>
      <c r="S136" s="155"/>
      <c r="T136" s="155"/>
      <c r="U136" s="155"/>
      <c r="V136" s="155"/>
      <c r="W136" s="155">
        <f t="shared" si="2"/>
        <v>0</v>
      </c>
    </row>
    <row r="137" spans="1:23" ht="30" customHeight="1">
      <c r="A137" s="184"/>
      <c r="C137" s="312">
        <v>2018</v>
      </c>
      <c r="D137" s="312"/>
      <c r="E137" s="241" t="s">
        <v>1311</v>
      </c>
      <c r="F137" s="314" t="s">
        <v>1310</v>
      </c>
      <c r="G137" s="314"/>
      <c r="H137" s="314"/>
      <c r="I137" s="241" t="s">
        <v>450</v>
      </c>
      <c r="J137" s="314" t="s">
        <v>17</v>
      </c>
      <c r="K137" s="314"/>
      <c r="L137" s="239" t="s">
        <v>29</v>
      </c>
      <c r="M137" s="239">
        <v>4</v>
      </c>
      <c r="N137" s="312" t="s">
        <v>19</v>
      </c>
      <c r="O137" s="312"/>
      <c r="P137" s="312"/>
      <c r="Q137" s="239" t="s">
        <v>29</v>
      </c>
      <c r="W137" s="144">
        <f t="shared" si="2"/>
        <v>0</v>
      </c>
    </row>
    <row r="138" spans="1:23" s="179" customFormat="1" ht="30" customHeight="1">
      <c r="B138" s="178"/>
      <c r="C138" s="305">
        <v>2018</v>
      </c>
      <c r="D138" s="305"/>
      <c r="E138" s="247" t="s">
        <v>1309</v>
      </c>
      <c r="F138" s="307" t="s">
        <v>1308</v>
      </c>
      <c r="G138" s="307"/>
      <c r="H138" s="307"/>
      <c r="I138" s="247" t="s">
        <v>450</v>
      </c>
      <c r="J138" s="307" t="s">
        <v>17</v>
      </c>
      <c r="K138" s="307"/>
      <c r="L138" s="245" t="s">
        <v>18</v>
      </c>
      <c r="M138" s="245">
        <v>2</v>
      </c>
      <c r="N138" s="305" t="s">
        <v>19</v>
      </c>
      <c r="O138" s="305"/>
      <c r="P138" s="305"/>
      <c r="Q138" s="245" t="s">
        <v>18</v>
      </c>
      <c r="R138" s="148"/>
      <c r="S138" s="148"/>
      <c r="T138" s="148"/>
      <c r="U138" s="148">
        <f>U139+U153+U166+U174+U185+U193+U198+U204+U232+U241+U246+U256+U261+U271+U276+U285+U287+U290+U312</f>
        <v>0</v>
      </c>
      <c r="V138" s="148"/>
      <c r="W138" s="148">
        <f t="shared" si="2"/>
        <v>0</v>
      </c>
    </row>
    <row r="139" spans="1:23" s="181" customFormat="1" ht="30" customHeight="1">
      <c r="B139" s="180"/>
      <c r="C139" s="308">
        <v>2018</v>
      </c>
      <c r="D139" s="308"/>
      <c r="E139" s="153" t="s">
        <v>1307</v>
      </c>
      <c r="F139" s="310" t="s">
        <v>1305</v>
      </c>
      <c r="G139" s="310"/>
      <c r="H139" s="310"/>
      <c r="I139" s="153" t="s">
        <v>450</v>
      </c>
      <c r="J139" s="310" t="s">
        <v>17</v>
      </c>
      <c r="K139" s="310"/>
      <c r="L139" s="242" t="s">
        <v>18</v>
      </c>
      <c r="M139" s="242">
        <v>3</v>
      </c>
      <c r="N139" s="308" t="s">
        <v>19</v>
      </c>
      <c r="O139" s="308"/>
      <c r="P139" s="308"/>
      <c r="Q139" s="242" t="s">
        <v>18</v>
      </c>
      <c r="R139" s="155"/>
      <c r="S139" s="155"/>
      <c r="T139" s="155"/>
      <c r="U139" s="155"/>
      <c r="V139" s="155"/>
      <c r="W139" s="155">
        <f t="shared" si="2"/>
        <v>0</v>
      </c>
    </row>
    <row r="140" spans="1:23" ht="30" customHeight="1">
      <c r="B140" s="171"/>
      <c r="C140" s="312">
        <v>2018</v>
      </c>
      <c r="D140" s="312"/>
      <c r="E140" s="241" t="s">
        <v>1306</v>
      </c>
      <c r="F140" s="314" t="s">
        <v>1305</v>
      </c>
      <c r="G140" s="314"/>
      <c r="H140" s="314"/>
      <c r="I140" s="241" t="s">
        <v>450</v>
      </c>
      <c r="J140" s="314" t="s">
        <v>17</v>
      </c>
      <c r="K140" s="314"/>
      <c r="L140" s="239" t="s">
        <v>18</v>
      </c>
      <c r="M140" s="239">
        <v>4</v>
      </c>
      <c r="N140" s="312" t="s">
        <v>19</v>
      </c>
      <c r="O140" s="312"/>
      <c r="P140" s="312"/>
      <c r="Q140" s="239" t="s">
        <v>18</v>
      </c>
      <c r="W140" s="144">
        <f t="shared" si="2"/>
        <v>0</v>
      </c>
    </row>
    <row r="141" spans="1:23" ht="30" customHeight="1">
      <c r="B141" s="184"/>
      <c r="C141" s="312">
        <v>2018</v>
      </c>
      <c r="D141" s="312"/>
      <c r="E141" s="241" t="s">
        <v>1304</v>
      </c>
      <c r="F141" s="314" t="s">
        <v>1303</v>
      </c>
      <c r="G141" s="314"/>
      <c r="H141" s="314"/>
      <c r="I141" s="241" t="s">
        <v>450</v>
      </c>
      <c r="J141" s="314" t="s">
        <v>17</v>
      </c>
      <c r="K141" s="314"/>
      <c r="L141" s="239" t="s">
        <v>29</v>
      </c>
      <c r="M141" s="239">
        <v>5</v>
      </c>
      <c r="N141" s="312" t="s">
        <v>19</v>
      </c>
      <c r="O141" s="312"/>
      <c r="P141" s="312"/>
      <c r="Q141" s="239" t="s">
        <v>18</v>
      </c>
      <c r="W141" s="144">
        <f t="shared" si="2"/>
        <v>0</v>
      </c>
    </row>
    <row r="142" spans="1:23" ht="30" customHeight="1">
      <c r="B142" s="184"/>
      <c r="C142" s="312">
        <v>2018</v>
      </c>
      <c r="D142" s="312"/>
      <c r="E142" s="241" t="s">
        <v>1302</v>
      </c>
      <c r="F142" s="314" t="s">
        <v>1301</v>
      </c>
      <c r="G142" s="314"/>
      <c r="H142" s="314"/>
      <c r="I142" s="241" t="s">
        <v>450</v>
      </c>
      <c r="J142" s="314" t="s">
        <v>17</v>
      </c>
      <c r="K142" s="314"/>
      <c r="L142" s="239" t="s">
        <v>29</v>
      </c>
      <c r="M142" s="239">
        <v>5</v>
      </c>
      <c r="N142" s="312" t="s">
        <v>19</v>
      </c>
      <c r="O142" s="312"/>
      <c r="P142" s="312"/>
      <c r="Q142" s="239" t="s">
        <v>18</v>
      </c>
      <c r="W142" s="144">
        <f t="shared" si="2"/>
        <v>0</v>
      </c>
    </row>
    <row r="143" spans="1:23" ht="30" customHeight="1">
      <c r="B143" s="184"/>
      <c r="C143" s="312">
        <v>2018</v>
      </c>
      <c r="D143" s="312"/>
      <c r="E143" s="241" t="s">
        <v>1300</v>
      </c>
      <c r="F143" s="314" t="s">
        <v>1299</v>
      </c>
      <c r="G143" s="314"/>
      <c r="H143" s="314"/>
      <c r="I143" s="241" t="s">
        <v>450</v>
      </c>
      <c r="J143" s="314" t="s">
        <v>17</v>
      </c>
      <c r="K143" s="314"/>
      <c r="L143" s="239" t="s">
        <v>29</v>
      </c>
      <c r="M143" s="239">
        <v>5</v>
      </c>
      <c r="N143" s="312" t="s">
        <v>19</v>
      </c>
      <c r="O143" s="312"/>
      <c r="P143" s="312"/>
      <c r="Q143" s="239" t="s">
        <v>18</v>
      </c>
      <c r="W143" s="144">
        <f t="shared" si="2"/>
        <v>0</v>
      </c>
    </row>
    <row r="144" spans="1:23" ht="30" customHeight="1">
      <c r="B144" s="184"/>
      <c r="C144" s="312">
        <v>2018</v>
      </c>
      <c r="D144" s="312"/>
      <c r="E144" s="241" t="s">
        <v>1298</v>
      </c>
      <c r="F144" s="314" t="s">
        <v>1297</v>
      </c>
      <c r="G144" s="314"/>
      <c r="H144" s="314"/>
      <c r="I144" s="241" t="s">
        <v>450</v>
      </c>
      <c r="J144" s="314" t="s">
        <v>17</v>
      </c>
      <c r="K144" s="314"/>
      <c r="L144" s="239" t="s">
        <v>29</v>
      </c>
      <c r="M144" s="239">
        <v>5</v>
      </c>
      <c r="N144" s="312" t="s">
        <v>19</v>
      </c>
      <c r="O144" s="312"/>
      <c r="P144" s="312"/>
      <c r="Q144" s="239" t="s">
        <v>18</v>
      </c>
      <c r="W144" s="144">
        <f t="shared" si="2"/>
        <v>0</v>
      </c>
    </row>
    <row r="145" spans="2:23" ht="30" customHeight="1">
      <c r="B145" s="184"/>
      <c r="C145" s="312">
        <v>2018</v>
      </c>
      <c r="D145" s="312"/>
      <c r="E145" s="241" t="s">
        <v>1296</v>
      </c>
      <c r="F145" s="314" t="s">
        <v>1295</v>
      </c>
      <c r="G145" s="314"/>
      <c r="H145" s="314"/>
      <c r="I145" s="241" t="s">
        <v>450</v>
      </c>
      <c r="J145" s="314" t="s">
        <v>17</v>
      </c>
      <c r="K145" s="314"/>
      <c r="L145" s="239" t="s">
        <v>29</v>
      </c>
      <c r="M145" s="239">
        <v>5</v>
      </c>
      <c r="N145" s="312" t="s">
        <v>19</v>
      </c>
      <c r="O145" s="312"/>
      <c r="P145" s="312"/>
      <c r="Q145" s="239" t="s">
        <v>18</v>
      </c>
      <c r="W145" s="144">
        <f t="shared" si="2"/>
        <v>0</v>
      </c>
    </row>
    <row r="146" spans="2:23" ht="30" customHeight="1">
      <c r="B146" s="184"/>
      <c r="C146" s="312">
        <v>2018</v>
      </c>
      <c r="D146" s="312"/>
      <c r="E146" s="241" t="s">
        <v>1294</v>
      </c>
      <c r="F146" s="314" t="s">
        <v>1293</v>
      </c>
      <c r="G146" s="314"/>
      <c r="H146" s="314"/>
      <c r="I146" s="241" t="s">
        <v>450</v>
      </c>
      <c r="J146" s="314" t="s">
        <v>17</v>
      </c>
      <c r="K146" s="314"/>
      <c r="L146" s="239" t="s">
        <v>29</v>
      </c>
      <c r="M146" s="239">
        <v>5</v>
      </c>
      <c r="N146" s="312" t="s">
        <v>19</v>
      </c>
      <c r="O146" s="312"/>
      <c r="P146" s="312"/>
      <c r="Q146" s="239" t="s">
        <v>18</v>
      </c>
      <c r="W146" s="144">
        <f t="shared" si="2"/>
        <v>0</v>
      </c>
    </row>
    <row r="147" spans="2:23" ht="30" customHeight="1">
      <c r="B147" s="184"/>
      <c r="C147" s="312">
        <v>2018</v>
      </c>
      <c r="D147" s="312"/>
      <c r="E147" s="241" t="s">
        <v>1292</v>
      </c>
      <c r="F147" s="314" t="s">
        <v>1291</v>
      </c>
      <c r="G147" s="314"/>
      <c r="H147" s="314"/>
      <c r="I147" s="241" t="s">
        <v>450</v>
      </c>
      <c r="J147" s="314" t="s">
        <v>17</v>
      </c>
      <c r="K147" s="314"/>
      <c r="L147" s="239" t="s">
        <v>29</v>
      </c>
      <c r="M147" s="239">
        <v>5</v>
      </c>
      <c r="N147" s="312" t="s">
        <v>19</v>
      </c>
      <c r="O147" s="312"/>
      <c r="P147" s="312"/>
      <c r="Q147" s="239" t="s">
        <v>18</v>
      </c>
      <c r="W147" s="144">
        <f t="shared" si="2"/>
        <v>0</v>
      </c>
    </row>
    <row r="148" spans="2:23" ht="30" customHeight="1">
      <c r="B148" s="184"/>
      <c r="C148" s="312">
        <v>2018</v>
      </c>
      <c r="D148" s="312"/>
      <c r="E148" s="241" t="s">
        <v>1290</v>
      </c>
      <c r="F148" s="314" t="s">
        <v>1289</v>
      </c>
      <c r="G148" s="314"/>
      <c r="H148" s="314"/>
      <c r="I148" s="241" t="s">
        <v>450</v>
      </c>
      <c r="J148" s="314" t="s">
        <v>17</v>
      </c>
      <c r="K148" s="314"/>
      <c r="L148" s="239" t="s">
        <v>29</v>
      </c>
      <c r="M148" s="239">
        <v>5</v>
      </c>
      <c r="N148" s="312" t="s">
        <v>19</v>
      </c>
      <c r="O148" s="312"/>
      <c r="P148" s="312"/>
      <c r="Q148" s="239" t="s">
        <v>18</v>
      </c>
      <c r="W148" s="144">
        <f t="shared" si="2"/>
        <v>0</v>
      </c>
    </row>
    <row r="149" spans="2:23" ht="30" customHeight="1">
      <c r="B149" s="184"/>
      <c r="C149" s="312">
        <v>2018</v>
      </c>
      <c r="D149" s="312"/>
      <c r="E149" s="241" t="s">
        <v>1288</v>
      </c>
      <c r="F149" s="314" t="s">
        <v>1287</v>
      </c>
      <c r="G149" s="314"/>
      <c r="H149" s="314"/>
      <c r="I149" s="241" t="s">
        <v>450</v>
      </c>
      <c r="J149" s="314" t="s">
        <v>17</v>
      </c>
      <c r="K149" s="314"/>
      <c r="L149" s="239" t="s">
        <v>29</v>
      </c>
      <c r="M149" s="239">
        <v>5</v>
      </c>
      <c r="N149" s="312" t="s">
        <v>19</v>
      </c>
      <c r="O149" s="312"/>
      <c r="P149" s="312"/>
      <c r="Q149" s="239" t="s">
        <v>18</v>
      </c>
      <c r="W149" s="144">
        <f t="shared" si="2"/>
        <v>0</v>
      </c>
    </row>
    <row r="150" spans="2:23" ht="30" customHeight="1">
      <c r="B150" s="184"/>
      <c r="C150" s="312">
        <v>2018</v>
      </c>
      <c r="D150" s="312"/>
      <c r="E150" s="241" t="s">
        <v>1286</v>
      </c>
      <c r="F150" s="314" t="s">
        <v>1285</v>
      </c>
      <c r="G150" s="314"/>
      <c r="H150" s="314"/>
      <c r="I150" s="241" t="s">
        <v>450</v>
      </c>
      <c r="J150" s="314" t="s">
        <v>17</v>
      </c>
      <c r="K150" s="314"/>
      <c r="L150" s="239" t="s">
        <v>29</v>
      </c>
      <c r="M150" s="239">
        <v>5</v>
      </c>
      <c r="N150" s="312" t="s">
        <v>19</v>
      </c>
      <c r="O150" s="312"/>
      <c r="P150" s="312"/>
      <c r="Q150" s="239" t="s">
        <v>18</v>
      </c>
      <c r="W150" s="144">
        <f t="shared" si="2"/>
        <v>0</v>
      </c>
    </row>
    <row r="151" spans="2:23" ht="30" customHeight="1">
      <c r="B151" s="184"/>
      <c r="C151" s="312">
        <v>2018</v>
      </c>
      <c r="D151" s="312"/>
      <c r="E151" s="241" t="s">
        <v>1284</v>
      </c>
      <c r="F151" s="314" t="s">
        <v>1283</v>
      </c>
      <c r="G151" s="314"/>
      <c r="H151" s="314"/>
      <c r="I151" s="241" t="s">
        <v>450</v>
      </c>
      <c r="J151" s="314" t="s">
        <v>17</v>
      </c>
      <c r="K151" s="314"/>
      <c r="L151" s="239" t="s">
        <v>29</v>
      </c>
      <c r="M151" s="239">
        <v>5</v>
      </c>
      <c r="N151" s="312" t="s">
        <v>19</v>
      </c>
      <c r="O151" s="312"/>
      <c r="P151" s="312"/>
      <c r="Q151" s="239" t="s">
        <v>18</v>
      </c>
      <c r="W151" s="144">
        <f t="shared" si="2"/>
        <v>0</v>
      </c>
    </row>
    <row r="152" spans="2:23" ht="30" customHeight="1">
      <c r="B152" s="184"/>
      <c r="C152" s="312">
        <v>2018</v>
      </c>
      <c r="D152" s="312"/>
      <c r="E152" s="241" t="s">
        <v>1282</v>
      </c>
      <c r="F152" s="314" t="s">
        <v>1281</v>
      </c>
      <c r="G152" s="314"/>
      <c r="H152" s="314"/>
      <c r="I152" s="241" t="s">
        <v>450</v>
      </c>
      <c r="J152" s="314" t="s">
        <v>17</v>
      </c>
      <c r="K152" s="314"/>
      <c r="L152" s="239" t="s">
        <v>29</v>
      </c>
      <c r="M152" s="239">
        <v>5</v>
      </c>
      <c r="N152" s="312" t="s">
        <v>19</v>
      </c>
      <c r="O152" s="312"/>
      <c r="P152" s="312"/>
      <c r="Q152" s="239" t="s">
        <v>18</v>
      </c>
      <c r="W152" s="144">
        <f t="shared" si="2"/>
        <v>0</v>
      </c>
    </row>
    <row r="153" spans="2:23" s="181" customFormat="1" ht="30" customHeight="1">
      <c r="B153" s="180"/>
      <c r="C153" s="308">
        <v>2018</v>
      </c>
      <c r="D153" s="308"/>
      <c r="E153" s="153" t="s">
        <v>1280</v>
      </c>
      <c r="F153" s="310" t="s">
        <v>1279</v>
      </c>
      <c r="G153" s="310"/>
      <c r="H153" s="310"/>
      <c r="I153" s="153" t="s">
        <v>450</v>
      </c>
      <c r="J153" s="310" t="s">
        <v>17</v>
      </c>
      <c r="K153" s="310"/>
      <c r="L153" s="242" t="s">
        <v>18</v>
      </c>
      <c r="M153" s="242">
        <v>3</v>
      </c>
      <c r="N153" s="308" t="s">
        <v>19</v>
      </c>
      <c r="O153" s="308"/>
      <c r="P153" s="308"/>
      <c r="Q153" s="242" t="s">
        <v>18</v>
      </c>
      <c r="R153" s="155"/>
      <c r="S153" s="155"/>
      <c r="T153" s="155"/>
      <c r="U153" s="155"/>
      <c r="V153" s="155"/>
      <c r="W153" s="155">
        <f t="shared" si="2"/>
        <v>0</v>
      </c>
    </row>
    <row r="154" spans="2:23" ht="30" customHeight="1">
      <c r="B154" s="171"/>
      <c r="C154" s="312">
        <v>2018</v>
      </c>
      <c r="D154" s="312"/>
      <c r="E154" s="241" t="s">
        <v>1278</v>
      </c>
      <c r="F154" s="314" t="s">
        <v>1277</v>
      </c>
      <c r="G154" s="314"/>
      <c r="H154" s="314"/>
      <c r="I154" s="241" t="s">
        <v>450</v>
      </c>
      <c r="J154" s="314" t="s">
        <v>17</v>
      </c>
      <c r="K154" s="314"/>
      <c r="L154" s="239" t="s">
        <v>18</v>
      </c>
      <c r="M154" s="239">
        <v>4</v>
      </c>
      <c r="N154" s="312" t="s">
        <v>19</v>
      </c>
      <c r="O154" s="312"/>
      <c r="P154" s="312"/>
      <c r="Q154" s="239" t="s">
        <v>18</v>
      </c>
      <c r="W154" s="144">
        <f t="shared" si="2"/>
        <v>0</v>
      </c>
    </row>
    <row r="155" spans="2:23" ht="30" customHeight="1">
      <c r="B155" s="184"/>
      <c r="C155" s="312">
        <v>2018</v>
      </c>
      <c r="D155" s="312"/>
      <c r="E155" s="241" t="s">
        <v>1276</v>
      </c>
      <c r="F155" s="314" t="s">
        <v>1275</v>
      </c>
      <c r="G155" s="314"/>
      <c r="H155" s="314"/>
      <c r="I155" s="241" t="s">
        <v>450</v>
      </c>
      <c r="J155" s="314" t="s">
        <v>17</v>
      </c>
      <c r="K155" s="314"/>
      <c r="L155" s="239" t="s">
        <v>29</v>
      </c>
      <c r="M155" s="239">
        <v>5</v>
      </c>
      <c r="N155" s="312" t="s">
        <v>19</v>
      </c>
      <c r="O155" s="312"/>
      <c r="P155" s="312"/>
      <c r="Q155" s="239" t="s">
        <v>18</v>
      </c>
      <c r="W155" s="144">
        <f t="shared" si="2"/>
        <v>0</v>
      </c>
    </row>
    <row r="156" spans="2:23" ht="30" customHeight="1">
      <c r="B156" s="184"/>
      <c r="C156" s="312">
        <v>2018</v>
      </c>
      <c r="D156" s="312"/>
      <c r="E156" s="241" t="s">
        <v>1274</v>
      </c>
      <c r="F156" s="314" t="s">
        <v>1273</v>
      </c>
      <c r="G156" s="314"/>
      <c r="H156" s="314"/>
      <c r="I156" s="241" t="s">
        <v>450</v>
      </c>
      <c r="J156" s="314" t="s">
        <v>17</v>
      </c>
      <c r="K156" s="314"/>
      <c r="L156" s="239" t="s">
        <v>29</v>
      </c>
      <c r="M156" s="239">
        <v>5</v>
      </c>
      <c r="N156" s="312" t="s">
        <v>19</v>
      </c>
      <c r="O156" s="312"/>
      <c r="P156" s="312"/>
      <c r="Q156" s="239" t="s">
        <v>18</v>
      </c>
      <c r="W156" s="144">
        <f t="shared" si="2"/>
        <v>0</v>
      </c>
    </row>
    <row r="157" spans="2:23" ht="30" customHeight="1">
      <c r="B157" s="184"/>
      <c r="C157" s="312">
        <v>2018</v>
      </c>
      <c r="D157" s="312"/>
      <c r="E157" s="241" t="s">
        <v>1272</v>
      </c>
      <c r="F157" s="314" t="s">
        <v>1271</v>
      </c>
      <c r="G157" s="314"/>
      <c r="H157" s="314"/>
      <c r="I157" s="241" t="s">
        <v>450</v>
      </c>
      <c r="J157" s="314" t="s">
        <v>17</v>
      </c>
      <c r="K157" s="314"/>
      <c r="L157" s="239" t="s">
        <v>29</v>
      </c>
      <c r="M157" s="239">
        <v>5</v>
      </c>
      <c r="N157" s="312" t="s">
        <v>19</v>
      </c>
      <c r="O157" s="312"/>
      <c r="P157" s="312"/>
      <c r="Q157" s="239" t="s">
        <v>18</v>
      </c>
      <c r="W157" s="144">
        <f t="shared" si="2"/>
        <v>0</v>
      </c>
    </row>
    <row r="158" spans="2:23" ht="30" customHeight="1">
      <c r="B158" s="171"/>
      <c r="C158" s="312">
        <v>2018</v>
      </c>
      <c r="D158" s="312"/>
      <c r="E158" s="241" t="s">
        <v>1270</v>
      </c>
      <c r="F158" s="314" t="s">
        <v>1269</v>
      </c>
      <c r="G158" s="314"/>
      <c r="H158" s="314"/>
      <c r="I158" s="241" t="s">
        <v>450</v>
      </c>
      <c r="J158" s="314" t="s">
        <v>17</v>
      </c>
      <c r="K158" s="314"/>
      <c r="L158" s="239" t="s">
        <v>18</v>
      </c>
      <c r="M158" s="239">
        <v>4</v>
      </c>
      <c r="N158" s="312" t="s">
        <v>19</v>
      </c>
      <c r="O158" s="312"/>
      <c r="P158" s="312"/>
      <c r="Q158" s="239" t="s">
        <v>18</v>
      </c>
      <c r="W158" s="144">
        <f t="shared" si="2"/>
        <v>0</v>
      </c>
    </row>
    <row r="159" spans="2:23" ht="30" customHeight="1">
      <c r="B159" s="184"/>
      <c r="C159" s="312">
        <v>2018</v>
      </c>
      <c r="D159" s="312"/>
      <c r="E159" s="241" t="s">
        <v>1268</v>
      </c>
      <c r="F159" s="314" t="s">
        <v>1267</v>
      </c>
      <c r="G159" s="314"/>
      <c r="H159" s="314"/>
      <c r="I159" s="241" t="s">
        <v>450</v>
      </c>
      <c r="J159" s="314" t="s">
        <v>17</v>
      </c>
      <c r="K159" s="314"/>
      <c r="L159" s="239" t="s">
        <v>29</v>
      </c>
      <c r="M159" s="239">
        <v>5</v>
      </c>
      <c r="N159" s="312" t="s">
        <v>19</v>
      </c>
      <c r="O159" s="312"/>
      <c r="P159" s="312"/>
      <c r="Q159" s="239" t="s">
        <v>18</v>
      </c>
      <c r="W159" s="144">
        <f t="shared" si="2"/>
        <v>0</v>
      </c>
    </row>
    <row r="160" spans="2:23" ht="30" customHeight="1">
      <c r="B160" s="184"/>
      <c r="C160" s="312">
        <v>2018</v>
      </c>
      <c r="D160" s="312"/>
      <c r="E160" s="241" t="s">
        <v>1266</v>
      </c>
      <c r="F160" s="314" t="s">
        <v>1265</v>
      </c>
      <c r="G160" s="314"/>
      <c r="H160" s="314"/>
      <c r="I160" s="241" t="s">
        <v>450</v>
      </c>
      <c r="J160" s="314" t="s">
        <v>17</v>
      </c>
      <c r="K160" s="314"/>
      <c r="L160" s="239" t="s">
        <v>29</v>
      </c>
      <c r="M160" s="239">
        <v>5</v>
      </c>
      <c r="N160" s="312" t="s">
        <v>19</v>
      </c>
      <c r="O160" s="312"/>
      <c r="P160" s="312"/>
      <c r="Q160" s="239" t="s">
        <v>18</v>
      </c>
      <c r="W160" s="144">
        <f t="shared" si="2"/>
        <v>0</v>
      </c>
    </row>
    <row r="161" spans="2:23" ht="30" customHeight="1">
      <c r="B161" s="184"/>
      <c r="C161" s="312">
        <v>2018</v>
      </c>
      <c r="D161" s="312"/>
      <c r="E161" s="241" t="s">
        <v>1264</v>
      </c>
      <c r="F161" s="314" t="s">
        <v>1263</v>
      </c>
      <c r="G161" s="314"/>
      <c r="H161" s="314"/>
      <c r="I161" s="241" t="s">
        <v>450</v>
      </c>
      <c r="J161" s="314" t="s">
        <v>17</v>
      </c>
      <c r="K161" s="314"/>
      <c r="L161" s="239" t="s">
        <v>29</v>
      </c>
      <c r="M161" s="239">
        <v>5</v>
      </c>
      <c r="N161" s="312" t="s">
        <v>19</v>
      </c>
      <c r="O161" s="312"/>
      <c r="P161" s="312"/>
      <c r="Q161" s="239" t="s">
        <v>18</v>
      </c>
      <c r="W161" s="144">
        <f t="shared" si="2"/>
        <v>0</v>
      </c>
    </row>
    <row r="162" spans="2:23" ht="30" customHeight="1">
      <c r="B162" s="171"/>
      <c r="C162" s="312">
        <v>2018</v>
      </c>
      <c r="D162" s="312"/>
      <c r="E162" s="241" t="s">
        <v>1262</v>
      </c>
      <c r="F162" s="314" t="s">
        <v>1261</v>
      </c>
      <c r="G162" s="314"/>
      <c r="H162" s="314"/>
      <c r="I162" s="241" t="s">
        <v>450</v>
      </c>
      <c r="J162" s="314" t="s">
        <v>17</v>
      </c>
      <c r="K162" s="314"/>
      <c r="L162" s="239" t="s">
        <v>18</v>
      </c>
      <c r="M162" s="239">
        <v>4</v>
      </c>
      <c r="N162" s="312" t="s">
        <v>19</v>
      </c>
      <c r="O162" s="312"/>
      <c r="P162" s="312"/>
      <c r="Q162" s="239" t="s">
        <v>18</v>
      </c>
      <c r="W162" s="144">
        <f t="shared" si="2"/>
        <v>0</v>
      </c>
    </row>
    <row r="163" spans="2:23" ht="30" customHeight="1">
      <c r="B163" s="184"/>
      <c r="C163" s="312">
        <v>2018</v>
      </c>
      <c r="D163" s="312"/>
      <c r="E163" s="241" t="s">
        <v>1260</v>
      </c>
      <c r="F163" s="314" t="s">
        <v>1259</v>
      </c>
      <c r="G163" s="314"/>
      <c r="H163" s="314"/>
      <c r="I163" s="241" t="s">
        <v>450</v>
      </c>
      <c r="J163" s="314" t="s">
        <v>17</v>
      </c>
      <c r="K163" s="314"/>
      <c r="L163" s="239" t="s">
        <v>29</v>
      </c>
      <c r="M163" s="239">
        <v>5</v>
      </c>
      <c r="N163" s="312" t="s">
        <v>19</v>
      </c>
      <c r="O163" s="312"/>
      <c r="P163" s="312"/>
      <c r="Q163" s="239" t="s">
        <v>18</v>
      </c>
      <c r="W163" s="144">
        <f t="shared" si="2"/>
        <v>0</v>
      </c>
    </row>
    <row r="164" spans="2:23" ht="30" customHeight="1">
      <c r="B164" s="184"/>
      <c r="C164" s="312">
        <v>2018</v>
      </c>
      <c r="D164" s="312"/>
      <c r="E164" s="241" t="s">
        <v>1258</v>
      </c>
      <c r="F164" s="314" t="s">
        <v>1257</v>
      </c>
      <c r="G164" s="314"/>
      <c r="H164" s="314"/>
      <c r="I164" s="241" t="s">
        <v>450</v>
      </c>
      <c r="J164" s="314" t="s">
        <v>17</v>
      </c>
      <c r="K164" s="314"/>
      <c r="L164" s="239" t="s">
        <v>29</v>
      </c>
      <c r="M164" s="239">
        <v>5</v>
      </c>
      <c r="N164" s="312" t="s">
        <v>19</v>
      </c>
      <c r="O164" s="312"/>
      <c r="P164" s="312"/>
      <c r="Q164" s="239" t="s">
        <v>18</v>
      </c>
      <c r="W164" s="144">
        <f t="shared" si="2"/>
        <v>0</v>
      </c>
    </row>
    <row r="165" spans="2:23" ht="30" customHeight="1">
      <c r="B165" s="184"/>
      <c r="C165" s="312">
        <v>2018</v>
      </c>
      <c r="D165" s="312"/>
      <c r="E165" s="241" t="s">
        <v>1256</v>
      </c>
      <c r="F165" s="314" t="s">
        <v>1255</v>
      </c>
      <c r="G165" s="314"/>
      <c r="H165" s="314"/>
      <c r="I165" s="241" t="s">
        <v>450</v>
      </c>
      <c r="J165" s="314" t="s">
        <v>17</v>
      </c>
      <c r="K165" s="314"/>
      <c r="L165" s="239" t="s">
        <v>29</v>
      </c>
      <c r="M165" s="239">
        <v>5</v>
      </c>
      <c r="N165" s="312" t="s">
        <v>19</v>
      </c>
      <c r="O165" s="312"/>
      <c r="P165" s="312"/>
      <c r="Q165" s="239" t="s">
        <v>18</v>
      </c>
      <c r="W165" s="144">
        <f t="shared" si="2"/>
        <v>0</v>
      </c>
    </row>
    <row r="166" spans="2:23" s="181" customFormat="1" ht="30" customHeight="1">
      <c r="B166" s="180"/>
      <c r="C166" s="308">
        <v>2018</v>
      </c>
      <c r="D166" s="308"/>
      <c r="E166" s="153" t="s">
        <v>1254</v>
      </c>
      <c r="F166" s="310" t="s">
        <v>1253</v>
      </c>
      <c r="G166" s="310"/>
      <c r="H166" s="310"/>
      <c r="I166" s="153" t="s">
        <v>450</v>
      </c>
      <c r="J166" s="310" t="s">
        <v>17</v>
      </c>
      <c r="K166" s="310"/>
      <c r="L166" s="242" t="s">
        <v>18</v>
      </c>
      <c r="M166" s="242">
        <v>3</v>
      </c>
      <c r="N166" s="308" t="s">
        <v>19</v>
      </c>
      <c r="O166" s="308"/>
      <c r="P166" s="308"/>
      <c r="Q166" s="242" t="s">
        <v>18</v>
      </c>
      <c r="R166" s="155"/>
      <c r="S166" s="155"/>
      <c r="T166" s="155"/>
      <c r="U166" s="155"/>
      <c r="V166" s="155"/>
      <c r="W166" s="155">
        <f t="shared" si="2"/>
        <v>0</v>
      </c>
    </row>
    <row r="167" spans="2:23" ht="38.25" customHeight="1">
      <c r="B167" s="171"/>
      <c r="C167" s="312">
        <v>2018</v>
      </c>
      <c r="D167" s="312"/>
      <c r="E167" s="241" t="s">
        <v>1252</v>
      </c>
      <c r="F167" s="314" t="s">
        <v>1251</v>
      </c>
      <c r="G167" s="314"/>
      <c r="H167" s="314"/>
      <c r="I167" s="241" t="s">
        <v>450</v>
      </c>
      <c r="J167" s="314" t="s">
        <v>17</v>
      </c>
      <c r="K167" s="314"/>
      <c r="L167" s="239" t="s">
        <v>18</v>
      </c>
      <c r="M167" s="239">
        <v>4</v>
      </c>
      <c r="N167" s="312" t="s">
        <v>19</v>
      </c>
      <c r="O167" s="312"/>
      <c r="P167" s="312"/>
      <c r="Q167" s="239" t="s">
        <v>18</v>
      </c>
      <c r="W167" s="144">
        <f t="shared" si="2"/>
        <v>0</v>
      </c>
    </row>
    <row r="168" spans="2:23" ht="30" customHeight="1">
      <c r="B168" s="184"/>
      <c r="C168" s="312">
        <v>2018</v>
      </c>
      <c r="D168" s="312"/>
      <c r="E168" s="241" t="s">
        <v>1250</v>
      </c>
      <c r="F168" s="314" t="s">
        <v>1249</v>
      </c>
      <c r="G168" s="314"/>
      <c r="H168" s="314"/>
      <c r="I168" s="241" t="s">
        <v>450</v>
      </c>
      <c r="J168" s="314" t="s">
        <v>17</v>
      </c>
      <c r="K168" s="314"/>
      <c r="L168" s="239" t="s">
        <v>29</v>
      </c>
      <c r="M168" s="239">
        <v>5</v>
      </c>
      <c r="N168" s="312" t="s">
        <v>19</v>
      </c>
      <c r="O168" s="312"/>
      <c r="P168" s="312"/>
      <c r="Q168" s="239" t="s">
        <v>18</v>
      </c>
      <c r="W168" s="144">
        <f t="shared" si="2"/>
        <v>0</v>
      </c>
    </row>
    <row r="169" spans="2:23" ht="30" customHeight="1">
      <c r="B169" s="184"/>
      <c r="C169" s="312">
        <v>2018</v>
      </c>
      <c r="D169" s="312"/>
      <c r="E169" s="241" t="s">
        <v>1248</v>
      </c>
      <c r="F169" s="314" t="s">
        <v>1247</v>
      </c>
      <c r="G169" s="314"/>
      <c r="H169" s="314"/>
      <c r="I169" s="241" t="s">
        <v>450</v>
      </c>
      <c r="J169" s="314" t="s">
        <v>17</v>
      </c>
      <c r="K169" s="314"/>
      <c r="L169" s="239" t="s">
        <v>29</v>
      </c>
      <c r="M169" s="239">
        <v>5</v>
      </c>
      <c r="N169" s="312" t="s">
        <v>19</v>
      </c>
      <c r="O169" s="312"/>
      <c r="P169" s="312"/>
      <c r="Q169" s="239" t="s">
        <v>18</v>
      </c>
      <c r="W169" s="144">
        <f t="shared" si="2"/>
        <v>0</v>
      </c>
    </row>
    <row r="170" spans="2:23" ht="30" customHeight="1">
      <c r="B170" s="184"/>
      <c r="C170" s="312">
        <v>2018</v>
      </c>
      <c r="D170" s="312"/>
      <c r="E170" s="241" t="s">
        <v>1246</v>
      </c>
      <c r="F170" s="314" t="s">
        <v>1245</v>
      </c>
      <c r="G170" s="314"/>
      <c r="H170" s="314"/>
      <c r="I170" s="241" t="s">
        <v>450</v>
      </c>
      <c r="J170" s="314" t="s">
        <v>17</v>
      </c>
      <c r="K170" s="314"/>
      <c r="L170" s="239" t="s">
        <v>29</v>
      </c>
      <c r="M170" s="239">
        <v>5</v>
      </c>
      <c r="N170" s="312" t="s">
        <v>19</v>
      </c>
      <c r="O170" s="312"/>
      <c r="P170" s="312"/>
      <c r="Q170" s="239" t="s">
        <v>18</v>
      </c>
      <c r="W170" s="144">
        <f t="shared" si="2"/>
        <v>0</v>
      </c>
    </row>
    <row r="171" spans="2:23" ht="30" customHeight="1">
      <c r="B171" s="184"/>
      <c r="C171" s="312">
        <v>2018</v>
      </c>
      <c r="D171" s="312"/>
      <c r="E171" s="241" t="s">
        <v>1244</v>
      </c>
      <c r="F171" s="314" t="s">
        <v>1243</v>
      </c>
      <c r="G171" s="314"/>
      <c r="H171" s="314"/>
      <c r="I171" s="241" t="s">
        <v>450</v>
      </c>
      <c r="J171" s="314" t="s">
        <v>17</v>
      </c>
      <c r="K171" s="314"/>
      <c r="L171" s="239" t="s">
        <v>29</v>
      </c>
      <c r="M171" s="239">
        <v>5</v>
      </c>
      <c r="N171" s="312" t="s">
        <v>19</v>
      </c>
      <c r="O171" s="312"/>
      <c r="P171" s="312"/>
      <c r="Q171" s="239" t="s">
        <v>18</v>
      </c>
      <c r="W171" s="144">
        <f t="shared" si="2"/>
        <v>0</v>
      </c>
    </row>
    <row r="172" spans="2:23" ht="30" customHeight="1">
      <c r="B172" s="184"/>
      <c r="C172" s="312">
        <v>2018</v>
      </c>
      <c r="D172" s="312"/>
      <c r="E172" s="241" t="s">
        <v>1242</v>
      </c>
      <c r="F172" s="314" t="s">
        <v>1241</v>
      </c>
      <c r="G172" s="314"/>
      <c r="H172" s="314"/>
      <c r="I172" s="241" t="s">
        <v>450</v>
      </c>
      <c r="J172" s="314" t="s">
        <v>17</v>
      </c>
      <c r="K172" s="314"/>
      <c r="L172" s="239" t="s">
        <v>29</v>
      </c>
      <c r="M172" s="239">
        <v>5</v>
      </c>
      <c r="N172" s="312" t="s">
        <v>19</v>
      </c>
      <c r="O172" s="312"/>
      <c r="P172" s="312"/>
      <c r="Q172" s="239" t="s">
        <v>18</v>
      </c>
      <c r="W172" s="144">
        <f t="shared" si="2"/>
        <v>0</v>
      </c>
    </row>
    <row r="173" spans="2:23" ht="30" customHeight="1">
      <c r="B173" s="184"/>
      <c r="C173" s="312">
        <v>2018</v>
      </c>
      <c r="D173" s="312"/>
      <c r="E173" s="241" t="s">
        <v>1240</v>
      </c>
      <c r="F173" s="314" t="s">
        <v>1239</v>
      </c>
      <c r="G173" s="314"/>
      <c r="H173" s="314"/>
      <c r="I173" s="241" t="s">
        <v>450</v>
      </c>
      <c r="J173" s="314" t="s">
        <v>17</v>
      </c>
      <c r="K173" s="314"/>
      <c r="L173" s="239" t="s">
        <v>29</v>
      </c>
      <c r="M173" s="239">
        <v>5</v>
      </c>
      <c r="N173" s="312" t="s">
        <v>19</v>
      </c>
      <c r="O173" s="312"/>
      <c r="P173" s="312"/>
      <c r="Q173" s="239" t="s">
        <v>18</v>
      </c>
      <c r="W173" s="144">
        <f t="shared" si="2"/>
        <v>0</v>
      </c>
    </row>
    <row r="174" spans="2:23" s="181" customFormat="1" ht="30" customHeight="1">
      <c r="B174" s="180"/>
      <c r="C174" s="308">
        <v>2018</v>
      </c>
      <c r="D174" s="308"/>
      <c r="E174" s="153" t="s">
        <v>1238</v>
      </c>
      <c r="F174" s="310" t="s">
        <v>1237</v>
      </c>
      <c r="G174" s="310"/>
      <c r="H174" s="310"/>
      <c r="I174" s="153" t="s">
        <v>450</v>
      </c>
      <c r="J174" s="310" t="s">
        <v>17</v>
      </c>
      <c r="K174" s="310"/>
      <c r="L174" s="242" t="s">
        <v>18</v>
      </c>
      <c r="M174" s="242">
        <v>3</v>
      </c>
      <c r="N174" s="308" t="s">
        <v>19</v>
      </c>
      <c r="O174" s="308"/>
      <c r="P174" s="308"/>
      <c r="Q174" s="242" t="s">
        <v>18</v>
      </c>
      <c r="R174" s="155"/>
      <c r="S174" s="155"/>
      <c r="T174" s="155"/>
      <c r="U174" s="155"/>
      <c r="V174" s="155"/>
      <c r="W174" s="155">
        <f t="shared" si="2"/>
        <v>0</v>
      </c>
    </row>
    <row r="175" spans="2:23" ht="30" customHeight="1">
      <c r="B175" s="171"/>
      <c r="C175" s="312">
        <v>2018</v>
      </c>
      <c r="D175" s="312"/>
      <c r="E175" s="241" t="s">
        <v>1236</v>
      </c>
      <c r="F175" s="314" t="s">
        <v>1234</v>
      </c>
      <c r="G175" s="314"/>
      <c r="H175" s="314"/>
      <c r="I175" s="241" t="s">
        <v>450</v>
      </c>
      <c r="J175" s="314" t="s">
        <v>17</v>
      </c>
      <c r="K175" s="314"/>
      <c r="L175" s="239" t="s">
        <v>18</v>
      </c>
      <c r="M175" s="239">
        <v>4</v>
      </c>
      <c r="N175" s="312" t="s">
        <v>19</v>
      </c>
      <c r="O175" s="312"/>
      <c r="P175" s="312"/>
      <c r="Q175" s="239" t="s">
        <v>18</v>
      </c>
      <c r="W175" s="144">
        <f t="shared" si="2"/>
        <v>0</v>
      </c>
    </row>
    <row r="176" spans="2:23" ht="30" customHeight="1">
      <c r="B176" s="184"/>
      <c r="C176" s="312">
        <v>2018</v>
      </c>
      <c r="D176" s="312"/>
      <c r="E176" s="241" t="s">
        <v>1235</v>
      </c>
      <c r="F176" s="314" t="s">
        <v>1234</v>
      </c>
      <c r="G176" s="314"/>
      <c r="H176" s="314"/>
      <c r="I176" s="241" t="s">
        <v>450</v>
      </c>
      <c r="J176" s="314" t="s">
        <v>17</v>
      </c>
      <c r="K176" s="314"/>
      <c r="L176" s="239" t="s">
        <v>29</v>
      </c>
      <c r="M176" s="239">
        <v>5</v>
      </c>
      <c r="N176" s="312" t="s">
        <v>19</v>
      </c>
      <c r="O176" s="312"/>
      <c r="P176" s="312"/>
      <c r="Q176" s="239" t="s">
        <v>18</v>
      </c>
      <c r="W176" s="144">
        <f t="shared" si="2"/>
        <v>0</v>
      </c>
    </row>
    <row r="177" spans="2:23" ht="30" customHeight="1">
      <c r="B177" s="184"/>
      <c r="C177" s="312">
        <v>2018</v>
      </c>
      <c r="D177" s="312"/>
      <c r="E177" s="241" t="s">
        <v>1233</v>
      </c>
      <c r="F177" s="314" t="s">
        <v>1232</v>
      </c>
      <c r="G177" s="314"/>
      <c r="H177" s="314"/>
      <c r="I177" s="241" t="s">
        <v>450</v>
      </c>
      <c r="J177" s="314" t="s">
        <v>17</v>
      </c>
      <c r="K177" s="314"/>
      <c r="L177" s="239" t="s">
        <v>29</v>
      </c>
      <c r="M177" s="239">
        <v>5</v>
      </c>
      <c r="N177" s="312" t="s">
        <v>19</v>
      </c>
      <c r="O177" s="312"/>
      <c r="P177" s="312"/>
      <c r="Q177" s="239" t="s">
        <v>18</v>
      </c>
      <c r="W177" s="144">
        <f t="shared" si="2"/>
        <v>0</v>
      </c>
    </row>
    <row r="178" spans="2:23" ht="30" customHeight="1">
      <c r="B178" s="184"/>
      <c r="C178" s="312">
        <v>2018</v>
      </c>
      <c r="D178" s="312"/>
      <c r="E178" s="241" t="s">
        <v>1231</v>
      </c>
      <c r="F178" s="314" t="s">
        <v>1230</v>
      </c>
      <c r="G178" s="314"/>
      <c r="H178" s="314"/>
      <c r="I178" s="241" t="s">
        <v>450</v>
      </c>
      <c r="J178" s="314" t="s">
        <v>17</v>
      </c>
      <c r="K178" s="314"/>
      <c r="L178" s="239" t="s">
        <v>29</v>
      </c>
      <c r="M178" s="239">
        <v>5</v>
      </c>
      <c r="N178" s="312" t="s">
        <v>19</v>
      </c>
      <c r="O178" s="312"/>
      <c r="P178" s="312"/>
      <c r="Q178" s="239" t="s">
        <v>18</v>
      </c>
      <c r="W178" s="144">
        <f t="shared" si="2"/>
        <v>0</v>
      </c>
    </row>
    <row r="179" spans="2:23" ht="30" customHeight="1">
      <c r="B179" s="184"/>
      <c r="C179" s="312">
        <v>2018</v>
      </c>
      <c r="D179" s="312"/>
      <c r="E179" s="241" t="s">
        <v>1229</v>
      </c>
      <c r="F179" s="314" t="s">
        <v>1228</v>
      </c>
      <c r="G179" s="314"/>
      <c r="H179" s="314"/>
      <c r="I179" s="241" t="s">
        <v>450</v>
      </c>
      <c r="J179" s="314" t="s">
        <v>17</v>
      </c>
      <c r="K179" s="314"/>
      <c r="L179" s="239" t="s">
        <v>29</v>
      </c>
      <c r="M179" s="239">
        <v>5</v>
      </c>
      <c r="N179" s="312" t="s">
        <v>19</v>
      </c>
      <c r="O179" s="312"/>
      <c r="P179" s="312"/>
      <c r="Q179" s="239" t="s">
        <v>18</v>
      </c>
      <c r="W179" s="144">
        <f t="shared" si="2"/>
        <v>0</v>
      </c>
    </row>
    <row r="180" spans="2:23" ht="30" customHeight="1">
      <c r="B180" s="171"/>
      <c r="C180" s="312">
        <v>2018</v>
      </c>
      <c r="D180" s="312"/>
      <c r="E180" s="241" t="s">
        <v>1227</v>
      </c>
      <c r="F180" s="314" t="s">
        <v>1225</v>
      </c>
      <c r="G180" s="314"/>
      <c r="H180" s="314"/>
      <c r="I180" s="241" t="s">
        <v>450</v>
      </c>
      <c r="J180" s="314" t="s">
        <v>17</v>
      </c>
      <c r="K180" s="314"/>
      <c r="L180" s="239" t="s">
        <v>18</v>
      </c>
      <c r="M180" s="239">
        <v>4</v>
      </c>
      <c r="N180" s="312" t="s">
        <v>19</v>
      </c>
      <c r="O180" s="312"/>
      <c r="P180" s="312"/>
      <c r="Q180" s="239" t="s">
        <v>18</v>
      </c>
      <c r="W180" s="144">
        <f t="shared" si="2"/>
        <v>0</v>
      </c>
    </row>
    <row r="181" spans="2:23" ht="30" customHeight="1">
      <c r="B181" s="184"/>
      <c r="C181" s="312">
        <v>2018</v>
      </c>
      <c r="D181" s="312"/>
      <c r="E181" s="241" t="s">
        <v>1226</v>
      </c>
      <c r="F181" s="314" t="s">
        <v>1225</v>
      </c>
      <c r="G181" s="314"/>
      <c r="H181" s="314"/>
      <c r="I181" s="241" t="s">
        <v>450</v>
      </c>
      <c r="J181" s="314" t="s">
        <v>17</v>
      </c>
      <c r="K181" s="314"/>
      <c r="L181" s="239" t="s">
        <v>29</v>
      </c>
      <c r="M181" s="239">
        <v>5</v>
      </c>
      <c r="N181" s="312" t="s">
        <v>19</v>
      </c>
      <c r="O181" s="312"/>
      <c r="P181" s="312"/>
      <c r="Q181" s="239" t="s">
        <v>18</v>
      </c>
      <c r="W181" s="144">
        <f t="shared" si="2"/>
        <v>0</v>
      </c>
    </row>
    <row r="182" spans="2:23" ht="30" customHeight="1">
      <c r="B182" s="184"/>
      <c r="C182" s="312">
        <v>2018</v>
      </c>
      <c r="D182" s="312"/>
      <c r="E182" s="241" t="s">
        <v>1224</v>
      </c>
      <c r="F182" s="314" t="s">
        <v>1223</v>
      </c>
      <c r="G182" s="314"/>
      <c r="H182" s="314"/>
      <c r="I182" s="241" t="s">
        <v>450</v>
      </c>
      <c r="J182" s="314" t="s">
        <v>17</v>
      </c>
      <c r="K182" s="314"/>
      <c r="L182" s="239" t="s">
        <v>29</v>
      </c>
      <c r="M182" s="239">
        <v>5</v>
      </c>
      <c r="N182" s="312" t="s">
        <v>19</v>
      </c>
      <c r="O182" s="312"/>
      <c r="P182" s="312"/>
      <c r="Q182" s="239" t="s">
        <v>18</v>
      </c>
      <c r="W182" s="144">
        <f t="shared" si="2"/>
        <v>0</v>
      </c>
    </row>
    <row r="183" spans="2:23" ht="30" customHeight="1">
      <c r="B183" s="184"/>
      <c r="C183" s="312">
        <v>2018</v>
      </c>
      <c r="D183" s="312"/>
      <c r="E183" s="241" t="s">
        <v>1222</v>
      </c>
      <c r="F183" s="314" t="s">
        <v>1221</v>
      </c>
      <c r="G183" s="314"/>
      <c r="H183" s="314"/>
      <c r="I183" s="241" t="s">
        <v>450</v>
      </c>
      <c r="J183" s="314" t="s">
        <v>17</v>
      </c>
      <c r="K183" s="314"/>
      <c r="L183" s="239" t="s">
        <v>29</v>
      </c>
      <c r="M183" s="239">
        <v>5</v>
      </c>
      <c r="N183" s="312" t="s">
        <v>19</v>
      </c>
      <c r="O183" s="312"/>
      <c r="P183" s="312"/>
      <c r="Q183" s="239" t="s">
        <v>18</v>
      </c>
      <c r="W183" s="144">
        <f t="shared" si="2"/>
        <v>0</v>
      </c>
    </row>
    <row r="184" spans="2:23" ht="30" customHeight="1">
      <c r="B184" s="184"/>
      <c r="C184" s="312">
        <v>2018</v>
      </c>
      <c r="D184" s="312"/>
      <c r="E184" s="241" t="s">
        <v>1220</v>
      </c>
      <c r="F184" s="314" t="s">
        <v>1219</v>
      </c>
      <c r="G184" s="314"/>
      <c r="H184" s="314"/>
      <c r="I184" s="241" t="s">
        <v>450</v>
      </c>
      <c r="J184" s="314" t="s">
        <v>17</v>
      </c>
      <c r="K184" s="314"/>
      <c r="L184" s="239" t="s">
        <v>29</v>
      </c>
      <c r="M184" s="239">
        <v>5</v>
      </c>
      <c r="N184" s="312" t="s">
        <v>19</v>
      </c>
      <c r="O184" s="312"/>
      <c r="P184" s="312"/>
      <c r="Q184" s="239" t="s">
        <v>18</v>
      </c>
      <c r="W184" s="144">
        <f t="shared" si="2"/>
        <v>0</v>
      </c>
    </row>
    <row r="185" spans="2:23" s="181" customFormat="1" ht="30" customHeight="1">
      <c r="B185" s="180"/>
      <c r="C185" s="308">
        <v>2018</v>
      </c>
      <c r="D185" s="308"/>
      <c r="E185" s="153" t="s">
        <v>1218</v>
      </c>
      <c r="F185" s="310" t="s">
        <v>1217</v>
      </c>
      <c r="G185" s="310"/>
      <c r="H185" s="310"/>
      <c r="I185" s="153" t="s">
        <v>450</v>
      </c>
      <c r="J185" s="310" t="s">
        <v>17</v>
      </c>
      <c r="K185" s="310"/>
      <c r="L185" s="242" t="s">
        <v>18</v>
      </c>
      <c r="M185" s="242">
        <v>3</v>
      </c>
      <c r="N185" s="308" t="s">
        <v>19</v>
      </c>
      <c r="O185" s="308"/>
      <c r="P185" s="308"/>
      <c r="Q185" s="242" t="s">
        <v>18</v>
      </c>
      <c r="R185" s="155"/>
      <c r="S185" s="155"/>
      <c r="T185" s="155"/>
      <c r="U185" s="155"/>
      <c r="V185" s="155"/>
      <c r="W185" s="155">
        <f t="shared" si="2"/>
        <v>0</v>
      </c>
    </row>
    <row r="186" spans="2:23" ht="30" customHeight="1">
      <c r="B186" s="171"/>
      <c r="C186" s="312">
        <v>2018</v>
      </c>
      <c r="D186" s="312"/>
      <c r="E186" s="241" t="s">
        <v>1216</v>
      </c>
      <c r="F186" s="314" t="s">
        <v>1215</v>
      </c>
      <c r="G186" s="314"/>
      <c r="H186" s="314"/>
      <c r="I186" s="241" t="s">
        <v>450</v>
      </c>
      <c r="J186" s="314" t="s">
        <v>17</v>
      </c>
      <c r="K186" s="314"/>
      <c r="L186" s="239" t="s">
        <v>18</v>
      </c>
      <c r="M186" s="239">
        <v>4</v>
      </c>
      <c r="N186" s="312" t="s">
        <v>19</v>
      </c>
      <c r="O186" s="312"/>
      <c r="P186" s="312"/>
      <c r="Q186" s="239" t="s">
        <v>18</v>
      </c>
      <c r="W186" s="144">
        <f t="shared" si="2"/>
        <v>0</v>
      </c>
    </row>
    <row r="187" spans="2:23" ht="30" customHeight="1">
      <c r="B187" s="184"/>
      <c r="C187" s="312">
        <v>2018</v>
      </c>
      <c r="D187" s="312"/>
      <c r="E187" s="241" t="s">
        <v>1214</v>
      </c>
      <c r="F187" s="314" t="s">
        <v>1213</v>
      </c>
      <c r="G187" s="314"/>
      <c r="H187" s="314"/>
      <c r="I187" s="241" t="s">
        <v>450</v>
      </c>
      <c r="J187" s="314" t="s">
        <v>17</v>
      </c>
      <c r="K187" s="314"/>
      <c r="L187" s="239" t="s">
        <v>29</v>
      </c>
      <c r="M187" s="239">
        <v>5</v>
      </c>
      <c r="N187" s="312" t="s">
        <v>19</v>
      </c>
      <c r="O187" s="312"/>
      <c r="P187" s="312"/>
      <c r="Q187" s="239" t="s">
        <v>18</v>
      </c>
      <c r="W187" s="144">
        <f t="shared" si="2"/>
        <v>0</v>
      </c>
    </row>
    <row r="188" spans="2:23" ht="30" customHeight="1">
      <c r="B188" s="184"/>
      <c r="C188" s="312">
        <v>2018</v>
      </c>
      <c r="D188" s="312"/>
      <c r="E188" s="241" t="s">
        <v>1212</v>
      </c>
      <c r="F188" s="314" t="s">
        <v>1211</v>
      </c>
      <c r="G188" s="314"/>
      <c r="H188" s="314"/>
      <c r="I188" s="241" t="s">
        <v>450</v>
      </c>
      <c r="J188" s="314" t="s">
        <v>17</v>
      </c>
      <c r="K188" s="314"/>
      <c r="L188" s="239" t="s">
        <v>29</v>
      </c>
      <c r="M188" s="239">
        <v>5</v>
      </c>
      <c r="N188" s="312" t="s">
        <v>19</v>
      </c>
      <c r="O188" s="312"/>
      <c r="P188" s="312"/>
      <c r="Q188" s="239" t="s">
        <v>18</v>
      </c>
      <c r="W188" s="144">
        <f t="shared" si="2"/>
        <v>0</v>
      </c>
    </row>
    <row r="189" spans="2:23" ht="30" customHeight="1">
      <c r="B189" s="184"/>
      <c r="C189" s="312">
        <v>2018</v>
      </c>
      <c r="D189" s="312"/>
      <c r="E189" s="241" t="s">
        <v>1210</v>
      </c>
      <c r="F189" s="314" t="s">
        <v>1209</v>
      </c>
      <c r="G189" s="314"/>
      <c r="H189" s="314"/>
      <c r="I189" s="241" t="s">
        <v>450</v>
      </c>
      <c r="J189" s="314" t="s">
        <v>17</v>
      </c>
      <c r="K189" s="314"/>
      <c r="L189" s="239" t="s">
        <v>29</v>
      </c>
      <c r="M189" s="239">
        <v>5</v>
      </c>
      <c r="N189" s="312" t="s">
        <v>19</v>
      </c>
      <c r="O189" s="312"/>
      <c r="P189" s="312"/>
      <c r="Q189" s="239" t="s">
        <v>18</v>
      </c>
      <c r="W189" s="144">
        <f t="shared" si="2"/>
        <v>0</v>
      </c>
    </row>
    <row r="190" spans="2:23" ht="30" customHeight="1">
      <c r="B190" s="171"/>
      <c r="C190" s="312">
        <v>2018</v>
      </c>
      <c r="D190" s="312"/>
      <c r="E190" s="241" t="s">
        <v>1208</v>
      </c>
      <c r="F190" s="314" t="s">
        <v>1207</v>
      </c>
      <c r="G190" s="314"/>
      <c r="H190" s="314"/>
      <c r="I190" s="241" t="s">
        <v>450</v>
      </c>
      <c r="J190" s="314" t="s">
        <v>17</v>
      </c>
      <c r="K190" s="314"/>
      <c r="L190" s="239" t="s">
        <v>18</v>
      </c>
      <c r="M190" s="239">
        <v>4</v>
      </c>
      <c r="N190" s="312" t="s">
        <v>19</v>
      </c>
      <c r="O190" s="312"/>
      <c r="P190" s="312"/>
      <c r="Q190" s="239" t="s">
        <v>18</v>
      </c>
      <c r="W190" s="144">
        <f t="shared" si="2"/>
        <v>0</v>
      </c>
    </row>
    <row r="191" spans="2:23" ht="30" customHeight="1">
      <c r="B191" s="184"/>
      <c r="C191" s="312">
        <v>2018</v>
      </c>
      <c r="D191" s="312"/>
      <c r="E191" s="241" t="s">
        <v>1206</v>
      </c>
      <c r="F191" s="314" t="s">
        <v>1205</v>
      </c>
      <c r="G191" s="314"/>
      <c r="H191" s="314"/>
      <c r="I191" s="241" t="s">
        <v>450</v>
      </c>
      <c r="J191" s="314" t="s">
        <v>17</v>
      </c>
      <c r="K191" s="314"/>
      <c r="L191" s="239" t="s">
        <v>29</v>
      </c>
      <c r="M191" s="239">
        <v>5</v>
      </c>
      <c r="N191" s="312" t="s">
        <v>19</v>
      </c>
      <c r="O191" s="312"/>
      <c r="P191" s="312"/>
      <c r="Q191" s="239" t="s">
        <v>18</v>
      </c>
      <c r="W191" s="144">
        <f t="shared" si="2"/>
        <v>0</v>
      </c>
    </row>
    <row r="192" spans="2:23" ht="30" customHeight="1">
      <c r="B192" s="184"/>
      <c r="C192" s="312">
        <v>2018</v>
      </c>
      <c r="D192" s="312"/>
      <c r="E192" s="241" t="s">
        <v>1204</v>
      </c>
      <c r="F192" s="314" t="s">
        <v>1203</v>
      </c>
      <c r="G192" s="314"/>
      <c r="H192" s="314"/>
      <c r="I192" s="241" t="s">
        <v>450</v>
      </c>
      <c r="J192" s="314" t="s">
        <v>17</v>
      </c>
      <c r="K192" s="314"/>
      <c r="L192" s="239" t="s">
        <v>29</v>
      </c>
      <c r="M192" s="239">
        <v>5</v>
      </c>
      <c r="N192" s="312" t="s">
        <v>19</v>
      </c>
      <c r="O192" s="312"/>
      <c r="P192" s="312"/>
      <c r="Q192" s="239" t="s">
        <v>18</v>
      </c>
      <c r="W192" s="144">
        <f t="shared" si="2"/>
        <v>0</v>
      </c>
    </row>
    <row r="193" spans="2:23" s="181" customFormat="1" ht="30" customHeight="1">
      <c r="B193" s="180"/>
      <c r="C193" s="308">
        <v>2018</v>
      </c>
      <c r="D193" s="308"/>
      <c r="E193" s="153" t="s">
        <v>1202</v>
      </c>
      <c r="F193" s="310" t="s">
        <v>1200</v>
      </c>
      <c r="G193" s="310"/>
      <c r="H193" s="310"/>
      <c r="I193" s="153" t="s">
        <v>450</v>
      </c>
      <c r="J193" s="310" t="s">
        <v>17</v>
      </c>
      <c r="K193" s="310"/>
      <c r="L193" s="242" t="s">
        <v>18</v>
      </c>
      <c r="M193" s="242">
        <v>3</v>
      </c>
      <c r="N193" s="308" t="s">
        <v>19</v>
      </c>
      <c r="O193" s="308"/>
      <c r="P193" s="308"/>
      <c r="Q193" s="242" t="s">
        <v>18</v>
      </c>
      <c r="R193" s="155"/>
      <c r="S193" s="155"/>
      <c r="T193" s="155"/>
      <c r="U193" s="155"/>
      <c r="V193" s="155"/>
      <c r="W193" s="155">
        <f t="shared" si="2"/>
        <v>0</v>
      </c>
    </row>
    <row r="194" spans="2:23" ht="30" customHeight="1">
      <c r="B194" s="171"/>
      <c r="C194" s="312">
        <v>2018</v>
      </c>
      <c r="D194" s="312"/>
      <c r="E194" s="241" t="s">
        <v>1201</v>
      </c>
      <c r="F194" s="314" t="s">
        <v>1200</v>
      </c>
      <c r="G194" s="314"/>
      <c r="H194" s="314"/>
      <c r="I194" s="241" t="s">
        <v>450</v>
      </c>
      <c r="J194" s="314" t="s">
        <v>17</v>
      </c>
      <c r="K194" s="314"/>
      <c r="L194" s="239" t="s">
        <v>18</v>
      </c>
      <c r="M194" s="239">
        <v>4</v>
      </c>
      <c r="N194" s="312" t="s">
        <v>19</v>
      </c>
      <c r="O194" s="312"/>
      <c r="P194" s="312"/>
      <c r="Q194" s="239" t="s">
        <v>18</v>
      </c>
      <c r="W194" s="144">
        <f t="shared" si="2"/>
        <v>0</v>
      </c>
    </row>
    <row r="195" spans="2:23" ht="30" customHeight="1">
      <c r="B195" s="184"/>
      <c r="C195" s="312">
        <v>2018</v>
      </c>
      <c r="D195" s="312"/>
      <c r="E195" s="241" t="s">
        <v>1199</v>
      </c>
      <c r="F195" s="314" t="s">
        <v>1198</v>
      </c>
      <c r="G195" s="314"/>
      <c r="H195" s="314"/>
      <c r="I195" s="241" t="s">
        <v>450</v>
      </c>
      <c r="J195" s="314" t="s">
        <v>17</v>
      </c>
      <c r="K195" s="314"/>
      <c r="L195" s="239" t="s">
        <v>29</v>
      </c>
      <c r="M195" s="239">
        <v>5</v>
      </c>
      <c r="N195" s="312" t="s">
        <v>19</v>
      </c>
      <c r="O195" s="312"/>
      <c r="P195" s="312"/>
      <c r="Q195" s="239" t="s">
        <v>18</v>
      </c>
      <c r="W195" s="144">
        <f t="shared" si="2"/>
        <v>0</v>
      </c>
    </row>
    <row r="196" spans="2:23" ht="30" customHeight="1">
      <c r="B196" s="184"/>
      <c r="C196" s="312">
        <v>2018</v>
      </c>
      <c r="D196" s="312"/>
      <c r="E196" s="241" t="s">
        <v>1197</v>
      </c>
      <c r="F196" s="314" t="s">
        <v>1196</v>
      </c>
      <c r="G196" s="314"/>
      <c r="H196" s="314"/>
      <c r="I196" s="241" t="s">
        <v>450</v>
      </c>
      <c r="J196" s="314" t="s">
        <v>17</v>
      </c>
      <c r="K196" s="314"/>
      <c r="L196" s="239" t="s">
        <v>29</v>
      </c>
      <c r="M196" s="239">
        <v>5</v>
      </c>
      <c r="N196" s="312" t="s">
        <v>19</v>
      </c>
      <c r="O196" s="312"/>
      <c r="P196" s="312"/>
      <c r="Q196" s="239" t="s">
        <v>18</v>
      </c>
      <c r="W196" s="144">
        <f t="shared" ref="W196:W259" si="3">R196+S196+T196+U196+V196</f>
        <v>0</v>
      </c>
    </row>
    <row r="197" spans="2:23" ht="30" customHeight="1">
      <c r="B197" s="184"/>
      <c r="C197" s="312">
        <v>2018</v>
      </c>
      <c r="D197" s="312"/>
      <c r="E197" s="241" t="s">
        <v>1195</v>
      </c>
      <c r="F197" s="314" t="s">
        <v>1194</v>
      </c>
      <c r="G197" s="314"/>
      <c r="H197" s="314"/>
      <c r="I197" s="241" t="s">
        <v>450</v>
      </c>
      <c r="J197" s="314" t="s">
        <v>17</v>
      </c>
      <c r="K197" s="314"/>
      <c r="L197" s="239" t="s">
        <v>29</v>
      </c>
      <c r="M197" s="239">
        <v>5</v>
      </c>
      <c r="N197" s="312" t="s">
        <v>19</v>
      </c>
      <c r="O197" s="312"/>
      <c r="P197" s="312"/>
      <c r="Q197" s="239" t="s">
        <v>18</v>
      </c>
      <c r="W197" s="144">
        <f t="shared" si="3"/>
        <v>0</v>
      </c>
    </row>
    <row r="198" spans="2:23" s="181" customFormat="1" ht="30" customHeight="1">
      <c r="B198" s="180"/>
      <c r="C198" s="308">
        <v>2018</v>
      </c>
      <c r="D198" s="308"/>
      <c r="E198" s="153" t="s">
        <v>1193</v>
      </c>
      <c r="F198" s="310" t="s">
        <v>1191</v>
      </c>
      <c r="G198" s="310"/>
      <c r="H198" s="310"/>
      <c r="I198" s="153" t="s">
        <v>450</v>
      </c>
      <c r="J198" s="310" t="s">
        <v>17</v>
      </c>
      <c r="K198" s="310"/>
      <c r="L198" s="242" t="s">
        <v>18</v>
      </c>
      <c r="M198" s="242">
        <v>3</v>
      </c>
      <c r="N198" s="308" t="s">
        <v>19</v>
      </c>
      <c r="O198" s="308"/>
      <c r="P198" s="308"/>
      <c r="Q198" s="242" t="s">
        <v>18</v>
      </c>
      <c r="R198" s="155"/>
      <c r="S198" s="155"/>
      <c r="T198" s="155"/>
      <c r="U198" s="155"/>
      <c r="V198" s="155"/>
      <c r="W198" s="155">
        <f t="shared" si="3"/>
        <v>0</v>
      </c>
    </row>
    <row r="199" spans="2:23" ht="30" customHeight="1">
      <c r="B199" s="171"/>
      <c r="C199" s="312">
        <v>2018</v>
      </c>
      <c r="D199" s="312"/>
      <c r="E199" s="241" t="s">
        <v>1192</v>
      </c>
      <c r="F199" s="314" t="s">
        <v>1191</v>
      </c>
      <c r="G199" s="314"/>
      <c r="H199" s="314"/>
      <c r="I199" s="241" t="s">
        <v>450</v>
      </c>
      <c r="J199" s="314" t="s">
        <v>17</v>
      </c>
      <c r="K199" s="314"/>
      <c r="L199" s="239" t="s">
        <v>18</v>
      </c>
      <c r="M199" s="239">
        <v>4</v>
      </c>
      <c r="N199" s="312" t="s">
        <v>19</v>
      </c>
      <c r="O199" s="312"/>
      <c r="P199" s="312"/>
      <c r="Q199" s="239" t="s">
        <v>18</v>
      </c>
      <c r="W199" s="144">
        <f t="shared" si="3"/>
        <v>0</v>
      </c>
    </row>
    <row r="200" spans="2:23" ht="30" customHeight="1">
      <c r="B200" s="184"/>
      <c r="C200" s="312">
        <v>2018</v>
      </c>
      <c r="D200" s="312"/>
      <c r="E200" s="241" t="s">
        <v>1190</v>
      </c>
      <c r="F200" s="314" t="s">
        <v>1189</v>
      </c>
      <c r="G200" s="314"/>
      <c r="H200" s="314"/>
      <c r="I200" s="241" t="s">
        <v>450</v>
      </c>
      <c r="J200" s="314" t="s">
        <v>17</v>
      </c>
      <c r="K200" s="314"/>
      <c r="L200" s="239" t="s">
        <v>29</v>
      </c>
      <c r="M200" s="239">
        <v>5</v>
      </c>
      <c r="N200" s="312" t="s">
        <v>19</v>
      </c>
      <c r="O200" s="312"/>
      <c r="P200" s="312"/>
      <c r="Q200" s="239" t="s">
        <v>18</v>
      </c>
      <c r="W200" s="144">
        <f t="shared" si="3"/>
        <v>0</v>
      </c>
    </row>
    <row r="201" spans="2:23" ht="30" customHeight="1">
      <c r="B201" s="184"/>
      <c r="C201" s="312">
        <v>2018</v>
      </c>
      <c r="D201" s="312"/>
      <c r="E201" s="241" t="s">
        <v>1188</v>
      </c>
      <c r="F201" s="314" t="s">
        <v>1187</v>
      </c>
      <c r="G201" s="314"/>
      <c r="H201" s="314"/>
      <c r="I201" s="241" t="s">
        <v>450</v>
      </c>
      <c r="J201" s="314" t="s">
        <v>17</v>
      </c>
      <c r="K201" s="314"/>
      <c r="L201" s="239" t="s">
        <v>29</v>
      </c>
      <c r="M201" s="239">
        <v>5</v>
      </c>
      <c r="N201" s="312" t="s">
        <v>19</v>
      </c>
      <c r="O201" s="312"/>
      <c r="P201" s="312"/>
      <c r="Q201" s="239" t="s">
        <v>18</v>
      </c>
      <c r="W201" s="144">
        <f t="shared" si="3"/>
        <v>0</v>
      </c>
    </row>
    <row r="202" spans="2:23" ht="30" customHeight="1">
      <c r="B202" s="184"/>
      <c r="C202" s="312">
        <v>2018</v>
      </c>
      <c r="D202" s="312"/>
      <c r="E202" s="241" t="s">
        <v>1186</v>
      </c>
      <c r="F202" s="314" t="s">
        <v>1185</v>
      </c>
      <c r="G202" s="314"/>
      <c r="H202" s="314"/>
      <c r="I202" s="241" t="s">
        <v>450</v>
      </c>
      <c r="J202" s="314" t="s">
        <v>17</v>
      </c>
      <c r="K202" s="314"/>
      <c r="L202" s="239" t="s">
        <v>29</v>
      </c>
      <c r="M202" s="239">
        <v>5</v>
      </c>
      <c r="N202" s="312" t="s">
        <v>19</v>
      </c>
      <c r="O202" s="312"/>
      <c r="P202" s="312"/>
      <c r="Q202" s="239" t="s">
        <v>18</v>
      </c>
      <c r="W202" s="144">
        <f t="shared" si="3"/>
        <v>0</v>
      </c>
    </row>
    <row r="203" spans="2:23" ht="30" customHeight="1">
      <c r="B203" s="184"/>
      <c r="C203" s="312">
        <v>2018</v>
      </c>
      <c r="D203" s="312"/>
      <c r="E203" s="241" t="s">
        <v>1184</v>
      </c>
      <c r="F203" s="314" t="s">
        <v>1183</v>
      </c>
      <c r="G203" s="314"/>
      <c r="H203" s="314"/>
      <c r="I203" s="241" t="s">
        <v>450</v>
      </c>
      <c r="J203" s="314" t="s">
        <v>17</v>
      </c>
      <c r="K203" s="314"/>
      <c r="L203" s="239" t="s">
        <v>29</v>
      </c>
      <c r="M203" s="239">
        <v>5</v>
      </c>
      <c r="N203" s="312" t="s">
        <v>19</v>
      </c>
      <c r="O203" s="312"/>
      <c r="P203" s="312"/>
      <c r="Q203" s="239" t="s">
        <v>18</v>
      </c>
      <c r="W203" s="144">
        <f t="shared" si="3"/>
        <v>0</v>
      </c>
    </row>
    <row r="204" spans="2:23" s="181" customFormat="1" ht="30" customHeight="1">
      <c r="B204" s="180"/>
      <c r="C204" s="308">
        <v>2018</v>
      </c>
      <c r="D204" s="308"/>
      <c r="E204" s="153" t="s">
        <v>1182</v>
      </c>
      <c r="F204" s="310" t="s">
        <v>1181</v>
      </c>
      <c r="G204" s="310"/>
      <c r="H204" s="310"/>
      <c r="I204" s="153" t="s">
        <v>450</v>
      </c>
      <c r="J204" s="310" t="s">
        <v>17</v>
      </c>
      <c r="K204" s="310"/>
      <c r="L204" s="242" t="s">
        <v>18</v>
      </c>
      <c r="M204" s="242">
        <v>3</v>
      </c>
      <c r="N204" s="308" t="s">
        <v>19</v>
      </c>
      <c r="O204" s="308"/>
      <c r="P204" s="308"/>
      <c r="Q204" s="242" t="s">
        <v>18</v>
      </c>
      <c r="R204" s="155"/>
      <c r="S204" s="155"/>
      <c r="T204" s="155"/>
      <c r="U204" s="155"/>
      <c r="V204" s="155"/>
      <c r="W204" s="155">
        <f t="shared" si="3"/>
        <v>0</v>
      </c>
    </row>
    <row r="205" spans="2:23" ht="30" customHeight="1">
      <c r="B205" s="171"/>
      <c r="C205" s="312">
        <v>2018</v>
      </c>
      <c r="D205" s="312"/>
      <c r="E205" s="241" t="s">
        <v>1180</v>
      </c>
      <c r="F205" s="314" t="s">
        <v>1179</v>
      </c>
      <c r="G205" s="314"/>
      <c r="H205" s="314"/>
      <c r="I205" s="241" t="s">
        <v>450</v>
      </c>
      <c r="J205" s="314" t="s">
        <v>17</v>
      </c>
      <c r="K205" s="314"/>
      <c r="L205" s="239" t="s">
        <v>18</v>
      </c>
      <c r="M205" s="239">
        <v>4</v>
      </c>
      <c r="N205" s="312" t="s">
        <v>19</v>
      </c>
      <c r="O205" s="312"/>
      <c r="P205" s="312"/>
      <c r="Q205" s="239" t="s">
        <v>18</v>
      </c>
      <c r="W205" s="144">
        <f t="shared" si="3"/>
        <v>0</v>
      </c>
    </row>
    <row r="206" spans="2:23" ht="30" customHeight="1">
      <c r="B206" s="184"/>
      <c r="C206" s="312">
        <v>2018</v>
      </c>
      <c r="D206" s="312"/>
      <c r="E206" s="241" t="s">
        <v>1178</v>
      </c>
      <c r="F206" s="314" t="s">
        <v>1177</v>
      </c>
      <c r="G206" s="314"/>
      <c r="H206" s="314"/>
      <c r="I206" s="241" t="s">
        <v>450</v>
      </c>
      <c r="J206" s="314" t="s">
        <v>17</v>
      </c>
      <c r="K206" s="314"/>
      <c r="L206" s="239" t="s">
        <v>29</v>
      </c>
      <c r="M206" s="239">
        <v>5</v>
      </c>
      <c r="N206" s="312" t="s">
        <v>19</v>
      </c>
      <c r="O206" s="312"/>
      <c r="P206" s="312"/>
      <c r="Q206" s="239" t="s">
        <v>18</v>
      </c>
      <c r="R206" s="159"/>
      <c r="S206" s="159"/>
      <c r="T206" s="159"/>
      <c r="U206" s="159"/>
      <c r="V206" s="159"/>
      <c r="W206" s="159">
        <f t="shared" si="3"/>
        <v>0</v>
      </c>
    </row>
    <row r="207" spans="2:23" ht="30" customHeight="1">
      <c r="B207" s="184"/>
      <c r="C207" s="312">
        <v>2018</v>
      </c>
      <c r="D207" s="312"/>
      <c r="E207" s="241" t="s">
        <v>1176</v>
      </c>
      <c r="F207" s="314" t="s">
        <v>1175</v>
      </c>
      <c r="G207" s="314"/>
      <c r="H207" s="314"/>
      <c r="I207" s="241" t="s">
        <v>450</v>
      </c>
      <c r="J207" s="314" t="s">
        <v>17</v>
      </c>
      <c r="K207" s="314"/>
      <c r="L207" s="239" t="s">
        <v>29</v>
      </c>
      <c r="M207" s="239">
        <v>5</v>
      </c>
      <c r="N207" s="312" t="s">
        <v>19</v>
      </c>
      <c r="O207" s="312"/>
      <c r="P207" s="312"/>
      <c r="Q207" s="239" t="s">
        <v>18</v>
      </c>
      <c r="R207" s="159"/>
      <c r="S207" s="159"/>
      <c r="T207" s="159"/>
      <c r="U207" s="159"/>
      <c r="V207" s="159"/>
      <c r="W207" s="159">
        <f t="shared" si="3"/>
        <v>0</v>
      </c>
    </row>
    <row r="208" spans="2:23" ht="30" customHeight="1">
      <c r="B208" s="184"/>
      <c r="C208" s="312">
        <v>2018</v>
      </c>
      <c r="D208" s="312"/>
      <c r="E208" s="241" t="s">
        <v>1174</v>
      </c>
      <c r="F208" s="314" t="s">
        <v>1173</v>
      </c>
      <c r="G208" s="314"/>
      <c r="H208" s="314"/>
      <c r="I208" s="241" t="s">
        <v>450</v>
      </c>
      <c r="J208" s="314" t="s">
        <v>17</v>
      </c>
      <c r="K208" s="314"/>
      <c r="L208" s="239" t="s">
        <v>29</v>
      </c>
      <c r="M208" s="239">
        <v>5</v>
      </c>
      <c r="N208" s="312" t="s">
        <v>19</v>
      </c>
      <c r="O208" s="312"/>
      <c r="P208" s="312"/>
      <c r="Q208" s="239" t="s">
        <v>18</v>
      </c>
      <c r="R208" s="159"/>
      <c r="S208" s="159"/>
      <c r="T208" s="159"/>
      <c r="U208" s="159"/>
      <c r="V208" s="159"/>
      <c r="W208" s="159">
        <f t="shared" si="3"/>
        <v>0</v>
      </c>
    </row>
    <row r="209" spans="2:23" ht="30" customHeight="1">
      <c r="B209" s="171"/>
      <c r="C209" s="312">
        <v>2018</v>
      </c>
      <c r="D209" s="312"/>
      <c r="E209" s="241" t="s">
        <v>1172</v>
      </c>
      <c r="F209" s="314" t="s">
        <v>1171</v>
      </c>
      <c r="G209" s="314"/>
      <c r="H209" s="314"/>
      <c r="I209" s="241" t="s">
        <v>450</v>
      </c>
      <c r="J209" s="314" t="s">
        <v>17</v>
      </c>
      <c r="K209" s="314"/>
      <c r="L209" s="239" t="s">
        <v>18</v>
      </c>
      <c r="M209" s="239">
        <v>4</v>
      </c>
      <c r="N209" s="312" t="s">
        <v>19</v>
      </c>
      <c r="O209" s="312"/>
      <c r="P209" s="312"/>
      <c r="Q209" s="239" t="s">
        <v>18</v>
      </c>
      <c r="W209" s="144">
        <f t="shared" si="3"/>
        <v>0</v>
      </c>
    </row>
    <row r="210" spans="2:23" ht="30" customHeight="1">
      <c r="B210" s="184"/>
      <c r="C210" s="312">
        <v>2018</v>
      </c>
      <c r="D210" s="312"/>
      <c r="E210" s="241" t="s">
        <v>1170</v>
      </c>
      <c r="F210" s="314" t="s">
        <v>1169</v>
      </c>
      <c r="G210" s="314"/>
      <c r="H210" s="314"/>
      <c r="I210" s="241" t="s">
        <v>450</v>
      </c>
      <c r="J210" s="314" t="s">
        <v>17</v>
      </c>
      <c r="K210" s="314"/>
      <c r="L210" s="239" t="s">
        <v>29</v>
      </c>
      <c r="M210" s="239">
        <v>5</v>
      </c>
      <c r="N210" s="312" t="s">
        <v>19</v>
      </c>
      <c r="O210" s="312"/>
      <c r="P210" s="312"/>
      <c r="Q210" s="239" t="s">
        <v>18</v>
      </c>
      <c r="R210" s="159"/>
      <c r="S210" s="159"/>
      <c r="T210" s="159"/>
      <c r="U210" s="159"/>
      <c r="V210" s="159"/>
      <c r="W210" s="159">
        <f t="shared" si="3"/>
        <v>0</v>
      </c>
    </row>
    <row r="211" spans="2:23" ht="30" customHeight="1">
      <c r="B211" s="184"/>
      <c r="C211" s="312">
        <v>2018</v>
      </c>
      <c r="D211" s="312"/>
      <c r="E211" s="241" t="s">
        <v>1168</v>
      </c>
      <c r="F211" s="314" t="s">
        <v>1167</v>
      </c>
      <c r="G211" s="314"/>
      <c r="H211" s="314"/>
      <c r="I211" s="241" t="s">
        <v>450</v>
      </c>
      <c r="J211" s="314" t="s">
        <v>17</v>
      </c>
      <c r="K211" s="314"/>
      <c r="L211" s="239" t="s">
        <v>29</v>
      </c>
      <c r="M211" s="239">
        <v>5</v>
      </c>
      <c r="N211" s="312" t="s">
        <v>19</v>
      </c>
      <c r="O211" s="312"/>
      <c r="P211" s="312"/>
      <c r="Q211" s="239" t="s">
        <v>18</v>
      </c>
      <c r="W211" s="144">
        <f t="shared" si="3"/>
        <v>0</v>
      </c>
    </row>
    <row r="212" spans="2:23" ht="30" customHeight="1">
      <c r="B212" s="184"/>
      <c r="C212" s="312">
        <v>2018</v>
      </c>
      <c r="D212" s="312"/>
      <c r="E212" s="241" t="s">
        <v>1166</v>
      </c>
      <c r="F212" s="314" t="s">
        <v>1165</v>
      </c>
      <c r="G212" s="314"/>
      <c r="H212" s="314"/>
      <c r="I212" s="241" t="s">
        <v>450</v>
      </c>
      <c r="J212" s="314" t="s">
        <v>17</v>
      </c>
      <c r="K212" s="314"/>
      <c r="L212" s="239" t="s">
        <v>29</v>
      </c>
      <c r="M212" s="239">
        <v>5</v>
      </c>
      <c r="N212" s="312" t="s">
        <v>19</v>
      </c>
      <c r="O212" s="312"/>
      <c r="P212" s="312"/>
      <c r="Q212" s="239" t="s">
        <v>18</v>
      </c>
      <c r="W212" s="144">
        <f t="shared" si="3"/>
        <v>0</v>
      </c>
    </row>
    <row r="213" spans="2:23" ht="30" customHeight="1">
      <c r="B213" s="171"/>
      <c r="C213" s="312">
        <v>2018</v>
      </c>
      <c r="D213" s="312"/>
      <c r="E213" s="241" t="s">
        <v>1164</v>
      </c>
      <c r="F213" s="314" t="s">
        <v>1163</v>
      </c>
      <c r="G213" s="314"/>
      <c r="H213" s="314"/>
      <c r="I213" s="241" t="s">
        <v>450</v>
      </c>
      <c r="J213" s="314" t="s">
        <v>17</v>
      </c>
      <c r="K213" s="314"/>
      <c r="L213" s="239" t="s">
        <v>18</v>
      </c>
      <c r="M213" s="239">
        <v>4</v>
      </c>
      <c r="N213" s="312" t="s">
        <v>19</v>
      </c>
      <c r="O213" s="312"/>
      <c r="P213" s="312"/>
      <c r="Q213" s="239" t="s">
        <v>18</v>
      </c>
      <c r="W213" s="144">
        <f t="shared" si="3"/>
        <v>0</v>
      </c>
    </row>
    <row r="214" spans="2:23" ht="30" customHeight="1">
      <c r="B214" s="184"/>
      <c r="C214" s="312">
        <v>2018</v>
      </c>
      <c r="D214" s="312"/>
      <c r="E214" s="241" t="s">
        <v>1162</v>
      </c>
      <c r="F214" s="314" t="s">
        <v>1161</v>
      </c>
      <c r="G214" s="314"/>
      <c r="H214" s="314"/>
      <c r="I214" s="241" t="s">
        <v>450</v>
      </c>
      <c r="J214" s="314" t="s">
        <v>17</v>
      </c>
      <c r="K214" s="314"/>
      <c r="L214" s="239" t="s">
        <v>29</v>
      </c>
      <c r="M214" s="239">
        <v>5</v>
      </c>
      <c r="N214" s="312" t="s">
        <v>19</v>
      </c>
      <c r="O214" s="312"/>
      <c r="P214" s="312"/>
      <c r="Q214" s="239" t="s">
        <v>18</v>
      </c>
      <c r="W214" s="144">
        <f t="shared" si="3"/>
        <v>0</v>
      </c>
    </row>
    <row r="215" spans="2:23" ht="30" customHeight="1">
      <c r="B215" s="184"/>
      <c r="C215" s="312">
        <v>2018</v>
      </c>
      <c r="D215" s="312"/>
      <c r="E215" s="241" t="s">
        <v>1160</v>
      </c>
      <c r="F215" s="314" t="s">
        <v>1159</v>
      </c>
      <c r="G215" s="314"/>
      <c r="H215" s="314"/>
      <c r="I215" s="241" t="s">
        <v>450</v>
      </c>
      <c r="J215" s="314" t="s">
        <v>17</v>
      </c>
      <c r="K215" s="314"/>
      <c r="L215" s="239" t="s">
        <v>29</v>
      </c>
      <c r="M215" s="239">
        <v>5</v>
      </c>
      <c r="N215" s="312" t="s">
        <v>19</v>
      </c>
      <c r="O215" s="312"/>
      <c r="P215" s="312"/>
      <c r="Q215" s="239" t="s">
        <v>18</v>
      </c>
      <c r="W215" s="144">
        <f t="shared" si="3"/>
        <v>0</v>
      </c>
    </row>
    <row r="216" spans="2:23" ht="30" customHeight="1">
      <c r="B216" s="171"/>
      <c r="C216" s="312">
        <v>2018</v>
      </c>
      <c r="D216" s="312"/>
      <c r="E216" s="241" t="s">
        <v>1158</v>
      </c>
      <c r="F216" s="314" t="s">
        <v>1157</v>
      </c>
      <c r="G216" s="314"/>
      <c r="H216" s="314"/>
      <c r="I216" s="241" t="s">
        <v>450</v>
      </c>
      <c r="J216" s="314" t="s">
        <v>17</v>
      </c>
      <c r="K216" s="314"/>
      <c r="L216" s="239" t="s">
        <v>18</v>
      </c>
      <c r="M216" s="239">
        <v>4</v>
      </c>
      <c r="N216" s="312" t="s">
        <v>19</v>
      </c>
      <c r="O216" s="312"/>
      <c r="P216" s="312"/>
      <c r="Q216" s="239" t="s">
        <v>18</v>
      </c>
      <c r="W216" s="144">
        <f t="shared" si="3"/>
        <v>0</v>
      </c>
    </row>
    <row r="217" spans="2:23" ht="30" customHeight="1">
      <c r="B217" s="184"/>
      <c r="C217" s="312">
        <v>2018</v>
      </c>
      <c r="D217" s="312"/>
      <c r="E217" s="241" t="s">
        <v>1156</v>
      </c>
      <c r="F217" s="314" t="s">
        <v>1155</v>
      </c>
      <c r="G217" s="314"/>
      <c r="H217" s="314"/>
      <c r="I217" s="241" t="s">
        <v>450</v>
      </c>
      <c r="J217" s="314" t="s">
        <v>17</v>
      </c>
      <c r="K217" s="314"/>
      <c r="L217" s="239" t="s">
        <v>29</v>
      </c>
      <c r="M217" s="239">
        <v>5</v>
      </c>
      <c r="N217" s="312" t="s">
        <v>19</v>
      </c>
      <c r="O217" s="312"/>
      <c r="P217" s="312"/>
      <c r="Q217" s="239" t="s">
        <v>18</v>
      </c>
      <c r="W217" s="144">
        <f t="shared" si="3"/>
        <v>0</v>
      </c>
    </row>
    <row r="218" spans="2:23" ht="30" customHeight="1">
      <c r="B218" s="184"/>
      <c r="C218" s="312">
        <v>2018</v>
      </c>
      <c r="D218" s="312"/>
      <c r="E218" s="241" t="s">
        <v>1154</v>
      </c>
      <c r="F218" s="314" t="s">
        <v>1153</v>
      </c>
      <c r="G218" s="314"/>
      <c r="H218" s="314"/>
      <c r="I218" s="241" t="s">
        <v>450</v>
      </c>
      <c r="J218" s="314" t="s">
        <v>17</v>
      </c>
      <c r="K218" s="314"/>
      <c r="L218" s="239" t="s">
        <v>29</v>
      </c>
      <c r="M218" s="239">
        <v>5</v>
      </c>
      <c r="N218" s="312" t="s">
        <v>19</v>
      </c>
      <c r="O218" s="312"/>
      <c r="P218" s="312"/>
      <c r="Q218" s="239" t="s">
        <v>18</v>
      </c>
      <c r="W218" s="144">
        <f t="shared" si="3"/>
        <v>0</v>
      </c>
    </row>
    <row r="219" spans="2:23" ht="30" customHeight="1">
      <c r="B219" s="184"/>
      <c r="C219" s="312">
        <v>2018</v>
      </c>
      <c r="D219" s="312"/>
      <c r="E219" s="241" t="s">
        <v>1152</v>
      </c>
      <c r="F219" s="314" t="s">
        <v>1151</v>
      </c>
      <c r="G219" s="314"/>
      <c r="H219" s="314"/>
      <c r="I219" s="241" t="s">
        <v>450</v>
      </c>
      <c r="J219" s="314" t="s">
        <v>17</v>
      </c>
      <c r="K219" s="314"/>
      <c r="L219" s="239" t="s">
        <v>29</v>
      </c>
      <c r="M219" s="239">
        <v>5</v>
      </c>
      <c r="N219" s="312" t="s">
        <v>19</v>
      </c>
      <c r="O219" s="312"/>
      <c r="P219" s="312"/>
      <c r="Q219" s="239" t="s">
        <v>18</v>
      </c>
      <c r="W219" s="144">
        <f t="shared" si="3"/>
        <v>0</v>
      </c>
    </row>
    <row r="220" spans="2:23" ht="30" customHeight="1">
      <c r="B220" s="171"/>
      <c r="C220" s="312">
        <v>2018</v>
      </c>
      <c r="D220" s="312"/>
      <c r="E220" s="241" t="s">
        <v>1150</v>
      </c>
      <c r="F220" s="314" t="s">
        <v>1149</v>
      </c>
      <c r="G220" s="314"/>
      <c r="H220" s="314"/>
      <c r="I220" s="241" t="s">
        <v>450</v>
      </c>
      <c r="J220" s="314" t="s">
        <v>17</v>
      </c>
      <c r="K220" s="314"/>
      <c r="L220" s="239" t="s">
        <v>18</v>
      </c>
      <c r="M220" s="239">
        <v>4</v>
      </c>
      <c r="N220" s="312" t="s">
        <v>19</v>
      </c>
      <c r="O220" s="312"/>
      <c r="P220" s="312"/>
      <c r="Q220" s="239" t="s">
        <v>18</v>
      </c>
      <c r="W220" s="144">
        <f t="shared" si="3"/>
        <v>0</v>
      </c>
    </row>
    <row r="221" spans="2:23" ht="30" customHeight="1">
      <c r="B221" s="184"/>
      <c r="C221" s="312">
        <v>2018</v>
      </c>
      <c r="D221" s="312"/>
      <c r="E221" s="241" t="s">
        <v>1148</v>
      </c>
      <c r="F221" s="314" t="s">
        <v>1147</v>
      </c>
      <c r="G221" s="314"/>
      <c r="H221" s="314"/>
      <c r="I221" s="241" t="s">
        <v>450</v>
      </c>
      <c r="J221" s="314" t="s">
        <v>17</v>
      </c>
      <c r="K221" s="314"/>
      <c r="L221" s="239" t="s">
        <v>29</v>
      </c>
      <c r="M221" s="239">
        <v>5</v>
      </c>
      <c r="N221" s="312" t="s">
        <v>19</v>
      </c>
      <c r="O221" s="312"/>
      <c r="P221" s="312"/>
      <c r="Q221" s="239" t="s">
        <v>18</v>
      </c>
      <c r="W221" s="144">
        <f t="shared" si="3"/>
        <v>0</v>
      </c>
    </row>
    <row r="222" spans="2:23" ht="30" customHeight="1">
      <c r="B222" s="184"/>
      <c r="C222" s="312">
        <v>2018</v>
      </c>
      <c r="D222" s="312"/>
      <c r="E222" s="241" t="s">
        <v>1146</v>
      </c>
      <c r="F222" s="314" t="s">
        <v>1145</v>
      </c>
      <c r="G222" s="314"/>
      <c r="H222" s="314"/>
      <c r="I222" s="241" t="s">
        <v>450</v>
      </c>
      <c r="J222" s="314" t="s">
        <v>17</v>
      </c>
      <c r="K222" s="314"/>
      <c r="L222" s="239" t="s">
        <v>29</v>
      </c>
      <c r="M222" s="239">
        <v>5</v>
      </c>
      <c r="N222" s="312" t="s">
        <v>19</v>
      </c>
      <c r="O222" s="312"/>
      <c r="P222" s="312"/>
      <c r="Q222" s="239" t="s">
        <v>18</v>
      </c>
      <c r="W222" s="144">
        <f t="shared" si="3"/>
        <v>0</v>
      </c>
    </row>
    <row r="223" spans="2:23" ht="30" customHeight="1">
      <c r="B223" s="184"/>
      <c r="C223" s="312">
        <v>2018</v>
      </c>
      <c r="D223" s="312"/>
      <c r="E223" s="241" t="s">
        <v>1144</v>
      </c>
      <c r="F223" s="314" t="s">
        <v>1143</v>
      </c>
      <c r="G223" s="314"/>
      <c r="H223" s="314"/>
      <c r="I223" s="241" t="s">
        <v>450</v>
      </c>
      <c r="J223" s="314" t="s">
        <v>17</v>
      </c>
      <c r="K223" s="314"/>
      <c r="L223" s="239" t="s">
        <v>29</v>
      </c>
      <c r="M223" s="239">
        <v>5</v>
      </c>
      <c r="N223" s="312" t="s">
        <v>19</v>
      </c>
      <c r="O223" s="312"/>
      <c r="P223" s="312"/>
      <c r="Q223" s="239" t="s">
        <v>18</v>
      </c>
      <c r="W223" s="144">
        <f t="shared" si="3"/>
        <v>0</v>
      </c>
    </row>
    <row r="224" spans="2:23" ht="30" customHeight="1">
      <c r="B224" s="171"/>
      <c r="C224" s="312">
        <v>2018</v>
      </c>
      <c r="D224" s="312"/>
      <c r="E224" s="241" t="s">
        <v>1142</v>
      </c>
      <c r="F224" s="314" t="s">
        <v>1141</v>
      </c>
      <c r="G224" s="314"/>
      <c r="H224" s="314"/>
      <c r="I224" s="241" t="s">
        <v>450</v>
      </c>
      <c r="J224" s="314" t="s">
        <v>17</v>
      </c>
      <c r="K224" s="314"/>
      <c r="L224" s="239" t="s">
        <v>18</v>
      </c>
      <c r="M224" s="239">
        <v>4</v>
      </c>
      <c r="N224" s="312" t="s">
        <v>19</v>
      </c>
      <c r="O224" s="312"/>
      <c r="P224" s="312"/>
      <c r="Q224" s="239" t="s">
        <v>18</v>
      </c>
      <c r="W224" s="144">
        <f t="shared" si="3"/>
        <v>0</v>
      </c>
    </row>
    <row r="225" spans="2:23" ht="30" customHeight="1">
      <c r="B225" s="184"/>
      <c r="C225" s="312">
        <v>2018</v>
      </c>
      <c r="D225" s="312"/>
      <c r="E225" s="241" t="s">
        <v>1140</v>
      </c>
      <c r="F225" s="314" t="s">
        <v>1139</v>
      </c>
      <c r="G225" s="314"/>
      <c r="H225" s="314"/>
      <c r="I225" s="241" t="s">
        <v>450</v>
      </c>
      <c r="J225" s="314" t="s">
        <v>17</v>
      </c>
      <c r="K225" s="314"/>
      <c r="L225" s="239" t="s">
        <v>29</v>
      </c>
      <c r="M225" s="239">
        <v>5</v>
      </c>
      <c r="N225" s="312" t="s">
        <v>19</v>
      </c>
      <c r="O225" s="312"/>
      <c r="P225" s="312"/>
      <c r="Q225" s="239" t="s">
        <v>18</v>
      </c>
      <c r="W225" s="144">
        <f t="shared" si="3"/>
        <v>0</v>
      </c>
    </row>
    <row r="226" spans="2:23" ht="30" customHeight="1">
      <c r="B226" s="184"/>
      <c r="C226" s="312">
        <v>2018</v>
      </c>
      <c r="D226" s="312"/>
      <c r="E226" s="241" t="s">
        <v>1138</v>
      </c>
      <c r="F226" s="314" t="s">
        <v>1137</v>
      </c>
      <c r="G226" s="314"/>
      <c r="H226" s="314"/>
      <c r="I226" s="241" t="s">
        <v>450</v>
      </c>
      <c r="J226" s="314" t="s">
        <v>17</v>
      </c>
      <c r="K226" s="314"/>
      <c r="L226" s="239" t="s">
        <v>29</v>
      </c>
      <c r="M226" s="239">
        <v>5</v>
      </c>
      <c r="N226" s="312" t="s">
        <v>19</v>
      </c>
      <c r="O226" s="312"/>
      <c r="P226" s="312"/>
      <c r="Q226" s="239" t="s">
        <v>18</v>
      </c>
      <c r="W226" s="144">
        <f t="shared" si="3"/>
        <v>0</v>
      </c>
    </row>
    <row r="227" spans="2:23" ht="30" customHeight="1">
      <c r="B227" s="184"/>
      <c r="C227" s="312">
        <v>2018</v>
      </c>
      <c r="D227" s="312"/>
      <c r="E227" s="241" t="s">
        <v>1136</v>
      </c>
      <c r="F227" s="314" t="s">
        <v>1135</v>
      </c>
      <c r="G227" s="314"/>
      <c r="H227" s="314"/>
      <c r="I227" s="241" t="s">
        <v>450</v>
      </c>
      <c r="J227" s="314" t="s">
        <v>17</v>
      </c>
      <c r="K227" s="314"/>
      <c r="L227" s="239" t="s">
        <v>29</v>
      </c>
      <c r="M227" s="239">
        <v>5</v>
      </c>
      <c r="N227" s="312" t="s">
        <v>19</v>
      </c>
      <c r="O227" s="312"/>
      <c r="P227" s="312"/>
      <c r="Q227" s="239" t="s">
        <v>18</v>
      </c>
      <c r="W227" s="144">
        <f t="shared" si="3"/>
        <v>0</v>
      </c>
    </row>
    <row r="228" spans="2:23" ht="30" customHeight="1">
      <c r="B228" s="171"/>
      <c r="C228" s="312">
        <v>2018</v>
      </c>
      <c r="D228" s="312"/>
      <c r="E228" s="241" t="s">
        <v>1134</v>
      </c>
      <c r="F228" s="314" t="s">
        <v>1133</v>
      </c>
      <c r="G228" s="314"/>
      <c r="H228" s="314"/>
      <c r="I228" s="241" t="s">
        <v>450</v>
      </c>
      <c r="J228" s="314" t="s">
        <v>17</v>
      </c>
      <c r="K228" s="314"/>
      <c r="L228" s="239" t="s">
        <v>18</v>
      </c>
      <c r="M228" s="239">
        <v>4</v>
      </c>
      <c r="N228" s="312" t="s">
        <v>19</v>
      </c>
      <c r="O228" s="312"/>
      <c r="P228" s="312"/>
      <c r="Q228" s="239" t="s">
        <v>18</v>
      </c>
      <c r="W228" s="144">
        <f t="shared" si="3"/>
        <v>0</v>
      </c>
    </row>
    <row r="229" spans="2:23" ht="30" customHeight="1">
      <c r="B229" s="184"/>
      <c r="C229" s="312">
        <v>2018</v>
      </c>
      <c r="D229" s="312"/>
      <c r="E229" s="241" t="s">
        <v>1132</v>
      </c>
      <c r="F229" s="314" t="s">
        <v>1131</v>
      </c>
      <c r="G229" s="314"/>
      <c r="H229" s="314"/>
      <c r="I229" s="241" t="s">
        <v>450</v>
      </c>
      <c r="J229" s="314" t="s">
        <v>17</v>
      </c>
      <c r="K229" s="314"/>
      <c r="L229" s="239" t="s">
        <v>29</v>
      </c>
      <c r="M229" s="239">
        <v>5</v>
      </c>
      <c r="N229" s="312" t="s">
        <v>19</v>
      </c>
      <c r="O229" s="312"/>
      <c r="P229" s="312"/>
      <c r="Q229" s="239" t="s">
        <v>18</v>
      </c>
      <c r="W229" s="144">
        <f t="shared" si="3"/>
        <v>0</v>
      </c>
    </row>
    <row r="230" spans="2:23" ht="36.75" customHeight="1">
      <c r="B230" s="184"/>
      <c r="C230" s="312">
        <v>2018</v>
      </c>
      <c r="D230" s="312"/>
      <c r="E230" s="241" t="s">
        <v>1130</v>
      </c>
      <c r="F230" s="314" t="s">
        <v>1129</v>
      </c>
      <c r="G230" s="314"/>
      <c r="H230" s="314"/>
      <c r="I230" s="241" t="s">
        <v>450</v>
      </c>
      <c r="J230" s="314" t="s">
        <v>17</v>
      </c>
      <c r="K230" s="314"/>
      <c r="L230" s="239" t="s">
        <v>29</v>
      </c>
      <c r="M230" s="239">
        <v>5</v>
      </c>
      <c r="N230" s="312" t="s">
        <v>19</v>
      </c>
      <c r="O230" s="312"/>
      <c r="P230" s="312"/>
      <c r="Q230" s="239" t="s">
        <v>18</v>
      </c>
      <c r="W230" s="144">
        <f t="shared" si="3"/>
        <v>0</v>
      </c>
    </row>
    <row r="231" spans="2:23" ht="30" customHeight="1">
      <c r="B231" s="184"/>
      <c r="C231" s="312">
        <v>2018</v>
      </c>
      <c r="D231" s="312"/>
      <c r="E231" s="241" t="s">
        <v>1128</v>
      </c>
      <c r="F231" s="314" t="s">
        <v>1127</v>
      </c>
      <c r="G231" s="314"/>
      <c r="H231" s="314"/>
      <c r="I231" s="241" t="s">
        <v>450</v>
      </c>
      <c r="J231" s="314" t="s">
        <v>17</v>
      </c>
      <c r="K231" s="314"/>
      <c r="L231" s="239" t="s">
        <v>29</v>
      </c>
      <c r="M231" s="239">
        <v>5</v>
      </c>
      <c r="N231" s="312" t="s">
        <v>19</v>
      </c>
      <c r="O231" s="312"/>
      <c r="P231" s="312"/>
      <c r="Q231" s="239" t="s">
        <v>18</v>
      </c>
      <c r="W231" s="144">
        <f t="shared" si="3"/>
        <v>0</v>
      </c>
    </row>
    <row r="232" spans="2:23" s="181" customFormat="1" ht="30" customHeight="1">
      <c r="B232" s="180"/>
      <c r="C232" s="308">
        <v>2018</v>
      </c>
      <c r="D232" s="308"/>
      <c r="E232" s="153" t="s">
        <v>1126</v>
      </c>
      <c r="F232" s="310" t="s">
        <v>1125</v>
      </c>
      <c r="G232" s="310"/>
      <c r="H232" s="310"/>
      <c r="I232" s="153" t="s">
        <v>450</v>
      </c>
      <c r="J232" s="310" t="s">
        <v>17</v>
      </c>
      <c r="K232" s="310"/>
      <c r="L232" s="242" t="s">
        <v>18</v>
      </c>
      <c r="M232" s="242">
        <v>3</v>
      </c>
      <c r="N232" s="308" t="s">
        <v>19</v>
      </c>
      <c r="O232" s="308"/>
      <c r="P232" s="308"/>
      <c r="Q232" s="242" t="s">
        <v>18</v>
      </c>
      <c r="R232" s="155"/>
      <c r="S232" s="155"/>
      <c r="T232" s="155"/>
      <c r="U232" s="155"/>
      <c r="V232" s="155"/>
      <c r="W232" s="155">
        <f t="shared" si="3"/>
        <v>0</v>
      </c>
    </row>
    <row r="233" spans="2:23" ht="30" customHeight="1">
      <c r="B233" s="171"/>
      <c r="C233" s="312">
        <v>2018</v>
      </c>
      <c r="D233" s="312"/>
      <c r="E233" s="241" t="s">
        <v>1124</v>
      </c>
      <c r="F233" s="314" t="s">
        <v>1123</v>
      </c>
      <c r="G233" s="314"/>
      <c r="H233" s="314"/>
      <c r="I233" s="241" t="s">
        <v>450</v>
      </c>
      <c r="J233" s="314" t="s">
        <v>17</v>
      </c>
      <c r="K233" s="314"/>
      <c r="L233" s="239" t="s">
        <v>18</v>
      </c>
      <c r="M233" s="239">
        <v>4</v>
      </c>
      <c r="N233" s="312" t="s">
        <v>19</v>
      </c>
      <c r="O233" s="312"/>
      <c r="P233" s="312"/>
      <c r="Q233" s="239" t="s">
        <v>18</v>
      </c>
      <c r="W233" s="144">
        <f t="shared" si="3"/>
        <v>0</v>
      </c>
    </row>
    <row r="234" spans="2:23" ht="30" customHeight="1">
      <c r="B234" s="184"/>
      <c r="C234" s="312">
        <v>2018</v>
      </c>
      <c r="D234" s="312"/>
      <c r="E234" s="241" t="s">
        <v>1122</v>
      </c>
      <c r="F234" s="314" t="s">
        <v>1121</v>
      </c>
      <c r="G234" s="314"/>
      <c r="H234" s="314"/>
      <c r="I234" s="241" t="s">
        <v>450</v>
      </c>
      <c r="J234" s="314" t="s">
        <v>17</v>
      </c>
      <c r="K234" s="314"/>
      <c r="L234" s="239" t="s">
        <v>29</v>
      </c>
      <c r="M234" s="239">
        <v>5</v>
      </c>
      <c r="N234" s="312" t="s">
        <v>19</v>
      </c>
      <c r="O234" s="312"/>
      <c r="P234" s="312"/>
      <c r="Q234" s="239" t="s">
        <v>18</v>
      </c>
      <c r="W234" s="144">
        <f t="shared" si="3"/>
        <v>0</v>
      </c>
    </row>
    <row r="235" spans="2:23" ht="30" customHeight="1">
      <c r="B235" s="184"/>
      <c r="C235" s="312">
        <v>2018</v>
      </c>
      <c r="D235" s="312"/>
      <c r="E235" s="241" t="s">
        <v>1120</v>
      </c>
      <c r="F235" s="314" t="s">
        <v>1119</v>
      </c>
      <c r="G235" s="314"/>
      <c r="H235" s="314"/>
      <c r="I235" s="241" t="s">
        <v>450</v>
      </c>
      <c r="J235" s="314" t="s">
        <v>17</v>
      </c>
      <c r="K235" s="314"/>
      <c r="L235" s="239" t="s">
        <v>29</v>
      </c>
      <c r="M235" s="239">
        <v>5</v>
      </c>
      <c r="N235" s="312" t="s">
        <v>19</v>
      </c>
      <c r="O235" s="312"/>
      <c r="P235" s="312"/>
      <c r="Q235" s="239" t="s">
        <v>18</v>
      </c>
      <c r="W235" s="144">
        <f t="shared" si="3"/>
        <v>0</v>
      </c>
    </row>
    <row r="236" spans="2:23" ht="30" customHeight="1">
      <c r="B236" s="184"/>
      <c r="C236" s="312">
        <v>2018</v>
      </c>
      <c r="D236" s="312"/>
      <c r="E236" s="241" t="s">
        <v>1118</v>
      </c>
      <c r="F236" s="314" t="s">
        <v>1117</v>
      </c>
      <c r="G236" s="314"/>
      <c r="H236" s="314"/>
      <c r="I236" s="241" t="s">
        <v>450</v>
      </c>
      <c r="J236" s="314" t="s">
        <v>17</v>
      </c>
      <c r="K236" s="314"/>
      <c r="L236" s="239" t="s">
        <v>29</v>
      </c>
      <c r="M236" s="239">
        <v>5</v>
      </c>
      <c r="N236" s="312" t="s">
        <v>19</v>
      </c>
      <c r="O236" s="312"/>
      <c r="P236" s="312"/>
      <c r="Q236" s="239" t="s">
        <v>18</v>
      </c>
      <c r="W236" s="144">
        <f t="shared" si="3"/>
        <v>0</v>
      </c>
    </row>
    <row r="237" spans="2:23" ht="30" customHeight="1">
      <c r="B237" s="171"/>
      <c r="C237" s="312">
        <v>2018</v>
      </c>
      <c r="D237" s="312"/>
      <c r="E237" s="241" t="s">
        <v>1116</v>
      </c>
      <c r="F237" s="314" t="s">
        <v>1115</v>
      </c>
      <c r="G237" s="314"/>
      <c r="H237" s="314"/>
      <c r="I237" s="241" t="s">
        <v>450</v>
      </c>
      <c r="J237" s="314" t="s">
        <v>17</v>
      </c>
      <c r="K237" s="314"/>
      <c r="L237" s="239" t="s">
        <v>18</v>
      </c>
      <c r="M237" s="239">
        <v>4</v>
      </c>
      <c r="N237" s="312" t="s">
        <v>19</v>
      </c>
      <c r="O237" s="312"/>
      <c r="P237" s="312"/>
      <c r="Q237" s="239" t="s">
        <v>18</v>
      </c>
      <c r="W237" s="144">
        <f t="shared" si="3"/>
        <v>0</v>
      </c>
    </row>
    <row r="238" spans="2:23" ht="30" customHeight="1">
      <c r="B238" s="184"/>
      <c r="C238" s="312">
        <v>2018</v>
      </c>
      <c r="D238" s="312"/>
      <c r="E238" s="241" t="s">
        <v>1114</v>
      </c>
      <c r="F238" s="314" t="s">
        <v>1113</v>
      </c>
      <c r="G238" s="314"/>
      <c r="H238" s="314"/>
      <c r="I238" s="241" t="s">
        <v>450</v>
      </c>
      <c r="J238" s="314" t="s">
        <v>17</v>
      </c>
      <c r="K238" s="314"/>
      <c r="L238" s="239" t="s">
        <v>29</v>
      </c>
      <c r="M238" s="239">
        <v>5</v>
      </c>
      <c r="N238" s="312" t="s">
        <v>19</v>
      </c>
      <c r="O238" s="312"/>
      <c r="P238" s="312"/>
      <c r="Q238" s="239" t="s">
        <v>18</v>
      </c>
      <c r="W238" s="144">
        <f t="shared" si="3"/>
        <v>0</v>
      </c>
    </row>
    <row r="239" spans="2:23" ht="30" customHeight="1">
      <c r="B239" s="184"/>
      <c r="C239" s="312">
        <v>2018</v>
      </c>
      <c r="D239" s="312"/>
      <c r="E239" s="241" t="s">
        <v>1112</v>
      </c>
      <c r="F239" s="314" t="s">
        <v>1111</v>
      </c>
      <c r="G239" s="314"/>
      <c r="H239" s="314"/>
      <c r="I239" s="241" t="s">
        <v>450</v>
      </c>
      <c r="J239" s="314" t="s">
        <v>17</v>
      </c>
      <c r="K239" s="314"/>
      <c r="L239" s="239" t="s">
        <v>29</v>
      </c>
      <c r="M239" s="239">
        <v>5</v>
      </c>
      <c r="N239" s="312" t="s">
        <v>19</v>
      </c>
      <c r="O239" s="312"/>
      <c r="P239" s="312"/>
      <c r="Q239" s="239" t="s">
        <v>18</v>
      </c>
      <c r="W239" s="144">
        <f t="shared" si="3"/>
        <v>0</v>
      </c>
    </row>
    <row r="240" spans="2:23" ht="30" customHeight="1">
      <c r="B240" s="184"/>
      <c r="C240" s="312">
        <v>2018</v>
      </c>
      <c r="D240" s="312"/>
      <c r="E240" s="241" t="s">
        <v>1110</v>
      </c>
      <c r="F240" s="314" t="s">
        <v>1109</v>
      </c>
      <c r="G240" s="314"/>
      <c r="H240" s="314"/>
      <c r="I240" s="241" t="s">
        <v>450</v>
      </c>
      <c r="J240" s="314" t="s">
        <v>17</v>
      </c>
      <c r="K240" s="314"/>
      <c r="L240" s="239" t="s">
        <v>29</v>
      </c>
      <c r="M240" s="239">
        <v>5</v>
      </c>
      <c r="N240" s="312" t="s">
        <v>19</v>
      </c>
      <c r="O240" s="312"/>
      <c r="P240" s="312"/>
      <c r="Q240" s="239" t="s">
        <v>18</v>
      </c>
      <c r="W240" s="144">
        <f t="shared" si="3"/>
        <v>0</v>
      </c>
    </row>
    <row r="241" spans="2:23" s="181" customFormat="1" ht="30" customHeight="1">
      <c r="B241" s="180"/>
      <c r="C241" s="308">
        <v>2018</v>
      </c>
      <c r="D241" s="308"/>
      <c r="E241" s="153" t="s">
        <v>1108</v>
      </c>
      <c r="F241" s="310" t="s">
        <v>1106</v>
      </c>
      <c r="G241" s="310"/>
      <c r="H241" s="310"/>
      <c r="I241" s="153" t="s">
        <v>450</v>
      </c>
      <c r="J241" s="310" t="s">
        <v>17</v>
      </c>
      <c r="K241" s="310"/>
      <c r="L241" s="242" t="s">
        <v>18</v>
      </c>
      <c r="M241" s="242">
        <v>3</v>
      </c>
      <c r="N241" s="308" t="s">
        <v>19</v>
      </c>
      <c r="O241" s="308"/>
      <c r="P241" s="308"/>
      <c r="Q241" s="242" t="s">
        <v>18</v>
      </c>
      <c r="R241" s="155"/>
      <c r="S241" s="155"/>
      <c r="T241" s="155"/>
      <c r="U241" s="155"/>
      <c r="V241" s="155"/>
      <c r="W241" s="155">
        <f t="shared" si="3"/>
        <v>0</v>
      </c>
    </row>
    <row r="242" spans="2:23" ht="30" customHeight="1">
      <c r="B242" s="171"/>
      <c r="C242" s="312">
        <v>2018</v>
      </c>
      <c r="D242" s="312"/>
      <c r="E242" s="241" t="s">
        <v>1107</v>
      </c>
      <c r="F242" s="314" t="s">
        <v>1106</v>
      </c>
      <c r="G242" s="314"/>
      <c r="H242" s="314"/>
      <c r="I242" s="241" t="s">
        <v>450</v>
      </c>
      <c r="J242" s="314" t="s">
        <v>17</v>
      </c>
      <c r="K242" s="314"/>
      <c r="L242" s="239" t="s">
        <v>18</v>
      </c>
      <c r="M242" s="239">
        <v>4</v>
      </c>
      <c r="N242" s="312" t="s">
        <v>19</v>
      </c>
      <c r="O242" s="312"/>
      <c r="P242" s="312"/>
      <c r="Q242" s="239" t="s">
        <v>18</v>
      </c>
      <c r="W242" s="144">
        <f t="shared" si="3"/>
        <v>0</v>
      </c>
    </row>
    <row r="243" spans="2:23" ht="30" customHeight="1">
      <c r="B243" s="184"/>
      <c r="C243" s="312">
        <v>2018</v>
      </c>
      <c r="D243" s="312"/>
      <c r="E243" s="241" t="s">
        <v>1105</v>
      </c>
      <c r="F243" s="314" t="s">
        <v>1104</v>
      </c>
      <c r="G243" s="314"/>
      <c r="H243" s="314"/>
      <c r="I243" s="241" t="s">
        <v>450</v>
      </c>
      <c r="J243" s="314" t="s">
        <v>17</v>
      </c>
      <c r="K243" s="314"/>
      <c r="L243" s="239" t="s">
        <v>29</v>
      </c>
      <c r="M243" s="239">
        <v>5</v>
      </c>
      <c r="N243" s="312" t="s">
        <v>19</v>
      </c>
      <c r="O243" s="312"/>
      <c r="P243" s="312"/>
      <c r="Q243" s="239" t="s">
        <v>18</v>
      </c>
      <c r="W243" s="144">
        <f t="shared" si="3"/>
        <v>0</v>
      </c>
    </row>
    <row r="244" spans="2:23" ht="30" customHeight="1">
      <c r="B244" s="184"/>
      <c r="C244" s="312">
        <v>2018</v>
      </c>
      <c r="D244" s="312"/>
      <c r="E244" s="241" t="s">
        <v>1103</v>
      </c>
      <c r="F244" s="314" t="s">
        <v>1102</v>
      </c>
      <c r="G244" s="314"/>
      <c r="H244" s="314"/>
      <c r="I244" s="241" t="s">
        <v>450</v>
      </c>
      <c r="J244" s="314" t="s">
        <v>17</v>
      </c>
      <c r="K244" s="314"/>
      <c r="L244" s="239" t="s">
        <v>29</v>
      </c>
      <c r="M244" s="239">
        <v>5</v>
      </c>
      <c r="N244" s="312" t="s">
        <v>19</v>
      </c>
      <c r="O244" s="312"/>
      <c r="P244" s="312"/>
      <c r="Q244" s="239" t="s">
        <v>18</v>
      </c>
      <c r="W244" s="144">
        <f t="shared" si="3"/>
        <v>0</v>
      </c>
    </row>
    <row r="245" spans="2:23" ht="30" customHeight="1">
      <c r="B245" s="184"/>
      <c r="C245" s="312">
        <v>2018</v>
      </c>
      <c r="D245" s="312"/>
      <c r="E245" s="241" t="s">
        <v>1101</v>
      </c>
      <c r="F245" s="314" t="s">
        <v>1100</v>
      </c>
      <c r="G245" s="314"/>
      <c r="H245" s="314"/>
      <c r="I245" s="241" t="s">
        <v>450</v>
      </c>
      <c r="J245" s="314" t="s">
        <v>17</v>
      </c>
      <c r="K245" s="314"/>
      <c r="L245" s="239" t="s">
        <v>29</v>
      </c>
      <c r="M245" s="239">
        <v>5</v>
      </c>
      <c r="N245" s="312" t="s">
        <v>19</v>
      </c>
      <c r="O245" s="312"/>
      <c r="P245" s="312"/>
      <c r="Q245" s="239" t="s">
        <v>18</v>
      </c>
      <c r="W245" s="144">
        <f t="shared" si="3"/>
        <v>0</v>
      </c>
    </row>
    <row r="246" spans="2:23" s="181" customFormat="1" ht="30" customHeight="1">
      <c r="B246" s="180"/>
      <c r="C246" s="308">
        <v>2018</v>
      </c>
      <c r="D246" s="308"/>
      <c r="E246" s="153" t="s">
        <v>1099</v>
      </c>
      <c r="F246" s="310" t="s">
        <v>1098</v>
      </c>
      <c r="G246" s="310"/>
      <c r="H246" s="310"/>
      <c r="I246" s="153" t="s">
        <v>450</v>
      </c>
      <c r="J246" s="310" t="s">
        <v>17</v>
      </c>
      <c r="K246" s="310"/>
      <c r="L246" s="242" t="s">
        <v>18</v>
      </c>
      <c r="M246" s="242">
        <v>3</v>
      </c>
      <c r="N246" s="308" t="s">
        <v>19</v>
      </c>
      <c r="O246" s="308"/>
      <c r="P246" s="308"/>
      <c r="Q246" s="242" t="s">
        <v>18</v>
      </c>
      <c r="R246" s="155"/>
      <c r="S246" s="155"/>
      <c r="T246" s="155"/>
      <c r="U246" s="155"/>
      <c r="V246" s="155"/>
      <c r="W246" s="155">
        <f t="shared" si="3"/>
        <v>0</v>
      </c>
    </row>
    <row r="247" spans="2:23" ht="30" customHeight="1">
      <c r="B247" s="171"/>
      <c r="C247" s="312">
        <v>2018</v>
      </c>
      <c r="D247" s="312"/>
      <c r="E247" s="241" t="s">
        <v>1097</v>
      </c>
      <c r="F247" s="314" t="s">
        <v>1096</v>
      </c>
      <c r="G247" s="314"/>
      <c r="H247" s="314"/>
      <c r="I247" s="241" t="s">
        <v>450</v>
      </c>
      <c r="J247" s="314" t="s">
        <v>17</v>
      </c>
      <c r="K247" s="314"/>
      <c r="L247" s="239" t="s">
        <v>18</v>
      </c>
      <c r="M247" s="239">
        <v>4</v>
      </c>
      <c r="N247" s="312" t="s">
        <v>19</v>
      </c>
      <c r="O247" s="312"/>
      <c r="P247" s="312"/>
      <c r="Q247" s="239" t="s">
        <v>18</v>
      </c>
      <c r="W247" s="144">
        <f t="shared" si="3"/>
        <v>0</v>
      </c>
    </row>
    <row r="248" spans="2:23" ht="30" customHeight="1">
      <c r="B248" s="184"/>
      <c r="C248" s="312">
        <v>2018</v>
      </c>
      <c r="D248" s="312"/>
      <c r="E248" s="241" t="s">
        <v>1095</v>
      </c>
      <c r="F248" s="314" t="s">
        <v>1094</v>
      </c>
      <c r="G248" s="314"/>
      <c r="H248" s="314"/>
      <c r="I248" s="241" t="s">
        <v>450</v>
      </c>
      <c r="J248" s="314" t="s">
        <v>17</v>
      </c>
      <c r="K248" s="314"/>
      <c r="L248" s="239" t="s">
        <v>29</v>
      </c>
      <c r="M248" s="239">
        <v>5</v>
      </c>
      <c r="N248" s="312" t="s">
        <v>19</v>
      </c>
      <c r="O248" s="312"/>
      <c r="P248" s="312"/>
      <c r="Q248" s="239" t="s">
        <v>18</v>
      </c>
      <c r="W248" s="144">
        <f t="shared" si="3"/>
        <v>0</v>
      </c>
    </row>
    <row r="249" spans="2:23" ht="30" customHeight="1">
      <c r="B249" s="184"/>
      <c r="C249" s="312">
        <v>2018</v>
      </c>
      <c r="D249" s="312"/>
      <c r="E249" s="241" t="s">
        <v>1093</v>
      </c>
      <c r="F249" s="314" t="s">
        <v>1092</v>
      </c>
      <c r="G249" s="314"/>
      <c r="H249" s="314"/>
      <c r="I249" s="241" t="s">
        <v>450</v>
      </c>
      <c r="J249" s="314" t="s">
        <v>17</v>
      </c>
      <c r="K249" s="314"/>
      <c r="L249" s="239" t="s">
        <v>29</v>
      </c>
      <c r="M249" s="239">
        <v>5</v>
      </c>
      <c r="N249" s="312" t="s">
        <v>19</v>
      </c>
      <c r="O249" s="312"/>
      <c r="P249" s="312"/>
      <c r="Q249" s="239" t="s">
        <v>18</v>
      </c>
      <c r="W249" s="144">
        <f t="shared" si="3"/>
        <v>0</v>
      </c>
    </row>
    <row r="250" spans="2:23" ht="30" customHeight="1">
      <c r="B250" s="184"/>
      <c r="C250" s="312">
        <v>2018</v>
      </c>
      <c r="D250" s="312"/>
      <c r="E250" s="241" t="s">
        <v>1091</v>
      </c>
      <c r="F250" s="314" t="s">
        <v>1090</v>
      </c>
      <c r="G250" s="314"/>
      <c r="H250" s="314"/>
      <c r="I250" s="241" t="s">
        <v>450</v>
      </c>
      <c r="J250" s="314" t="s">
        <v>17</v>
      </c>
      <c r="K250" s="314"/>
      <c r="L250" s="239" t="s">
        <v>29</v>
      </c>
      <c r="M250" s="239">
        <v>5</v>
      </c>
      <c r="N250" s="312" t="s">
        <v>19</v>
      </c>
      <c r="O250" s="312"/>
      <c r="P250" s="312"/>
      <c r="Q250" s="239" t="s">
        <v>18</v>
      </c>
      <c r="W250" s="144">
        <f t="shared" si="3"/>
        <v>0</v>
      </c>
    </row>
    <row r="251" spans="2:23" ht="30" customHeight="1">
      <c r="B251" s="184"/>
      <c r="C251" s="312">
        <v>2018</v>
      </c>
      <c r="D251" s="312"/>
      <c r="E251" s="241" t="s">
        <v>1089</v>
      </c>
      <c r="F251" s="314" t="s">
        <v>1088</v>
      </c>
      <c r="G251" s="314"/>
      <c r="H251" s="314"/>
      <c r="I251" s="241" t="s">
        <v>450</v>
      </c>
      <c r="J251" s="314" t="s">
        <v>17</v>
      </c>
      <c r="K251" s="314"/>
      <c r="L251" s="239" t="s">
        <v>29</v>
      </c>
      <c r="M251" s="239">
        <v>5</v>
      </c>
      <c r="N251" s="312" t="s">
        <v>19</v>
      </c>
      <c r="O251" s="312"/>
      <c r="P251" s="312"/>
      <c r="Q251" s="239" t="s">
        <v>18</v>
      </c>
      <c r="W251" s="144">
        <f t="shared" si="3"/>
        <v>0</v>
      </c>
    </row>
    <row r="252" spans="2:23" ht="30" customHeight="1">
      <c r="B252" s="171"/>
      <c r="C252" s="312">
        <v>2018</v>
      </c>
      <c r="D252" s="312"/>
      <c r="E252" s="241" t="s">
        <v>1087</v>
      </c>
      <c r="F252" s="314" t="s">
        <v>1086</v>
      </c>
      <c r="G252" s="314"/>
      <c r="H252" s="314"/>
      <c r="I252" s="241" t="s">
        <v>450</v>
      </c>
      <c r="J252" s="314" t="s">
        <v>17</v>
      </c>
      <c r="K252" s="314"/>
      <c r="L252" s="239" t="s">
        <v>18</v>
      </c>
      <c r="M252" s="239">
        <v>4</v>
      </c>
      <c r="N252" s="312" t="s">
        <v>19</v>
      </c>
      <c r="O252" s="312"/>
      <c r="P252" s="312"/>
      <c r="Q252" s="239" t="s">
        <v>18</v>
      </c>
      <c r="W252" s="144">
        <f t="shared" si="3"/>
        <v>0</v>
      </c>
    </row>
    <row r="253" spans="2:23" ht="30" customHeight="1">
      <c r="B253" s="184"/>
      <c r="C253" s="312">
        <v>2018</v>
      </c>
      <c r="D253" s="312"/>
      <c r="E253" s="241" t="s">
        <v>1085</v>
      </c>
      <c r="F253" s="314" t="s">
        <v>1084</v>
      </c>
      <c r="G253" s="314"/>
      <c r="H253" s="314"/>
      <c r="I253" s="241" t="s">
        <v>450</v>
      </c>
      <c r="J253" s="314" t="s">
        <v>17</v>
      </c>
      <c r="K253" s="314"/>
      <c r="L253" s="239" t="s">
        <v>29</v>
      </c>
      <c r="M253" s="239">
        <v>5</v>
      </c>
      <c r="N253" s="312" t="s">
        <v>19</v>
      </c>
      <c r="O253" s="312"/>
      <c r="P253" s="312"/>
      <c r="Q253" s="239" t="s">
        <v>18</v>
      </c>
      <c r="W253" s="144">
        <f t="shared" si="3"/>
        <v>0</v>
      </c>
    </row>
    <row r="254" spans="2:23" ht="30" customHeight="1">
      <c r="B254" s="184"/>
      <c r="C254" s="312">
        <v>2018</v>
      </c>
      <c r="D254" s="312"/>
      <c r="E254" s="241" t="s">
        <v>1083</v>
      </c>
      <c r="F254" s="314" t="s">
        <v>1082</v>
      </c>
      <c r="G254" s="314"/>
      <c r="H254" s="314"/>
      <c r="I254" s="241" t="s">
        <v>450</v>
      </c>
      <c r="J254" s="314" t="s">
        <v>17</v>
      </c>
      <c r="K254" s="314"/>
      <c r="L254" s="239" t="s">
        <v>29</v>
      </c>
      <c r="M254" s="239">
        <v>5</v>
      </c>
      <c r="N254" s="312" t="s">
        <v>19</v>
      </c>
      <c r="O254" s="312"/>
      <c r="P254" s="312"/>
      <c r="Q254" s="239" t="s">
        <v>18</v>
      </c>
      <c r="W254" s="144">
        <f t="shared" si="3"/>
        <v>0</v>
      </c>
    </row>
    <row r="255" spans="2:23" ht="30" customHeight="1">
      <c r="B255" s="184"/>
      <c r="C255" s="312">
        <v>2018</v>
      </c>
      <c r="D255" s="312"/>
      <c r="E255" s="241" t="s">
        <v>1081</v>
      </c>
      <c r="F255" s="314" t="s">
        <v>1080</v>
      </c>
      <c r="G255" s="314"/>
      <c r="H255" s="314"/>
      <c r="I255" s="241" t="s">
        <v>450</v>
      </c>
      <c r="J255" s="314" t="s">
        <v>17</v>
      </c>
      <c r="K255" s="314"/>
      <c r="L255" s="239" t="s">
        <v>29</v>
      </c>
      <c r="M255" s="239">
        <v>5</v>
      </c>
      <c r="N255" s="312" t="s">
        <v>19</v>
      </c>
      <c r="O255" s="312"/>
      <c r="P255" s="312"/>
      <c r="Q255" s="239" t="s">
        <v>18</v>
      </c>
      <c r="W255" s="144">
        <f t="shared" si="3"/>
        <v>0</v>
      </c>
    </row>
    <row r="256" spans="2:23" s="181" customFormat="1" ht="30" customHeight="1">
      <c r="B256" s="180"/>
      <c r="C256" s="308">
        <v>2018</v>
      </c>
      <c r="D256" s="308"/>
      <c r="E256" s="153" t="s">
        <v>1079</v>
      </c>
      <c r="F256" s="310" t="s">
        <v>1077</v>
      </c>
      <c r="G256" s="310"/>
      <c r="H256" s="310"/>
      <c r="I256" s="153" t="s">
        <v>450</v>
      </c>
      <c r="J256" s="310" t="s">
        <v>17</v>
      </c>
      <c r="K256" s="310"/>
      <c r="L256" s="242" t="s">
        <v>18</v>
      </c>
      <c r="M256" s="242">
        <v>3</v>
      </c>
      <c r="N256" s="308" t="s">
        <v>19</v>
      </c>
      <c r="O256" s="308"/>
      <c r="P256" s="308"/>
      <c r="Q256" s="242" t="s">
        <v>18</v>
      </c>
      <c r="R256" s="155"/>
      <c r="S256" s="155"/>
      <c r="T256" s="155"/>
      <c r="U256" s="155"/>
      <c r="V256" s="155"/>
      <c r="W256" s="155">
        <f t="shared" si="3"/>
        <v>0</v>
      </c>
    </row>
    <row r="257" spans="2:23" ht="30" customHeight="1">
      <c r="B257" s="171"/>
      <c r="C257" s="312">
        <v>2018</v>
      </c>
      <c r="D257" s="312"/>
      <c r="E257" s="241" t="s">
        <v>1078</v>
      </c>
      <c r="F257" s="314" t="s">
        <v>1077</v>
      </c>
      <c r="G257" s="314"/>
      <c r="H257" s="314"/>
      <c r="I257" s="241" t="s">
        <v>450</v>
      </c>
      <c r="J257" s="314" t="s">
        <v>17</v>
      </c>
      <c r="K257" s="314"/>
      <c r="L257" s="239" t="s">
        <v>18</v>
      </c>
      <c r="M257" s="239">
        <v>4</v>
      </c>
      <c r="N257" s="312" t="s">
        <v>19</v>
      </c>
      <c r="O257" s="312"/>
      <c r="P257" s="312"/>
      <c r="Q257" s="239" t="s">
        <v>18</v>
      </c>
      <c r="W257" s="144">
        <f t="shared" si="3"/>
        <v>0</v>
      </c>
    </row>
    <row r="258" spans="2:23" ht="30" customHeight="1">
      <c r="B258" s="184"/>
      <c r="C258" s="312">
        <v>2018</v>
      </c>
      <c r="D258" s="312"/>
      <c r="E258" s="241" t="s">
        <v>1076</v>
      </c>
      <c r="F258" s="314" t="s">
        <v>1075</v>
      </c>
      <c r="G258" s="314"/>
      <c r="H258" s="314"/>
      <c r="I258" s="241" t="s">
        <v>450</v>
      </c>
      <c r="J258" s="314" t="s">
        <v>17</v>
      </c>
      <c r="K258" s="314"/>
      <c r="L258" s="239" t="s">
        <v>29</v>
      </c>
      <c r="M258" s="239">
        <v>5</v>
      </c>
      <c r="N258" s="312" t="s">
        <v>19</v>
      </c>
      <c r="O258" s="312"/>
      <c r="P258" s="312"/>
      <c r="Q258" s="239" t="s">
        <v>18</v>
      </c>
      <c r="W258" s="144">
        <f t="shared" si="3"/>
        <v>0</v>
      </c>
    </row>
    <row r="259" spans="2:23" ht="30" customHeight="1">
      <c r="B259" s="184"/>
      <c r="C259" s="312">
        <v>2018</v>
      </c>
      <c r="D259" s="312"/>
      <c r="E259" s="241" t="s">
        <v>1074</v>
      </c>
      <c r="F259" s="314" t="s">
        <v>1073</v>
      </c>
      <c r="G259" s="314"/>
      <c r="H259" s="314"/>
      <c r="I259" s="241" t="s">
        <v>450</v>
      </c>
      <c r="J259" s="314" t="s">
        <v>17</v>
      </c>
      <c r="K259" s="314"/>
      <c r="L259" s="239" t="s">
        <v>29</v>
      </c>
      <c r="M259" s="239">
        <v>5</v>
      </c>
      <c r="N259" s="312" t="s">
        <v>19</v>
      </c>
      <c r="O259" s="312"/>
      <c r="P259" s="312"/>
      <c r="Q259" s="239" t="s">
        <v>18</v>
      </c>
      <c r="W259" s="144">
        <f t="shared" si="3"/>
        <v>0</v>
      </c>
    </row>
    <row r="260" spans="2:23" ht="30" customHeight="1">
      <c r="B260" s="184"/>
      <c r="C260" s="312">
        <v>2018</v>
      </c>
      <c r="D260" s="312"/>
      <c r="E260" s="241" t="s">
        <v>1072</v>
      </c>
      <c r="F260" s="314" t="s">
        <v>1071</v>
      </c>
      <c r="G260" s="314"/>
      <c r="H260" s="314"/>
      <c r="I260" s="241" t="s">
        <v>450</v>
      </c>
      <c r="J260" s="314" t="s">
        <v>17</v>
      </c>
      <c r="K260" s="314"/>
      <c r="L260" s="239" t="s">
        <v>29</v>
      </c>
      <c r="M260" s="239">
        <v>5</v>
      </c>
      <c r="N260" s="312" t="s">
        <v>19</v>
      </c>
      <c r="O260" s="312"/>
      <c r="P260" s="312"/>
      <c r="Q260" s="239" t="s">
        <v>18</v>
      </c>
      <c r="W260" s="144">
        <f t="shared" ref="W260:W323" si="4">R260+S260+T260+U260+V260</f>
        <v>0</v>
      </c>
    </row>
    <row r="261" spans="2:23" s="181" customFormat="1" ht="30" customHeight="1">
      <c r="B261" s="180"/>
      <c r="C261" s="308">
        <v>2018</v>
      </c>
      <c r="D261" s="308"/>
      <c r="E261" s="153" t="s">
        <v>1070</v>
      </c>
      <c r="F261" s="310" t="s">
        <v>1068</v>
      </c>
      <c r="G261" s="310"/>
      <c r="H261" s="310"/>
      <c r="I261" s="153" t="s">
        <v>450</v>
      </c>
      <c r="J261" s="310" t="s">
        <v>17</v>
      </c>
      <c r="K261" s="310"/>
      <c r="L261" s="242" t="s">
        <v>18</v>
      </c>
      <c r="M261" s="242">
        <v>3</v>
      </c>
      <c r="N261" s="308" t="s">
        <v>19</v>
      </c>
      <c r="O261" s="308"/>
      <c r="P261" s="308"/>
      <c r="Q261" s="242" t="s">
        <v>18</v>
      </c>
      <c r="R261" s="155"/>
      <c r="S261" s="155"/>
      <c r="T261" s="155"/>
      <c r="U261" s="155"/>
      <c r="V261" s="155"/>
      <c r="W261" s="155">
        <f t="shared" si="4"/>
        <v>0</v>
      </c>
    </row>
    <row r="262" spans="2:23" ht="30" customHeight="1">
      <c r="B262" s="171"/>
      <c r="C262" s="312">
        <v>2018</v>
      </c>
      <c r="D262" s="312"/>
      <c r="E262" s="241" t="s">
        <v>1069</v>
      </c>
      <c r="F262" s="314" t="s">
        <v>1068</v>
      </c>
      <c r="G262" s="314"/>
      <c r="H262" s="314"/>
      <c r="I262" s="241" t="s">
        <v>450</v>
      </c>
      <c r="J262" s="314" t="s">
        <v>17</v>
      </c>
      <c r="K262" s="314"/>
      <c r="L262" s="239" t="s">
        <v>18</v>
      </c>
      <c r="M262" s="239">
        <v>4</v>
      </c>
      <c r="N262" s="312" t="s">
        <v>19</v>
      </c>
      <c r="O262" s="312"/>
      <c r="P262" s="312"/>
      <c r="Q262" s="239" t="s">
        <v>18</v>
      </c>
      <c r="W262" s="144">
        <f t="shared" si="4"/>
        <v>0</v>
      </c>
    </row>
    <row r="263" spans="2:23" ht="30" customHeight="1">
      <c r="B263" s="184"/>
      <c r="C263" s="312">
        <v>2018</v>
      </c>
      <c r="D263" s="312"/>
      <c r="E263" s="241" t="s">
        <v>1067</v>
      </c>
      <c r="F263" s="314" t="s">
        <v>1066</v>
      </c>
      <c r="G263" s="314"/>
      <c r="H263" s="314"/>
      <c r="I263" s="241" t="s">
        <v>450</v>
      </c>
      <c r="J263" s="314" t="s">
        <v>17</v>
      </c>
      <c r="K263" s="314"/>
      <c r="L263" s="239" t="s">
        <v>29</v>
      </c>
      <c r="M263" s="239">
        <v>5</v>
      </c>
      <c r="N263" s="312" t="s">
        <v>19</v>
      </c>
      <c r="O263" s="312"/>
      <c r="P263" s="312"/>
      <c r="Q263" s="239" t="s">
        <v>18</v>
      </c>
      <c r="W263" s="144">
        <f t="shared" si="4"/>
        <v>0</v>
      </c>
    </row>
    <row r="264" spans="2:23" ht="30" customHeight="1">
      <c r="B264" s="184"/>
      <c r="C264" s="312">
        <v>2018</v>
      </c>
      <c r="D264" s="312"/>
      <c r="E264" s="241" t="s">
        <v>1065</v>
      </c>
      <c r="F264" s="314" t="s">
        <v>1064</v>
      </c>
      <c r="G264" s="314"/>
      <c r="H264" s="314"/>
      <c r="I264" s="241" t="s">
        <v>450</v>
      </c>
      <c r="J264" s="314" t="s">
        <v>17</v>
      </c>
      <c r="K264" s="314"/>
      <c r="L264" s="239" t="s">
        <v>29</v>
      </c>
      <c r="M264" s="239">
        <v>5</v>
      </c>
      <c r="N264" s="312" t="s">
        <v>19</v>
      </c>
      <c r="O264" s="312"/>
      <c r="P264" s="312"/>
      <c r="Q264" s="239" t="s">
        <v>18</v>
      </c>
      <c r="W264" s="144">
        <f t="shared" si="4"/>
        <v>0</v>
      </c>
    </row>
    <row r="265" spans="2:23" ht="30" customHeight="1">
      <c r="B265" s="184"/>
      <c r="C265" s="312">
        <v>2018</v>
      </c>
      <c r="D265" s="312"/>
      <c r="E265" s="241" t="s">
        <v>1063</v>
      </c>
      <c r="F265" s="314" t="s">
        <v>1062</v>
      </c>
      <c r="G265" s="314"/>
      <c r="H265" s="314"/>
      <c r="I265" s="241" t="s">
        <v>450</v>
      </c>
      <c r="J265" s="314" t="s">
        <v>17</v>
      </c>
      <c r="K265" s="314"/>
      <c r="L265" s="239" t="s">
        <v>29</v>
      </c>
      <c r="M265" s="239">
        <v>5</v>
      </c>
      <c r="N265" s="312" t="s">
        <v>19</v>
      </c>
      <c r="O265" s="312"/>
      <c r="P265" s="312"/>
      <c r="Q265" s="239" t="s">
        <v>18</v>
      </c>
      <c r="W265" s="144">
        <f t="shared" si="4"/>
        <v>0</v>
      </c>
    </row>
    <row r="266" spans="2:23" ht="30" customHeight="1">
      <c r="B266" s="171"/>
      <c r="C266" s="312">
        <v>2018</v>
      </c>
      <c r="D266" s="312"/>
      <c r="E266" s="241" t="s">
        <v>1061</v>
      </c>
      <c r="F266" s="314" t="s">
        <v>1060</v>
      </c>
      <c r="G266" s="314"/>
      <c r="H266" s="314"/>
      <c r="I266" s="241" t="s">
        <v>450</v>
      </c>
      <c r="J266" s="314" t="s">
        <v>17</v>
      </c>
      <c r="K266" s="314"/>
      <c r="L266" s="239" t="s">
        <v>18</v>
      </c>
      <c r="M266" s="239">
        <v>4</v>
      </c>
      <c r="N266" s="312" t="s">
        <v>19</v>
      </c>
      <c r="O266" s="312"/>
      <c r="P266" s="312"/>
      <c r="Q266" s="239" t="s">
        <v>18</v>
      </c>
      <c r="W266" s="144">
        <f t="shared" si="4"/>
        <v>0</v>
      </c>
    </row>
    <row r="267" spans="2:23" ht="30" customHeight="1">
      <c r="B267" s="184"/>
      <c r="C267" s="312">
        <v>2018</v>
      </c>
      <c r="D267" s="312"/>
      <c r="E267" s="241" t="s">
        <v>1059</v>
      </c>
      <c r="F267" s="314" t="s">
        <v>1058</v>
      </c>
      <c r="G267" s="314"/>
      <c r="H267" s="314"/>
      <c r="I267" s="241" t="s">
        <v>450</v>
      </c>
      <c r="J267" s="314" t="s">
        <v>17</v>
      </c>
      <c r="K267" s="314"/>
      <c r="L267" s="239" t="s">
        <v>29</v>
      </c>
      <c r="M267" s="239">
        <v>5</v>
      </c>
      <c r="N267" s="312" t="s">
        <v>19</v>
      </c>
      <c r="O267" s="312"/>
      <c r="P267" s="312"/>
      <c r="Q267" s="239" t="s">
        <v>18</v>
      </c>
      <c r="W267" s="144">
        <f t="shared" si="4"/>
        <v>0</v>
      </c>
    </row>
    <row r="268" spans="2:23" ht="30" customHeight="1">
      <c r="B268" s="184"/>
      <c r="C268" s="312">
        <v>2018</v>
      </c>
      <c r="D268" s="312"/>
      <c r="E268" s="241" t="s">
        <v>1057</v>
      </c>
      <c r="F268" s="314" t="s">
        <v>1056</v>
      </c>
      <c r="G268" s="314"/>
      <c r="H268" s="314"/>
      <c r="I268" s="241" t="s">
        <v>450</v>
      </c>
      <c r="J268" s="314" t="s">
        <v>17</v>
      </c>
      <c r="K268" s="314"/>
      <c r="L268" s="239" t="s">
        <v>29</v>
      </c>
      <c r="M268" s="239">
        <v>5</v>
      </c>
      <c r="N268" s="312" t="s">
        <v>19</v>
      </c>
      <c r="O268" s="312"/>
      <c r="P268" s="312"/>
      <c r="Q268" s="239" t="s">
        <v>18</v>
      </c>
      <c r="W268" s="144">
        <f t="shared" si="4"/>
        <v>0</v>
      </c>
    </row>
    <row r="269" spans="2:23" ht="30" customHeight="1">
      <c r="B269" s="184"/>
      <c r="C269" s="312">
        <v>2018</v>
      </c>
      <c r="D269" s="312"/>
      <c r="E269" s="241" t="s">
        <v>1055</v>
      </c>
      <c r="F269" s="314" t="s">
        <v>1054</v>
      </c>
      <c r="G269" s="314"/>
      <c r="H269" s="314"/>
      <c r="I269" s="241" t="s">
        <v>450</v>
      </c>
      <c r="J269" s="314" t="s">
        <v>17</v>
      </c>
      <c r="K269" s="314"/>
      <c r="L269" s="239" t="s">
        <v>29</v>
      </c>
      <c r="M269" s="239">
        <v>5</v>
      </c>
      <c r="N269" s="312" t="s">
        <v>19</v>
      </c>
      <c r="O269" s="312"/>
      <c r="P269" s="312"/>
      <c r="Q269" s="239" t="s">
        <v>18</v>
      </c>
      <c r="W269" s="144">
        <f t="shared" si="4"/>
        <v>0</v>
      </c>
    </row>
    <row r="270" spans="2:23" ht="30" customHeight="1">
      <c r="B270" s="184"/>
      <c r="C270" s="312">
        <v>2018</v>
      </c>
      <c r="D270" s="312"/>
      <c r="E270" s="241" t="s">
        <v>1053</v>
      </c>
      <c r="F270" s="314" t="s">
        <v>1052</v>
      </c>
      <c r="G270" s="314"/>
      <c r="H270" s="314"/>
      <c r="I270" s="241" t="s">
        <v>450</v>
      </c>
      <c r="J270" s="314" t="s">
        <v>17</v>
      </c>
      <c r="K270" s="314"/>
      <c r="L270" s="239" t="s">
        <v>29</v>
      </c>
      <c r="M270" s="239">
        <v>5</v>
      </c>
      <c r="N270" s="312" t="s">
        <v>19</v>
      </c>
      <c r="O270" s="312"/>
      <c r="P270" s="312"/>
      <c r="Q270" s="239" t="s">
        <v>18</v>
      </c>
      <c r="W270" s="144">
        <f t="shared" si="4"/>
        <v>0</v>
      </c>
    </row>
    <row r="271" spans="2:23" s="181" customFormat="1" ht="30" customHeight="1">
      <c r="B271" s="180"/>
      <c r="C271" s="308">
        <v>2018</v>
      </c>
      <c r="D271" s="308"/>
      <c r="E271" s="153" t="s">
        <v>1051</v>
      </c>
      <c r="F271" s="310" t="s">
        <v>1049</v>
      </c>
      <c r="G271" s="310"/>
      <c r="H271" s="310"/>
      <c r="I271" s="153" t="s">
        <v>450</v>
      </c>
      <c r="J271" s="310" t="s">
        <v>17</v>
      </c>
      <c r="K271" s="310"/>
      <c r="L271" s="242" t="s">
        <v>18</v>
      </c>
      <c r="M271" s="242">
        <v>3</v>
      </c>
      <c r="N271" s="308" t="s">
        <v>19</v>
      </c>
      <c r="O271" s="308"/>
      <c r="P271" s="308"/>
      <c r="Q271" s="242" t="s">
        <v>18</v>
      </c>
      <c r="R271" s="155"/>
      <c r="S271" s="155"/>
      <c r="T271" s="155"/>
      <c r="U271" s="155"/>
      <c r="V271" s="155"/>
      <c r="W271" s="155">
        <f t="shared" si="4"/>
        <v>0</v>
      </c>
    </row>
    <row r="272" spans="2:23" ht="30" customHeight="1">
      <c r="B272" s="171"/>
      <c r="C272" s="312">
        <v>2018</v>
      </c>
      <c r="D272" s="312"/>
      <c r="E272" s="241" t="s">
        <v>1050</v>
      </c>
      <c r="F272" s="314" t="s">
        <v>1049</v>
      </c>
      <c r="G272" s="314"/>
      <c r="H272" s="314"/>
      <c r="I272" s="241" t="s">
        <v>450</v>
      </c>
      <c r="J272" s="314" t="s">
        <v>17</v>
      </c>
      <c r="K272" s="314"/>
      <c r="L272" s="239" t="s">
        <v>18</v>
      </c>
      <c r="M272" s="239">
        <v>4</v>
      </c>
      <c r="N272" s="312" t="s">
        <v>19</v>
      </c>
      <c r="O272" s="312"/>
      <c r="P272" s="312"/>
      <c r="Q272" s="239" t="s">
        <v>18</v>
      </c>
      <c r="W272" s="144">
        <f t="shared" si="4"/>
        <v>0</v>
      </c>
    </row>
    <row r="273" spans="2:23" ht="30" customHeight="1">
      <c r="B273" s="184"/>
      <c r="C273" s="312">
        <v>2018</v>
      </c>
      <c r="D273" s="312"/>
      <c r="E273" s="241" t="s">
        <v>1048</v>
      </c>
      <c r="F273" s="314" t="s">
        <v>1047</v>
      </c>
      <c r="G273" s="314"/>
      <c r="H273" s="314"/>
      <c r="I273" s="241" t="s">
        <v>450</v>
      </c>
      <c r="J273" s="314" t="s">
        <v>17</v>
      </c>
      <c r="K273" s="314"/>
      <c r="L273" s="239" t="s">
        <v>29</v>
      </c>
      <c r="M273" s="239">
        <v>5</v>
      </c>
      <c r="N273" s="312" t="s">
        <v>19</v>
      </c>
      <c r="O273" s="312"/>
      <c r="P273" s="312"/>
      <c r="Q273" s="239" t="s">
        <v>18</v>
      </c>
      <c r="W273" s="144">
        <f t="shared" si="4"/>
        <v>0</v>
      </c>
    </row>
    <row r="274" spans="2:23" ht="30" customHeight="1">
      <c r="B274" s="184"/>
      <c r="C274" s="312">
        <v>2018</v>
      </c>
      <c r="D274" s="312"/>
      <c r="E274" s="241" t="s">
        <v>1046</v>
      </c>
      <c r="F274" s="314" t="s">
        <v>1045</v>
      </c>
      <c r="G274" s="314"/>
      <c r="H274" s="314"/>
      <c r="I274" s="241" t="s">
        <v>450</v>
      </c>
      <c r="J274" s="314" t="s">
        <v>17</v>
      </c>
      <c r="K274" s="314"/>
      <c r="L274" s="239" t="s">
        <v>29</v>
      </c>
      <c r="M274" s="239">
        <v>5</v>
      </c>
      <c r="N274" s="312" t="s">
        <v>19</v>
      </c>
      <c r="O274" s="312"/>
      <c r="P274" s="312"/>
      <c r="Q274" s="239" t="s">
        <v>18</v>
      </c>
      <c r="W274" s="144">
        <f t="shared" si="4"/>
        <v>0</v>
      </c>
    </row>
    <row r="275" spans="2:23" ht="30" customHeight="1">
      <c r="B275" s="184"/>
      <c r="C275" s="312">
        <v>2018</v>
      </c>
      <c r="D275" s="312"/>
      <c r="E275" s="241" t="s">
        <v>1044</v>
      </c>
      <c r="F275" s="314" t="s">
        <v>1043</v>
      </c>
      <c r="G275" s="314"/>
      <c r="H275" s="314"/>
      <c r="I275" s="241" t="s">
        <v>450</v>
      </c>
      <c r="J275" s="314" t="s">
        <v>17</v>
      </c>
      <c r="K275" s="314"/>
      <c r="L275" s="239" t="s">
        <v>29</v>
      </c>
      <c r="M275" s="239">
        <v>5</v>
      </c>
      <c r="N275" s="312" t="s">
        <v>19</v>
      </c>
      <c r="O275" s="312"/>
      <c r="P275" s="312"/>
      <c r="Q275" s="239" t="s">
        <v>18</v>
      </c>
      <c r="W275" s="144">
        <f t="shared" si="4"/>
        <v>0</v>
      </c>
    </row>
    <row r="276" spans="2:23" s="181" customFormat="1" ht="30" customHeight="1">
      <c r="B276" s="180"/>
      <c r="C276" s="308">
        <v>2018</v>
      </c>
      <c r="D276" s="308"/>
      <c r="E276" s="153" t="s">
        <v>1042</v>
      </c>
      <c r="F276" s="310" t="s">
        <v>1040</v>
      </c>
      <c r="G276" s="310"/>
      <c r="H276" s="310"/>
      <c r="I276" s="153" t="s">
        <v>450</v>
      </c>
      <c r="J276" s="310" t="s">
        <v>17</v>
      </c>
      <c r="K276" s="310"/>
      <c r="L276" s="242" t="s">
        <v>18</v>
      </c>
      <c r="M276" s="242">
        <v>3</v>
      </c>
      <c r="N276" s="308" t="s">
        <v>19</v>
      </c>
      <c r="O276" s="308"/>
      <c r="P276" s="308"/>
      <c r="Q276" s="242" t="s">
        <v>18</v>
      </c>
      <c r="R276" s="155"/>
      <c r="S276" s="155"/>
      <c r="T276" s="155"/>
      <c r="U276" s="155"/>
      <c r="V276" s="155"/>
      <c r="W276" s="155">
        <f t="shared" si="4"/>
        <v>0</v>
      </c>
    </row>
    <row r="277" spans="2:23" ht="30" customHeight="1">
      <c r="B277" s="171"/>
      <c r="C277" s="312">
        <v>2018</v>
      </c>
      <c r="D277" s="312"/>
      <c r="E277" s="241" t="s">
        <v>1041</v>
      </c>
      <c r="F277" s="314" t="s">
        <v>1040</v>
      </c>
      <c r="G277" s="314"/>
      <c r="H277" s="314"/>
      <c r="I277" s="241" t="s">
        <v>450</v>
      </c>
      <c r="J277" s="314" t="s">
        <v>17</v>
      </c>
      <c r="K277" s="314"/>
      <c r="L277" s="239" t="s">
        <v>18</v>
      </c>
      <c r="M277" s="239">
        <v>4</v>
      </c>
      <c r="N277" s="312" t="s">
        <v>19</v>
      </c>
      <c r="O277" s="312"/>
      <c r="P277" s="312"/>
      <c r="Q277" s="239" t="s">
        <v>18</v>
      </c>
      <c r="W277" s="144">
        <f t="shared" si="4"/>
        <v>0</v>
      </c>
    </row>
    <row r="278" spans="2:23" ht="30" customHeight="1">
      <c r="B278" s="184"/>
      <c r="C278" s="312">
        <v>2018</v>
      </c>
      <c r="D278" s="312"/>
      <c r="E278" s="241" t="s">
        <v>1039</v>
      </c>
      <c r="F278" s="314" t="s">
        <v>1038</v>
      </c>
      <c r="G278" s="314"/>
      <c r="H278" s="314"/>
      <c r="I278" s="241" t="s">
        <v>450</v>
      </c>
      <c r="J278" s="314" t="s">
        <v>17</v>
      </c>
      <c r="K278" s="314"/>
      <c r="L278" s="239" t="s">
        <v>29</v>
      </c>
      <c r="M278" s="239">
        <v>5</v>
      </c>
      <c r="N278" s="312" t="s">
        <v>19</v>
      </c>
      <c r="O278" s="312"/>
      <c r="P278" s="312"/>
      <c r="Q278" s="239" t="s">
        <v>18</v>
      </c>
      <c r="W278" s="144">
        <f t="shared" si="4"/>
        <v>0</v>
      </c>
    </row>
    <row r="279" spans="2:23" ht="30" customHeight="1">
      <c r="B279" s="184"/>
      <c r="C279" s="312">
        <v>2018</v>
      </c>
      <c r="D279" s="312"/>
      <c r="E279" s="241" t="s">
        <v>1037</v>
      </c>
      <c r="F279" s="314" t="s">
        <v>1036</v>
      </c>
      <c r="G279" s="314"/>
      <c r="H279" s="314"/>
      <c r="I279" s="241" t="s">
        <v>450</v>
      </c>
      <c r="J279" s="314" t="s">
        <v>17</v>
      </c>
      <c r="K279" s="314"/>
      <c r="L279" s="239" t="s">
        <v>29</v>
      </c>
      <c r="M279" s="239">
        <v>5</v>
      </c>
      <c r="N279" s="312" t="s">
        <v>19</v>
      </c>
      <c r="O279" s="312"/>
      <c r="P279" s="312"/>
      <c r="Q279" s="239" t="s">
        <v>29</v>
      </c>
      <c r="W279" s="144">
        <f t="shared" si="4"/>
        <v>0</v>
      </c>
    </row>
    <row r="280" spans="2:23" ht="30" customHeight="1">
      <c r="B280" s="184"/>
      <c r="C280" s="312">
        <v>2018</v>
      </c>
      <c r="D280" s="312"/>
      <c r="E280" s="241" t="s">
        <v>1035</v>
      </c>
      <c r="F280" s="314" t="s">
        <v>1034</v>
      </c>
      <c r="G280" s="314"/>
      <c r="H280" s="314"/>
      <c r="I280" s="241" t="s">
        <v>450</v>
      </c>
      <c r="J280" s="314" t="s">
        <v>17</v>
      </c>
      <c r="K280" s="314"/>
      <c r="L280" s="239" t="s">
        <v>29</v>
      </c>
      <c r="M280" s="239">
        <v>5</v>
      </c>
      <c r="N280" s="312" t="s">
        <v>19</v>
      </c>
      <c r="O280" s="312"/>
      <c r="P280" s="312"/>
      <c r="Q280" s="239" t="s">
        <v>18</v>
      </c>
      <c r="R280" s="159"/>
      <c r="S280" s="159"/>
      <c r="T280" s="159"/>
      <c r="U280" s="159"/>
      <c r="V280" s="159"/>
      <c r="W280" s="159">
        <f t="shared" si="4"/>
        <v>0</v>
      </c>
    </row>
    <row r="281" spans="2:23" ht="30" customHeight="1">
      <c r="B281" s="184"/>
      <c r="C281" s="312">
        <v>2018</v>
      </c>
      <c r="D281" s="312"/>
      <c r="E281" s="241" t="s">
        <v>1033</v>
      </c>
      <c r="F281" s="314" t="s">
        <v>1032</v>
      </c>
      <c r="G281" s="314"/>
      <c r="H281" s="314"/>
      <c r="I281" s="241" t="s">
        <v>450</v>
      </c>
      <c r="J281" s="314" t="s">
        <v>17</v>
      </c>
      <c r="K281" s="314"/>
      <c r="L281" s="239" t="s">
        <v>29</v>
      </c>
      <c r="M281" s="239">
        <v>5</v>
      </c>
      <c r="N281" s="312" t="s">
        <v>19</v>
      </c>
      <c r="O281" s="312"/>
      <c r="P281" s="312"/>
      <c r="Q281" s="239" t="s">
        <v>18</v>
      </c>
      <c r="R281" s="159"/>
      <c r="S281" s="159"/>
      <c r="T281" s="159"/>
      <c r="U281" s="159"/>
      <c r="V281" s="159"/>
      <c r="W281" s="159">
        <f t="shared" si="4"/>
        <v>0</v>
      </c>
    </row>
    <row r="282" spans="2:23" ht="30" customHeight="1">
      <c r="B282" s="184"/>
      <c r="C282" s="312">
        <v>2018</v>
      </c>
      <c r="D282" s="312"/>
      <c r="E282" s="241" t="s">
        <v>1031</v>
      </c>
      <c r="F282" s="314" t="s">
        <v>1030</v>
      </c>
      <c r="G282" s="314"/>
      <c r="H282" s="314"/>
      <c r="I282" s="241" t="s">
        <v>450</v>
      </c>
      <c r="J282" s="314" t="s">
        <v>17</v>
      </c>
      <c r="K282" s="314"/>
      <c r="L282" s="239" t="s">
        <v>29</v>
      </c>
      <c r="M282" s="239">
        <v>5</v>
      </c>
      <c r="N282" s="312" t="s">
        <v>19</v>
      </c>
      <c r="O282" s="312"/>
      <c r="P282" s="312"/>
      <c r="Q282" s="239" t="s">
        <v>18</v>
      </c>
      <c r="W282" s="144">
        <f t="shared" si="4"/>
        <v>0</v>
      </c>
    </row>
    <row r="283" spans="2:23" ht="30" customHeight="1">
      <c r="B283" s="184"/>
      <c r="C283" s="312">
        <v>2018</v>
      </c>
      <c r="D283" s="312"/>
      <c r="E283" s="241" t="s">
        <v>1029</v>
      </c>
      <c r="F283" s="314" t="s">
        <v>1028</v>
      </c>
      <c r="G283" s="314"/>
      <c r="H283" s="314"/>
      <c r="I283" s="241" t="s">
        <v>450</v>
      </c>
      <c r="J283" s="314" t="s">
        <v>17</v>
      </c>
      <c r="K283" s="314"/>
      <c r="L283" s="239" t="s">
        <v>29</v>
      </c>
      <c r="M283" s="239">
        <v>5</v>
      </c>
      <c r="N283" s="312" t="s">
        <v>19</v>
      </c>
      <c r="O283" s="312"/>
      <c r="P283" s="312"/>
      <c r="Q283" s="239" t="s">
        <v>18</v>
      </c>
      <c r="W283" s="144">
        <f t="shared" si="4"/>
        <v>0</v>
      </c>
    </row>
    <row r="284" spans="2:23" ht="30" customHeight="1">
      <c r="B284" s="184"/>
      <c r="C284" s="312">
        <v>2018</v>
      </c>
      <c r="D284" s="312"/>
      <c r="E284" s="241" t="s">
        <v>1027</v>
      </c>
      <c r="F284" s="314" t="s">
        <v>1026</v>
      </c>
      <c r="G284" s="314"/>
      <c r="H284" s="314"/>
      <c r="I284" s="241" t="s">
        <v>450</v>
      </c>
      <c r="J284" s="314" t="s">
        <v>17</v>
      </c>
      <c r="K284" s="314"/>
      <c r="L284" s="239" t="s">
        <v>29</v>
      </c>
      <c r="M284" s="239">
        <v>5</v>
      </c>
      <c r="N284" s="312" t="s">
        <v>19</v>
      </c>
      <c r="O284" s="312"/>
      <c r="P284" s="312"/>
      <c r="Q284" s="239" t="s">
        <v>18</v>
      </c>
      <c r="W284" s="144">
        <f t="shared" si="4"/>
        <v>0</v>
      </c>
    </row>
    <row r="285" spans="2:23" s="181" customFormat="1" ht="30" customHeight="1">
      <c r="B285" s="180"/>
      <c r="C285" s="308">
        <v>2018</v>
      </c>
      <c r="D285" s="308"/>
      <c r="E285" s="153" t="s">
        <v>1025</v>
      </c>
      <c r="F285" s="310" t="s">
        <v>1024</v>
      </c>
      <c r="G285" s="310"/>
      <c r="H285" s="310"/>
      <c r="I285" s="153" t="s">
        <v>450</v>
      </c>
      <c r="J285" s="310" t="s">
        <v>17</v>
      </c>
      <c r="K285" s="310"/>
      <c r="L285" s="242" t="s">
        <v>18</v>
      </c>
      <c r="M285" s="242">
        <v>3</v>
      </c>
      <c r="N285" s="308" t="s">
        <v>19</v>
      </c>
      <c r="O285" s="308"/>
      <c r="P285" s="308"/>
      <c r="Q285" s="242" t="s">
        <v>18</v>
      </c>
      <c r="R285" s="155"/>
      <c r="S285" s="155"/>
      <c r="T285" s="155"/>
      <c r="U285" s="155"/>
      <c r="V285" s="155"/>
      <c r="W285" s="155">
        <f t="shared" si="4"/>
        <v>0</v>
      </c>
    </row>
    <row r="286" spans="2:23" ht="30" customHeight="1">
      <c r="B286" s="171"/>
      <c r="C286" s="312">
        <v>2018</v>
      </c>
      <c r="D286" s="312"/>
      <c r="E286" s="241" t="s">
        <v>1023</v>
      </c>
      <c r="F286" s="314" t="s">
        <v>1022</v>
      </c>
      <c r="G286" s="314"/>
      <c r="H286" s="314"/>
      <c r="I286" s="241" t="s">
        <v>450</v>
      </c>
      <c r="J286" s="314" t="s">
        <v>17</v>
      </c>
      <c r="K286" s="314"/>
      <c r="L286" s="239" t="s">
        <v>29</v>
      </c>
      <c r="M286" s="239">
        <v>4</v>
      </c>
      <c r="N286" s="312" t="s">
        <v>19</v>
      </c>
      <c r="O286" s="312"/>
      <c r="P286" s="312"/>
      <c r="Q286" s="239" t="s">
        <v>18</v>
      </c>
      <c r="W286" s="144">
        <f t="shared" si="4"/>
        <v>0</v>
      </c>
    </row>
    <row r="287" spans="2:23" s="181" customFormat="1" ht="30" customHeight="1">
      <c r="B287" s="180"/>
      <c r="C287" s="308">
        <v>2018</v>
      </c>
      <c r="D287" s="308"/>
      <c r="E287" s="153" t="s">
        <v>1021</v>
      </c>
      <c r="F287" s="310" t="s">
        <v>1020</v>
      </c>
      <c r="G287" s="310"/>
      <c r="H287" s="310"/>
      <c r="I287" s="153" t="s">
        <v>450</v>
      </c>
      <c r="J287" s="310" t="s">
        <v>17</v>
      </c>
      <c r="K287" s="310"/>
      <c r="L287" s="242" t="s">
        <v>18</v>
      </c>
      <c r="M287" s="242">
        <v>3</v>
      </c>
      <c r="N287" s="308" t="s">
        <v>19</v>
      </c>
      <c r="O287" s="308"/>
      <c r="P287" s="308"/>
      <c r="Q287" s="242" t="s">
        <v>18</v>
      </c>
      <c r="R287" s="155"/>
      <c r="S287" s="155"/>
      <c r="T287" s="155"/>
      <c r="U287" s="155"/>
      <c r="V287" s="155"/>
      <c r="W287" s="155">
        <f t="shared" si="4"/>
        <v>0</v>
      </c>
    </row>
    <row r="288" spans="2:23" ht="30" customHeight="1">
      <c r="B288" s="171"/>
      <c r="C288" s="312">
        <v>2018</v>
      </c>
      <c r="D288" s="312"/>
      <c r="E288" s="241" t="s">
        <v>1019</v>
      </c>
      <c r="F288" s="314" t="s">
        <v>1018</v>
      </c>
      <c r="G288" s="314"/>
      <c r="H288" s="314"/>
      <c r="I288" s="241" t="s">
        <v>450</v>
      </c>
      <c r="J288" s="314" t="s">
        <v>17</v>
      </c>
      <c r="K288" s="314"/>
      <c r="L288" s="239" t="s">
        <v>29</v>
      </c>
      <c r="M288" s="239">
        <v>4</v>
      </c>
      <c r="N288" s="312" t="s">
        <v>19</v>
      </c>
      <c r="O288" s="312"/>
      <c r="P288" s="312"/>
      <c r="Q288" s="239" t="s">
        <v>18</v>
      </c>
      <c r="W288" s="144">
        <f t="shared" si="4"/>
        <v>0</v>
      </c>
    </row>
    <row r="289" spans="2:23" ht="30" customHeight="1">
      <c r="B289" s="171"/>
      <c r="C289" s="312">
        <v>2018</v>
      </c>
      <c r="D289" s="312"/>
      <c r="E289" s="241" t="s">
        <v>1017</v>
      </c>
      <c r="F289" s="314" t="s">
        <v>1016</v>
      </c>
      <c r="G289" s="314"/>
      <c r="H289" s="314"/>
      <c r="I289" s="241" t="s">
        <v>450</v>
      </c>
      <c r="J289" s="314" t="s">
        <v>17</v>
      </c>
      <c r="K289" s="314"/>
      <c r="L289" s="239" t="s">
        <v>29</v>
      </c>
      <c r="M289" s="239">
        <v>4</v>
      </c>
      <c r="N289" s="312" t="s">
        <v>19</v>
      </c>
      <c r="O289" s="312"/>
      <c r="P289" s="312"/>
      <c r="Q289" s="239" t="s">
        <v>18</v>
      </c>
      <c r="W289" s="144">
        <f t="shared" si="4"/>
        <v>0</v>
      </c>
    </row>
    <row r="290" spans="2:23" s="181" customFormat="1" ht="30" customHeight="1">
      <c r="B290" s="180"/>
      <c r="C290" s="308">
        <v>2018</v>
      </c>
      <c r="D290" s="308"/>
      <c r="E290" s="153" t="s">
        <v>1015</v>
      </c>
      <c r="F290" s="310" t="s">
        <v>1014</v>
      </c>
      <c r="G290" s="310"/>
      <c r="H290" s="310"/>
      <c r="I290" s="153" t="s">
        <v>450</v>
      </c>
      <c r="J290" s="310" t="s">
        <v>17</v>
      </c>
      <c r="K290" s="310"/>
      <c r="L290" s="242" t="s">
        <v>18</v>
      </c>
      <c r="M290" s="242">
        <v>3</v>
      </c>
      <c r="N290" s="308" t="s">
        <v>19</v>
      </c>
      <c r="O290" s="308"/>
      <c r="P290" s="308"/>
      <c r="Q290" s="242" t="s">
        <v>18</v>
      </c>
      <c r="R290" s="155"/>
      <c r="S290" s="155"/>
      <c r="T290" s="155"/>
      <c r="U290" s="155">
        <f>U291+U292+U293+U294+U295+U296+U297+U298+U299+U300+U301+U302+U303+U304+U305+U307+U306+U308+U309+U310+U311</f>
        <v>0</v>
      </c>
      <c r="V290" s="155"/>
      <c r="W290" s="155">
        <f t="shared" si="4"/>
        <v>0</v>
      </c>
    </row>
    <row r="291" spans="2:23" ht="30" customHeight="1">
      <c r="B291" s="171"/>
      <c r="C291" s="312">
        <v>2018</v>
      </c>
      <c r="D291" s="312"/>
      <c r="E291" s="241" t="s">
        <v>1013</v>
      </c>
      <c r="F291" s="314" t="s">
        <v>1012</v>
      </c>
      <c r="G291" s="314"/>
      <c r="H291" s="314"/>
      <c r="I291" s="241" t="s">
        <v>450</v>
      </c>
      <c r="J291" s="314" t="s">
        <v>17</v>
      </c>
      <c r="K291" s="314"/>
      <c r="L291" s="239" t="s">
        <v>29</v>
      </c>
      <c r="M291" s="239">
        <v>4</v>
      </c>
      <c r="N291" s="312" t="s">
        <v>19</v>
      </c>
      <c r="O291" s="312"/>
      <c r="P291" s="312"/>
      <c r="Q291" s="239" t="s">
        <v>18</v>
      </c>
      <c r="W291" s="144">
        <f t="shared" si="4"/>
        <v>0</v>
      </c>
    </row>
    <row r="292" spans="2:23" ht="30" customHeight="1">
      <c r="B292" s="171"/>
      <c r="C292" s="312">
        <v>2018</v>
      </c>
      <c r="D292" s="312"/>
      <c r="E292" s="241" t="s">
        <v>1011</v>
      </c>
      <c r="F292" s="314" t="s">
        <v>1010</v>
      </c>
      <c r="G292" s="314"/>
      <c r="H292" s="314"/>
      <c r="I292" s="241" t="s">
        <v>450</v>
      </c>
      <c r="J292" s="314" t="s">
        <v>17</v>
      </c>
      <c r="K292" s="314"/>
      <c r="L292" s="239" t="s">
        <v>29</v>
      </c>
      <c r="M292" s="239">
        <v>4</v>
      </c>
      <c r="N292" s="312" t="s">
        <v>19</v>
      </c>
      <c r="O292" s="312"/>
      <c r="P292" s="312"/>
      <c r="Q292" s="239" t="s">
        <v>18</v>
      </c>
      <c r="W292" s="144">
        <f t="shared" si="4"/>
        <v>0</v>
      </c>
    </row>
    <row r="293" spans="2:23" ht="30" customHeight="1">
      <c r="B293" s="171"/>
      <c r="C293" s="312">
        <v>2018</v>
      </c>
      <c r="D293" s="312"/>
      <c r="E293" s="241" t="s">
        <v>1009</v>
      </c>
      <c r="F293" s="314" t="s">
        <v>1008</v>
      </c>
      <c r="G293" s="314"/>
      <c r="H293" s="314"/>
      <c r="I293" s="241" t="s">
        <v>450</v>
      </c>
      <c r="J293" s="314" t="s">
        <v>17</v>
      </c>
      <c r="K293" s="314"/>
      <c r="L293" s="239" t="s">
        <v>29</v>
      </c>
      <c r="M293" s="239">
        <v>4</v>
      </c>
      <c r="N293" s="312" t="s">
        <v>19</v>
      </c>
      <c r="O293" s="312"/>
      <c r="P293" s="312"/>
      <c r="Q293" s="239" t="s">
        <v>18</v>
      </c>
      <c r="W293" s="144">
        <f t="shared" si="4"/>
        <v>0</v>
      </c>
    </row>
    <row r="294" spans="2:23" ht="30" customHeight="1">
      <c r="B294" s="171"/>
      <c r="C294" s="312">
        <v>2018</v>
      </c>
      <c r="D294" s="312"/>
      <c r="E294" s="241" t="s">
        <v>1007</v>
      </c>
      <c r="F294" s="314" t="s">
        <v>1006</v>
      </c>
      <c r="G294" s="314"/>
      <c r="H294" s="314"/>
      <c r="I294" s="241" t="s">
        <v>450</v>
      </c>
      <c r="J294" s="314" t="s">
        <v>17</v>
      </c>
      <c r="K294" s="314"/>
      <c r="L294" s="239" t="s">
        <v>29</v>
      </c>
      <c r="M294" s="239">
        <v>4</v>
      </c>
      <c r="N294" s="312" t="s">
        <v>19</v>
      </c>
      <c r="O294" s="312"/>
      <c r="P294" s="312"/>
      <c r="Q294" s="239" t="s">
        <v>18</v>
      </c>
      <c r="W294" s="144">
        <f t="shared" si="4"/>
        <v>0</v>
      </c>
    </row>
    <row r="295" spans="2:23" ht="30" customHeight="1">
      <c r="B295" s="171"/>
      <c r="C295" s="312">
        <v>2018</v>
      </c>
      <c r="D295" s="312"/>
      <c r="E295" s="241" t="s">
        <v>1005</v>
      </c>
      <c r="F295" s="314" t="s">
        <v>1004</v>
      </c>
      <c r="G295" s="314"/>
      <c r="H295" s="314"/>
      <c r="I295" s="241" t="s">
        <v>450</v>
      </c>
      <c r="J295" s="314" t="s">
        <v>17</v>
      </c>
      <c r="K295" s="314"/>
      <c r="L295" s="239" t="s">
        <v>29</v>
      </c>
      <c r="M295" s="239">
        <v>4</v>
      </c>
      <c r="N295" s="312" t="s">
        <v>19</v>
      </c>
      <c r="O295" s="312"/>
      <c r="P295" s="312"/>
      <c r="Q295" s="239" t="s">
        <v>18</v>
      </c>
      <c r="W295" s="144">
        <f t="shared" si="4"/>
        <v>0</v>
      </c>
    </row>
    <row r="296" spans="2:23" ht="30" customHeight="1">
      <c r="B296" s="171"/>
      <c r="C296" s="312">
        <v>2018</v>
      </c>
      <c r="D296" s="312"/>
      <c r="E296" s="241" t="s">
        <v>1003</v>
      </c>
      <c r="F296" s="314" t="s">
        <v>1002</v>
      </c>
      <c r="G296" s="314"/>
      <c r="H296" s="314"/>
      <c r="I296" s="241" t="s">
        <v>450</v>
      </c>
      <c r="J296" s="314" t="s">
        <v>17</v>
      </c>
      <c r="K296" s="314"/>
      <c r="L296" s="239" t="s">
        <v>29</v>
      </c>
      <c r="M296" s="239">
        <v>4</v>
      </c>
      <c r="N296" s="312" t="s">
        <v>19</v>
      </c>
      <c r="O296" s="312"/>
      <c r="P296" s="312"/>
      <c r="Q296" s="239" t="s">
        <v>18</v>
      </c>
      <c r="W296" s="144">
        <f t="shared" si="4"/>
        <v>0</v>
      </c>
    </row>
    <row r="297" spans="2:23" ht="30" customHeight="1">
      <c r="B297" s="171"/>
      <c r="C297" s="312">
        <v>2018</v>
      </c>
      <c r="D297" s="312"/>
      <c r="E297" s="241" t="s">
        <v>1001</v>
      </c>
      <c r="F297" s="314" t="s">
        <v>1000</v>
      </c>
      <c r="G297" s="314"/>
      <c r="H297" s="314"/>
      <c r="I297" s="241" t="s">
        <v>450</v>
      </c>
      <c r="J297" s="314" t="s">
        <v>17</v>
      </c>
      <c r="K297" s="314"/>
      <c r="L297" s="239" t="s">
        <v>18</v>
      </c>
      <c r="M297" s="239">
        <v>4</v>
      </c>
      <c r="N297" s="312" t="s">
        <v>19</v>
      </c>
      <c r="O297" s="312"/>
      <c r="P297" s="312"/>
      <c r="Q297" s="239" t="s">
        <v>18</v>
      </c>
      <c r="W297" s="144">
        <f t="shared" si="4"/>
        <v>0</v>
      </c>
    </row>
    <row r="298" spans="2:23" ht="30" customHeight="1">
      <c r="B298" s="184"/>
      <c r="C298" s="312">
        <v>2018</v>
      </c>
      <c r="D298" s="312"/>
      <c r="E298" s="241" t="s">
        <v>999</v>
      </c>
      <c r="F298" s="314" t="s">
        <v>998</v>
      </c>
      <c r="G298" s="314"/>
      <c r="H298" s="314"/>
      <c r="I298" s="241" t="s">
        <v>450</v>
      </c>
      <c r="J298" s="314" t="s">
        <v>17</v>
      </c>
      <c r="K298" s="314"/>
      <c r="L298" s="239" t="s">
        <v>29</v>
      </c>
      <c r="M298" s="239">
        <v>5</v>
      </c>
      <c r="N298" s="312" t="s">
        <v>19</v>
      </c>
      <c r="O298" s="312"/>
      <c r="P298" s="312"/>
      <c r="Q298" s="239" t="s">
        <v>18</v>
      </c>
      <c r="W298" s="144">
        <f t="shared" si="4"/>
        <v>0</v>
      </c>
    </row>
    <row r="299" spans="2:23" ht="30" customHeight="1">
      <c r="B299" s="184"/>
      <c r="C299" s="312">
        <v>2018</v>
      </c>
      <c r="D299" s="312"/>
      <c r="E299" s="241" t="s">
        <v>997</v>
      </c>
      <c r="F299" s="314" t="s">
        <v>996</v>
      </c>
      <c r="G299" s="314"/>
      <c r="H299" s="314"/>
      <c r="I299" s="241" t="s">
        <v>450</v>
      </c>
      <c r="J299" s="314" t="s">
        <v>17</v>
      </c>
      <c r="K299" s="314"/>
      <c r="L299" s="239" t="s">
        <v>29</v>
      </c>
      <c r="M299" s="239">
        <v>5</v>
      </c>
      <c r="N299" s="312" t="s">
        <v>19</v>
      </c>
      <c r="O299" s="312"/>
      <c r="P299" s="312"/>
      <c r="Q299" s="239" t="s">
        <v>18</v>
      </c>
      <c r="W299" s="144">
        <f t="shared" si="4"/>
        <v>0</v>
      </c>
    </row>
    <row r="300" spans="2:23" ht="30" customHeight="1">
      <c r="B300" s="171"/>
      <c r="C300" s="312">
        <v>2018</v>
      </c>
      <c r="D300" s="312"/>
      <c r="E300" s="241" t="s">
        <v>995</v>
      </c>
      <c r="F300" s="314" t="s">
        <v>994</v>
      </c>
      <c r="G300" s="314"/>
      <c r="H300" s="314"/>
      <c r="I300" s="241" t="s">
        <v>450</v>
      </c>
      <c r="J300" s="314" t="s">
        <v>17</v>
      </c>
      <c r="K300" s="314"/>
      <c r="L300" s="239" t="s">
        <v>29</v>
      </c>
      <c r="M300" s="239">
        <v>4</v>
      </c>
      <c r="N300" s="312" t="s">
        <v>19</v>
      </c>
      <c r="O300" s="312"/>
      <c r="P300" s="312"/>
      <c r="Q300" s="239" t="s">
        <v>18</v>
      </c>
      <c r="W300" s="144">
        <f t="shared" si="4"/>
        <v>0</v>
      </c>
    </row>
    <row r="301" spans="2:23" ht="30" customHeight="1">
      <c r="B301" s="171"/>
      <c r="C301" s="312">
        <v>2018</v>
      </c>
      <c r="D301" s="312"/>
      <c r="E301" s="241" t="s">
        <v>993</v>
      </c>
      <c r="F301" s="314" t="s">
        <v>992</v>
      </c>
      <c r="G301" s="314"/>
      <c r="H301" s="314"/>
      <c r="I301" s="241" t="s">
        <v>450</v>
      </c>
      <c r="J301" s="314" t="s">
        <v>17</v>
      </c>
      <c r="K301" s="314"/>
      <c r="L301" s="239" t="s">
        <v>29</v>
      </c>
      <c r="M301" s="239">
        <v>4</v>
      </c>
      <c r="N301" s="312" t="s">
        <v>19</v>
      </c>
      <c r="O301" s="312"/>
      <c r="P301" s="312"/>
      <c r="Q301" s="239" t="s">
        <v>18</v>
      </c>
      <c r="W301" s="144">
        <f t="shared" si="4"/>
        <v>0</v>
      </c>
    </row>
    <row r="302" spans="2:23" ht="30" customHeight="1">
      <c r="B302" s="171"/>
      <c r="C302" s="312">
        <v>2018</v>
      </c>
      <c r="D302" s="312"/>
      <c r="E302" s="241" t="s">
        <v>991</v>
      </c>
      <c r="F302" s="314" t="s">
        <v>990</v>
      </c>
      <c r="G302" s="314"/>
      <c r="H302" s="314"/>
      <c r="I302" s="241" t="s">
        <v>450</v>
      </c>
      <c r="J302" s="314" t="s">
        <v>17</v>
      </c>
      <c r="K302" s="314"/>
      <c r="L302" s="239" t="s">
        <v>29</v>
      </c>
      <c r="M302" s="239">
        <v>4</v>
      </c>
      <c r="N302" s="312" t="s">
        <v>19</v>
      </c>
      <c r="O302" s="312"/>
      <c r="P302" s="312"/>
      <c r="Q302" s="239" t="s">
        <v>18</v>
      </c>
      <c r="W302" s="144">
        <f t="shared" si="4"/>
        <v>0</v>
      </c>
    </row>
    <row r="303" spans="2:23" ht="30" customHeight="1">
      <c r="B303" s="171"/>
      <c r="C303" s="312">
        <v>2018</v>
      </c>
      <c r="D303" s="312"/>
      <c r="E303" s="241" t="s">
        <v>989</v>
      </c>
      <c r="F303" s="314" t="s">
        <v>988</v>
      </c>
      <c r="G303" s="314"/>
      <c r="H303" s="314"/>
      <c r="I303" s="241" t="s">
        <v>450</v>
      </c>
      <c r="J303" s="314" t="s">
        <v>17</v>
      </c>
      <c r="K303" s="314"/>
      <c r="L303" s="239" t="s">
        <v>29</v>
      </c>
      <c r="M303" s="239">
        <v>4</v>
      </c>
      <c r="N303" s="312" t="s">
        <v>19</v>
      </c>
      <c r="O303" s="312"/>
      <c r="P303" s="312"/>
      <c r="Q303" s="239" t="s">
        <v>18</v>
      </c>
      <c r="W303" s="144">
        <f t="shared" si="4"/>
        <v>0</v>
      </c>
    </row>
    <row r="304" spans="2:23" ht="30" customHeight="1">
      <c r="B304" s="171"/>
      <c r="C304" s="312">
        <v>2018</v>
      </c>
      <c r="D304" s="312"/>
      <c r="E304" s="241" t="s">
        <v>987</v>
      </c>
      <c r="F304" s="314" t="s">
        <v>986</v>
      </c>
      <c r="G304" s="314"/>
      <c r="H304" s="314"/>
      <c r="I304" s="241" t="s">
        <v>450</v>
      </c>
      <c r="J304" s="314" t="s">
        <v>17</v>
      </c>
      <c r="K304" s="314"/>
      <c r="L304" s="239" t="s">
        <v>29</v>
      </c>
      <c r="M304" s="239">
        <v>4</v>
      </c>
      <c r="N304" s="312" t="s">
        <v>19</v>
      </c>
      <c r="O304" s="312"/>
      <c r="P304" s="312"/>
      <c r="Q304" s="239" t="s">
        <v>18</v>
      </c>
      <c r="W304" s="144">
        <f t="shared" si="4"/>
        <v>0</v>
      </c>
    </row>
    <row r="305" spans="2:23" ht="30" customHeight="1">
      <c r="B305" s="171"/>
      <c r="C305" s="312">
        <v>2018</v>
      </c>
      <c r="D305" s="312"/>
      <c r="E305" s="241" t="s">
        <v>985</v>
      </c>
      <c r="F305" s="314" t="s">
        <v>984</v>
      </c>
      <c r="G305" s="314"/>
      <c r="H305" s="314"/>
      <c r="I305" s="241" t="s">
        <v>450</v>
      </c>
      <c r="J305" s="314" t="s">
        <v>17</v>
      </c>
      <c r="K305" s="314"/>
      <c r="L305" s="239" t="s">
        <v>29</v>
      </c>
      <c r="M305" s="239">
        <v>4</v>
      </c>
      <c r="N305" s="312" t="s">
        <v>19</v>
      </c>
      <c r="O305" s="312"/>
      <c r="P305" s="312"/>
      <c r="Q305" s="239" t="s">
        <v>18</v>
      </c>
      <c r="W305" s="144">
        <f t="shared" si="4"/>
        <v>0</v>
      </c>
    </row>
    <row r="306" spans="2:23" ht="30" customHeight="1">
      <c r="B306" s="171"/>
      <c r="C306" s="312">
        <v>2018</v>
      </c>
      <c r="D306" s="312"/>
      <c r="E306" s="241" t="s">
        <v>983</v>
      </c>
      <c r="F306" s="314" t="s">
        <v>982</v>
      </c>
      <c r="G306" s="314"/>
      <c r="H306" s="314"/>
      <c r="I306" s="241" t="s">
        <v>450</v>
      </c>
      <c r="J306" s="314" t="s">
        <v>17</v>
      </c>
      <c r="K306" s="314"/>
      <c r="L306" s="239" t="s">
        <v>29</v>
      </c>
      <c r="M306" s="239">
        <v>4</v>
      </c>
      <c r="N306" s="312" t="s">
        <v>19</v>
      </c>
      <c r="O306" s="312"/>
      <c r="P306" s="312"/>
      <c r="Q306" s="239" t="s">
        <v>18</v>
      </c>
      <c r="W306" s="144">
        <f t="shared" si="4"/>
        <v>0</v>
      </c>
    </row>
    <row r="307" spans="2:23" ht="30" customHeight="1">
      <c r="B307" s="171"/>
      <c r="C307" s="312">
        <v>2018</v>
      </c>
      <c r="D307" s="312"/>
      <c r="E307" s="241" t="s">
        <v>981</v>
      </c>
      <c r="F307" s="314" t="s">
        <v>980</v>
      </c>
      <c r="G307" s="314"/>
      <c r="H307" s="314"/>
      <c r="I307" s="241" t="s">
        <v>450</v>
      </c>
      <c r="J307" s="314" t="s">
        <v>17</v>
      </c>
      <c r="K307" s="314"/>
      <c r="L307" s="239" t="s">
        <v>29</v>
      </c>
      <c r="M307" s="239">
        <v>4</v>
      </c>
      <c r="N307" s="312" t="s">
        <v>19</v>
      </c>
      <c r="O307" s="312"/>
      <c r="P307" s="312"/>
      <c r="Q307" s="239" t="s">
        <v>18</v>
      </c>
      <c r="W307" s="144">
        <f t="shared" si="4"/>
        <v>0</v>
      </c>
    </row>
    <row r="308" spans="2:23" ht="30" customHeight="1">
      <c r="B308" s="171"/>
      <c r="C308" s="312">
        <v>2018</v>
      </c>
      <c r="D308" s="312"/>
      <c r="E308" s="241" t="s">
        <v>979</v>
      </c>
      <c r="F308" s="314" t="s">
        <v>978</v>
      </c>
      <c r="G308" s="314"/>
      <c r="H308" s="314"/>
      <c r="I308" s="241" t="s">
        <v>450</v>
      </c>
      <c r="J308" s="314" t="s">
        <v>17</v>
      </c>
      <c r="K308" s="314"/>
      <c r="L308" s="239" t="s">
        <v>29</v>
      </c>
      <c r="M308" s="239">
        <v>4</v>
      </c>
      <c r="N308" s="312" t="s">
        <v>19</v>
      </c>
      <c r="O308" s="312"/>
      <c r="P308" s="312"/>
      <c r="Q308" s="239" t="s">
        <v>18</v>
      </c>
      <c r="W308" s="144">
        <f t="shared" si="4"/>
        <v>0</v>
      </c>
    </row>
    <row r="309" spans="2:23" ht="30" customHeight="1">
      <c r="B309" s="171"/>
      <c r="C309" s="312">
        <v>2018</v>
      </c>
      <c r="D309" s="312"/>
      <c r="E309" s="241" t="s">
        <v>977</v>
      </c>
      <c r="F309" s="314" t="s">
        <v>976</v>
      </c>
      <c r="G309" s="314"/>
      <c r="H309" s="314"/>
      <c r="I309" s="241" t="s">
        <v>450</v>
      </c>
      <c r="J309" s="314" t="s">
        <v>17</v>
      </c>
      <c r="K309" s="314"/>
      <c r="L309" s="239" t="s">
        <v>29</v>
      </c>
      <c r="M309" s="239">
        <v>4</v>
      </c>
      <c r="N309" s="312" t="s">
        <v>19</v>
      </c>
      <c r="O309" s="312"/>
      <c r="P309" s="312"/>
      <c r="Q309" s="239" t="s">
        <v>18</v>
      </c>
      <c r="W309" s="144">
        <f t="shared" si="4"/>
        <v>0</v>
      </c>
    </row>
    <row r="310" spans="2:23" ht="30" customHeight="1">
      <c r="B310" s="171"/>
      <c r="C310" s="312">
        <v>2018</v>
      </c>
      <c r="D310" s="312"/>
      <c r="E310" s="241" t="s">
        <v>975</v>
      </c>
      <c r="F310" s="314" t="s">
        <v>974</v>
      </c>
      <c r="G310" s="314"/>
      <c r="H310" s="314"/>
      <c r="I310" s="241" t="s">
        <v>450</v>
      </c>
      <c r="J310" s="314" t="s">
        <v>17</v>
      </c>
      <c r="K310" s="314"/>
      <c r="L310" s="239" t="s">
        <v>29</v>
      </c>
      <c r="M310" s="239">
        <v>4</v>
      </c>
      <c r="N310" s="312" t="s">
        <v>19</v>
      </c>
      <c r="O310" s="312"/>
      <c r="P310" s="312"/>
      <c r="Q310" s="239" t="s">
        <v>18</v>
      </c>
      <c r="W310" s="144">
        <f t="shared" si="4"/>
        <v>0</v>
      </c>
    </row>
    <row r="311" spans="2:23" ht="30" customHeight="1">
      <c r="B311" s="171"/>
      <c r="C311" s="312">
        <v>2018</v>
      </c>
      <c r="D311" s="312"/>
      <c r="E311" s="241" t="s">
        <v>973</v>
      </c>
      <c r="F311" s="314" t="s">
        <v>972</v>
      </c>
      <c r="G311" s="314"/>
      <c r="H311" s="314"/>
      <c r="I311" s="241" t="s">
        <v>450</v>
      </c>
      <c r="J311" s="314" t="s">
        <v>17</v>
      </c>
      <c r="K311" s="314"/>
      <c r="L311" s="239" t="s">
        <v>29</v>
      </c>
      <c r="M311" s="239">
        <v>4</v>
      </c>
      <c r="N311" s="312" t="s">
        <v>19</v>
      </c>
      <c r="O311" s="312"/>
      <c r="P311" s="312"/>
      <c r="Q311" s="239" t="s">
        <v>18</v>
      </c>
      <c r="W311" s="144">
        <f t="shared" si="4"/>
        <v>0</v>
      </c>
    </row>
    <row r="312" spans="2:23" s="181" customFormat="1" ht="30" customHeight="1">
      <c r="B312" s="180"/>
      <c r="C312" s="308">
        <v>2018</v>
      </c>
      <c r="D312" s="308"/>
      <c r="E312" s="153" t="s">
        <v>971</v>
      </c>
      <c r="F312" s="310" t="s">
        <v>970</v>
      </c>
      <c r="G312" s="310"/>
      <c r="H312" s="310"/>
      <c r="I312" s="153" t="s">
        <v>450</v>
      </c>
      <c r="J312" s="310" t="s">
        <v>17</v>
      </c>
      <c r="K312" s="310"/>
      <c r="L312" s="242" t="s">
        <v>18</v>
      </c>
      <c r="M312" s="242">
        <v>3</v>
      </c>
      <c r="N312" s="308" t="s">
        <v>19</v>
      </c>
      <c r="O312" s="308"/>
      <c r="P312" s="308"/>
      <c r="Q312" s="242" t="s">
        <v>18</v>
      </c>
      <c r="R312" s="155"/>
      <c r="S312" s="155"/>
      <c r="T312" s="155"/>
      <c r="U312" s="155"/>
      <c r="V312" s="155"/>
      <c r="W312" s="155">
        <f t="shared" si="4"/>
        <v>0</v>
      </c>
    </row>
    <row r="313" spans="2:23" ht="30" customHeight="1">
      <c r="B313" s="171"/>
      <c r="C313" s="312">
        <v>2018</v>
      </c>
      <c r="D313" s="312"/>
      <c r="E313" s="241" t="s">
        <v>969</v>
      </c>
      <c r="F313" s="314" t="s">
        <v>968</v>
      </c>
      <c r="G313" s="314"/>
      <c r="H313" s="314"/>
      <c r="I313" s="241" t="s">
        <v>450</v>
      </c>
      <c r="J313" s="314" t="s">
        <v>17</v>
      </c>
      <c r="K313" s="314"/>
      <c r="L313" s="239" t="s">
        <v>29</v>
      </c>
      <c r="M313" s="239">
        <v>4</v>
      </c>
      <c r="N313" s="312" t="s">
        <v>19</v>
      </c>
      <c r="O313" s="312"/>
      <c r="P313" s="312"/>
      <c r="Q313" s="239" t="s">
        <v>18</v>
      </c>
      <c r="W313" s="144">
        <f t="shared" si="4"/>
        <v>0</v>
      </c>
    </row>
    <row r="314" spans="2:23" ht="30" customHeight="1">
      <c r="B314" s="171"/>
      <c r="C314" s="312">
        <v>2018</v>
      </c>
      <c r="D314" s="312"/>
      <c r="E314" s="241" t="s">
        <v>967</v>
      </c>
      <c r="F314" s="314" t="s">
        <v>966</v>
      </c>
      <c r="G314" s="314"/>
      <c r="H314" s="314"/>
      <c r="I314" s="241" t="s">
        <v>450</v>
      </c>
      <c r="J314" s="314" t="s">
        <v>17</v>
      </c>
      <c r="K314" s="314"/>
      <c r="L314" s="239" t="s">
        <v>29</v>
      </c>
      <c r="M314" s="239">
        <v>4</v>
      </c>
      <c r="N314" s="312" t="s">
        <v>19</v>
      </c>
      <c r="O314" s="312"/>
      <c r="P314" s="312"/>
      <c r="Q314" s="239" t="s">
        <v>18</v>
      </c>
      <c r="W314" s="144">
        <f t="shared" si="4"/>
        <v>0</v>
      </c>
    </row>
    <row r="315" spans="2:23" s="179" customFormat="1" ht="30" customHeight="1">
      <c r="B315" s="178"/>
      <c r="C315" s="305">
        <v>2018</v>
      </c>
      <c r="D315" s="305"/>
      <c r="E315" s="247" t="s">
        <v>965</v>
      </c>
      <c r="F315" s="307" t="s">
        <v>964</v>
      </c>
      <c r="G315" s="307"/>
      <c r="H315" s="307"/>
      <c r="I315" s="247" t="s">
        <v>450</v>
      </c>
      <c r="J315" s="307" t="s">
        <v>17</v>
      </c>
      <c r="K315" s="307"/>
      <c r="L315" s="245" t="s">
        <v>18</v>
      </c>
      <c r="M315" s="245">
        <v>2</v>
      </c>
      <c r="N315" s="305" t="s">
        <v>19</v>
      </c>
      <c r="O315" s="305"/>
      <c r="P315" s="305"/>
      <c r="Q315" s="245" t="s">
        <v>18</v>
      </c>
      <c r="R315" s="148"/>
      <c r="S315" s="148">
        <f>S316+S318+S320+S323+S327+S330+S332+S335+S341+S353+S359+S361+S364+S366+S368</f>
        <v>0</v>
      </c>
      <c r="T315" s="148">
        <f>T316+T318+T320+T323+T327+T330+T332+T335+T341+T353+T359+T361+T364+T366+T368</f>
        <v>0</v>
      </c>
      <c r="U315" s="148"/>
      <c r="V315" s="148">
        <f>V316+V318+V320+V323+V327+V330+V332+V335+V341+V353+V359+V361+V364+V366+V368</f>
        <v>0</v>
      </c>
      <c r="W315" s="148">
        <f t="shared" si="4"/>
        <v>0</v>
      </c>
    </row>
    <row r="316" spans="2:23" s="181" customFormat="1" ht="30" customHeight="1">
      <c r="B316" s="180"/>
      <c r="C316" s="308">
        <v>2018</v>
      </c>
      <c r="D316" s="308"/>
      <c r="E316" s="153" t="s">
        <v>963</v>
      </c>
      <c r="F316" s="310" t="s">
        <v>962</v>
      </c>
      <c r="G316" s="310"/>
      <c r="H316" s="310"/>
      <c r="I316" s="153" t="s">
        <v>450</v>
      </c>
      <c r="J316" s="310" t="s">
        <v>17</v>
      </c>
      <c r="K316" s="310"/>
      <c r="L316" s="242" t="s">
        <v>18</v>
      </c>
      <c r="M316" s="242">
        <v>3</v>
      </c>
      <c r="N316" s="308" t="s">
        <v>19</v>
      </c>
      <c r="O316" s="308"/>
      <c r="P316" s="308"/>
      <c r="Q316" s="242" t="s">
        <v>18</v>
      </c>
      <c r="R316" s="155"/>
      <c r="S316" s="155"/>
      <c r="T316" s="155"/>
      <c r="U316" s="155"/>
      <c r="V316" s="155"/>
      <c r="W316" s="155">
        <f t="shared" si="4"/>
        <v>0</v>
      </c>
    </row>
    <row r="317" spans="2:23" ht="30" customHeight="1">
      <c r="B317" s="171"/>
      <c r="C317" s="312">
        <v>2018</v>
      </c>
      <c r="D317" s="312"/>
      <c r="E317" s="241" t="s">
        <v>961</v>
      </c>
      <c r="F317" s="314" t="s">
        <v>960</v>
      </c>
      <c r="G317" s="314"/>
      <c r="H317" s="314"/>
      <c r="I317" s="241" t="s">
        <v>450</v>
      </c>
      <c r="J317" s="314" t="s">
        <v>17</v>
      </c>
      <c r="K317" s="314"/>
      <c r="L317" s="239" t="s">
        <v>29</v>
      </c>
      <c r="M317" s="239">
        <v>4</v>
      </c>
      <c r="N317" s="312" t="s">
        <v>19</v>
      </c>
      <c r="O317" s="312"/>
      <c r="P317" s="312"/>
      <c r="Q317" s="239" t="s">
        <v>18</v>
      </c>
      <c r="W317" s="144">
        <f t="shared" si="4"/>
        <v>0</v>
      </c>
    </row>
    <row r="318" spans="2:23" s="181" customFormat="1" ht="30" customHeight="1">
      <c r="B318" s="180"/>
      <c r="C318" s="308">
        <v>2018</v>
      </c>
      <c r="D318" s="308"/>
      <c r="E318" s="153" t="s">
        <v>959</v>
      </c>
      <c r="F318" s="310" t="s">
        <v>958</v>
      </c>
      <c r="G318" s="310"/>
      <c r="H318" s="310"/>
      <c r="I318" s="153" t="s">
        <v>450</v>
      </c>
      <c r="J318" s="310" t="s">
        <v>17</v>
      </c>
      <c r="K318" s="310"/>
      <c r="L318" s="242" t="s">
        <v>18</v>
      </c>
      <c r="M318" s="242">
        <v>3</v>
      </c>
      <c r="N318" s="308" t="s">
        <v>19</v>
      </c>
      <c r="O318" s="308"/>
      <c r="P318" s="308"/>
      <c r="Q318" s="242" t="s">
        <v>18</v>
      </c>
      <c r="R318" s="155"/>
      <c r="S318" s="155"/>
      <c r="T318" s="155"/>
      <c r="U318" s="155"/>
      <c r="V318" s="155"/>
      <c r="W318" s="155">
        <f t="shared" si="4"/>
        <v>0</v>
      </c>
    </row>
    <row r="319" spans="2:23" ht="30" customHeight="1">
      <c r="B319" s="171"/>
      <c r="C319" s="312">
        <v>2018</v>
      </c>
      <c r="D319" s="312"/>
      <c r="E319" s="241" t="s">
        <v>957</v>
      </c>
      <c r="F319" s="314" t="s">
        <v>956</v>
      </c>
      <c r="G319" s="314"/>
      <c r="H319" s="314"/>
      <c r="I319" s="241" t="s">
        <v>450</v>
      </c>
      <c r="J319" s="314" t="s">
        <v>17</v>
      </c>
      <c r="K319" s="314"/>
      <c r="L319" s="239" t="s">
        <v>29</v>
      </c>
      <c r="M319" s="239">
        <v>4</v>
      </c>
      <c r="N319" s="312" t="s">
        <v>19</v>
      </c>
      <c r="O319" s="312"/>
      <c r="P319" s="312"/>
      <c r="Q319" s="239" t="s">
        <v>18</v>
      </c>
      <c r="W319" s="144">
        <f t="shared" si="4"/>
        <v>0</v>
      </c>
    </row>
    <row r="320" spans="2:23" s="181" customFormat="1" ht="43.5" customHeight="1">
      <c r="B320" s="180"/>
      <c r="C320" s="308">
        <v>2018</v>
      </c>
      <c r="D320" s="308"/>
      <c r="E320" s="153" t="s">
        <v>955</v>
      </c>
      <c r="F320" s="310" t="s">
        <v>954</v>
      </c>
      <c r="G320" s="310"/>
      <c r="H320" s="310"/>
      <c r="I320" s="153" t="s">
        <v>450</v>
      </c>
      <c r="J320" s="310" t="s">
        <v>17</v>
      </c>
      <c r="K320" s="310"/>
      <c r="L320" s="242" t="s">
        <v>18</v>
      </c>
      <c r="M320" s="242">
        <v>3</v>
      </c>
      <c r="N320" s="308" t="s">
        <v>19</v>
      </c>
      <c r="O320" s="308"/>
      <c r="P320" s="308"/>
      <c r="Q320" s="242" t="s">
        <v>18</v>
      </c>
      <c r="R320" s="155"/>
      <c r="S320" s="155"/>
      <c r="T320" s="155"/>
      <c r="U320" s="155"/>
      <c r="V320" s="155"/>
      <c r="W320" s="155">
        <f t="shared" si="4"/>
        <v>0</v>
      </c>
    </row>
    <row r="321" spans="2:23" ht="30" customHeight="1">
      <c r="B321" s="171"/>
      <c r="C321" s="312">
        <v>2018</v>
      </c>
      <c r="D321" s="312"/>
      <c r="E321" s="241" t="s">
        <v>953</v>
      </c>
      <c r="F321" s="314" t="s">
        <v>952</v>
      </c>
      <c r="G321" s="314"/>
      <c r="H321" s="314"/>
      <c r="I321" s="241" t="s">
        <v>450</v>
      </c>
      <c r="J321" s="314" t="s">
        <v>17</v>
      </c>
      <c r="K321" s="314"/>
      <c r="L321" s="239" t="s">
        <v>29</v>
      </c>
      <c r="M321" s="239">
        <v>4</v>
      </c>
      <c r="N321" s="312" t="s">
        <v>19</v>
      </c>
      <c r="O321" s="312"/>
      <c r="P321" s="312"/>
      <c r="Q321" s="239" t="s">
        <v>18</v>
      </c>
      <c r="W321" s="144">
        <f t="shared" si="4"/>
        <v>0</v>
      </c>
    </row>
    <row r="322" spans="2:23" ht="30" customHeight="1">
      <c r="B322" s="171"/>
      <c r="C322" s="312">
        <v>2018</v>
      </c>
      <c r="D322" s="312"/>
      <c r="E322" s="241" t="s">
        <v>951</v>
      </c>
      <c r="F322" s="314" t="s">
        <v>950</v>
      </c>
      <c r="G322" s="314"/>
      <c r="H322" s="314"/>
      <c r="I322" s="241" t="s">
        <v>450</v>
      </c>
      <c r="J322" s="314" t="s">
        <v>17</v>
      </c>
      <c r="K322" s="314"/>
      <c r="L322" s="239" t="s">
        <v>29</v>
      </c>
      <c r="M322" s="239">
        <v>4</v>
      </c>
      <c r="N322" s="312" t="s">
        <v>19</v>
      </c>
      <c r="O322" s="312"/>
      <c r="P322" s="312"/>
      <c r="Q322" s="239" t="s">
        <v>18</v>
      </c>
      <c r="W322" s="144">
        <f t="shared" si="4"/>
        <v>0</v>
      </c>
    </row>
    <row r="323" spans="2:23" s="181" customFormat="1" ht="30" customHeight="1">
      <c r="B323" s="180"/>
      <c r="C323" s="308">
        <v>2018</v>
      </c>
      <c r="D323" s="308"/>
      <c r="E323" s="153" t="s">
        <v>949</v>
      </c>
      <c r="F323" s="310" t="s">
        <v>948</v>
      </c>
      <c r="G323" s="310"/>
      <c r="H323" s="310"/>
      <c r="I323" s="153" t="s">
        <v>450</v>
      </c>
      <c r="J323" s="310" t="s">
        <v>17</v>
      </c>
      <c r="K323" s="310"/>
      <c r="L323" s="242" t="s">
        <v>18</v>
      </c>
      <c r="M323" s="242">
        <v>3</v>
      </c>
      <c r="N323" s="308" t="s">
        <v>19</v>
      </c>
      <c r="O323" s="308"/>
      <c r="P323" s="308"/>
      <c r="Q323" s="242" t="s">
        <v>18</v>
      </c>
      <c r="R323" s="155"/>
      <c r="S323" s="155"/>
      <c r="T323" s="155">
        <f>T324+T325+T326</f>
        <v>0</v>
      </c>
      <c r="U323" s="155"/>
      <c r="V323" s="155">
        <f>V324+V325+V326</f>
        <v>0</v>
      </c>
      <c r="W323" s="155">
        <f t="shared" si="4"/>
        <v>0</v>
      </c>
    </row>
    <row r="324" spans="2:23" ht="30" customHeight="1">
      <c r="B324" s="171"/>
      <c r="C324" s="312">
        <v>2018</v>
      </c>
      <c r="D324" s="312"/>
      <c r="E324" s="241" t="s">
        <v>947</v>
      </c>
      <c r="F324" s="314" t="s">
        <v>946</v>
      </c>
      <c r="G324" s="314"/>
      <c r="H324" s="314"/>
      <c r="I324" s="241" t="s">
        <v>450</v>
      </c>
      <c r="J324" s="314" t="s">
        <v>17</v>
      </c>
      <c r="K324" s="314"/>
      <c r="L324" s="239" t="s">
        <v>29</v>
      </c>
      <c r="M324" s="239">
        <v>4</v>
      </c>
      <c r="N324" s="312" t="s">
        <v>19</v>
      </c>
      <c r="O324" s="312"/>
      <c r="P324" s="312"/>
      <c r="Q324" s="239" t="s">
        <v>18</v>
      </c>
      <c r="W324" s="144">
        <f t="shared" ref="W324:W387" si="5">R324+S324+T324+U324+V324</f>
        <v>0</v>
      </c>
    </row>
    <row r="325" spans="2:23" ht="30" customHeight="1">
      <c r="B325" s="171"/>
      <c r="C325" s="312">
        <v>2018</v>
      </c>
      <c r="D325" s="312"/>
      <c r="E325" s="241" t="s">
        <v>945</v>
      </c>
      <c r="F325" s="314" t="s">
        <v>944</v>
      </c>
      <c r="G325" s="314"/>
      <c r="H325" s="314"/>
      <c r="I325" s="241" t="s">
        <v>450</v>
      </c>
      <c r="J325" s="314" t="s">
        <v>17</v>
      </c>
      <c r="K325" s="314"/>
      <c r="L325" s="239" t="s">
        <v>29</v>
      </c>
      <c r="M325" s="239">
        <v>4</v>
      </c>
      <c r="N325" s="312" t="s">
        <v>19</v>
      </c>
      <c r="O325" s="312"/>
      <c r="P325" s="312"/>
      <c r="Q325" s="239" t="s">
        <v>18</v>
      </c>
      <c r="W325" s="144">
        <f t="shared" si="5"/>
        <v>0</v>
      </c>
    </row>
    <row r="326" spans="2:23" ht="30" customHeight="1">
      <c r="B326" s="171"/>
      <c r="C326" s="312">
        <v>2018</v>
      </c>
      <c r="D326" s="312"/>
      <c r="E326" s="241" t="s">
        <v>943</v>
      </c>
      <c r="F326" s="314" t="s">
        <v>942</v>
      </c>
      <c r="G326" s="314"/>
      <c r="H326" s="314"/>
      <c r="I326" s="241" t="s">
        <v>450</v>
      </c>
      <c r="J326" s="314" t="s">
        <v>17</v>
      </c>
      <c r="K326" s="314"/>
      <c r="L326" s="239" t="s">
        <v>29</v>
      </c>
      <c r="M326" s="239">
        <v>4</v>
      </c>
      <c r="N326" s="312" t="s">
        <v>19</v>
      </c>
      <c r="O326" s="312"/>
      <c r="P326" s="312"/>
      <c r="Q326" s="239" t="s">
        <v>18</v>
      </c>
      <c r="W326" s="144">
        <f t="shared" si="5"/>
        <v>0</v>
      </c>
    </row>
    <row r="327" spans="2:23" s="181" customFormat="1" ht="30" customHeight="1">
      <c r="B327" s="180"/>
      <c r="C327" s="308">
        <v>2018</v>
      </c>
      <c r="D327" s="308"/>
      <c r="E327" s="153" t="s">
        <v>941</v>
      </c>
      <c r="F327" s="310" t="s">
        <v>940</v>
      </c>
      <c r="G327" s="310"/>
      <c r="H327" s="310"/>
      <c r="I327" s="153" t="s">
        <v>450</v>
      </c>
      <c r="J327" s="310" t="s">
        <v>17</v>
      </c>
      <c r="K327" s="310"/>
      <c r="L327" s="242" t="s">
        <v>18</v>
      </c>
      <c r="M327" s="242">
        <v>3</v>
      </c>
      <c r="N327" s="308" t="s">
        <v>19</v>
      </c>
      <c r="O327" s="308"/>
      <c r="P327" s="308"/>
      <c r="Q327" s="242" t="s">
        <v>18</v>
      </c>
      <c r="R327" s="155"/>
      <c r="S327" s="155">
        <f>S328+S329</f>
        <v>0</v>
      </c>
      <c r="T327" s="155"/>
      <c r="U327" s="155"/>
      <c r="V327" s="155"/>
      <c r="W327" s="155">
        <f t="shared" si="5"/>
        <v>0</v>
      </c>
    </row>
    <row r="328" spans="2:23" ht="30" customHeight="1">
      <c r="B328" s="171"/>
      <c r="C328" s="312">
        <v>2018</v>
      </c>
      <c r="D328" s="312"/>
      <c r="E328" s="241" t="s">
        <v>939</v>
      </c>
      <c r="F328" s="314" t="s">
        <v>938</v>
      </c>
      <c r="G328" s="314"/>
      <c r="H328" s="314"/>
      <c r="I328" s="241" t="s">
        <v>450</v>
      </c>
      <c r="J328" s="314" t="s">
        <v>17</v>
      </c>
      <c r="K328" s="314"/>
      <c r="L328" s="239" t="s">
        <v>29</v>
      </c>
      <c r="M328" s="239">
        <v>4</v>
      </c>
      <c r="N328" s="312" t="s">
        <v>19</v>
      </c>
      <c r="O328" s="312"/>
      <c r="P328" s="312"/>
      <c r="Q328" s="239" t="s">
        <v>18</v>
      </c>
      <c r="W328" s="144">
        <f t="shared" si="5"/>
        <v>0</v>
      </c>
    </row>
    <row r="329" spans="2:23" ht="30" customHeight="1">
      <c r="B329" s="171"/>
      <c r="C329" s="312">
        <v>2018</v>
      </c>
      <c r="D329" s="312"/>
      <c r="E329" s="241" t="s">
        <v>937</v>
      </c>
      <c r="F329" s="314" t="s">
        <v>936</v>
      </c>
      <c r="G329" s="314"/>
      <c r="H329" s="314"/>
      <c r="I329" s="241" t="s">
        <v>450</v>
      </c>
      <c r="J329" s="314" t="s">
        <v>17</v>
      </c>
      <c r="K329" s="314"/>
      <c r="L329" s="239" t="s">
        <v>29</v>
      </c>
      <c r="M329" s="239">
        <v>4</v>
      </c>
      <c r="N329" s="312" t="s">
        <v>19</v>
      </c>
      <c r="O329" s="312"/>
      <c r="P329" s="312"/>
      <c r="Q329" s="239" t="s">
        <v>18</v>
      </c>
      <c r="W329" s="144">
        <f t="shared" si="5"/>
        <v>0</v>
      </c>
    </row>
    <row r="330" spans="2:23" s="181" customFormat="1" ht="30" customHeight="1">
      <c r="B330" s="180"/>
      <c r="C330" s="308">
        <v>2018</v>
      </c>
      <c r="D330" s="308"/>
      <c r="E330" s="153" t="s">
        <v>935</v>
      </c>
      <c r="F330" s="310" t="s">
        <v>934</v>
      </c>
      <c r="G330" s="310"/>
      <c r="H330" s="310"/>
      <c r="I330" s="153" t="s">
        <v>450</v>
      </c>
      <c r="J330" s="310" t="s">
        <v>17</v>
      </c>
      <c r="K330" s="310"/>
      <c r="L330" s="242" t="s">
        <v>18</v>
      </c>
      <c r="M330" s="242">
        <v>3</v>
      </c>
      <c r="N330" s="308" t="s">
        <v>19</v>
      </c>
      <c r="O330" s="308"/>
      <c r="P330" s="308"/>
      <c r="Q330" s="242" t="s">
        <v>18</v>
      </c>
      <c r="R330" s="155"/>
      <c r="S330" s="155"/>
      <c r="T330" s="155"/>
      <c r="U330" s="155"/>
      <c r="V330" s="155"/>
      <c r="W330" s="155">
        <f t="shared" si="5"/>
        <v>0</v>
      </c>
    </row>
    <row r="331" spans="2:23" ht="30" customHeight="1">
      <c r="B331" s="171"/>
      <c r="C331" s="312">
        <v>2018</v>
      </c>
      <c r="D331" s="312"/>
      <c r="E331" s="241" t="s">
        <v>933</v>
      </c>
      <c r="F331" s="314" t="s">
        <v>932</v>
      </c>
      <c r="G331" s="314"/>
      <c r="H331" s="314"/>
      <c r="I331" s="241" t="s">
        <v>450</v>
      </c>
      <c r="J331" s="314" t="s">
        <v>17</v>
      </c>
      <c r="K331" s="314"/>
      <c r="L331" s="239" t="s">
        <v>29</v>
      </c>
      <c r="M331" s="239">
        <v>4</v>
      </c>
      <c r="N331" s="312" t="s">
        <v>19</v>
      </c>
      <c r="O331" s="312"/>
      <c r="P331" s="312"/>
      <c r="Q331" s="239" t="s">
        <v>18</v>
      </c>
      <c r="W331" s="144">
        <f t="shared" si="5"/>
        <v>0</v>
      </c>
    </row>
    <row r="332" spans="2:23" s="181" customFormat="1" ht="30" customHeight="1">
      <c r="B332" s="180"/>
      <c r="C332" s="308">
        <v>2018</v>
      </c>
      <c r="D332" s="308"/>
      <c r="E332" s="153" t="s">
        <v>931</v>
      </c>
      <c r="F332" s="310" t="s">
        <v>930</v>
      </c>
      <c r="G332" s="310"/>
      <c r="H332" s="310"/>
      <c r="I332" s="153" t="s">
        <v>450</v>
      </c>
      <c r="J332" s="310" t="s">
        <v>17</v>
      </c>
      <c r="K332" s="310"/>
      <c r="L332" s="242" t="s">
        <v>18</v>
      </c>
      <c r="M332" s="242">
        <v>3</v>
      </c>
      <c r="N332" s="308" t="s">
        <v>19</v>
      </c>
      <c r="O332" s="308"/>
      <c r="P332" s="308"/>
      <c r="Q332" s="242" t="s">
        <v>18</v>
      </c>
      <c r="R332" s="155"/>
      <c r="S332" s="155"/>
      <c r="T332" s="155"/>
      <c r="U332" s="155"/>
      <c r="V332" s="155"/>
      <c r="W332" s="155">
        <f t="shared" si="5"/>
        <v>0</v>
      </c>
    </row>
    <row r="333" spans="2:23" ht="30" customHeight="1">
      <c r="B333" s="171"/>
      <c r="C333" s="312">
        <v>2018</v>
      </c>
      <c r="D333" s="312"/>
      <c r="E333" s="241" t="s">
        <v>929</v>
      </c>
      <c r="F333" s="314" t="s">
        <v>928</v>
      </c>
      <c r="G333" s="314"/>
      <c r="H333" s="314"/>
      <c r="I333" s="241" t="s">
        <v>450</v>
      </c>
      <c r="J333" s="314" t="s">
        <v>17</v>
      </c>
      <c r="K333" s="314"/>
      <c r="L333" s="239" t="s">
        <v>29</v>
      </c>
      <c r="M333" s="239">
        <v>4</v>
      </c>
      <c r="N333" s="312" t="s">
        <v>19</v>
      </c>
      <c r="O333" s="312"/>
      <c r="P333" s="312"/>
      <c r="Q333" s="239" t="s">
        <v>18</v>
      </c>
      <c r="W333" s="144">
        <f t="shared" si="5"/>
        <v>0</v>
      </c>
    </row>
    <row r="334" spans="2:23" ht="30" customHeight="1">
      <c r="B334" s="171"/>
      <c r="C334" s="312">
        <v>2018</v>
      </c>
      <c r="D334" s="312"/>
      <c r="E334" s="241" t="s">
        <v>927</v>
      </c>
      <c r="F334" s="314" t="s">
        <v>926</v>
      </c>
      <c r="G334" s="314"/>
      <c r="H334" s="314"/>
      <c r="I334" s="241" t="s">
        <v>450</v>
      </c>
      <c r="J334" s="314" t="s">
        <v>17</v>
      </c>
      <c r="K334" s="314"/>
      <c r="L334" s="239" t="s">
        <v>29</v>
      </c>
      <c r="M334" s="239">
        <v>4</v>
      </c>
      <c r="N334" s="312" t="s">
        <v>19</v>
      </c>
      <c r="O334" s="312"/>
      <c r="P334" s="312"/>
      <c r="Q334" s="239" t="s">
        <v>18</v>
      </c>
      <c r="W334" s="144">
        <f t="shared" si="5"/>
        <v>0</v>
      </c>
    </row>
    <row r="335" spans="2:23" s="181" customFormat="1" ht="30" customHeight="1">
      <c r="B335" s="180"/>
      <c r="C335" s="308">
        <v>2018</v>
      </c>
      <c r="D335" s="308"/>
      <c r="E335" s="153" t="s">
        <v>925</v>
      </c>
      <c r="F335" s="310" t="s">
        <v>924</v>
      </c>
      <c r="G335" s="310"/>
      <c r="H335" s="310"/>
      <c r="I335" s="153" t="s">
        <v>450</v>
      </c>
      <c r="J335" s="310" t="s">
        <v>17</v>
      </c>
      <c r="K335" s="310"/>
      <c r="L335" s="242" t="s">
        <v>18</v>
      </c>
      <c r="M335" s="242">
        <v>3</v>
      </c>
      <c r="N335" s="308" t="s">
        <v>19</v>
      </c>
      <c r="O335" s="308"/>
      <c r="P335" s="308"/>
      <c r="Q335" s="242" t="s">
        <v>18</v>
      </c>
      <c r="R335" s="155"/>
      <c r="S335" s="155"/>
      <c r="T335" s="155"/>
      <c r="U335" s="155"/>
      <c r="V335" s="155"/>
      <c r="W335" s="155">
        <f t="shared" si="5"/>
        <v>0</v>
      </c>
    </row>
    <row r="336" spans="2:23" ht="30" customHeight="1">
      <c r="B336" s="171"/>
      <c r="C336" s="312">
        <v>2018</v>
      </c>
      <c r="D336" s="312"/>
      <c r="E336" s="241" t="s">
        <v>923</v>
      </c>
      <c r="F336" s="314" t="s">
        <v>922</v>
      </c>
      <c r="G336" s="314"/>
      <c r="H336" s="314"/>
      <c r="I336" s="241" t="s">
        <v>450</v>
      </c>
      <c r="J336" s="314" t="s">
        <v>17</v>
      </c>
      <c r="K336" s="314"/>
      <c r="L336" s="239" t="s">
        <v>29</v>
      </c>
      <c r="M336" s="239">
        <v>4</v>
      </c>
      <c r="N336" s="312" t="s">
        <v>19</v>
      </c>
      <c r="O336" s="312"/>
      <c r="P336" s="312"/>
      <c r="Q336" s="239" t="s">
        <v>18</v>
      </c>
      <c r="W336" s="144">
        <f t="shared" si="5"/>
        <v>0</v>
      </c>
    </row>
    <row r="337" spans="2:23" ht="30" customHeight="1">
      <c r="B337" s="171"/>
      <c r="C337" s="312">
        <v>2018</v>
      </c>
      <c r="D337" s="312"/>
      <c r="E337" s="241" t="s">
        <v>921</v>
      </c>
      <c r="F337" s="314" t="s">
        <v>920</v>
      </c>
      <c r="G337" s="314"/>
      <c r="H337" s="314"/>
      <c r="I337" s="241" t="s">
        <v>450</v>
      </c>
      <c r="J337" s="314" t="s">
        <v>17</v>
      </c>
      <c r="K337" s="314"/>
      <c r="L337" s="239" t="s">
        <v>29</v>
      </c>
      <c r="M337" s="239">
        <v>4</v>
      </c>
      <c r="N337" s="312" t="s">
        <v>19</v>
      </c>
      <c r="O337" s="312"/>
      <c r="P337" s="312"/>
      <c r="Q337" s="239" t="s">
        <v>18</v>
      </c>
      <c r="W337" s="144">
        <f t="shared" si="5"/>
        <v>0</v>
      </c>
    </row>
    <row r="338" spans="2:23" ht="30" customHeight="1">
      <c r="B338" s="171"/>
      <c r="C338" s="312">
        <v>2018</v>
      </c>
      <c r="D338" s="312"/>
      <c r="E338" s="241" t="s">
        <v>919</v>
      </c>
      <c r="F338" s="314" t="s">
        <v>918</v>
      </c>
      <c r="G338" s="314"/>
      <c r="H338" s="314"/>
      <c r="I338" s="241" t="s">
        <v>450</v>
      </c>
      <c r="J338" s="314" t="s">
        <v>17</v>
      </c>
      <c r="K338" s="314"/>
      <c r="L338" s="239" t="s">
        <v>29</v>
      </c>
      <c r="M338" s="239">
        <v>4</v>
      </c>
      <c r="N338" s="312" t="s">
        <v>19</v>
      </c>
      <c r="O338" s="312"/>
      <c r="P338" s="312"/>
      <c r="Q338" s="239" t="s">
        <v>18</v>
      </c>
      <c r="W338" s="144">
        <f t="shared" si="5"/>
        <v>0</v>
      </c>
    </row>
    <row r="339" spans="2:23" ht="30" customHeight="1">
      <c r="B339" s="171"/>
      <c r="C339" s="312">
        <v>2018</v>
      </c>
      <c r="D339" s="312"/>
      <c r="E339" s="241" t="s">
        <v>917</v>
      </c>
      <c r="F339" s="314" t="s">
        <v>916</v>
      </c>
      <c r="G339" s="314"/>
      <c r="H339" s="314"/>
      <c r="I339" s="241" t="s">
        <v>450</v>
      </c>
      <c r="J339" s="314" t="s">
        <v>17</v>
      </c>
      <c r="K339" s="314"/>
      <c r="L339" s="239" t="s">
        <v>29</v>
      </c>
      <c r="M339" s="239">
        <v>4</v>
      </c>
      <c r="N339" s="312" t="s">
        <v>19</v>
      </c>
      <c r="O339" s="312"/>
      <c r="P339" s="312"/>
      <c r="Q339" s="239" t="s">
        <v>18</v>
      </c>
      <c r="W339" s="144">
        <f t="shared" si="5"/>
        <v>0</v>
      </c>
    </row>
    <row r="340" spans="2:23" ht="30" customHeight="1">
      <c r="B340" s="171"/>
      <c r="C340" s="312">
        <v>2018</v>
      </c>
      <c r="D340" s="312"/>
      <c r="E340" s="241" t="s">
        <v>915</v>
      </c>
      <c r="F340" s="314" t="s">
        <v>914</v>
      </c>
      <c r="G340" s="314"/>
      <c r="H340" s="314"/>
      <c r="I340" s="241" t="s">
        <v>450</v>
      </c>
      <c r="J340" s="314" t="s">
        <v>17</v>
      </c>
      <c r="K340" s="314"/>
      <c r="L340" s="239" t="s">
        <v>29</v>
      </c>
      <c r="M340" s="239">
        <v>4</v>
      </c>
      <c r="N340" s="312" t="s">
        <v>19</v>
      </c>
      <c r="O340" s="312"/>
      <c r="P340" s="312"/>
      <c r="Q340" s="239" t="s">
        <v>18</v>
      </c>
      <c r="W340" s="144">
        <f t="shared" si="5"/>
        <v>0</v>
      </c>
    </row>
    <row r="341" spans="2:23" s="181" customFormat="1" ht="30" customHeight="1">
      <c r="B341" s="180"/>
      <c r="C341" s="308">
        <v>2018</v>
      </c>
      <c r="D341" s="308"/>
      <c r="E341" s="153" t="s">
        <v>913</v>
      </c>
      <c r="F341" s="310" t="s">
        <v>912</v>
      </c>
      <c r="G341" s="310"/>
      <c r="H341" s="310"/>
      <c r="I341" s="153" t="s">
        <v>450</v>
      </c>
      <c r="J341" s="310" t="s">
        <v>17</v>
      </c>
      <c r="K341" s="310"/>
      <c r="L341" s="242" t="s">
        <v>18</v>
      </c>
      <c r="M341" s="242">
        <v>3</v>
      </c>
      <c r="N341" s="308" t="s">
        <v>19</v>
      </c>
      <c r="O341" s="308"/>
      <c r="P341" s="308"/>
      <c r="Q341" s="242" t="s">
        <v>18</v>
      </c>
      <c r="R341" s="155"/>
      <c r="S341" s="155">
        <f>S342+S343+S344+S345+S346+S347+S348+S349+S350+S351+S352</f>
        <v>0</v>
      </c>
      <c r="T341" s="155">
        <f>T342+T343+T344+T345+T346+T347+T348+T349+T350+T351+T352</f>
        <v>0</v>
      </c>
      <c r="U341" s="155"/>
      <c r="V341" s="155">
        <f>V342+V343+V344+V345+V346+V347+V348+V349+V350+V351+V352</f>
        <v>0</v>
      </c>
      <c r="W341" s="155">
        <f t="shared" si="5"/>
        <v>0</v>
      </c>
    </row>
    <row r="342" spans="2:23" ht="30" customHeight="1">
      <c r="B342" s="171"/>
      <c r="C342" s="312">
        <v>2018</v>
      </c>
      <c r="D342" s="312"/>
      <c r="E342" s="241" t="s">
        <v>911</v>
      </c>
      <c r="F342" s="314" t="s">
        <v>910</v>
      </c>
      <c r="G342" s="314"/>
      <c r="H342" s="314"/>
      <c r="I342" s="241" t="s">
        <v>450</v>
      </c>
      <c r="J342" s="314" t="s">
        <v>17</v>
      </c>
      <c r="K342" s="314"/>
      <c r="L342" s="239" t="s">
        <v>29</v>
      </c>
      <c r="M342" s="239">
        <v>4</v>
      </c>
      <c r="N342" s="312" t="s">
        <v>19</v>
      </c>
      <c r="O342" s="312"/>
      <c r="P342" s="312"/>
      <c r="Q342" s="239" t="s">
        <v>18</v>
      </c>
      <c r="W342" s="144">
        <f t="shared" si="5"/>
        <v>0</v>
      </c>
    </row>
    <row r="343" spans="2:23" ht="30" customHeight="1">
      <c r="B343" s="171"/>
      <c r="C343" s="312">
        <v>2018</v>
      </c>
      <c r="D343" s="312"/>
      <c r="E343" s="241" t="s">
        <v>909</v>
      </c>
      <c r="F343" s="314" t="s">
        <v>908</v>
      </c>
      <c r="G343" s="314"/>
      <c r="H343" s="314"/>
      <c r="I343" s="241" t="s">
        <v>450</v>
      </c>
      <c r="J343" s="314" t="s">
        <v>17</v>
      </c>
      <c r="K343" s="314"/>
      <c r="L343" s="239" t="s">
        <v>29</v>
      </c>
      <c r="M343" s="239">
        <v>4</v>
      </c>
      <c r="N343" s="312" t="s">
        <v>19</v>
      </c>
      <c r="O343" s="312"/>
      <c r="P343" s="312"/>
      <c r="Q343" s="239" t="s">
        <v>18</v>
      </c>
      <c r="W343" s="144">
        <f t="shared" si="5"/>
        <v>0</v>
      </c>
    </row>
    <row r="344" spans="2:23" ht="30" customHeight="1">
      <c r="B344" s="171"/>
      <c r="C344" s="312">
        <v>2018</v>
      </c>
      <c r="D344" s="312"/>
      <c r="E344" s="241" t="s">
        <v>907</v>
      </c>
      <c r="F344" s="314" t="s">
        <v>906</v>
      </c>
      <c r="G344" s="314"/>
      <c r="H344" s="314"/>
      <c r="I344" s="241" t="s">
        <v>450</v>
      </c>
      <c r="J344" s="314" t="s">
        <v>17</v>
      </c>
      <c r="K344" s="314"/>
      <c r="L344" s="239" t="s">
        <v>29</v>
      </c>
      <c r="M344" s="239">
        <v>4</v>
      </c>
      <c r="N344" s="312" t="s">
        <v>19</v>
      </c>
      <c r="O344" s="312"/>
      <c r="P344" s="312"/>
      <c r="Q344" s="239" t="s">
        <v>18</v>
      </c>
      <c r="W344" s="144">
        <f t="shared" si="5"/>
        <v>0</v>
      </c>
    </row>
    <row r="345" spans="2:23" ht="30" customHeight="1">
      <c r="B345" s="171"/>
      <c r="C345" s="312">
        <v>2018</v>
      </c>
      <c r="D345" s="312"/>
      <c r="E345" s="241" t="s">
        <v>905</v>
      </c>
      <c r="F345" s="314" t="s">
        <v>904</v>
      </c>
      <c r="G345" s="314"/>
      <c r="H345" s="314"/>
      <c r="I345" s="241" t="s">
        <v>450</v>
      </c>
      <c r="J345" s="314" t="s">
        <v>17</v>
      </c>
      <c r="K345" s="314"/>
      <c r="L345" s="239" t="s">
        <v>29</v>
      </c>
      <c r="M345" s="239">
        <v>4</v>
      </c>
      <c r="N345" s="312" t="s">
        <v>19</v>
      </c>
      <c r="O345" s="312"/>
      <c r="P345" s="312"/>
      <c r="Q345" s="239" t="s">
        <v>18</v>
      </c>
      <c r="W345" s="144">
        <f t="shared" si="5"/>
        <v>0</v>
      </c>
    </row>
    <row r="346" spans="2:23" ht="30" customHeight="1">
      <c r="B346" s="171"/>
      <c r="C346" s="312">
        <v>2018</v>
      </c>
      <c r="D346" s="312"/>
      <c r="E346" s="241" t="s">
        <v>903</v>
      </c>
      <c r="F346" s="314" t="s">
        <v>902</v>
      </c>
      <c r="G346" s="314"/>
      <c r="H346" s="314"/>
      <c r="I346" s="241" t="s">
        <v>450</v>
      </c>
      <c r="J346" s="314" t="s">
        <v>17</v>
      </c>
      <c r="K346" s="314"/>
      <c r="L346" s="239" t="s">
        <v>29</v>
      </c>
      <c r="M346" s="239">
        <v>4</v>
      </c>
      <c r="N346" s="312" t="s">
        <v>19</v>
      </c>
      <c r="O346" s="312"/>
      <c r="P346" s="312"/>
      <c r="Q346" s="239" t="s">
        <v>18</v>
      </c>
      <c r="W346" s="144">
        <f t="shared" si="5"/>
        <v>0</v>
      </c>
    </row>
    <row r="347" spans="2:23" ht="30" customHeight="1">
      <c r="B347" s="171"/>
      <c r="C347" s="312">
        <v>2018</v>
      </c>
      <c r="D347" s="312"/>
      <c r="E347" s="241" t="s">
        <v>901</v>
      </c>
      <c r="F347" s="314" t="s">
        <v>900</v>
      </c>
      <c r="G347" s="314"/>
      <c r="H347" s="314"/>
      <c r="I347" s="241" t="s">
        <v>450</v>
      </c>
      <c r="J347" s="314" t="s">
        <v>17</v>
      </c>
      <c r="K347" s="314"/>
      <c r="L347" s="239" t="s">
        <v>29</v>
      </c>
      <c r="M347" s="239">
        <v>4</v>
      </c>
      <c r="N347" s="312" t="s">
        <v>19</v>
      </c>
      <c r="O347" s="312"/>
      <c r="P347" s="312"/>
      <c r="Q347" s="239" t="s">
        <v>18</v>
      </c>
      <c r="W347" s="144">
        <f t="shared" si="5"/>
        <v>0</v>
      </c>
    </row>
    <row r="348" spans="2:23" ht="30" customHeight="1">
      <c r="B348" s="171"/>
      <c r="C348" s="312">
        <v>2018</v>
      </c>
      <c r="D348" s="312"/>
      <c r="E348" s="241" t="s">
        <v>899</v>
      </c>
      <c r="F348" s="314" t="s">
        <v>898</v>
      </c>
      <c r="G348" s="314"/>
      <c r="H348" s="314"/>
      <c r="I348" s="241" t="s">
        <v>450</v>
      </c>
      <c r="J348" s="314" t="s">
        <v>17</v>
      </c>
      <c r="K348" s="314"/>
      <c r="L348" s="239" t="s">
        <v>29</v>
      </c>
      <c r="M348" s="239">
        <v>4</v>
      </c>
      <c r="N348" s="312" t="s">
        <v>19</v>
      </c>
      <c r="O348" s="312"/>
      <c r="P348" s="312"/>
      <c r="Q348" s="239" t="s">
        <v>18</v>
      </c>
      <c r="W348" s="144">
        <f t="shared" si="5"/>
        <v>0</v>
      </c>
    </row>
    <row r="349" spans="2:23" ht="30" customHeight="1">
      <c r="B349" s="171"/>
      <c r="C349" s="312">
        <v>2018</v>
      </c>
      <c r="D349" s="312"/>
      <c r="E349" s="241" t="s">
        <v>897</v>
      </c>
      <c r="F349" s="314" t="s">
        <v>896</v>
      </c>
      <c r="G349" s="314"/>
      <c r="H349" s="314"/>
      <c r="I349" s="241" t="s">
        <v>450</v>
      </c>
      <c r="J349" s="314" t="s">
        <v>17</v>
      </c>
      <c r="K349" s="314"/>
      <c r="L349" s="239" t="s">
        <v>29</v>
      </c>
      <c r="M349" s="239">
        <v>4</v>
      </c>
      <c r="N349" s="312" t="s">
        <v>19</v>
      </c>
      <c r="O349" s="312"/>
      <c r="P349" s="312"/>
      <c r="Q349" s="239" t="s">
        <v>18</v>
      </c>
      <c r="W349" s="144">
        <f t="shared" si="5"/>
        <v>0</v>
      </c>
    </row>
    <row r="350" spans="2:23" ht="30" customHeight="1">
      <c r="B350" s="171"/>
      <c r="C350" s="312">
        <v>2018</v>
      </c>
      <c r="D350" s="312"/>
      <c r="E350" s="241" t="s">
        <v>895</v>
      </c>
      <c r="F350" s="314" t="s">
        <v>894</v>
      </c>
      <c r="G350" s="314"/>
      <c r="H350" s="314"/>
      <c r="I350" s="241" t="s">
        <v>450</v>
      </c>
      <c r="J350" s="314" t="s">
        <v>17</v>
      </c>
      <c r="K350" s="314"/>
      <c r="L350" s="239" t="s">
        <v>29</v>
      </c>
      <c r="M350" s="239">
        <v>4</v>
      </c>
      <c r="N350" s="312" t="s">
        <v>19</v>
      </c>
      <c r="O350" s="312"/>
      <c r="P350" s="312"/>
      <c r="Q350" s="239" t="s">
        <v>18</v>
      </c>
      <c r="W350" s="144">
        <f t="shared" si="5"/>
        <v>0</v>
      </c>
    </row>
    <row r="351" spans="2:23" ht="30" customHeight="1">
      <c r="B351" s="171"/>
      <c r="C351" s="312">
        <v>2018</v>
      </c>
      <c r="D351" s="312"/>
      <c r="E351" s="241" t="s">
        <v>893</v>
      </c>
      <c r="F351" s="314" t="s">
        <v>892</v>
      </c>
      <c r="G351" s="314"/>
      <c r="H351" s="314"/>
      <c r="I351" s="241" t="s">
        <v>450</v>
      </c>
      <c r="J351" s="314" t="s">
        <v>17</v>
      </c>
      <c r="K351" s="314"/>
      <c r="L351" s="239" t="s">
        <v>29</v>
      </c>
      <c r="M351" s="239">
        <v>4</v>
      </c>
      <c r="N351" s="312" t="s">
        <v>19</v>
      </c>
      <c r="O351" s="312"/>
      <c r="P351" s="312"/>
      <c r="Q351" s="239" t="s">
        <v>18</v>
      </c>
      <c r="W351" s="144">
        <f t="shared" si="5"/>
        <v>0</v>
      </c>
    </row>
    <row r="352" spans="2:23" ht="30" customHeight="1">
      <c r="B352" s="171"/>
      <c r="C352" s="312">
        <v>2018</v>
      </c>
      <c r="D352" s="312"/>
      <c r="E352" s="241" t="s">
        <v>891</v>
      </c>
      <c r="F352" s="314" t="s">
        <v>890</v>
      </c>
      <c r="G352" s="314"/>
      <c r="H352" s="314"/>
      <c r="I352" s="241" t="s">
        <v>450</v>
      </c>
      <c r="J352" s="314" t="s">
        <v>17</v>
      </c>
      <c r="K352" s="314"/>
      <c r="L352" s="239" t="s">
        <v>29</v>
      </c>
      <c r="M352" s="239">
        <v>4</v>
      </c>
      <c r="N352" s="312" t="s">
        <v>19</v>
      </c>
      <c r="O352" s="312"/>
      <c r="P352" s="312"/>
      <c r="Q352" s="239" t="s">
        <v>18</v>
      </c>
      <c r="W352" s="144">
        <f t="shared" si="5"/>
        <v>0</v>
      </c>
    </row>
    <row r="353" spans="2:23" s="181" customFormat="1" ht="30" customHeight="1">
      <c r="B353" s="180"/>
      <c r="C353" s="308">
        <v>2018</v>
      </c>
      <c r="D353" s="308"/>
      <c r="E353" s="153" t="s">
        <v>889</v>
      </c>
      <c r="F353" s="310" t="s">
        <v>888</v>
      </c>
      <c r="G353" s="310"/>
      <c r="H353" s="310"/>
      <c r="I353" s="153" t="s">
        <v>450</v>
      </c>
      <c r="J353" s="310" t="s">
        <v>17</v>
      </c>
      <c r="K353" s="310"/>
      <c r="L353" s="242" t="s">
        <v>18</v>
      </c>
      <c r="M353" s="242">
        <v>3</v>
      </c>
      <c r="N353" s="308" t="s">
        <v>19</v>
      </c>
      <c r="O353" s="308"/>
      <c r="P353" s="308"/>
      <c r="Q353" s="242" t="s">
        <v>18</v>
      </c>
      <c r="R353" s="155"/>
      <c r="S353" s="155">
        <f>S354+S355+S356+S357+S358</f>
        <v>0</v>
      </c>
      <c r="T353" s="155">
        <f>T354+T355+T356+T357+T358</f>
        <v>0</v>
      </c>
      <c r="U353" s="155"/>
      <c r="V353" s="155">
        <f>V354+V355+V356+V357+V358</f>
        <v>0</v>
      </c>
      <c r="W353" s="155">
        <f t="shared" si="5"/>
        <v>0</v>
      </c>
    </row>
    <row r="354" spans="2:23" ht="30" customHeight="1">
      <c r="B354" s="171"/>
      <c r="C354" s="312">
        <v>2018</v>
      </c>
      <c r="D354" s="312"/>
      <c r="E354" s="241" t="s">
        <v>887</v>
      </c>
      <c r="F354" s="314" t="s">
        <v>886</v>
      </c>
      <c r="G354" s="314"/>
      <c r="H354" s="314"/>
      <c r="I354" s="241" t="s">
        <v>450</v>
      </c>
      <c r="J354" s="314" t="s">
        <v>17</v>
      </c>
      <c r="K354" s="314"/>
      <c r="L354" s="239" t="s">
        <v>29</v>
      </c>
      <c r="M354" s="239">
        <v>4</v>
      </c>
      <c r="N354" s="312" t="s">
        <v>19</v>
      </c>
      <c r="O354" s="312"/>
      <c r="P354" s="312"/>
      <c r="Q354" s="239" t="s">
        <v>18</v>
      </c>
      <c r="W354" s="144">
        <f t="shared" si="5"/>
        <v>0</v>
      </c>
    </row>
    <row r="355" spans="2:23" ht="30" customHeight="1">
      <c r="B355" s="171"/>
      <c r="C355" s="312">
        <v>2018</v>
      </c>
      <c r="D355" s="312"/>
      <c r="E355" s="241" t="s">
        <v>885</v>
      </c>
      <c r="F355" s="314" t="s">
        <v>884</v>
      </c>
      <c r="G355" s="314"/>
      <c r="H355" s="314"/>
      <c r="I355" s="241" t="s">
        <v>450</v>
      </c>
      <c r="J355" s="314" t="s">
        <v>17</v>
      </c>
      <c r="K355" s="314"/>
      <c r="L355" s="239" t="s">
        <v>29</v>
      </c>
      <c r="M355" s="239">
        <v>4</v>
      </c>
      <c r="N355" s="312" t="s">
        <v>19</v>
      </c>
      <c r="O355" s="312"/>
      <c r="P355" s="312"/>
      <c r="Q355" s="239" t="s">
        <v>18</v>
      </c>
      <c r="W355" s="144">
        <f t="shared" si="5"/>
        <v>0</v>
      </c>
    </row>
    <row r="356" spans="2:23" ht="30" customHeight="1">
      <c r="B356" s="171"/>
      <c r="C356" s="312">
        <v>2018</v>
      </c>
      <c r="D356" s="312"/>
      <c r="E356" s="241" t="s">
        <v>883</v>
      </c>
      <c r="F356" s="314" t="s">
        <v>882</v>
      </c>
      <c r="G356" s="314"/>
      <c r="H356" s="314"/>
      <c r="I356" s="241" t="s">
        <v>450</v>
      </c>
      <c r="J356" s="314" t="s">
        <v>17</v>
      </c>
      <c r="K356" s="314"/>
      <c r="L356" s="239" t="s">
        <v>29</v>
      </c>
      <c r="M356" s="239">
        <v>4</v>
      </c>
      <c r="N356" s="312" t="s">
        <v>19</v>
      </c>
      <c r="O356" s="312"/>
      <c r="P356" s="312"/>
      <c r="Q356" s="239" t="s">
        <v>18</v>
      </c>
      <c r="W356" s="144">
        <f t="shared" si="5"/>
        <v>0</v>
      </c>
    </row>
    <row r="357" spans="2:23" ht="30" customHeight="1">
      <c r="B357" s="171"/>
      <c r="C357" s="312">
        <v>2018</v>
      </c>
      <c r="D357" s="312"/>
      <c r="E357" s="241" t="s">
        <v>881</v>
      </c>
      <c r="F357" s="314" t="s">
        <v>880</v>
      </c>
      <c r="G357" s="314"/>
      <c r="H357" s="314"/>
      <c r="I357" s="241" t="s">
        <v>450</v>
      </c>
      <c r="J357" s="314" t="s">
        <v>17</v>
      </c>
      <c r="K357" s="314"/>
      <c r="L357" s="239" t="s">
        <v>29</v>
      </c>
      <c r="M357" s="239">
        <v>4</v>
      </c>
      <c r="N357" s="312" t="s">
        <v>19</v>
      </c>
      <c r="O357" s="312"/>
      <c r="P357" s="312"/>
      <c r="Q357" s="239" t="s">
        <v>18</v>
      </c>
      <c r="W357" s="144">
        <f t="shared" si="5"/>
        <v>0</v>
      </c>
    </row>
    <row r="358" spans="2:23" ht="30" customHeight="1">
      <c r="B358" s="171"/>
      <c r="C358" s="312">
        <v>2018</v>
      </c>
      <c r="D358" s="312"/>
      <c r="E358" s="241" t="s">
        <v>879</v>
      </c>
      <c r="F358" s="314" t="s">
        <v>878</v>
      </c>
      <c r="G358" s="314"/>
      <c r="H358" s="314"/>
      <c r="I358" s="241" t="s">
        <v>450</v>
      </c>
      <c r="J358" s="314" t="s">
        <v>17</v>
      </c>
      <c r="K358" s="314"/>
      <c r="L358" s="239" t="s">
        <v>29</v>
      </c>
      <c r="M358" s="239">
        <v>4</v>
      </c>
      <c r="N358" s="312" t="s">
        <v>19</v>
      </c>
      <c r="O358" s="312"/>
      <c r="P358" s="312"/>
      <c r="Q358" s="239" t="s">
        <v>18</v>
      </c>
      <c r="W358" s="144">
        <f t="shared" si="5"/>
        <v>0</v>
      </c>
    </row>
    <row r="359" spans="2:23" s="181" customFormat="1" ht="30" customHeight="1">
      <c r="B359" s="180"/>
      <c r="C359" s="308">
        <v>2018</v>
      </c>
      <c r="D359" s="308"/>
      <c r="E359" s="153" t="s">
        <v>877</v>
      </c>
      <c r="F359" s="310" t="s">
        <v>876</v>
      </c>
      <c r="G359" s="310"/>
      <c r="H359" s="310"/>
      <c r="I359" s="153" t="s">
        <v>450</v>
      </c>
      <c r="J359" s="310" t="s">
        <v>17</v>
      </c>
      <c r="K359" s="310"/>
      <c r="L359" s="242" t="s">
        <v>18</v>
      </c>
      <c r="M359" s="242">
        <v>3</v>
      </c>
      <c r="N359" s="308" t="s">
        <v>19</v>
      </c>
      <c r="O359" s="308"/>
      <c r="P359" s="308"/>
      <c r="Q359" s="242" t="s">
        <v>18</v>
      </c>
      <c r="R359" s="155"/>
      <c r="S359" s="155"/>
      <c r="T359" s="155"/>
      <c r="U359" s="155"/>
      <c r="V359" s="155"/>
      <c r="W359" s="155">
        <f t="shared" si="5"/>
        <v>0</v>
      </c>
    </row>
    <row r="360" spans="2:23" ht="30" customHeight="1">
      <c r="B360" s="171"/>
      <c r="C360" s="312">
        <v>2018</v>
      </c>
      <c r="D360" s="312"/>
      <c r="E360" s="241" t="s">
        <v>875</v>
      </c>
      <c r="F360" s="314" t="s">
        <v>874</v>
      </c>
      <c r="G360" s="314"/>
      <c r="H360" s="314"/>
      <c r="I360" s="241" t="s">
        <v>450</v>
      </c>
      <c r="J360" s="314" t="s">
        <v>17</v>
      </c>
      <c r="K360" s="314"/>
      <c r="L360" s="239" t="s">
        <v>29</v>
      </c>
      <c r="M360" s="239">
        <v>4</v>
      </c>
      <c r="N360" s="312" t="s">
        <v>19</v>
      </c>
      <c r="O360" s="312"/>
      <c r="P360" s="312"/>
      <c r="Q360" s="239" t="s">
        <v>18</v>
      </c>
      <c r="W360" s="144">
        <f t="shared" si="5"/>
        <v>0</v>
      </c>
    </row>
    <row r="361" spans="2:23" s="181" customFormat="1" ht="30" customHeight="1">
      <c r="B361" s="180"/>
      <c r="C361" s="308">
        <v>2018</v>
      </c>
      <c r="D361" s="308"/>
      <c r="E361" s="153" t="s">
        <v>873</v>
      </c>
      <c r="F361" s="310" t="s">
        <v>872</v>
      </c>
      <c r="G361" s="310"/>
      <c r="H361" s="310"/>
      <c r="I361" s="153" t="s">
        <v>450</v>
      </c>
      <c r="J361" s="310" t="s">
        <v>17</v>
      </c>
      <c r="K361" s="310"/>
      <c r="L361" s="242" t="s">
        <v>18</v>
      </c>
      <c r="M361" s="242">
        <v>3</v>
      </c>
      <c r="N361" s="308" t="s">
        <v>19</v>
      </c>
      <c r="O361" s="308"/>
      <c r="P361" s="308"/>
      <c r="Q361" s="242" t="s">
        <v>18</v>
      </c>
      <c r="R361" s="155"/>
      <c r="S361" s="155"/>
      <c r="T361" s="155"/>
      <c r="U361" s="155"/>
      <c r="V361" s="155"/>
      <c r="W361" s="155">
        <f t="shared" si="5"/>
        <v>0</v>
      </c>
    </row>
    <row r="362" spans="2:23" ht="30" customHeight="1">
      <c r="B362" s="171"/>
      <c r="C362" s="312">
        <v>2018</v>
      </c>
      <c r="D362" s="312"/>
      <c r="E362" s="241" t="s">
        <v>871</v>
      </c>
      <c r="F362" s="314" t="s">
        <v>870</v>
      </c>
      <c r="G362" s="314"/>
      <c r="H362" s="314"/>
      <c r="I362" s="241" t="s">
        <v>450</v>
      </c>
      <c r="J362" s="314" t="s">
        <v>17</v>
      </c>
      <c r="K362" s="314"/>
      <c r="L362" s="239" t="s">
        <v>29</v>
      </c>
      <c r="M362" s="239">
        <v>4</v>
      </c>
      <c r="N362" s="312" t="s">
        <v>19</v>
      </c>
      <c r="O362" s="312"/>
      <c r="P362" s="312"/>
      <c r="Q362" s="239" t="s">
        <v>18</v>
      </c>
      <c r="W362" s="144">
        <f t="shared" si="5"/>
        <v>0</v>
      </c>
    </row>
    <row r="363" spans="2:23" ht="30" customHeight="1">
      <c r="B363" s="171"/>
      <c r="C363" s="312">
        <v>2018</v>
      </c>
      <c r="D363" s="312"/>
      <c r="E363" s="241" t="s">
        <v>869</v>
      </c>
      <c r="F363" s="314" t="s">
        <v>868</v>
      </c>
      <c r="G363" s="314"/>
      <c r="H363" s="314"/>
      <c r="I363" s="241" t="s">
        <v>450</v>
      </c>
      <c r="J363" s="314" t="s">
        <v>17</v>
      </c>
      <c r="K363" s="314"/>
      <c r="L363" s="239" t="s">
        <v>29</v>
      </c>
      <c r="M363" s="239">
        <v>4</v>
      </c>
      <c r="N363" s="312" t="s">
        <v>19</v>
      </c>
      <c r="O363" s="312"/>
      <c r="P363" s="312"/>
      <c r="Q363" s="239" t="s">
        <v>18</v>
      </c>
      <c r="W363" s="144">
        <f t="shared" si="5"/>
        <v>0</v>
      </c>
    </row>
    <row r="364" spans="2:23" s="181" customFormat="1" ht="30" customHeight="1">
      <c r="B364" s="180"/>
      <c r="C364" s="308">
        <v>2018</v>
      </c>
      <c r="D364" s="308"/>
      <c r="E364" s="153" t="s">
        <v>867</v>
      </c>
      <c r="F364" s="310" t="s">
        <v>866</v>
      </c>
      <c r="G364" s="310"/>
      <c r="H364" s="310"/>
      <c r="I364" s="153" t="s">
        <v>450</v>
      </c>
      <c r="J364" s="310" t="s">
        <v>17</v>
      </c>
      <c r="K364" s="310"/>
      <c r="L364" s="242" t="s">
        <v>18</v>
      </c>
      <c r="M364" s="242">
        <v>3</v>
      </c>
      <c r="N364" s="308" t="s">
        <v>19</v>
      </c>
      <c r="O364" s="308"/>
      <c r="P364" s="308"/>
      <c r="Q364" s="242" t="s">
        <v>18</v>
      </c>
      <c r="R364" s="155"/>
      <c r="S364" s="155"/>
      <c r="T364" s="155"/>
      <c r="U364" s="155"/>
      <c r="V364" s="155"/>
      <c r="W364" s="155">
        <f t="shared" si="5"/>
        <v>0</v>
      </c>
    </row>
    <row r="365" spans="2:23" ht="30" customHeight="1">
      <c r="B365" s="171"/>
      <c r="C365" s="312">
        <v>2018</v>
      </c>
      <c r="D365" s="312"/>
      <c r="E365" s="241" t="s">
        <v>865</v>
      </c>
      <c r="F365" s="314" t="s">
        <v>864</v>
      </c>
      <c r="G365" s="314"/>
      <c r="H365" s="314"/>
      <c r="I365" s="241" t="s">
        <v>450</v>
      </c>
      <c r="J365" s="314" t="s">
        <v>17</v>
      </c>
      <c r="K365" s="314"/>
      <c r="L365" s="239" t="s">
        <v>29</v>
      </c>
      <c r="M365" s="239">
        <v>4</v>
      </c>
      <c r="N365" s="312" t="s">
        <v>19</v>
      </c>
      <c r="O365" s="312"/>
      <c r="P365" s="312"/>
      <c r="Q365" s="239" t="s">
        <v>18</v>
      </c>
      <c r="W365" s="144">
        <f t="shared" si="5"/>
        <v>0</v>
      </c>
    </row>
    <row r="366" spans="2:23" s="181" customFormat="1" ht="30" customHeight="1">
      <c r="B366" s="180"/>
      <c r="C366" s="308">
        <v>2018</v>
      </c>
      <c r="D366" s="308"/>
      <c r="E366" s="153" t="s">
        <v>863</v>
      </c>
      <c r="F366" s="310" t="s">
        <v>862</v>
      </c>
      <c r="G366" s="310"/>
      <c r="H366" s="310"/>
      <c r="I366" s="153" t="s">
        <v>450</v>
      </c>
      <c r="J366" s="310" t="s">
        <v>17</v>
      </c>
      <c r="K366" s="310"/>
      <c r="L366" s="242" t="s">
        <v>18</v>
      </c>
      <c r="M366" s="242">
        <v>3</v>
      </c>
      <c r="N366" s="308" t="s">
        <v>19</v>
      </c>
      <c r="O366" s="308"/>
      <c r="P366" s="308"/>
      <c r="Q366" s="242" t="s">
        <v>18</v>
      </c>
      <c r="R366" s="155"/>
      <c r="S366" s="155">
        <f>S367</f>
        <v>0</v>
      </c>
      <c r="T366" s="155"/>
      <c r="U366" s="155"/>
      <c r="V366" s="155"/>
      <c r="W366" s="155">
        <f t="shared" si="5"/>
        <v>0</v>
      </c>
    </row>
    <row r="367" spans="2:23" ht="30" customHeight="1">
      <c r="B367" s="171"/>
      <c r="C367" s="312">
        <v>2018</v>
      </c>
      <c r="D367" s="312"/>
      <c r="E367" s="241" t="s">
        <v>861</v>
      </c>
      <c r="F367" s="314" t="s">
        <v>860</v>
      </c>
      <c r="G367" s="314"/>
      <c r="H367" s="314"/>
      <c r="I367" s="241" t="s">
        <v>450</v>
      </c>
      <c r="J367" s="314" t="s">
        <v>17</v>
      </c>
      <c r="K367" s="314"/>
      <c r="L367" s="239" t="s">
        <v>29</v>
      </c>
      <c r="M367" s="239">
        <v>4</v>
      </c>
      <c r="N367" s="312" t="s">
        <v>19</v>
      </c>
      <c r="O367" s="312"/>
      <c r="P367" s="312"/>
      <c r="Q367" s="239" t="s">
        <v>18</v>
      </c>
      <c r="W367" s="144">
        <f t="shared" si="5"/>
        <v>0</v>
      </c>
    </row>
    <row r="368" spans="2:23" s="181" customFormat="1" ht="30" customHeight="1">
      <c r="B368" s="180"/>
      <c r="C368" s="308">
        <v>2018</v>
      </c>
      <c r="D368" s="308"/>
      <c r="E368" s="153" t="s">
        <v>859</v>
      </c>
      <c r="F368" s="310" t="s">
        <v>858</v>
      </c>
      <c r="G368" s="310"/>
      <c r="H368" s="310"/>
      <c r="I368" s="153" t="s">
        <v>450</v>
      </c>
      <c r="J368" s="310" t="s">
        <v>17</v>
      </c>
      <c r="K368" s="310"/>
      <c r="L368" s="242" t="s">
        <v>18</v>
      </c>
      <c r="M368" s="242">
        <v>3</v>
      </c>
      <c r="N368" s="308" t="s">
        <v>19</v>
      </c>
      <c r="O368" s="308"/>
      <c r="P368" s="308"/>
      <c r="Q368" s="242" t="s">
        <v>18</v>
      </c>
      <c r="R368" s="155"/>
      <c r="S368" s="155"/>
      <c r="T368" s="155"/>
      <c r="U368" s="155"/>
      <c r="V368" s="155"/>
      <c r="W368" s="155">
        <f t="shared" si="5"/>
        <v>0</v>
      </c>
    </row>
    <row r="369" spans="2:23" ht="30" customHeight="1">
      <c r="B369" s="171"/>
      <c r="C369" s="312">
        <v>2018</v>
      </c>
      <c r="D369" s="312"/>
      <c r="E369" s="241" t="s">
        <v>857</v>
      </c>
      <c r="F369" s="314" t="s">
        <v>856</v>
      </c>
      <c r="G369" s="314"/>
      <c r="H369" s="314"/>
      <c r="I369" s="241" t="s">
        <v>450</v>
      </c>
      <c r="J369" s="314" t="s">
        <v>17</v>
      </c>
      <c r="K369" s="314"/>
      <c r="L369" s="239" t="s">
        <v>29</v>
      </c>
      <c r="M369" s="239">
        <v>4</v>
      </c>
      <c r="N369" s="312" t="s">
        <v>19</v>
      </c>
      <c r="O369" s="312"/>
      <c r="P369" s="312"/>
      <c r="Q369" s="239" t="s">
        <v>18</v>
      </c>
      <c r="W369" s="144">
        <f t="shared" si="5"/>
        <v>0</v>
      </c>
    </row>
    <row r="370" spans="2:23" ht="30" customHeight="1">
      <c r="B370" s="171"/>
      <c r="C370" s="312">
        <v>2018</v>
      </c>
      <c r="D370" s="312"/>
      <c r="E370" s="241" t="s">
        <v>855</v>
      </c>
      <c r="F370" s="314" t="s">
        <v>854</v>
      </c>
      <c r="G370" s="314"/>
      <c r="H370" s="314"/>
      <c r="I370" s="241" t="s">
        <v>450</v>
      </c>
      <c r="J370" s="314" t="s">
        <v>17</v>
      </c>
      <c r="K370" s="314"/>
      <c r="L370" s="239" t="s">
        <v>29</v>
      </c>
      <c r="M370" s="239">
        <v>4</v>
      </c>
      <c r="N370" s="312" t="s">
        <v>19</v>
      </c>
      <c r="O370" s="312"/>
      <c r="P370" s="312"/>
      <c r="Q370" s="239" t="s">
        <v>18</v>
      </c>
      <c r="W370" s="144">
        <f t="shared" si="5"/>
        <v>0</v>
      </c>
    </row>
    <row r="371" spans="2:23" ht="30" customHeight="1">
      <c r="B371" s="171"/>
      <c r="C371" s="312">
        <v>2018</v>
      </c>
      <c r="D371" s="312"/>
      <c r="E371" s="241" t="s">
        <v>853</v>
      </c>
      <c r="F371" s="314" t="s">
        <v>852</v>
      </c>
      <c r="G371" s="314"/>
      <c r="H371" s="314"/>
      <c r="I371" s="241" t="s">
        <v>450</v>
      </c>
      <c r="J371" s="314" t="s">
        <v>17</v>
      </c>
      <c r="K371" s="314"/>
      <c r="L371" s="239" t="s">
        <v>29</v>
      </c>
      <c r="M371" s="239">
        <v>4</v>
      </c>
      <c r="N371" s="312" t="s">
        <v>19</v>
      </c>
      <c r="O371" s="312"/>
      <c r="P371" s="312"/>
      <c r="Q371" s="239" t="s">
        <v>18</v>
      </c>
      <c r="W371" s="144">
        <f t="shared" si="5"/>
        <v>0</v>
      </c>
    </row>
    <row r="372" spans="2:23" s="179" customFormat="1" ht="30" customHeight="1">
      <c r="B372" s="178"/>
      <c r="C372" s="305">
        <v>2018</v>
      </c>
      <c r="D372" s="305"/>
      <c r="E372" s="247" t="s">
        <v>851</v>
      </c>
      <c r="F372" s="307" t="s">
        <v>850</v>
      </c>
      <c r="G372" s="307"/>
      <c r="H372" s="307"/>
      <c r="I372" s="247" t="s">
        <v>450</v>
      </c>
      <c r="J372" s="307" t="s">
        <v>17</v>
      </c>
      <c r="K372" s="307"/>
      <c r="L372" s="245" t="s">
        <v>18</v>
      </c>
      <c r="M372" s="245">
        <v>2</v>
      </c>
      <c r="N372" s="305" t="s">
        <v>19</v>
      </c>
      <c r="O372" s="305"/>
      <c r="P372" s="305"/>
      <c r="Q372" s="245" t="s">
        <v>18</v>
      </c>
      <c r="R372" s="148"/>
      <c r="S372" s="148"/>
      <c r="T372" s="148"/>
      <c r="U372" s="148"/>
      <c r="V372" s="148"/>
      <c r="W372" s="148">
        <f t="shared" si="5"/>
        <v>0</v>
      </c>
    </row>
    <row r="373" spans="2:23" s="181" customFormat="1" ht="30" customHeight="1">
      <c r="B373" s="180"/>
      <c r="C373" s="308">
        <v>2018</v>
      </c>
      <c r="D373" s="308"/>
      <c r="E373" s="153" t="s">
        <v>849</v>
      </c>
      <c r="F373" s="310" t="s">
        <v>848</v>
      </c>
      <c r="G373" s="310"/>
      <c r="H373" s="310"/>
      <c r="I373" s="153" t="s">
        <v>450</v>
      </c>
      <c r="J373" s="310" t="s">
        <v>17</v>
      </c>
      <c r="K373" s="310"/>
      <c r="L373" s="242" t="s">
        <v>18</v>
      </c>
      <c r="M373" s="242">
        <v>3</v>
      </c>
      <c r="N373" s="308" t="s">
        <v>19</v>
      </c>
      <c r="O373" s="308"/>
      <c r="P373" s="308"/>
      <c r="Q373" s="242" t="s">
        <v>18</v>
      </c>
      <c r="R373" s="155"/>
      <c r="S373" s="155"/>
      <c r="T373" s="155"/>
      <c r="U373" s="155"/>
      <c r="V373" s="155"/>
      <c r="W373" s="155">
        <f t="shared" si="5"/>
        <v>0</v>
      </c>
    </row>
    <row r="374" spans="2:23" ht="30" customHeight="1">
      <c r="B374" s="171"/>
      <c r="C374" s="312">
        <v>2018</v>
      </c>
      <c r="D374" s="312"/>
      <c r="E374" s="241" t="s">
        <v>847</v>
      </c>
      <c r="F374" s="314" t="s">
        <v>846</v>
      </c>
      <c r="G374" s="314"/>
      <c r="H374" s="314"/>
      <c r="I374" s="241" t="s">
        <v>450</v>
      </c>
      <c r="J374" s="314" t="s">
        <v>17</v>
      </c>
      <c r="K374" s="314"/>
      <c r="L374" s="239" t="s">
        <v>29</v>
      </c>
      <c r="M374" s="239">
        <v>4</v>
      </c>
      <c r="N374" s="312" t="s">
        <v>19</v>
      </c>
      <c r="O374" s="312"/>
      <c r="P374" s="312"/>
      <c r="Q374" s="239" t="s">
        <v>18</v>
      </c>
      <c r="W374" s="144">
        <f t="shared" si="5"/>
        <v>0</v>
      </c>
    </row>
    <row r="375" spans="2:23" s="181" customFormat="1" ht="30" customHeight="1">
      <c r="B375" s="180"/>
      <c r="C375" s="308">
        <v>2018</v>
      </c>
      <c r="D375" s="308"/>
      <c r="E375" s="153" t="s">
        <v>845</v>
      </c>
      <c r="F375" s="310" t="s">
        <v>844</v>
      </c>
      <c r="G375" s="310"/>
      <c r="H375" s="310"/>
      <c r="I375" s="153" t="s">
        <v>450</v>
      </c>
      <c r="J375" s="310" t="s">
        <v>17</v>
      </c>
      <c r="K375" s="310"/>
      <c r="L375" s="242" t="s">
        <v>18</v>
      </c>
      <c r="M375" s="242">
        <v>3</v>
      </c>
      <c r="N375" s="308" t="s">
        <v>19</v>
      </c>
      <c r="O375" s="308"/>
      <c r="P375" s="308"/>
      <c r="Q375" s="242" t="s">
        <v>18</v>
      </c>
      <c r="R375" s="155"/>
      <c r="S375" s="155"/>
      <c r="T375" s="155"/>
      <c r="U375" s="155"/>
      <c r="V375" s="155"/>
      <c r="W375" s="155">
        <f t="shared" si="5"/>
        <v>0</v>
      </c>
    </row>
    <row r="376" spans="2:23" ht="30" customHeight="1">
      <c r="B376" s="171"/>
      <c r="C376" s="312">
        <v>2018</v>
      </c>
      <c r="D376" s="312"/>
      <c r="E376" s="241" t="s">
        <v>843</v>
      </c>
      <c r="F376" s="314" t="s">
        <v>842</v>
      </c>
      <c r="G376" s="314"/>
      <c r="H376" s="314"/>
      <c r="I376" s="241" t="s">
        <v>450</v>
      </c>
      <c r="J376" s="314" t="s">
        <v>17</v>
      </c>
      <c r="K376" s="314"/>
      <c r="L376" s="239" t="s">
        <v>29</v>
      </c>
      <c r="M376" s="239">
        <v>4</v>
      </c>
      <c r="N376" s="312" t="s">
        <v>19</v>
      </c>
      <c r="O376" s="312"/>
      <c r="P376" s="312"/>
      <c r="Q376" s="239" t="s">
        <v>18</v>
      </c>
      <c r="W376" s="144">
        <f t="shared" si="5"/>
        <v>0</v>
      </c>
    </row>
    <row r="377" spans="2:23" s="181" customFormat="1" ht="30" customHeight="1">
      <c r="B377" s="180"/>
      <c r="C377" s="308">
        <v>2018</v>
      </c>
      <c r="D377" s="308"/>
      <c r="E377" s="153" t="s">
        <v>841</v>
      </c>
      <c r="F377" s="310" t="s">
        <v>840</v>
      </c>
      <c r="G377" s="310"/>
      <c r="H377" s="310"/>
      <c r="I377" s="153" t="s">
        <v>450</v>
      </c>
      <c r="J377" s="310" t="s">
        <v>17</v>
      </c>
      <c r="K377" s="310"/>
      <c r="L377" s="242" t="s">
        <v>18</v>
      </c>
      <c r="M377" s="242">
        <v>3</v>
      </c>
      <c r="N377" s="308" t="s">
        <v>19</v>
      </c>
      <c r="O377" s="308"/>
      <c r="P377" s="308"/>
      <c r="Q377" s="242" t="s">
        <v>18</v>
      </c>
      <c r="R377" s="155"/>
      <c r="S377" s="155"/>
      <c r="T377" s="155"/>
      <c r="U377" s="155"/>
      <c r="V377" s="155"/>
      <c r="W377" s="155">
        <f t="shared" si="5"/>
        <v>0</v>
      </c>
    </row>
    <row r="378" spans="2:23" ht="30" customHeight="1">
      <c r="B378" s="171"/>
      <c r="C378" s="312">
        <v>2018</v>
      </c>
      <c r="D378" s="312"/>
      <c r="E378" s="241" t="s">
        <v>839</v>
      </c>
      <c r="F378" s="314" t="s">
        <v>838</v>
      </c>
      <c r="G378" s="314"/>
      <c r="H378" s="314"/>
      <c r="I378" s="241" t="s">
        <v>450</v>
      </c>
      <c r="J378" s="314" t="s">
        <v>17</v>
      </c>
      <c r="K378" s="314"/>
      <c r="L378" s="239" t="s">
        <v>29</v>
      </c>
      <c r="M378" s="239">
        <v>4</v>
      </c>
      <c r="N378" s="312" t="s">
        <v>19</v>
      </c>
      <c r="O378" s="312"/>
      <c r="P378" s="312"/>
      <c r="Q378" s="239" t="s">
        <v>18</v>
      </c>
      <c r="W378" s="144">
        <f t="shared" si="5"/>
        <v>0</v>
      </c>
    </row>
    <row r="379" spans="2:23" s="181" customFormat="1" ht="30" customHeight="1">
      <c r="B379" s="180"/>
      <c r="C379" s="308">
        <v>2018</v>
      </c>
      <c r="D379" s="308"/>
      <c r="E379" s="153" t="s">
        <v>837</v>
      </c>
      <c r="F379" s="310" t="s">
        <v>836</v>
      </c>
      <c r="G379" s="310"/>
      <c r="H379" s="310"/>
      <c r="I379" s="153" t="s">
        <v>450</v>
      </c>
      <c r="J379" s="310" t="s">
        <v>17</v>
      </c>
      <c r="K379" s="310"/>
      <c r="L379" s="242" t="s">
        <v>18</v>
      </c>
      <c r="M379" s="242">
        <v>3</v>
      </c>
      <c r="N379" s="308" t="s">
        <v>19</v>
      </c>
      <c r="O379" s="308"/>
      <c r="P379" s="308"/>
      <c r="Q379" s="242" t="s">
        <v>18</v>
      </c>
      <c r="R379" s="155"/>
      <c r="S379" s="155"/>
      <c r="T379" s="155"/>
      <c r="U379" s="155"/>
      <c r="V379" s="155"/>
      <c r="W379" s="155">
        <f t="shared" si="5"/>
        <v>0</v>
      </c>
    </row>
    <row r="380" spans="2:23" ht="30" customHeight="1">
      <c r="B380" s="171"/>
      <c r="C380" s="312">
        <v>2018</v>
      </c>
      <c r="D380" s="312"/>
      <c r="E380" s="241" t="s">
        <v>835</v>
      </c>
      <c r="F380" s="314" t="s">
        <v>834</v>
      </c>
      <c r="G380" s="314"/>
      <c r="H380" s="314"/>
      <c r="I380" s="241" t="s">
        <v>450</v>
      </c>
      <c r="J380" s="314" t="s">
        <v>17</v>
      </c>
      <c r="K380" s="314"/>
      <c r="L380" s="239" t="s">
        <v>29</v>
      </c>
      <c r="M380" s="239">
        <v>4</v>
      </c>
      <c r="N380" s="312" t="s">
        <v>19</v>
      </c>
      <c r="O380" s="312"/>
      <c r="P380" s="312"/>
      <c r="Q380" s="239" t="s">
        <v>18</v>
      </c>
      <c r="W380" s="144">
        <f t="shared" si="5"/>
        <v>0</v>
      </c>
    </row>
    <row r="381" spans="2:23" s="181" customFormat="1" ht="30" customHeight="1">
      <c r="B381" s="180"/>
      <c r="C381" s="308">
        <v>2018</v>
      </c>
      <c r="D381" s="308"/>
      <c r="E381" s="153" t="s">
        <v>833</v>
      </c>
      <c r="F381" s="310" t="s">
        <v>832</v>
      </c>
      <c r="G381" s="310"/>
      <c r="H381" s="310"/>
      <c r="I381" s="153" t="s">
        <v>450</v>
      </c>
      <c r="J381" s="310" t="s">
        <v>17</v>
      </c>
      <c r="K381" s="310"/>
      <c r="L381" s="242" t="s">
        <v>18</v>
      </c>
      <c r="M381" s="242">
        <v>3</v>
      </c>
      <c r="N381" s="308" t="s">
        <v>19</v>
      </c>
      <c r="O381" s="308"/>
      <c r="P381" s="308"/>
      <c r="Q381" s="242" t="s">
        <v>18</v>
      </c>
      <c r="R381" s="155"/>
      <c r="S381" s="155"/>
      <c r="T381" s="155"/>
      <c r="U381" s="155"/>
      <c r="V381" s="155"/>
      <c r="W381" s="155">
        <f t="shared" si="5"/>
        <v>0</v>
      </c>
    </row>
    <row r="382" spans="2:23" ht="30" customHeight="1">
      <c r="B382" s="171"/>
      <c r="C382" s="312">
        <v>2018</v>
      </c>
      <c r="D382" s="312"/>
      <c r="E382" s="241" t="s">
        <v>831</v>
      </c>
      <c r="F382" s="314" t="s">
        <v>830</v>
      </c>
      <c r="G382" s="314"/>
      <c r="H382" s="314"/>
      <c r="I382" s="241" t="s">
        <v>450</v>
      </c>
      <c r="J382" s="314" t="s">
        <v>17</v>
      </c>
      <c r="K382" s="314"/>
      <c r="L382" s="239" t="s">
        <v>29</v>
      </c>
      <c r="M382" s="239">
        <v>4</v>
      </c>
      <c r="N382" s="312" t="s">
        <v>19</v>
      </c>
      <c r="O382" s="312"/>
      <c r="P382" s="312"/>
      <c r="Q382" s="239" t="s">
        <v>18</v>
      </c>
      <c r="W382" s="144">
        <f t="shared" si="5"/>
        <v>0</v>
      </c>
    </row>
    <row r="383" spans="2:23" s="179" customFormat="1" ht="30" customHeight="1">
      <c r="B383" s="178"/>
      <c r="C383" s="305">
        <v>2018</v>
      </c>
      <c r="D383" s="305"/>
      <c r="E383" s="247" t="s">
        <v>829</v>
      </c>
      <c r="F383" s="307" t="s">
        <v>828</v>
      </c>
      <c r="G383" s="307"/>
      <c r="H383" s="307"/>
      <c r="I383" s="247" t="s">
        <v>450</v>
      </c>
      <c r="J383" s="307" t="s">
        <v>17</v>
      </c>
      <c r="K383" s="307"/>
      <c r="L383" s="245" t="s">
        <v>18</v>
      </c>
      <c r="M383" s="245">
        <v>2</v>
      </c>
      <c r="N383" s="305" t="s">
        <v>19</v>
      </c>
      <c r="O383" s="305"/>
      <c r="P383" s="305"/>
      <c r="Q383" s="245" t="s">
        <v>18</v>
      </c>
      <c r="R383" s="148"/>
      <c r="S383" s="148"/>
      <c r="T383" s="148"/>
      <c r="U383" s="148">
        <f>U384+U397+U414+U424+U435+U459+U467+U476+U489</f>
        <v>0</v>
      </c>
      <c r="V383" s="148"/>
      <c r="W383" s="148">
        <f t="shared" si="5"/>
        <v>0</v>
      </c>
    </row>
    <row r="384" spans="2:23" s="181" customFormat="1" ht="30" customHeight="1">
      <c r="B384" s="180"/>
      <c r="C384" s="308">
        <v>2018</v>
      </c>
      <c r="D384" s="308"/>
      <c r="E384" s="153" t="s">
        <v>827</v>
      </c>
      <c r="F384" s="310" t="s">
        <v>826</v>
      </c>
      <c r="G384" s="310"/>
      <c r="H384" s="310"/>
      <c r="I384" s="153" t="s">
        <v>450</v>
      </c>
      <c r="J384" s="310" t="s">
        <v>17</v>
      </c>
      <c r="K384" s="310"/>
      <c r="L384" s="242" t="s">
        <v>18</v>
      </c>
      <c r="M384" s="242">
        <v>3</v>
      </c>
      <c r="N384" s="308" t="s">
        <v>19</v>
      </c>
      <c r="O384" s="308"/>
      <c r="P384" s="308"/>
      <c r="Q384" s="242" t="s">
        <v>18</v>
      </c>
      <c r="R384" s="155"/>
      <c r="S384" s="155"/>
      <c r="T384" s="155"/>
      <c r="U384" s="155"/>
      <c r="V384" s="155"/>
      <c r="W384" s="155">
        <f t="shared" si="5"/>
        <v>0</v>
      </c>
    </row>
    <row r="385" spans="2:23" ht="30" customHeight="1">
      <c r="B385" s="171"/>
      <c r="C385" s="312">
        <v>2018</v>
      </c>
      <c r="D385" s="312"/>
      <c r="E385" s="241" t="s">
        <v>825</v>
      </c>
      <c r="F385" s="314" t="s">
        <v>824</v>
      </c>
      <c r="G385" s="314"/>
      <c r="H385" s="314"/>
      <c r="I385" s="241" t="s">
        <v>450</v>
      </c>
      <c r="J385" s="314" t="s">
        <v>17</v>
      </c>
      <c r="K385" s="314"/>
      <c r="L385" s="239" t="s">
        <v>29</v>
      </c>
      <c r="M385" s="239">
        <v>4</v>
      </c>
      <c r="N385" s="312" t="s">
        <v>19</v>
      </c>
      <c r="O385" s="312"/>
      <c r="P385" s="312"/>
      <c r="Q385" s="239" t="s">
        <v>18</v>
      </c>
      <c r="W385" s="144">
        <f t="shared" si="5"/>
        <v>0</v>
      </c>
    </row>
    <row r="386" spans="2:23" ht="30" customHeight="1">
      <c r="B386" s="171"/>
      <c r="C386" s="312">
        <v>2018</v>
      </c>
      <c r="D386" s="312"/>
      <c r="E386" s="241" t="s">
        <v>823</v>
      </c>
      <c r="F386" s="314" t="s">
        <v>822</v>
      </c>
      <c r="G386" s="314"/>
      <c r="H386" s="314"/>
      <c r="I386" s="241" t="s">
        <v>450</v>
      </c>
      <c r="J386" s="314" t="s">
        <v>17</v>
      </c>
      <c r="K386" s="314"/>
      <c r="L386" s="239" t="s">
        <v>29</v>
      </c>
      <c r="M386" s="239">
        <v>4</v>
      </c>
      <c r="N386" s="312" t="s">
        <v>19</v>
      </c>
      <c r="O386" s="312"/>
      <c r="P386" s="312"/>
      <c r="Q386" s="239" t="s">
        <v>18</v>
      </c>
      <c r="W386" s="144">
        <f t="shared" si="5"/>
        <v>0</v>
      </c>
    </row>
    <row r="387" spans="2:23" ht="30" customHeight="1">
      <c r="B387" s="171"/>
      <c r="C387" s="312">
        <v>2018</v>
      </c>
      <c r="D387" s="312"/>
      <c r="E387" s="241" t="s">
        <v>821</v>
      </c>
      <c r="F387" s="314" t="s">
        <v>820</v>
      </c>
      <c r="G387" s="314"/>
      <c r="H387" s="314"/>
      <c r="I387" s="241" t="s">
        <v>450</v>
      </c>
      <c r="J387" s="314" t="s">
        <v>17</v>
      </c>
      <c r="K387" s="314"/>
      <c r="L387" s="239" t="s">
        <v>29</v>
      </c>
      <c r="M387" s="239">
        <v>4</v>
      </c>
      <c r="N387" s="312" t="s">
        <v>19</v>
      </c>
      <c r="O387" s="312"/>
      <c r="P387" s="312"/>
      <c r="Q387" s="239" t="s">
        <v>18</v>
      </c>
      <c r="W387" s="144">
        <f t="shared" si="5"/>
        <v>0</v>
      </c>
    </row>
    <row r="388" spans="2:23" ht="30" customHeight="1">
      <c r="B388" s="171"/>
      <c r="C388" s="312">
        <v>2018</v>
      </c>
      <c r="D388" s="312"/>
      <c r="E388" s="241" t="s">
        <v>819</v>
      </c>
      <c r="F388" s="314" t="s">
        <v>818</v>
      </c>
      <c r="G388" s="314"/>
      <c r="H388" s="314"/>
      <c r="I388" s="241" t="s">
        <v>450</v>
      </c>
      <c r="J388" s="314" t="s">
        <v>17</v>
      </c>
      <c r="K388" s="314"/>
      <c r="L388" s="239" t="s">
        <v>29</v>
      </c>
      <c r="M388" s="239">
        <v>4</v>
      </c>
      <c r="N388" s="312" t="s">
        <v>19</v>
      </c>
      <c r="O388" s="312"/>
      <c r="P388" s="312"/>
      <c r="Q388" s="239" t="s">
        <v>18</v>
      </c>
      <c r="W388" s="144">
        <f t="shared" ref="W388:W451" si="6">R388+S388+T388+U388+V388</f>
        <v>0</v>
      </c>
    </row>
    <row r="389" spans="2:23" ht="30" customHeight="1">
      <c r="B389" s="171"/>
      <c r="C389" s="312">
        <v>2018</v>
      </c>
      <c r="D389" s="312"/>
      <c r="E389" s="241" t="s">
        <v>817</v>
      </c>
      <c r="F389" s="314" t="s">
        <v>816</v>
      </c>
      <c r="G389" s="314"/>
      <c r="H389" s="314"/>
      <c r="I389" s="241" t="s">
        <v>450</v>
      </c>
      <c r="J389" s="314" t="s">
        <v>17</v>
      </c>
      <c r="K389" s="314"/>
      <c r="L389" s="239" t="s">
        <v>29</v>
      </c>
      <c r="M389" s="239">
        <v>4</v>
      </c>
      <c r="N389" s="312" t="s">
        <v>19</v>
      </c>
      <c r="O389" s="312"/>
      <c r="P389" s="312"/>
      <c r="Q389" s="239" t="s">
        <v>18</v>
      </c>
      <c r="W389" s="144">
        <f t="shared" si="6"/>
        <v>0</v>
      </c>
    </row>
    <row r="390" spans="2:23" ht="30" customHeight="1">
      <c r="B390" s="171"/>
      <c r="C390" s="312">
        <v>2018</v>
      </c>
      <c r="D390" s="312"/>
      <c r="E390" s="241" t="s">
        <v>815</v>
      </c>
      <c r="F390" s="314" t="s">
        <v>814</v>
      </c>
      <c r="G390" s="314"/>
      <c r="H390" s="314"/>
      <c r="I390" s="241" t="s">
        <v>450</v>
      </c>
      <c r="J390" s="314" t="s">
        <v>17</v>
      </c>
      <c r="K390" s="314"/>
      <c r="L390" s="239" t="s">
        <v>29</v>
      </c>
      <c r="M390" s="239">
        <v>4</v>
      </c>
      <c r="N390" s="312" t="s">
        <v>19</v>
      </c>
      <c r="O390" s="312"/>
      <c r="P390" s="312"/>
      <c r="Q390" s="239" t="s">
        <v>18</v>
      </c>
      <c r="W390" s="144">
        <f t="shared" si="6"/>
        <v>0</v>
      </c>
    </row>
    <row r="391" spans="2:23" ht="30" customHeight="1">
      <c r="B391" s="171"/>
      <c r="C391" s="312">
        <v>2018</v>
      </c>
      <c r="D391" s="312"/>
      <c r="E391" s="241" t="s">
        <v>813</v>
      </c>
      <c r="F391" s="314" t="s">
        <v>812</v>
      </c>
      <c r="G391" s="314"/>
      <c r="H391" s="314"/>
      <c r="I391" s="241" t="s">
        <v>450</v>
      </c>
      <c r="J391" s="314" t="s">
        <v>17</v>
      </c>
      <c r="K391" s="314"/>
      <c r="L391" s="239" t="s">
        <v>29</v>
      </c>
      <c r="M391" s="239">
        <v>4</v>
      </c>
      <c r="N391" s="312" t="s">
        <v>19</v>
      </c>
      <c r="O391" s="312"/>
      <c r="P391" s="312"/>
      <c r="Q391" s="239" t="s">
        <v>18</v>
      </c>
      <c r="W391" s="144">
        <f t="shared" si="6"/>
        <v>0</v>
      </c>
    </row>
    <row r="392" spans="2:23" ht="30" customHeight="1">
      <c r="B392" s="171"/>
      <c r="C392" s="312">
        <v>2018</v>
      </c>
      <c r="D392" s="312"/>
      <c r="E392" s="241" t="s">
        <v>811</v>
      </c>
      <c r="F392" s="314" t="s">
        <v>810</v>
      </c>
      <c r="G392" s="314"/>
      <c r="H392" s="314"/>
      <c r="I392" s="241" t="s">
        <v>450</v>
      </c>
      <c r="J392" s="314" t="s">
        <v>17</v>
      </c>
      <c r="K392" s="314"/>
      <c r="L392" s="239" t="s">
        <v>29</v>
      </c>
      <c r="M392" s="239">
        <v>4</v>
      </c>
      <c r="N392" s="312" t="s">
        <v>19</v>
      </c>
      <c r="O392" s="312"/>
      <c r="P392" s="312"/>
      <c r="Q392" s="239" t="s">
        <v>18</v>
      </c>
      <c r="W392" s="144">
        <f t="shared" si="6"/>
        <v>0</v>
      </c>
    </row>
    <row r="393" spans="2:23" ht="30" customHeight="1">
      <c r="B393" s="171"/>
      <c r="C393" s="312">
        <v>2018</v>
      </c>
      <c r="D393" s="312"/>
      <c r="E393" s="241" t="s">
        <v>809</v>
      </c>
      <c r="F393" s="314" t="s">
        <v>808</v>
      </c>
      <c r="G393" s="314"/>
      <c r="H393" s="314"/>
      <c r="I393" s="241" t="s">
        <v>450</v>
      </c>
      <c r="J393" s="314" t="s">
        <v>17</v>
      </c>
      <c r="K393" s="314"/>
      <c r="L393" s="239" t="s">
        <v>29</v>
      </c>
      <c r="M393" s="239">
        <v>4</v>
      </c>
      <c r="N393" s="312" t="s">
        <v>19</v>
      </c>
      <c r="O393" s="312"/>
      <c r="P393" s="312"/>
      <c r="Q393" s="239" t="s">
        <v>18</v>
      </c>
      <c r="W393" s="144">
        <f t="shared" si="6"/>
        <v>0</v>
      </c>
    </row>
    <row r="394" spans="2:23" ht="30" customHeight="1">
      <c r="B394" s="171"/>
      <c r="C394" s="312">
        <v>2018</v>
      </c>
      <c r="D394" s="312"/>
      <c r="E394" s="241" t="s">
        <v>807</v>
      </c>
      <c r="F394" s="314" t="s">
        <v>806</v>
      </c>
      <c r="G394" s="314"/>
      <c r="H394" s="314"/>
      <c r="I394" s="241" t="s">
        <v>450</v>
      </c>
      <c r="J394" s="314" t="s">
        <v>17</v>
      </c>
      <c r="K394" s="314"/>
      <c r="L394" s="239" t="s">
        <v>29</v>
      </c>
      <c r="M394" s="239">
        <v>4</v>
      </c>
      <c r="N394" s="312" t="s">
        <v>19</v>
      </c>
      <c r="O394" s="312"/>
      <c r="P394" s="312"/>
      <c r="Q394" s="239" t="s">
        <v>18</v>
      </c>
      <c r="W394" s="144">
        <f t="shared" si="6"/>
        <v>0</v>
      </c>
    </row>
    <row r="395" spans="2:23" ht="30" customHeight="1">
      <c r="B395" s="171"/>
      <c r="C395" s="312">
        <v>2018</v>
      </c>
      <c r="D395" s="312"/>
      <c r="E395" s="241" t="s">
        <v>805</v>
      </c>
      <c r="F395" s="314" t="s">
        <v>804</v>
      </c>
      <c r="G395" s="314"/>
      <c r="H395" s="314"/>
      <c r="I395" s="241" t="s">
        <v>450</v>
      </c>
      <c r="J395" s="314" t="s">
        <v>17</v>
      </c>
      <c r="K395" s="314"/>
      <c r="L395" s="239" t="s">
        <v>29</v>
      </c>
      <c r="M395" s="239">
        <v>4</v>
      </c>
      <c r="N395" s="312" t="s">
        <v>19</v>
      </c>
      <c r="O395" s="312"/>
      <c r="P395" s="312"/>
      <c r="Q395" s="239" t="s">
        <v>18</v>
      </c>
      <c r="W395" s="144">
        <f t="shared" si="6"/>
        <v>0</v>
      </c>
    </row>
    <row r="396" spans="2:23" ht="30" customHeight="1">
      <c r="B396" s="171"/>
      <c r="C396" s="312">
        <v>2018</v>
      </c>
      <c r="D396" s="312"/>
      <c r="E396" s="241" t="s">
        <v>803</v>
      </c>
      <c r="F396" s="314" t="s">
        <v>802</v>
      </c>
      <c r="G396" s="314"/>
      <c r="H396" s="314"/>
      <c r="I396" s="241" t="s">
        <v>450</v>
      </c>
      <c r="J396" s="314" t="s">
        <v>17</v>
      </c>
      <c r="K396" s="314"/>
      <c r="L396" s="239" t="s">
        <v>29</v>
      </c>
      <c r="M396" s="239">
        <v>4</v>
      </c>
      <c r="N396" s="312" t="s">
        <v>19</v>
      </c>
      <c r="O396" s="312"/>
      <c r="P396" s="312"/>
      <c r="Q396" s="239" t="s">
        <v>18</v>
      </c>
      <c r="W396" s="144">
        <f t="shared" si="6"/>
        <v>0</v>
      </c>
    </row>
    <row r="397" spans="2:23" s="181" customFormat="1" ht="30" customHeight="1">
      <c r="B397" s="180"/>
      <c r="C397" s="308">
        <v>2018</v>
      </c>
      <c r="D397" s="308"/>
      <c r="E397" s="153" t="s">
        <v>801</v>
      </c>
      <c r="F397" s="310" t="s">
        <v>800</v>
      </c>
      <c r="G397" s="310"/>
      <c r="H397" s="310"/>
      <c r="I397" s="153" t="s">
        <v>450</v>
      </c>
      <c r="J397" s="310" t="s">
        <v>17</v>
      </c>
      <c r="K397" s="310"/>
      <c r="L397" s="242" t="s">
        <v>18</v>
      </c>
      <c r="M397" s="242">
        <v>3</v>
      </c>
      <c r="N397" s="308" t="s">
        <v>19</v>
      </c>
      <c r="O397" s="308"/>
      <c r="P397" s="308"/>
      <c r="Q397" s="242" t="s">
        <v>18</v>
      </c>
      <c r="R397" s="155"/>
      <c r="S397" s="155"/>
      <c r="T397" s="155"/>
      <c r="U397" s="155"/>
      <c r="V397" s="155"/>
      <c r="W397" s="155">
        <f t="shared" si="6"/>
        <v>0</v>
      </c>
    </row>
    <row r="398" spans="2:23" ht="30" customHeight="1">
      <c r="B398" s="171"/>
      <c r="C398" s="312">
        <v>2018</v>
      </c>
      <c r="D398" s="312"/>
      <c r="E398" s="241" t="s">
        <v>799</v>
      </c>
      <c r="F398" s="314" t="s">
        <v>798</v>
      </c>
      <c r="G398" s="314"/>
      <c r="H398" s="314"/>
      <c r="I398" s="241" t="s">
        <v>450</v>
      </c>
      <c r="J398" s="314" t="s">
        <v>17</v>
      </c>
      <c r="K398" s="314"/>
      <c r="L398" s="239" t="s">
        <v>29</v>
      </c>
      <c r="M398" s="239">
        <v>4</v>
      </c>
      <c r="N398" s="312" t="s">
        <v>19</v>
      </c>
      <c r="O398" s="312"/>
      <c r="P398" s="312"/>
      <c r="Q398" s="239" t="s">
        <v>18</v>
      </c>
      <c r="W398" s="144">
        <f t="shared" si="6"/>
        <v>0</v>
      </c>
    </row>
    <row r="399" spans="2:23" ht="30" customHeight="1">
      <c r="B399" s="171"/>
      <c r="C399" s="312">
        <v>2018</v>
      </c>
      <c r="D399" s="312"/>
      <c r="E399" s="241" t="s">
        <v>797</v>
      </c>
      <c r="F399" s="314" t="s">
        <v>796</v>
      </c>
      <c r="G399" s="314"/>
      <c r="H399" s="314"/>
      <c r="I399" s="241" t="s">
        <v>450</v>
      </c>
      <c r="J399" s="314" t="s">
        <v>17</v>
      </c>
      <c r="K399" s="314"/>
      <c r="L399" s="239" t="s">
        <v>29</v>
      </c>
      <c r="M399" s="239">
        <v>4</v>
      </c>
      <c r="N399" s="312" t="s">
        <v>19</v>
      </c>
      <c r="O399" s="312"/>
      <c r="P399" s="312"/>
      <c r="Q399" s="239" t="s">
        <v>18</v>
      </c>
      <c r="W399" s="144">
        <f t="shared" si="6"/>
        <v>0</v>
      </c>
    </row>
    <row r="400" spans="2:23" ht="30" customHeight="1">
      <c r="B400" s="171"/>
      <c r="C400" s="312">
        <v>2018</v>
      </c>
      <c r="D400" s="312"/>
      <c r="E400" s="241" t="s">
        <v>795</v>
      </c>
      <c r="F400" s="314" t="s">
        <v>794</v>
      </c>
      <c r="G400" s="314"/>
      <c r="H400" s="314"/>
      <c r="I400" s="241" t="s">
        <v>450</v>
      </c>
      <c r="J400" s="314" t="s">
        <v>17</v>
      </c>
      <c r="K400" s="314"/>
      <c r="L400" s="239" t="s">
        <v>29</v>
      </c>
      <c r="M400" s="239">
        <v>4</v>
      </c>
      <c r="N400" s="312" t="s">
        <v>19</v>
      </c>
      <c r="O400" s="312"/>
      <c r="P400" s="312"/>
      <c r="Q400" s="239" t="s">
        <v>18</v>
      </c>
      <c r="W400" s="144">
        <f t="shared" si="6"/>
        <v>0</v>
      </c>
    </row>
    <row r="401" spans="2:23" ht="30" customHeight="1">
      <c r="B401" s="171"/>
      <c r="C401" s="312">
        <v>2018</v>
      </c>
      <c r="D401" s="312"/>
      <c r="E401" s="241" t="s">
        <v>793</v>
      </c>
      <c r="F401" s="314" t="s">
        <v>792</v>
      </c>
      <c r="G401" s="314"/>
      <c r="H401" s="314"/>
      <c r="I401" s="241" t="s">
        <v>450</v>
      </c>
      <c r="J401" s="314" t="s">
        <v>17</v>
      </c>
      <c r="K401" s="314"/>
      <c r="L401" s="239" t="s">
        <v>29</v>
      </c>
      <c r="M401" s="239">
        <v>4</v>
      </c>
      <c r="N401" s="312" t="s">
        <v>19</v>
      </c>
      <c r="O401" s="312"/>
      <c r="P401" s="312"/>
      <c r="Q401" s="239" t="s">
        <v>18</v>
      </c>
      <c r="W401" s="144">
        <f t="shared" si="6"/>
        <v>0</v>
      </c>
    </row>
    <row r="402" spans="2:23" ht="30" customHeight="1">
      <c r="B402" s="171"/>
      <c r="C402" s="312">
        <v>2018</v>
      </c>
      <c r="D402" s="312"/>
      <c r="E402" s="241" t="s">
        <v>791</v>
      </c>
      <c r="F402" s="314" t="s">
        <v>790</v>
      </c>
      <c r="G402" s="314"/>
      <c r="H402" s="314"/>
      <c r="I402" s="241" t="s">
        <v>450</v>
      </c>
      <c r="J402" s="314" t="s">
        <v>17</v>
      </c>
      <c r="K402" s="314"/>
      <c r="L402" s="239" t="s">
        <v>29</v>
      </c>
      <c r="M402" s="239">
        <v>4</v>
      </c>
      <c r="N402" s="312" t="s">
        <v>19</v>
      </c>
      <c r="O402" s="312"/>
      <c r="P402" s="312"/>
      <c r="Q402" s="239" t="s">
        <v>18</v>
      </c>
      <c r="W402" s="144">
        <f t="shared" si="6"/>
        <v>0</v>
      </c>
    </row>
    <row r="403" spans="2:23" ht="30" customHeight="1">
      <c r="B403" s="171"/>
      <c r="C403" s="312">
        <v>2018</v>
      </c>
      <c r="D403" s="312"/>
      <c r="E403" s="241" t="s">
        <v>789</v>
      </c>
      <c r="F403" s="314" t="s">
        <v>788</v>
      </c>
      <c r="G403" s="314"/>
      <c r="H403" s="314"/>
      <c r="I403" s="241" t="s">
        <v>450</v>
      </c>
      <c r="J403" s="314" t="s">
        <v>17</v>
      </c>
      <c r="K403" s="314"/>
      <c r="L403" s="239" t="s">
        <v>29</v>
      </c>
      <c r="M403" s="239">
        <v>4</v>
      </c>
      <c r="N403" s="312" t="s">
        <v>19</v>
      </c>
      <c r="O403" s="312"/>
      <c r="P403" s="312"/>
      <c r="Q403" s="239" t="s">
        <v>18</v>
      </c>
      <c r="W403" s="144">
        <f t="shared" si="6"/>
        <v>0</v>
      </c>
    </row>
    <row r="404" spans="2:23" ht="30" customHeight="1">
      <c r="B404" s="171"/>
      <c r="C404" s="312">
        <v>2018</v>
      </c>
      <c r="D404" s="312"/>
      <c r="E404" s="241" t="s">
        <v>787</v>
      </c>
      <c r="F404" s="314" t="s">
        <v>786</v>
      </c>
      <c r="G404" s="314"/>
      <c r="H404" s="314"/>
      <c r="I404" s="241" t="s">
        <v>450</v>
      </c>
      <c r="J404" s="314" t="s">
        <v>17</v>
      </c>
      <c r="K404" s="314"/>
      <c r="L404" s="239" t="s">
        <v>29</v>
      </c>
      <c r="M404" s="239">
        <v>4</v>
      </c>
      <c r="N404" s="312" t="s">
        <v>19</v>
      </c>
      <c r="O404" s="312"/>
      <c r="P404" s="312"/>
      <c r="Q404" s="239" t="s">
        <v>18</v>
      </c>
      <c r="W404" s="144">
        <f t="shared" si="6"/>
        <v>0</v>
      </c>
    </row>
    <row r="405" spans="2:23" ht="30" customHeight="1">
      <c r="B405" s="171"/>
      <c r="C405" s="312">
        <v>2018</v>
      </c>
      <c r="D405" s="312"/>
      <c r="E405" s="241" t="s">
        <v>785</v>
      </c>
      <c r="F405" s="314" t="s">
        <v>784</v>
      </c>
      <c r="G405" s="314"/>
      <c r="H405" s="314"/>
      <c r="I405" s="241" t="s">
        <v>450</v>
      </c>
      <c r="J405" s="314" t="s">
        <v>17</v>
      </c>
      <c r="K405" s="314"/>
      <c r="L405" s="239" t="s">
        <v>29</v>
      </c>
      <c r="M405" s="239">
        <v>4</v>
      </c>
      <c r="N405" s="312" t="s">
        <v>19</v>
      </c>
      <c r="O405" s="312"/>
      <c r="P405" s="312"/>
      <c r="Q405" s="239" t="s">
        <v>18</v>
      </c>
      <c r="W405" s="144">
        <f t="shared" si="6"/>
        <v>0</v>
      </c>
    </row>
    <row r="406" spans="2:23" ht="30" customHeight="1">
      <c r="B406" s="171"/>
      <c r="C406" s="312">
        <v>2018</v>
      </c>
      <c r="D406" s="312"/>
      <c r="E406" s="241" t="s">
        <v>783</v>
      </c>
      <c r="F406" s="314" t="s">
        <v>782</v>
      </c>
      <c r="G406" s="314"/>
      <c r="H406" s="314"/>
      <c r="I406" s="241" t="s">
        <v>450</v>
      </c>
      <c r="J406" s="314" t="s">
        <v>17</v>
      </c>
      <c r="K406" s="314"/>
      <c r="L406" s="239" t="s">
        <v>29</v>
      </c>
      <c r="M406" s="239">
        <v>4</v>
      </c>
      <c r="N406" s="312" t="s">
        <v>19</v>
      </c>
      <c r="O406" s="312"/>
      <c r="P406" s="312"/>
      <c r="Q406" s="239" t="s">
        <v>18</v>
      </c>
      <c r="W406" s="144">
        <f t="shared" si="6"/>
        <v>0</v>
      </c>
    </row>
    <row r="407" spans="2:23" ht="30" customHeight="1">
      <c r="B407" s="171"/>
      <c r="C407" s="312">
        <v>2018</v>
      </c>
      <c r="D407" s="312"/>
      <c r="E407" s="241" t="s">
        <v>781</v>
      </c>
      <c r="F407" s="314" t="s">
        <v>780</v>
      </c>
      <c r="G407" s="314"/>
      <c r="H407" s="314"/>
      <c r="I407" s="241" t="s">
        <v>450</v>
      </c>
      <c r="J407" s="314" t="s">
        <v>17</v>
      </c>
      <c r="K407" s="314"/>
      <c r="L407" s="239" t="s">
        <v>29</v>
      </c>
      <c r="M407" s="239">
        <v>4</v>
      </c>
      <c r="N407" s="312" t="s">
        <v>19</v>
      </c>
      <c r="O407" s="312"/>
      <c r="P407" s="312"/>
      <c r="Q407" s="239" t="s">
        <v>18</v>
      </c>
      <c r="W407" s="144">
        <f t="shared" si="6"/>
        <v>0</v>
      </c>
    </row>
    <row r="408" spans="2:23" ht="30" customHeight="1">
      <c r="B408" s="171"/>
      <c r="C408" s="312">
        <v>2018</v>
      </c>
      <c r="D408" s="312"/>
      <c r="E408" s="241" t="s">
        <v>779</v>
      </c>
      <c r="F408" s="314" t="s">
        <v>778</v>
      </c>
      <c r="G408" s="314"/>
      <c r="H408" s="314"/>
      <c r="I408" s="241" t="s">
        <v>450</v>
      </c>
      <c r="J408" s="314" t="s">
        <v>17</v>
      </c>
      <c r="K408" s="314"/>
      <c r="L408" s="239" t="s">
        <v>29</v>
      </c>
      <c r="M408" s="239">
        <v>4</v>
      </c>
      <c r="N408" s="312" t="s">
        <v>19</v>
      </c>
      <c r="O408" s="312"/>
      <c r="P408" s="312"/>
      <c r="Q408" s="239" t="s">
        <v>18</v>
      </c>
      <c r="W408" s="144">
        <f t="shared" si="6"/>
        <v>0</v>
      </c>
    </row>
    <row r="409" spans="2:23" ht="30" customHeight="1">
      <c r="B409" s="171"/>
      <c r="C409" s="312">
        <v>2018</v>
      </c>
      <c r="D409" s="312"/>
      <c r="E409" s="241" t="s">
        <v>777</v>
      </c>
      <c r="F409" s="314" t="s">
        <v>776</v>
      </c>
      <c r="G409" s="314"/>
      <c r="H409" s="314"/>
      <c r="I409" s="241" t="s">
        <v>450</v>
      </c>
      <c r="J409" s="314" t="s">
        <v>17</v>
      </c>
      <c r="K409" s="314"/>
      <c r="L409" s="239" t="s">
        <v>29</v>
      </c>
      <c r="M409" s="239">
        <v>4</v>
      </c>
      <c r="N409" s="312" t="s">
        <v>19</v>
      </c>
      <c r="O409" s="312"/>
      <c r="P409" s="312"/>
      <c r="Q409" s="239" t="s">
        <v>18</v>
      </c>
      <c r="W409" s="144">
        <f t="shared" si="6"/>
        <v>0</v>
      </c>
    </row>
    <row r="410" spans="2:23" ht="30" customHeight="1">
      <c r="B410" s="171"/>
      <c r="C410" s="312">
        <v>2018</v>
      </c>
      <c r="D410" s="312"/>
      <c r="E410" s="241" t="s">
        <v>775</v>
      </c>
      <c r="F410" s="314" t="s">
        <v>774</v>
      </c>
      <c r="G410" s="314"/>
      <c r="H410" s="314"/>
      <c r="I410" s="241" t="s">
        <v>450</v>
      </c>
      <c r="J410" s="314" t="s">
        <v>17</v>
      </c>
      <c r="K410" s="314"/>
      <c r="L410" s="239" t="s">
        <v>29</v>
      </c>
      <c r="M410" s="239">
        <v>4</v>
      </c>
      <c r="N410" s="312" t="s">
        <v>19</v>
      </c>
      <c r="O410" s="312"/>
      <c r="P410" s="312"/>
      <c r="Q410" s="239" t="s">
        <v>18</v>
      </c>
      <c r="W410" s="144">
        <f t="shared" si="6"/>
        <v>0</v>
      </c>
    </row>
    <row r="411" spans="2:23" ht="30" customHeight="1">
      <c r="B411" s="171"/>
      <c r="C411" s="312">
        <v>2018</v>
      </c>
      <c r="D411" s="312"/>
      <c r="E411" s="241" t="s">
        <v>773</v>
      </c>
      <c r="F411" s="314" t="s">
        <v>772</v>
      </c>
      <c r="G411" s="314"/>
      <c r="H411" s="314"/>
      <c r="I411" s="241" t="s">
        <v>450</v>
      </c>
      <c r="J411" s="314" t="s">
        <v>17</v>
      </c>
      <c r="K411" s="314"/>
      <c r="L411" s="239" t="s">
        <v>29</v>
      </c>
      <c r="M411" s="239">
        <v>4</v>
      </c>
      <c r="N411" s="312" t="s">
        <v>19</v>
      </c>
      <c r="O411" s="312"/>
      <c r="P411" s="312"/>
      <c r="Q411" s="239" t="s">
        <v>18</v>
      </c>
      <c r="W411" s="144">
        <f t="shared" si="6"/>
        <v>0</v>
      </c>
    </row>
    <row r="412" spans="2:23" ht="30" customHeight="1">
      <c r="B412" s="171"/>
      <c r="C412" s="312">
        <v>2018</v>
      </c>
      <c r="D412" s="312"/>
      <c r="E412" s="241" t="s">
        <v>771</v>
      </c>
      <c r="F412" s="314" t="s">
        <v>770</v>
      </c>
      <c r="G412" s="314"/>
      <c r="H412" s="314"/>
      <c r="I412" s="241" t="s">
        <v>450</v>
      </c>
      <c r="J412" s="314" t="s">
        <v>17</v>
      </c>
      <c r="K412" s="314"/>
      <c r="L412" s="239" t="s">
        <v>29</v>
      </c>
      <c r="M412" s="239">
        <v>4</v>
      </c>
      <c r="N412" s="312" t="s">
        <v>19</v>
      </c>
      <c r="O412" s="312"/>
      <c r="P412" s="312"/>
      <c r="Q412" s="239" t="s">
        <v>18</v>
      </c>
      <c r="W412" s="144">
        <f t="shared" si="6"/>
        <v>0</v>
      </c>
    </row>
    <row r="413" spans="2:23" ht="30" customHeight="1">
      <c r="B413" s="171"/>
      <c r="C413" s="312">
        <v>2018</v>
      </c>
      <c r="D413" s="312"/>
      <c r="E413" s="241" t="s">
        <v>769</v>
      </c>
      <c r="F413" s="314" t="s">
        <v>768</v>
      </c>
      <c r="G413" s="314"/>
      <c r="H413" s="314"/>
      <c r="I413" s="241" t="s">
        <v>450</v>
      </c>
      <c r="J413" s="314" t="s">
        <v>17</v>
      </c>
      <c r="K413" s="314"/>
      <c r="L413" s="239" t="s">
        <v>29</v>
      </c>
      <c r="M413" s="239">
        <v>4</v>
      </c>
      <c r="N413" s="312" t="s">
        <v>19</v>
      </c>
      <c r="O413" s="312"/>
      <c r="P413" s="312"/>
      <c r="Q413" s="239" t="s">
        <v>18</v>
      </c>
      <c r="W413" s="144">
        <f t="shared" si="6"/>
        <v>0</v>
      </c>
    </row>
    <row r="414" spans="2:23" s="181" customFormat="1" ht="30" customHeight="1">
      <c r="B414" s="180"/>
      <c r="C414" s="308">
        <v>2018</v>
      </c>
      <c r="D414" s="308"/>
      <c r="E414" s="153" t="s">
        <v>767</v>
      </c>
      <c r="F414" s="310" t="s">
        <v>766</v>
      </c>
      <c r="G414" s="310"/>
      <c r="H414" s="310"/>
      <c r="I414" s="153" t="s">
        <v>450</v>
      </c>
      <c r="J414" s="310" t="s">
        <v>17</v>
      </c>
      <c r="K414" s="310"/>
      <c r="L414" s="242" t="s">
        <v>18</v>
      </c>
      <c r="M414" s="242">
        <v>3</v>
      </c>
      <c r="N414" s="308" t="s">
        <v>19</v>
      </c>
      <c r="O414" s="308"/>
      <c r="P414" s="308"/>
      <c r="Q414" s="242" t="s">
        <v>18</v>
      </c>
      <c r="R414" s="155"/>
      <c r="S414" s="155"/>
      <c r="T414" s="155"/>
      <c r="U414" s="155"/>
      <c r="V414" s="155"/>
      <c r="W414" s="155">
        <f t="shared" si="6"/>
        <v>0</v>
      </c>
    </row>
    <row r="415" spans="2:23" ht="30" customHeight="1">
      <c r="B415" s="171"/>
      <c r="C415" s="312">
        <v>2018</v>
      </c>
      <c r="D415" s="312"/>
      <c r="E415" s="241" t="s">
        <v>765</v>
      </c>
      <c r="F415" s="314" t="s">
        <v>764</v>
      </c>
      <c r="G415" s="314"/>
      <c r="H415" s="314"/>
      <c r="I415" s="241" t="s">
        <v>450</v>
      </c>
      <c r="J415" s="314" t="s">
        <v>17</v>
      </c>
      <c r="K415" s="314"/>
      <c r="L415" s="239" t="s">
        <v>29</v>
      </c>
      <c r="M415" s="239">
        <v>4</v>
      </c>
      <c r="N415" s="312" t="s">
        <v>19</v>
      </c>
      <c r="O415" s="312"/>
      <c r="P415" s="312"/>
      <c r="Q415" s="239" t="s">
        <v>18</v>
      </c>
      <c r="R415" s="174"/>
      <c r="S415" s="174"/>
      <c r="T415" s="174"/>
      <c r="U415" s="174"/>
      <c r="V415" s="174"/>
      <c r="W415" s="174">
        <f t="shared" si="6"/>
        <v>0</v>
      </c>
    </row>
    <row r="416" spans="2:23" ht="30" customHeight="1">
      <c r="B416" s="171"/>
      <c r="C416" s="312">
        <v>2018</v>
      </c>
      <c r="D416" s="312"/>
      <c r="E416" s="241" t="s">
        <v>763</v>
      </c>
      <c r="F416" s="314" t="s">
        <v>762</v>
      </c>
      <c r="G416" s="314"/>
      <c r="H416" s="314"/>
      <c r="I416" s="241" t="s">
        <v>450</v>
      </c>
      <c r="J416" s="314" t="s">
        <v>17</v>
      </c>
      <c r="K416" s="314"/>
      <c r="L416" s="239" t="s">
        <v>29</v>
      </c>
      <c r="M416" s="239">
        <v>4</v>
      </c>
      <c r="N416" s="312" t="s">
        <v>19</v>
      </c>
      <c r="O416" s="312"/>
      <c r="P416" s="312"/>
      <c r="Q416" s="239" t="s">
        <v>18</v>
      </c>
      <c r="W416" s="144">
        <f t="shared" si="6"/>
        <v>0</v>
      </c>
    </row>
    <row r="417" spans="1:23" ht="30" customHeight="1">
      <c r="B417" s="171"/>
      <c r="C417" s="312">
        <v>2018</v>
      </c>
      <c r="D417" s="312"/>
      <c r="E417" s="241" t="s">
        <v>761</v>
      </c>
      <c r="F417" s="314" t="s">
        <v>760</v>
      </c>
      <c r="G417" s="314"/>
      <c r="H417" s="314"/>
      <c r="I417" s="241" t="s">
        <v>450</v>
      </c>
      <c r="J417" s="314" t="s">
        <v>17</v>
      </c>
      <c r="K417" s="314"/>
      <c r="L417" s="239" t="s">
        <v>29</v>
      </c>
      <c r="M417" s="239">
        <v>4</v>
      </c>
      <c r="N417" s="312" t="s">
        <v>19</v>
      </c>
      <c r="O417" s="312"/>
      <c r="P417" s="312"/>
      <c r="Q417" s="239" t="s">
        <v>18</v>
      </c>
      <c r="W417" s="144">
        <f t="shared" si="6"/>
        <v>0</v>
      </c>
    </row>
    <row r="418" spans="1:23" ht="30" customHeight="1">
      <c r="B418" s="171"/>
      <c r="C418" s="312">
        <v>2018</v>
      </c>
      <c r="D418" s="312"/>
      <c r="E418" s="241" t="s">
        <v>759</v>
      </c>
      <c r="F418" s="314" t="s">
        <v>758</v>
      </c>
      <c r="G418" s="314"/>
      <c r="H418" s="314"/>
      <c r="I418" s="241" t="s">
        <v>450</v>
      </c>
      <c r="J418" s="314" t="s">
        <v>17</v>
      </c>
      <c r="K418" s="314"/>
      <c r="L418" s="239" t="s">
        <v>29</v>
      </c>
      <c r="M418" s="239">
        <v>4</v>
      </c>
      <c r="N418" s="312" t="s">
        <v>19</v>
      </c>
      <c r="O418" s="312"/>
      <c r="P418" s="312"/>
      <c r="Q418" s="239" t="s">
        <v>18</v>
      </c>
      <c r="W418" s="144">
        <f t="shared" si="6"/>
        <v>0</v>
      </c>
    </row>
    <row r="419" spans="1:23" ht="30" customHeight="1">
      <c r="B419" s="171"/>
      <c r="C419" s="312">
        <v>2018</v>
      </c>
      <c r="D419" s="312"/>
      <c r="E419" s="241" t="s">
        <v>757</v>
      </c>
      <c r="F419" s="314" t="s">
        <v>756</v>
      </c>
      <c r="G419" s="314"/>
      <c r="H419" s="314"/>
      <c r="I419" s="241" t="s">
        <v>450</v>
      </c>
      <c r="J419" s="314" t="s">
        <v>17</v>
      </c>
      <c r="K419" s="314"/>
      <c r="L419" s="239" t="s">
        <v>29</v>
      </c>
      <c r="M419" s="239">
        <v>4</v>
      </c>
      <c r="N419" s="312" t="s">
        <v>19</v>
      </c>
      <c r="O419" s="312"/>
      <c r="P419" s="312"/>
      <c r="Q419" s="239" t="s">
        <v>18</v>
      </c>
      <c r="W419" s="144">
        <f t="shared" si="6"/>
        <v>0</v>
      </c>
    </row>
    <row r="420" spans="1:23" ht="30" customHeight="1">
      <c r="B420" s="171"/>
      <c r="C420" s="312">
        <v>2018</v>
      </c>
      <c r="D420" s="312"/>
      <c r="E420" s="241" t="s">
        <v>755</v>
      </c>
      <c r="F420" s="314" t="s">
        <v>754</v>
      </c>
      <c r="G420" s="314"/>
      <c r="H420" s="314"/>
      <c r="I420" s="241" t="s">
        <v>450</v>
      </c>
      <c r="J420" s="314" t="s">
        <v>17</v>
      </c>
      <c r="K420" s="314"/>
      <c r="L420" s="239" t="s">
        <v>29</v>
      </c>
      <c r="M420" s="239">
        <v>4</v>
      </c>
      <c r="N420" s="312" t="s">
        <v>19</v>
      </c>
      <c r="O420" s="312"/>
      <c r="P420" s="312"/>
      <c r="Q420" s="239" t="s">
        <v>18</v>
      </c>
      <c r="W420" s="144">
        <f t="shared" si="6"/>
        <v>0</v>
      </c>
    </row>
    <row r="421" spans="1:23" ht="30" customHeight="1">
      <c r="B421" s="171"/>
      <c r="C421" s="312">
        <v>2018</v>
      </c>
      <c r="D421" s="312"/>
      <c r="E421" s="241" t="s">
        <v>753</v>
      </c>
      <c r="F421" s="314" t="s">
        <v>752</v>
      </c>
      <c r="G421" s="314"/>
      <c r="H421" s="314"/>
      <c r="I421" s="241" t="s">
        <v>450</v>
      </c>
      <c r="J421" s="314" t="s">
        <v>17</v>
      </c>
      <c r="K421" s="314"/>
      <c r="L421" s="239" t="s">
        <v>29</v>
      </c>
      <c r="M421" s="239">
        <v>4</v>
      </c>
      <c r="N421" s="312" t="s">
        <v>19</v>
      </c>
      <c r="O421" s="312"/>
      <c r="P421" s="312"/>
      <c r="Q421" s="239" t="s">
        <v>18</v>
      </c>
      <c r="W421" s="144">
        <f t="shared" si="6"/>
        <v>0</v>
      </c>
    </row>
    <row r="422" spans="1:23" ht="30" customHeight="1">
      <c r="B422" s="171"/>
      <c r="C422" s="312">
        <v>2018</v>
      </c>
      <c r="D422" s="312"/>
      <c r="E422" s="241" t="s">
        <v>751</v>
      </c>
      <c r="F422" s="314" t="s">
        <v>750</v>
      </c>
      <c r="G422" s="314"/>
      <c r="H422" s="314"/>
      <c r="I422" s="241" t="s">
        <v>450</v>
      </c>
      <c r="J422" s="314" t="s">
        <v>17</v>
      </c>
      <c r="K422" s="314"/>
      <c r="L422" s="239" t="s">
        <v>29</v>
      </c>
      <c r="M422" s="239">
        <v>4</v>
      </c>
      <c r="N422" s="312" t="s">
        <v>19</v>
      </c>
      <c r="O422" s="312"/>
      <c r="P422" s="312"/>
      <c r="Q422" s="239" t="s">
        <v>18</v>
      </c>
      <c r="W422" s="144">
        <f t="shared" si="6"/>
        <v>0</v>
      </c>
    </row>
    <row r="423" spans="1:23" ht="30" customHeight="1">
      <c r="B423" s="171"/>
      <c r="C423" s="312">
        <v>2018</v>
      </c>
      <c r="D423" s="312"/>
      <c r="E423" s="241" t="s">
        <v>749</v>
      </c>
      <c r="F423" s="314" t="s">
        <v>748</v>
      </c>
      <c r="G423" s="314"/>
      <c r="H423" s="314"/>
      <c r="I423" s="241" t="s">
        <v>450</v>
      </c>
      <c r="J423" s="314" t="s">
        <v>17</v>
      </c>
      <c r="K423" s="314"/>
      <c r="L423" s="239" t="s">
        <v>29</v>
      </c>
      <c r="M423" s="239">
        <v>4</v>
      </c>
      <c r="N423" s="312" t="s">
        <v>19</v>
      </c>
      <c r="O423" s="312"/>
      <c r="P423" s="312"/>
      <c r="Q423" s="239" t="s">
        <v>18</v>
      </c>
      <c r="W423" s="144">
        <f t="shared" si="6"/>
        <v>0</v>
      </c>
    </row>
    <row r="424" spans="1:23" s="181" customFormat="1" ht="30" customHeight="1">
      <c r="B424" s="187"/>
      <c r="C424" s="308">
        <v>2018</v>
      </c>
      <c r="D424" s="308"/>
      <c r="E424" s="153" t="s">
        <v>747</v>
      </c>
      <c r="F424" s="310" t="s">
        <v>746</v>
      </c>
      <c r="G424" s="310"/>
      <c r="H424" s="310"/>
      <c r="I424" s="153" t="s">
        <v>450</v>
      </c>
      <c r="J424" s="310" t="s">
        <v>17</v>
      </c>
      <c r="K424" s="310"/>
      <c r="L424" s="242" t="s">
        <v>18</v>
      </c>
      <c r="M424" s="242">
        <v>3</v>
      </c>
      <c r="N424" s="308" t="s">
        <v>19</v>
      </c>
      <c r="O424" s="308"/>
      <c r="P424" s="308"/>
      <c r="Q424" s="242" t="s">
        <v>18</v>
      </c>
      <c r="R424" s="155"/>
      <c r="S424" s="155"/>
      <c r="T424" s="155"/>
      <c r="U424" s="155"/>
      <c r="V424" s="155"/>
      <c r="W424" s="155">
        <f t="shared" si="6"/>
        <v>0</v>
      </c>
    </row>
    <row r="425" spans="1:23" ht="30" customHeight="1">
      <c r="B425" s="171"/>
      <c r="C425" s="312">
        <v>2018</v>
      </c>
      <c r="D425" s="312"/>
      <c r="E425" s="241" t="s">
        <v>745</v>
      </c>
      <c r="F425" s="314" t="s">
        <v>744</v>
      </c>
      <c r="G425" s="314"/>
      <c r="H425" s="314"/>
      <c r="I425" s="241" t="s">
        <v>450</v>
      </c>
      <c r="J425" s="314" t="s">
        <v>17</v>
      </c>
      <c r="K425" s="314"/>
      <c r="L425" s="239" t="s">
        <v>29</v>
      </c>
      <c r="M425" s="239">
        <v>4</v>
      </c>
      <c r="N425" s="312" t="s">
        <v>19</v>
      </c>
      <c r="O425" s="312"/>
      <c r="P425" s="312"/>
      <c r="Q425" s="239" t="s">
        <v>18</v>
      </c>
      <c r="W425" s="144">
        <f t="shared" si="6"/>
        <v>0</v>
      </c>
    </row>
    <row r="426" spans="1:23" ht="30" customHeight="1">
      <c r="B426" s="171"/>
      <c r="C426" s="312">
        <v>2018</v>
      </c>
      <c r="D426" s="312"/>
      <c r="E426" s="241" t="s">
        <v>743</v>
      </c>
      <c r="F426" s="314" t="s">
        <v>742</v>
      </c>
      <c r="G426" s="314"/>
      <c r="H426" s="314"/>
      <c r="I426" s="241" t="s">
        <v>450</v>
      </c>
      <c r="J426" s="314" t="s">
        <v>17</v>
      </c>
      <c r="K426" s="314"/>
      <c r="L426" s="239" t="s">
        <v>29</v>
      </c>
      <c r="M426" s="239">
        <v>4</v>
      </c>
      <c r="N426" s="312" t="s">
        <v>19</v>
      </c>
      <c r="O426" s="312"/>
      <c r="P426" s="312"/>
      <c r="Q426" s="239" t="s">
        <v>18</v>
      </c>
      <c r="W426" s="144">
        <f t="shared" si="6"/>
        <v>0</v>
      </c>
    </row>
    <row r="427" spans="1:23" ht="30" customHeight="1">
      <c r="A427" s="184"/>
      <c r="C427" s="312">
        <v>2018</v>
      </c>
      <c r="D427" s="312"/>
      <c r="E427" s="241" t="s">
        <v>741</v>
      </c>
      <c r="F427" s="314" t="s">
        <v>740</v>
      </c>
      <c r="G427" s="314"/>
      <c r="H427" s="314"/>
      <c r="I427" s="241" t="s">
        <v>450</v>
      </c>
      <c r="J427" s="314" t="s">
        <v>17</v>
      </c>
      <c r="K427" s="314"/>
      <c r="L427" s="239" t="s">
        <v>29</v>
      </c>
      <c r="M427" s="239">
        <v>4</v>
      </c>
      <c r="N427" s="312" t="s">
        <v>19</v>
      </c>
      <c r="O427" s="312"/>
      <c r="P427" s="312"/>
      <c r="Q427" s="239" t="s">
        <v>18</v>
      </c>
      <c r="W427" s="144">
        <f t="shared" si="6"/>
        <v>0</v>
      </c>
    </row>
    <row r="428" spans="1:23" ht="30" customHeight="1">
      <c r="B428" s="171"/>
      <c r="C428" s="312">
        <v>2018</v>
      </c>
      <c r="D428" s="312"/>
      <c r="E428" s="241" t="s">
        <v>739</v>
      </c>
      <c r="F428" s="314" t="s">
        <v>738</v>
      </c>
      <c r="G428" s="314"/>
      <c r="H428" s="314"/>
      <c r="I428" s="241" t="s">
        <v>450</v>
      </c>
      <c r="J428" s="314" t="s">
        <v>17</v>
      </c>
      <c r="K428" s="314"/>
      <c r="L428" s="239" t="s">
        <v>29</v>
      </c>
      <c r="M428" s="239">
        <v>4</v>
      </c>
      <c r="N428" s="312" t="s">
        <v>19</v>
      </c>
      <c r="O428" s="312"/>
      <c r="P428" s="312"/>
      <c r="Q428" s="239" t="s">
        <v>18</v>
      </c>
      <c r="W428" s="144">
        <f t="shared" si="6"/>
        <v>0</v>
      </c>
    </row>
    <row r="429" spans="1:23" ht="30" customHeight="1">
      <c r="A429" s="184"/>
      <c r="C429" s="312">
        <v>2018</v>
      </c>
      <c r="D429" s="312"/>
      <c r="E429" s="241" t="s">
        <v>737</v>
      </c>
      <c r="F429" s="314" t="s">
        <v>736</v>
      </c>
      <c r="G429" s="314"/>
      <c r="H429" s="314"/>
      <c r="I429" s="241" t="s">
        <v>450</v>
      </c>
      <c r="J429" s="314" t="s">
        <v>17</v>
      </c>
      <c r="K429" s="314"/>
      <c r="L429" s="239" t="s">
        <v>29</v>
      </c>
      <c r="M429" s="239">
        <v>4</v>
      </c>
      <c r="N429" s="312" t="s">
        <v>19</v>
      </c>
      <c r="O429" s="312"/>
      <c r="P429" s="312"/>
      <c r="Q429" s="239" t="s">
        <v>18</v>
      </c>
      <c r="W429" s="144">
        <f t="shared" si="6"/>
        <v>0</v>
      </c>
    </row>
    <row r="430" spans="1:23" ht="30" customHeight="1">
      <c r="B430" s="171"/>
      <c r="C430" s="312">
        <v>2018</v>
      </c>
      <c r="D430" s="312"/>
      <c r="E430" s="241" t="s">
        <v>735</v>
      </c>
      <c r="F430" s="314" t="s">
        <v>734</v>
      </c>
      <c r="G430" s="314"/>
      <c r="H430" s="314"/>
      <c r="I430" s="241" t="s">
        <v>450</v>
      </c>
      <c r="J430" s="314" t="s">
        <v>17</v>
      </c>
      <c r="K430" s="314"/>
      <c r="L430" s="239" t="s">
        <v>29</v>
      </c>
      <c r="M430" s="239">
        <v>4</v>
      </c>
      <c r="N430" s="312" t="s">
        <v>19</v>
      </c>
      <c r="O430" s="312"/>
      <c r="P430" s="312"/>
      <c r="Q430" s="239" t="s">
        <v>18</v>
      </c>
      <c r="W430" s="144">
        <f t="shared" si="6"/>
        <v>0</v>
      </c>
    </row>
    <row r="431" spans="1:23" ht="30" customHeight="1">
      <c r="B431" s="171"/>
      <c r="C431" s="312">
        <v>2018</v>
      </c>
      <c r="D431" s="312"/>
      <c r="E431" s="241" t="s">
        <v>733</v>
      </c>
      <c r="F431" s="314" t="s">
        <v>732</v>
      </c>
      <c r="G431" s="314"/>
      <c r="H431" s="314"/>
      <c r="I431" s="241" t="s">
        <v>450</v>
      </c>
      <c r="J431" s="314" t="s">
        <v>17</v>
      </c>
      <c r="K431" s="314"/>
      <c r="L431" s="239" t="s">
        <v>29</v>
      </c>
      <c r="M431" s="239">
        <v>4</v>
      </c>
      <c r="N431" s="312" t="s">
        <v>19</v>
      </c>
      <c r="O431" s="312"/>
      <c r="P431" s="312"/>
      <c r="Q431" s="239" t="s">
        <v>18</v>
      </c>
      <c r="W431" s="144">
        <f t="shared" si="6"/>
        <v>0</v>
      </c>
    </row>
    <row r="432" spans="1:23" ht="30" customHeight="1">
      <c r="B432" s="171"/>
      <c r="C432" s="312">
        <v>2018</v>
      </c>
      <c r="D432" s="312"/>
      <c r="E432" s="241" t="s">
        <v>731</v>
      </c>
      <c r="F432" s="314" t="s">
        <v>730</v>
      </c>
      <c r="G432" s="314"/>
      <c r="H432" s="314"/>
      <c r="I432" s="241" t="s">
        <v>450</v>
      </c>
      <c r="J432" s="314" t="s">
        <v>17</v>
      </c>
      <c r="K432" s="314"/>
      <c r="L432" s="239" t="s">
        <v>29</v>
      </c>
      <c r="M432" s="239">
        <v>4</v>
      </c>
      <c r="N432" s="312" t="s">
        <v>19</v>
      </c>
      <c r="O432" s="312"/>
      <c r="P432" s="312"/>
      <c r="Q432" s="239" t="s">
        <v>18</v>
      </c>
      <c r="W432" s="144">
        <f t="shared" si="6"/>
        <v>0</v>
      </c>
    </row>
    <row r="433" spans="2:23" ht="30" customHeight="1">
      <c r="B433" s="171"/>
      <c r="C433" s="312">
        <v>2018</v>
      </c>
      <c r="D433" s="312"/>
      <c r="E433" s="241" t="s">
        <v>729</v>
      </c>
      <c r="F433" s="314" t="s">
        <v>728</v>
      </c>
      <c r="G433" s="314"/>
      <c r="H433" s="314"/>
      <c r="I433" s="241" t="s">
        <v>450</v>
      </c>
      <c r="J433" s="314" t="s">
        <v>17</v>
      </c>
      <c r="K433" s="314"/>
      <c r="L433" s="239" t="s">
        <v>29</v>
      </c>
      <c r="M433" s="239">
        <v>4</v>
      </c>
      <c r="N433" s="312" t="s">
        <v>19</v>
      </c>
      <c r="O433" s="312"/>
      <c r="P433" s="312"/>
      <c r="Q433" s="239" t="s">
        <v>18</v>
      </c>
      <c r="W433" s="144">
        <f t="shared" si="6"/>
        <v>0</v>
      </c>
    </row>
    <row r="434" spans="2:23" ht="30" customHeight="1">
      <c r="B434" s="171"/>
      <c r="C434" s="312">
        <v>2018</v>
      </c>
      <c r="D434" s="312"/>
      <c r="E434" s="241" t="s">
        <v>727</v>
      </c>
      <c r="F434" s="314" t="s">
        <v>726</v>
      </c>
      <c r="G434" s="314"/>
      <c r="H434" s="314"/>
      <c r="I434" s="241" t="s">
        <v>450</v>
      </c>
      <c r="J434" s="314" t="s">
        <v>17</v>
      </c>
      <c r="K434" s="314"/>
      <c r="L434" s="239" t="s">
        <v>29</v>
      </c>
      <c r="M434" s="239">
        <v>4</v>
      </c>
      <c r="N434" s="312" t="s">
        <v>19</v>
      </c>
      <c r="O434" s="312"/>
      <c r="P434" s="312"/>
      <c r="Q434" s="239" t="s">
        <v>18</v>
      </c>
      <c r="W434" s="144">
        <f t="shared" si="6"/>
        <v>0</v>
      </c>
    </row>
    <row r="435" spans="2:23" s="181" customFormat="1" ht="30" customHeight="1">
      <c r="B435" s="180"/>
      <c r="C435" s="308">
        <v>2018</v>
      </c>
      <c r="D435" s="308"/>
      <c r="E435" s="153" t="s">
        <v>725</v>
      </c>
      <c r="F435" s="310" t="s">
        <v>724</v>
      </c>
      <c r="G435" s="310"/>
      <c r="H435" s="310"/>
      <c r="I435" s="153" t="s">
        <v>450</v>
      </c>
      <c r="J435" s="310" t="s">
        <v>17</v>
      </c>
      <c r="K435" s="310"/>
      <c r="L435" s="242" t="s">
        <v>18</v>
      </c>
      <c r="M435" s="242">
        <v>3</v>
      </c>
      <c r="N435" s="308" t="s">
        <v>19</v>
      </c>
      <c r="O435" s="308"/>
      <c r="P435" s="308"/>
      <c r="Q435" s="242" t="s">
        <v>18</v>
      </c>
      <c r="R435" s="155"/>
      <c r="S435" s="155"/>
      <c r="T435" s="155"/>
      <c r="U435" s="155"/>
      <c r="V435" s="155"/>
      <c r="W435" s="155">
        <f t="shared" si="6"/>
        <v>0</v>
      </c>
    </row>
    <row r="436" spans="2:23" ht="30" customHeight="1">
      <c r="B436" s="171"/>
      <c r="C436" s="312">
        <v>2018</v>
      </c>
      <c r="D436" s="312"/>
      <c r="E436" s="241" t="s">
        <v>723</v>
      </c>
      <c r="F436" s="314" t="s">
        <v>722</v>
      </c>
      <c r="G436" s="314"/>
      <c r="H436" s="314"/>
      <c r="I436" s="241" t="s">
        <v>450</v>
      </c>
      <c r="J436" s="314" t="s">
        <v>17</v>
      </c>
      <c r="K436" s="314"/>
      <c r="L436" s="239" t="s">
        <v>29</v>
      </c>
      <c r="M436" s="239">
        <v>4</v>
      </c>
      <c r="N436" s="312" t="s">
        <v>19</v>
      </c>
      <c r="O436" s="312"/>
      <c r="P436" s="312"/>
      <c r="Q436" s="239" t="s">
        <v>18</v>
      </c>
      <c r="W436" s="144">
        <f t="shared" si="6"/>
        <v>0</v>
      </c>
    </row>
    <row r="437" spans="2:23" ht="30" customHeight="1">
      <c r="B437" s="171"/>
      <c r="C437" s="312">
        <v>2018</v>
      </c>
      <c r="D437" s="312"/>
      <c r="E437" s="241" t="s">
        <v>721</v>
      </c>
      <c r="F437" s="314" t="s">
        <v>720</v>
      </c>
      <c r="G437" s="314"/>
      <c r="H437" s="314"/>
      <c r="I437" s="241" t="s">
        <v>450</v>
      </c>
      <c r="J437" s="314" t="s">
        <v>17</v>
      </c>
      <c r="K437" s="314"/>
      <c r="L437" s="239" t="s">
        <v>29</v>
      </c>
      <c r="M437" s="239">
        <v>4</v>
      </c>
      <c r="N437" s="312" t="s">
        <v>19</v>
      </c>
      <c r="O437" s="312"/>
      <c r="P437" s="312"/>
      <c r="Q437" s="239" t="s">
        <v>18</v>
      </c>
      <c r="W437" s="144">
        <f t="shared" si="6"/>
        <v>0</v>
      </c>
    </row>
    <row r="438" spans="2:23" ht="30" customHeight="1">
      <c r="B438" s="171"/>
      <c r="C438" s="312">
        <v>2018</v>
      </c>
      <c r="D438" s="312"/>
      <c r="E438" s="241" t="s">
        <v>719</v>
      </c>
      <c r="F438" s="314" t="s">
        <v>718</v>
      </c>
      <c r="G438" s="314"/>
      <c r="H438" s="314"/>
      <c r="I438" s="241" t="s">
        <v>450</v>
      </c>
      <c r="J438" s="314" t="s">
        <v>17</v>
      </c>
      <c r="K438" s="314"/>
      <c r="L438" s="239" t="s">
        <v>18</v>
      </c>
      <c r="M438" s="239">
        <v>4</v>
      </c>
      <c r="N438" s="312" t="s">
        <v>19</v>
      </c>
      <c r="O438" s="312"/>
      <c r="P438" s="312"/>
      <c r="Q438" s="239" t="s">
        <v>18</v>
      </c>
      <c r="W438" s="144">
        <f t="shared" si="6"/>
        <v>0</v>
      </c>
    </row>
    <row r="439" spans="2:23" ht="47.25" customHeight="1">
      <c r="B439" s="184"/>
      <c r="C439" s="312">
        <v>2018</v>
      </c>
      <c r="D439" s="312"/>
      <c r="E439" s="241" t="s">
        <v>717</v>
      </c>
      <c r="F439" s="314" t="s">
        <v>716</v>
      </c>
      <c r="G439" s="314"/>
      <c r="H439" s="314"/>
      <c r="I439" s="241" t="s">
        <v>450</v>
      </c>
      <c r="J439" s="314" t="s">
        <v>17</v>
      </c>
      <c r="K439" s="314"/>
      <c r="L439" s="239" t="s">
        <v>29</v>
      </c>
      <c r="M439" s="239">
        <v>5</v>
      </c>
      <c r="N439" s="312" t="s">
        <v>19</v>
      </c>
      <c r="O439" s="312"/>
      <c r="P439" s="312"/>
      <c r="Q439" s="239" t="s">
        <v>18</v>
      </c>
      <c r="W439" s="144">
        <f t="shared" si="6"/>
        <v>0</v>
      </c>
    </row>
    <row r="440" spans="2:23" ht="30" customHeight="1">
      <c r="B440" s="184"/>
      <c r="C440" s="312">
        <v>2018</v>
      </c>
      <c r="D440" s="312"/>
      <c r="E440" s="241" t="s">
        <v>715</v>
      </c>
      <c r="F440" s="314" t="s">
        <v>714</v>
      </c>
      <c r="G440" s="314"/>
      <c r="H440" s="314"/>
      <c r="I440" s="241" t="s">
        <v>450</v>
      </c>
      <c r="J440" s="314" t="s">
        <v>17</v>
      </c>
      <c r="K440" s="314"/>
      <c r="L440" s="239" t="s">
        <v>29</v>
      </c>
      <c r="M440" s="239">
        <v>5</v>
      </c>
      <c r="N440" s="312" t="s">
        <v>19</v>
      </c>
      <c r="O440" s="312"/>
      <c r="P440" s="312"/>
      <c r="Q440" s="239" t="s">
        <v>18</v>
      </c>
      <c r="W440" s="144">
        <f t="shared" si="6"/>
        <v>0</v>
      </c>
    </row>
    <row r="441" spans="2:23" ht="41.25" customHeight="1">
      <c r="B441" s="171"/>
      <c r="C441" s="312">
        <v>2018</v>
      </c>
      <c r="D441" s="312"/>
      <c r="E441" s="241" t="s">
        <v>713</v>
      </c>
      <c r="F441" s="314" t="s">
        <v>711</v>
      </c>
      <c r="G441" s="314"/>
      <c r="H441" s="314"/>
      <c r="I441" s="241" t="s">
        <v>450</v>
      </c>
      <c r="J441" s="314" t="s">
        <v>17</v>
      </c>
      <c r="K441" s="314"/>
      <c r="L441" s="239" t="s">
        <v>18</v>
      </c>
      <c r="M441" s="239">
        <v>4</v>
      </c>
      <c r="N441" s="312" t="s">
        <v>19</v>
      </c>
      <c r="O441" s="312"/>
      <c r="P441" s="312"/>
      <c r="Q441" s="239" t="s">
        <v>18</v>
      </c>
      <c r="R441" s="27"/>
      <c r="S441" s="27"/>
      <c r="T441" s="27"/>
      <c r="U441" s="27"/>
      <c r="V441" s="27"/>
      <c r="W441" s="27">
        <f t="shared" si="6"/>
        <v>0</v>
      </c>
    </row>
    <row r="442" spans="2:23" ht="30" customHeight="1">
      <c r="B442" s="184"/>
      <c r="C442" s="312">
        <v>2018</v>
      </c>
      <c r="D442" s="312"/>
      <c r="E442" s="241" t="s">
        <v>712</v>
      </c>
      <c r="F442" s="314" t="s">
        <v>711</v>
      </c>
      <c r="G442" s="314"/>
      <c r="H442" s="314"/>
      <c r="I442" s="241" t="s">
        <v>450</v>
      </c>
      <c r="J442" s="314" t="s">
        <v>17</v>
      </c>
      <c r="K442" s="314"/>
      <c r="L442" s="239" t="s">
        <v>29</v>
      </c>
      <c r="M442" s="239">
        <v>5</v>
      </c>
      <c r="N442" s="312" t="s">
        <v>19</v>
      </c>
      <c r="O442" s="312"/>
      <c r="P442" s="312"/>
      <c r="Q442" s="239" t="s">
        <v>18</v>
      </c>
      <c r="W442" s="144">
        <f t="shared" si="6"/>
        <v>0</v>
      </c>
    </row>
    <row r="443" spans="2:23" ht="30" customHeight="1">
      <c r="B443" s="184"/>
      <c r="C443" s="312">
        <v>2018</v>
      </c>
      <c r="D443" s="312"/>
      <c r="E443" s="241" t="s">
        <v>710</v>
      </c>
      <c r="F443" s="314" t="s">
        <v>709</v>
      </c>
      <c r="G443" s="314"/>
      <c r="H443" s="314"/>
      <c r="I443" s="241" t="s">
        <v>450</v>
      </c>
      <c r="J443" s="314" t="s">
        <v>17</v>
      </c>
      <c r="K443" s="314"/>
      <c r="L443" s="239" t="s">
        <v>29</v>
      </c>
      <c r="M443" s="239">
        <v>5</v>
      </c>
      <c r="N443" s="312" t="s">
        <v>19</v>
      </c>
      <c r="O443" s="312"/>
      <c r="P443" s="312"/>
      <c r="Q443" s="239" t="s">
        <v>18</v>
      </c>
      <c r="W443" s="144">
        <f t="shared" si="6"/>
        <v>0</v>
      </c>
    </row>
    <row r="444" spans="2:23" ht="30" customHeight="1">
      <c r="B444" s="171"/>
      <c r="C444" s="312">
        <v>2018</v>
      </c>
      <c r="D444" s="312"/>
      <c r="E444" s="241" t="s">
        <v>708</v>
      </c>
      <c r="F444" s="314" t="s">
        <v>706</v>
      </c>
      <c r="G444" s="314"/>
      <c r="H444" s="314"/>
      <c r="I444" s="241" t="s">
        <v>450</v>
      </c>
      <c r="J444" s="314" t="s">
        <v>17</v>
      </c>
      <c r="K444" s="314"/>
      <c r="L444" s="239" t="s">
        <v>18</v>
      </c>
      <c r="M444" s="239">
        <v>4</v>
      </c>
      <c r="N444" s="312" t="s">
        <v>19</v>
      </c>
      <c r="O444" s="312"/>
      <c r="P444" s="312"/>
      <c r="Q444" s="239" t="s">
        <v>18</v>
      </c>
      <c r="W444" s="144">
        <f t="shared" si="6"/>
        <v>0</v>
      </c>
    </row>
    <row r="445" spans="2:23" ht="30" customHeight="1">
      <c r="B445" s="184"/>
      <c r="C445" s="312">
        <v>2018</v>
      </c>
      <c r="D445" s="312"/>
      <c r="E445" s="241" t="s">
        <v>707</v>
      </c>
      <c r="F445" s="314" t="s">
        <v>706</v>
      </c>
      <c r="G445" s="314"/>
      <c r="H445" s="314"/>
      <c r="I445" s="241" t="s">
        <v>450</v>
      </c>
      <c r="J445" s="314" t="s">
        <v>17</v>
      </c>
      <c r="K445" s="314"/>
      <c r="L445" s="239" t="s">
        <v>29</v>
      </c>
      <c r="M445" s="239">
        <v>5</v>
      </c>
      <c r="N445" s="312" t="s">
        <v>19</v>
      </c>
      <c r="O445" s="312"/>
      <c r="P445" s="312"/>
      <c r="Q445" s="239" t="s">
        <v>18</v>
      </c>
      <c r="W445" s="144">
        <f t="shared" si="6"/>
        <v>0</v>
      </c>
    </row>
    <row r="446" spans="2:23" ht="30" customHeight="1">
      <c r="B446" s="184"/>
      <c r="C446" s="312">
        <v>2018</v>
      </c>
      <c r="D446" s="312"/>
      <c r="E446" s="241" t="s">
        <v>705</v>
      </c>
      <c r="F446" s="314" t="s">
        <v>704</v>
      </c>
      <c r="G446" s="314"/>
      <c r="H446" s="314"/>
      <c r="I446" s="241" t="s">
        <v>450</v>
      </c>
      <c r="J446" s="314" t="s">
        <v>17</v>
      </c>
      <c r="K446" s="314"/>
      <c r="L446" s="239" t="s">
        <v>29</v>
      </c>
      <c r="M446" s="239">
        <v>5</v>
      </c>
      <c r="N446" s="312" t="s">
        <v>19</v>
      </c>
      <c r="O446" s="312"/>
      <c r="P446" s="312"/>
      <c r="Q446" s="239" t="s">
        <v>18</v>
      </c>
      <c r="W446" s="144">
        <f t="shared" si="6"/>
        <v>0</v>
      </c>
    </row>
    <row r="447" spans="2:23" ht="30" customHeight="1">
      <c r="B447" s="171"/>
      <c r="C447" s="312">
        <v>2018</v>
      </c>
      <c r="D447" s="312"/>
      <c r="E447" s="241" t="s">
        <v>703</v>
      </c>
      <c r="F447" s="314" t="s">
        <v>701</v>
      </c>
      <c r="G447" s="314"/>
      <c r="H447" s="314"/>
      <c r="I447" s="241" t="s">
        <v>450</v>
      </c>
      <c r="J447" s="314" t="s">
        <v>17</v>
      </c>
      <c r="K447" s="314"/>
      <c r="L447" s="239" t="s">
        <v>18</v>
      </c>
      <c r="M447" s="239">
        <v>4</v>
      </c>
      <c r="N447" s="312" t="s">
        <v>19</v>
      </c>
      <c r="O447" s="312"/>
      <c r="P447" s="312"/>
      <c r="Q447" s="239" t="s">
        <v>18</v>
      </c>
      <c r="W447" s="144">
        <f t="shared" si="6"/>
        <v>0</v>
      </c>
    </row>
    <row r="448" spans="2:23" ht="30" customHeight="1">
      <c r="B448" s="184"/>
      <c r="C448" s="312">
        <v>2018</v>
      </c>
      <c r="D448" s="312"/>
      <c r="E448" s="241" t="s">
        <v>702</v>
      </c>
      <c r="F448" s="314" t="s">
        <v>701</v>
      </c>
      <c r="G448" s="314"/>
      <c r="H448" s="314"/>
      <c r="I448" s="241" t="s">
        <v>450</v>
      </c>
      <c r="J448" s="314" t="s">
        <v>17</v>
      </c>
      <c r="K448" s="314"/>
      <c r="L448" s="239" t="s">
        <v>29</v>
      </c>
      <c r="M448" s="239">
        <v>5</v>
      </c>
      <c r="N448" s="312" t="s">
        <v>19</v>
      </c>
      <c r="O448" s="312"/>
      <c r="P448" s="312"/>
      <c r="Q448" s="239" t="s">
        <v>18</v>
      </c>
      <c r="W448" s="144">
        <f t="shared" si="6"/>
        <v>0</v>
      </c>
    </row>
    <row r="449" spans="2:23" ht="30" customHeight="1">
      <c r="B449" s="184"/>
      <c r="C449" s="312">
        <v>2018</v>
      </c>
      <c r="D449" s="312"/>
      <c r="E449" s="241" t="s">
        <v>700</v>
      </c>
      <c r="F449" s="314" t="s">
        <v>699</v>
      </c>
      <c r="G449" s="314"/>
      <c r="H449" s="314"/>
      <c r="I449" s="241" t="s">
        <v>450</v>
      </c>
      <c r="J449" s="314" t="s">
        <v>17</v>
      </c>
      <c r="K449" s="314"/>
      <c r="L449" s="239" t="s">
        <v>29</v>
      </c>
      <c r="M449" s="239">
        <v>5</v>
      </c>
      <c r="N449" s="312" t="s">
        <v>19</v>
      </c>
      <c r="O449" s="312"/>
      <c r="P449" s="312"/>
      <c r="Q449" s="239" t="s">
        <v>18</v>
      </c>
      <c r="W449" s="144">
        <f t="shared" si="6"/>
        <v>0</v>
      </c>
    </row>
    <row r="450" spans="2:23" ht="30" customHeight="1">
      <c r="B450" s="171"/>
      <c r="C450" s="312">
        <v>2018</v>
      </c>
      <c r="D450" s="312"/>
      <c r="E450" s="241" t="s">
        <v>698</v>
      </c>
      <c r="F450" s="314" t="s">
        <v>697</v>
      </c>
      <c r="G450" s="314"/>
      <c r="H450" s="314"/>
      <c r="I450" s="241" t="s">
        <v>450</v>
      </c>
      <c r="J450" s="314" t="s">
        <v>17</v>
      </c>
      <c r="K450" s="314"/>
      <c r="L450" s="239" t="s">
        <v>29</v>
      </c>
      <c r="M450" s="239">
        <v>4</v>
      </c>
      <c r="N450" s="312" t="s">
        <v>19</v>
      </c>
      <c r="O450" s="312"/>
      <c r="P450" s="312"/>
      <c r="Q450" s="239" t="s">
        <v>18</v>
      </c>
      <c r="W450" s="144">
        <f t="shared" si="6"/>
        <v>0</v>
      </c>
    </row>
    <row r="451" spans="2:23" ht="30" customHeight="1">
      <c r="B451" s="171"/>
      <c r="C451" s="312">
        <v>2018</v>
      </c>
      <c r="D451" s="312"/>
      <c r="E451" s="241" t="s">
        <v>696</v>
      </c>
      <c r="F451" s="314" t="s">
        <v>695</v>
      </c>
      <c r="G451" s="314"/>
      <c r="H451" s="314"/>
      <c r="I451" s="241" t="s">
        <v>450</v>
      </c>
      <c r="J451" s="314" t="s">
        <v>17</v>
      </c>
      <c r="K451" s="314"/>
      <c r="L451" s="239" t="s">
        <v>29</v>
      </c>
      <c r="M451" s="239">
        <v>4</v>
      </c>
      <c r="N451" s="312" t="s">
        <v>19</v>
      </c>
      <c r="O451" s="312"/>
      <c r="P451" s="312"/>
      <c r="Q451" s="239" t="s">
        <v>18</v>
      </c>
      <c r="W451" s="144">
        <f t="shared" si="6"/>
        <v>0</v>
      </c>
    </row>
    <row r="452" spans="2:23" ht="30" customHeight="1">
      <c r="B452" s="171"/>
      <c r="C452" s="312">
        <v>2018</v>
      </c>
      <c r="D452" s="312"/>
      <c r="E452" s="241" t="s">
        <v>694</v>
      </c>
      <c r="F452" s="314" t="s">
        <v>693</v>
      </c>
      <c r="G452" s="314"/>
      <c r="H452" s="314"/>
      <c r="I452" s="241" t="s">
        <v>450</v>
      </c>
      <c r="J452" s="314" t="s">
        <v>17</v>
      </c>
      <c r="K452" s="314"/>
      <c r="L452" s="239" t="s">
        <v>29</v>
      </c>
      <c r="M452" s="239">
        <v>4</v>
      </c>
      <c r="N452" s="312" t="s">
        <v>19</v>
      </c>
      <c r="O452" s="312"/>
      <c r="P452" s="312"/>
      <c r="Q452" s="239" t="s">
        <v>18</v>
      </c>
      <c r="W452" s="144">
        <f t="shared" ref="W452:W515" si="7">R452+S452+T452+U452+V452</f>
        <v>0</v>
      </c>
    </row>
    <row r="453" spans="2:23" ht="30" customHeight="1">
      <c r="B453" s="171"/>
      <c r="C453" s="312">
        <v>2018</v>
      </c>
      <c r="D453" s="312"/>
      <c r="E453" s="241" t="s">
        <v>692</v>
      </c>
      <c r="F453" s="314" t="s">
        <v>691</v>
      </c>
      <c r="G453" s="314"/>
      <c r="H453" s="314"/>
      <c r="I453" s="241" t="s">
        <v>450</v>
      </c>
      <c r="J453" s="314" t="s">
        <v>17</v>
      </c>
      <c r="K453" s="314"/>
      <c r="L453" s="239" t="s">
        <v>29</v>
      </c>
      <c r="M453" s="239">
        <v>4</v>
      </c>
      <c r="N453" s="312" t="s">
        <v>19</v>
      </c>
      <c r="O453" s="312"/>
      <c r="P453" s="312"/>
      <c r="Q453" s="239" t="s">
        <v>18</v>
      </c>
      <c r="W453" s="144">
        <f t="shared" si="7"/>
        <v>0</v>
      </c>
    </row>
    <row r="454" spans="2:23" ht="30" customHeight="1">
      <c r="B454" s="171"/>
      <c r="C454" s="312">
        <v>2018</v>
      </c>
      <c r="D454" s="312"/>
      <c r="E454" s="241" t="s">
        <v>690</v>
      </c>
      <c r="F454" s="314" t="s">
        <v>688</v>
      </c>
      <c r="G454" s="314"/>
      <c r="H454" s="314"/>
      <c r="I454" s="241" t="s">
        <v>450</v>
      </c>
      <c r="J454" s="314" t="s">
        <v>17</v>
      </c>
      <c r="K454" s="314"/>
      <c r="L454" s="239" t="s">
        <v>18</v>
      </c>
      <c r="M454" s="239">
        <v>4</v>
      </c>
      <c r="N454" s="312" t="s">
        <v>19</v>
      </c>
      <c r="O454" s="312"/>
      <c r="P454" s="312"/>
      <c r="Q454" s="239" t="s">
        <v>18</v>
      </c>
      <c r="W454" s="144">
        <f t="shared" si="7"/>
        <v>0</v>
      </c>
    </row>
    <row r="455" spans="2:23" ht="30" customHeight="1">
      <c r="B455" s="184"/>
      <c r="C455" s="312">
        <v>2018</v>
      </c>
      <c r="D455" s="312"/>
      <c r="E455" s="241" t="s">
        <v>689</v>
      </c>
      <c r="F455" s="314" t="s">
        <v>688</v>
      </c>
      <c r="G455" s="314"/>
      <c r="H455" s="314"/>
      <c r="I455" s="241" t="s">
        <v>450</v>
      </c>
      <c r="J455" s="314" t="s">
        <v>17</v>
      </c>
      <c r="K455" s="314"/>
      <c r="L455" s="239" t="s">
        <v>29</v>
      </c>
      <c r="M455" s="239">
        <v>5</v>
      </c>
      <c r="N455" s="312" t="s">
        <v>19</v>
      </c>
      <c r="O455" s="312"/>
      <c r="P455" s="312"/>
      <c r="Q455" s="239" t="s">
        <v>18</v>
      </c>
      <c r="W455" s="144">
        <f t="shared" si="7"/>
        <v>0</v>
      </c>
    </row>
    <row r="456" spans="2:23" ht="30" customHeight="1">
      <c r="B456" s="184"/>
      <c r="C456" s="312">
        <v>2018</v>
      </c>
      <c r="D456" s="312"/>
      <c r="E456" s="241" t="s">
        <v>687</v>
      </c>
      <c r="F456" s="314" t="s">
        <v>686</v>
      </c>
      <c r="G456" s="314"/>
      <c r="H456" s="314"/>
      <c r="I456" s="241" t="s">
        <v>450</v>
      </c>
      <c r="J456" s="314" t="s">
        <v>17</v>
      </c>
      <c r="K456" s="314"/>
      <c r="L456" s="239" t="s">
        <v>29</v>
      </c>
      <c r="M456" s="239">
        <v>5</v>
      </c>
      <c r="N456" s="312" t="s">
        <v>19</v>
      </c>
      <c r="O456" s="312"/>
      <c r="P456" s="312"/>
      <c r="Q456" s="239" t="s">
        <v>18</v>
      </c>
      <c r="W456" s="144">
        <f t="shared" si="7"/>
        <v>0</v>
      </c>
    </row>
    <row r="457" spans="2:23" ht="30" customHeight="1">
      <c r="B457" s="171"/>
      <c r="C457" s="312">
        <v>2018</v>
      </c>
      <c r="D457" s="312"/>
      <c r="E457" s="241" t="s">
        <v>685</v>
      </c>
      <c r="F457" s="314" t="s">
        <v>684</v>
      </c>
      <c r="G457" s="314"/>
      <c r="H457" s="314"/>
      <c r="I457" s="241" t="s">
        <v>450</v>
      </c>
      <c r="J457" s="314" t="s">
        <v>17</v>
      </c>
      <c r="K457" s="314"/>
      <c r="L457" s="239" t="s">
        <v>29</v>
      </c>
      <c r="M457" s="239">
        <v>4</v>
      </c>
      <c r="N457" s="312" t="s">
        <v>19</v>
      </c>
      <c r="O457" s="312"/>
      <c r="P457" s="312"/>
      <c r="Q457" s="239" t="s">
        <v>18</v>
      </c>
      <c r="W457" s="144">
        <f t="shared" si="7"/>
        <v>0</v>
      </c>
    </row>
    <row r="458" spans="2:23" ht="30" customHeight="1">
      <c r="B458" s="171"/>
      <c r="C458" s="312">
        <v>2018</v>
      </c>
      <c r="D458" s="312"/>
      <c r="E458" s="241" t="s">
        <v>683</v>
      </c>
      <c r="F458" s="314" t="s">
        <v>682</v>
      </c>
      <c r="G458" s="314"/>
      <c r="H458" s="314"/>
      <c r="I458" s="241" t="s">
        <v>450</v>
      </c>
      <c r="J458" s="314" t="s">
        <v>17</v>
      </c>
      <c r="K458" s="314"/>
      <c r="L458" s="239" t="s">
        <v>29</v>
      </c>
      <c r="M458" s="239">
        <v>4</v>
      </c>
      <c r="N458" s="312" t="s">
        <v>19</v>
      </c>
      <c r="O458" s="312"/>
      <c r="P458" s="312"/>
      <c r="Q458" s="239" t="s">
        <v>18</v>
      </c>
      <c r="W458" s="144">
        <f t="shared" si="7"/>
        <v>0</v>
      </c>
    </row>
    <row r="459" spans="2:23" s="181" customFormat="1" ht="30" customHeight="1">
      <c r="B459" s="180"/>
      <c r="C459" s="308">
        <v>2018</v>
      </c>
      <c r="D459" s="308"/>
      <c r="E459" s="153" t="s">
        <v>681</v>
      </c>
      <c r="F459" s="310" t="s">
        <v>679</v>
      </c>
      <c r="G459" s="310"/>
      <c r="H459" s="310"/>
      <c r="I459" s="153" t="s">
        <v>450</v>
      </c>
      <c r="J459" s="310" t="s">
        <v>17</v>
      </c>
      <c r="K459" s="310"/>
      <c r="L459" s="242" t="s">
        <v>18</v>
      </c>
      <c r="M459" s="242">
        <v>3</v>
      </c>
      <c r="N459" s="308" t="s">
        <v>19</v>
      </c>
      <c r="O459" s="308"/>
      <c r="P459" s="308"/>
      <c r="Q459" s="242" t="s">
        <v>18</v>
      </c>
      <c r="R459" s="155"/>
      <c r="S459" s="155"/>
      <c r="T459" s="155"/>
      <c r="U459" s="155"/>
      <c r="V459" s="155"/>
      <c r="W459" s="155">
        <f t="shared" si="7"/>
        <v>0</v>
      </c>
    </row>
    <row r="460" spans="2:23" ht="30" customHeight="1">
      <c r="B460" s="171"/>
      <c r="C460" s="312">
        <v>2018</v>
      </c>
      <c r="D460" s="312"/>
      <c r="E460" s="241" t="s">
        <v>680</v>
      </c>
      <c r="F460" s="314" t="s">
        <v>679</v>
      </c>
      <c r="G460" s="314"/>
      <c r="H460" s="314"/>
      <c r="I460" s="241" t="s">
        <v>450</v>
      </c>
      <c r="J460" s="314" t="s">
        <v>17</v>
      </c>
      <c r="K460" s="314"/>
      <c r="L460" s="239" t="s">
        <v>18</v>
      </c>
      <c r="M460" s="239">
        <v>4</v>
      </c>
      <c r="N460" s="312" t="s">
        <v>19</v>
      </c>
      <c r="O460" s="312"/>
      <c r="P460" s="312"/>
      <c r="Q460" s="239" t="s">
        <v>18</v>
      </c>
      <c r="W460" s="144">
        <f t="shared" si="7"/>
        <v>0</v>
      </c>
    </row>
    <row r="461" spans="2:23" ht="30" customHeight="1">
      <c r="B461" s="184"/>
      <c r="C461" s="312">
        <v>2018</v>
      </c>
      <c r="D461" s="312"/>
      <c r="E461" s="241" t="s">
        <v>678</v>
      </c>
      <c r="F461" s="314" t="s">
        <v>677</v>
      </c>
      <c r="G461" s="314"/>
      <c r="H461" s="314"/>
      <c r="I461" s="241" t="s">
        <v>450</v>
      </c>
      <c r="J461" s="314" t="s">
        <v>17</v>
      </c>
      <c r="K461" s="314"/>
      <c r="L461" s="239" t="s">
        <v>29</v>
      </c>
      <c r="M461" s="239">
        <v>5</v>
      </c>
      <c r="N461" s="312" t="s">
        <v>19</v>
      </c>
      <c r="O461" s="312"/>
      <c r="P461" s="312"/>
      <c r="Q461" s="239" t="s">
        <v>18</v>
      </c>
      <c r="W461" s="144">
        <f t="shared" si="7"/>
        <v>0</v>
      </c>
    </row>
    <row r="462" spans="2:23" ht="30" customHeight="1">
      <c r="B462" s="184"/>
      <c r="C462" s="312">
        <v>2018</v>
      </c>
      <c r="D462" s="312"/>
      <c r="E462" s="241" t="s">
        <v>676</v>
      </c>
      <c r="F462" s="314" t="s">
        <v>675</v>
      </c>
      <c r="G462" s="314"/>
      <c r="H462" s="314"/>
      <c r="I462" s="241" t="s">
        <v>450</v>
      </c>
      <c r="J462" s="314" t="s">
        <v>17</v>
      </c>
      <c r="K462" s="314"/>
      <c r="L462" s="239" t="s">
        <v>29</v>
      </c>
      <c r="M462" s="239">
        <v>5</v>
      </c>
      <c r="N462" s="312" t="s">
        <v>19</v>
      </c>
      <c r="O462" s="312"/>
      <c r="P462" s="312"/>
      <c r="Q462" s="239" t="s">
        <v>18</v>
      </c>
      <c r="W462" s="144">
        <f t="shared" si="7"/>
        <v>0</v>
      </c>
    </row>
    <row r="463" spans="2:23" ht="30" customHeight="1">
      <c r="B463" s="184"/>
      <c r="C463" s="312">
        <v>2018</v>
      </c>
      <c r="D463" s="312"/>
      <c r="E463" s="241" t="s">
        <v>674</v>
      </c>
      <c r="F463" s="314" t="s">
        <v>673</v>
      </c>
      <c r="G463" s="314"/>
      <c r="H463" s="314"/>
      <c r="I463" s="241" t="s">
        <v>450</v>
      </c>
      <c r="J463" s="314" t="s">
        <v>17</v>
      </c>
      <c r="K463" s="314"/>
      <c r="L463" s="239" t="s">
        <v>29</v>
      </c>
      <c r="M463" s="239">
        <v>5</v>
      </c>
      <c r="N463" s="312" t="s">
        <v>19</v>
      </c>
      <c r="O463" s="312"/>
      <c r="P463" s="312"/>
      <c r="Q463" s="239" t="s">
        <v>18</v>
      </c>
      <c r="W463" s="144">
        <f t="shared" si="7"/>
        <v>0</v>
      </c>
    </row>
    <row r="464" spans="2:23" ht="30" customHeight="1">
      <c r="B464" s="184"/>
      <c r="C464" s="312">
        <v>2018</v>
      </c>
      <c r="D464" s="312"/>
      <c r="E464" s="241" t="s">
        <v>672</v>
      </c>
      <c r="F464" s="314" t="s">
        <v>671</v>
      </c>
      <c r="G464" s="314"/>
      <c r="H464" s="314"/>
      <c r="I464" s="241" t="s">
        <v>450</v>
      </c>
      <c r="J464" s="314" t="s">
        <v>17</v>
      </c>
      <c r="K464" s="314"/>
      <c r="L464" s="239" t="s">
        <v>29</v>
      </c>
      <c r="M464" s="239">
        <v>5</v>
      </c>
      <c r="N464" s="312" t="s">
        <v>19</v>
      </c>
      <c r="O464" s="312"/>
      <c r="P464" s="312"/>
      <c r="Q464" s="239" t="s">
        <v>18</v>
      </c>
      <c r="W464" s="144">
        <f t="shared" si="7"/>
        <v>0</v>
      </c>
    </row>
    <row r="465" spans="2:23" ht="30" customHeight="1">
      <c r="B465" s="184"/>
      <c r="C465" s="312">
        <v>2018</v>
      </c>
      <c r="D465" s="312"/>
      <c r="E465" s="241" t="s">
        <v>670</v>
      </c>
      <c r="F465" s="314" t="s">
        <v>669</v>
      </c>
      <c r="G465" s="314"/>
      <c r="H465" s="314"/>
      <c r="I465" s="241" t="s">
        <v>450</v>
      </c>
      <c r="J465" s="314" t="s">
        <v>17</v>
      </c>
      <c r="K465" s="314"/>
      <c r="L465" s="239" t="s">
        <v>29</v>
      </c>
      <c r="M465" s="239">
        <v>5</v>
      </c>
      <c r="N465" s="312" t="s">
        <v>19</v>
      </c>
      <c r="O465" s="312"/>
      <c r="P465" s="312"/>
      <c r="Q465" s="239" t="s">
        <v>18</v>
      </c>
      <c r="W465" s="144">
        <f t="shared" si="7"/>
        <v>0</v>
      </c>
    </row>
    <row r="466" spans="2:23" ht="30" customHeight="1">
      <c r="B466" s="184"/>
      <c r="C466" s="312">
        <v>2018</v>
      </c>
      <c r="D466" s="312"/>
      <c r="E466" s="241" t="s">
        <v>668</v>
      </c>
      <c r="F466" s="314" t="s">
        <v>667</v>
      </c>
      <c r="G466" s="314"/>
      <c r="H466" s="314"/>
      <c r="I466" s="241" t="s">
        <v>450</v>
      </c>
      <c r="J466" s="314" t="s">
        <v>17</v>
      </c>
      <c r="K466" s="314"/>
      <c r="L466" s="239" t="s">
        <v>29</v>
      </c>
      <c r="M466" s="239">
        <v>5</v>
      </c>
      <c r="N466" s="312" t="s">
        <v>19</v>
      </c>
      <c r="O466" s="312"/>
      <c r="P466" s="312"/>
      <c r="Q466" s="239" t="s">
        <v>18</v>
      </c>
      <c r="W466" s="144">
        <f t="shared" si="7"/>
        <v>0</v>
      </c>
    </row>
    <row r="467" spans="2:23" s="181" customFormat="1" ht="30" customHeight="1">
      <c r="B467" s="180"/>
      <c r="C467" s="308">
        <v>2018</v>
      </c>
      <c r="D467" s="308"/>
      <c r="E467" s="153" t="s">
        <v>666</v>
      </c>
      <c r="F467" s="310" t="s">
        <v>664</v>
      </c>
      <c r="G467" s="310"/>
      <c r="H467" s="310"/>
      <c r="I467" s="153" t="s">
        <v>450</v>
      </c>
      <c r="J467" s="310" t="s">
        <v>17</v>
      </c>
      <c r="K467" s="310"/>
      <c r="L467" s="242" t="s">
        <v>18</v>
      </c>
      <c r="M467" s="242">
        <v>3</v>
      </c>
      <c r="N467" s="308" t="s">
        <v>19</v>
      </c>
      <c r="O467" s="308"/>
      <c r="P467" s="308"/>
      <c r="Q467" s="242" t="s">
        <v>18</v>
      </c>
      <c r="R467" s="155"/>
      <c r="S467" s="155"/>
      <c r="T467" s="155"/>
      <c r="U467" s="155"/>
      <c r="V467" s="155"/>
      <c r="W467" s="155">
        <f t="shared" si="7"/>
        <v>0</v>
      </c>
    </row>
    <row r="468" spans="2:23" ht="30" customHeight="1">
      <c r="B468" s="171"/>
      <c r="C468" s="312">
        <v>2018</v>
      </c>
      <c r="D468" s="312"/>
      <c r="E468" s="241" t="s">
        <v>665</v>
      </c>
      <c r="F468" s="314" t="s">
        <v>664</v>
      </c>
      <c r="G468" s="314"/>
      <c r="H468" s="314"/>
      <c r="I468" s="241" t="s">
        <v>450</v>
      </c>
      <c r="J468" s="314" t="s">
        <v>17</v>
      </c>
      <c r="K468" s="314"/>
      <c r="L468" s="239" t="s">
        <v>18</v>
      </c>
      <c r="M468" s="239">
        <v>4</v>
      </c>
      <c r="N468" s="312" t="s">
        <v>19</v>
      </c>
      <c r="O468" s="312"/>
      <c r="P468" s="312"/>
      <c r="Q468" s="239" t="s">
        <v>18</v>
      </c>
      <c r="W468" s="144">
        <f t="shared" si="7"/>
        <v>0</v>
      </c>
    </row>
    <row r="469" spans="2:23" ht="30" customHeight="1">
      <c r="B469" s="184"/>
      <c r="C469" s="312">
        <v>2018</v>
      </c>
      <c r="D469" s="312"/>
      <c r="E469" s="241" t="s">
        <v>663</v>
      </c>
      <c r="F469" s="314" t="s">
        <v>662</v>
      </c>
      <c r="G469" s="314"/>
      <c r="H469" s="314"/>
      <c r="I469" s="241" t="s">
        <v>450</v>
      </c>
      <c r="J469" s="314" t="s">
        <v>17</v>
      </c>
      <c r="K469" s="314"/>
      <c r="L469" s="239" t="s">
        <v>29</v>
      </c>
      <c r="M469" s="239">
        <v>5</v>
      </c>
      <c r="N469" s="312" t="s">
        <v>19</v>
      </c>
      <c r="O469" s="312"/>
      <c r="P469" s="312"/>
      <c r="Q469" s="239" t="s">
        <v>18</v>
      </c>
      <c r="W469" s="144">
        <f t="shared" si="7"/>
        <v>0</v>
      </c>
    </row>
    <row r="470" spans="2:23" ht="30" customHeight="1">
      <c r="B470" s="184"/>
      <c r="C470" s="312">
        <v>2018</v>
      </c>
      <c r="D470" s="312"/>
      <c r="E470" s="241" t="s">
        <v>661</v>
      </c>
      <c r="F470" s="314" t="s">
        <v>660</v>
      </c>
      <c r="G470" s="314"/>
      <c r="H470" s="314"/>
      <c r="I470" s="241" t="s">
        <v>450</v>
      </c>
      <c r="J470" s="314" t="s">
        <v>17</v>
      </c>
      <c r="K470" s="314"/>
      <c r="L470" s="239" t="s">
        <v>29</v>
      </c>
      <c r="M470" s="239">
        <v>5</v>
      </c>
      <c r="N470" s="312" t="s">
        <v>19</v>
      </c>
      <c r="O470" s="312"/>
      <c r="P470" s="312"/>
      <c r="Q470" s="239" t="s">
        <v>18</v>
      </c>
      <c r="W470" s="144">
        <f t="shared" si="7"/>
        <v>0</v>
      </c>
    </row>
    <row r="471" spans="2:23" ht="30" customHeight="1">
      <c r="B471" s="184"/>
      <c r="C471" s="312">
        <v>2018</v>
      </c>
      <c r="D471" s="312"/>
      <c r="E471" s="241" t="s">
        <v>659</v>
      </c>
      <c r="F471" s="314" t="s">
        <v>658</v>
      </c>
      <c r="G471" s="314"/>
      <c r="H471" s="314"/>
      <c r="I471" s="241" t="s">
        <v>450</v>
      </c>
      <c r="J471" s="314" t="s">
        <v>17</v>
      </c>
      <c r="K471" s="314"/>
      <c r="L471" s="239" t="s">
        <v>29</v>
      </c>
      <c r="M471" s="239">
        <v>5</v>
      </c>
      <c r="N471" s="312" t="s">
        <v>19</v>
      </c>
      <c r="O471" s="312"/>
      <c r="P471" s="312"/>
      <c r="Q471" s="239" t="s">
        <v>18</v>
      </c>
      <c r="W471" s="144">
        <f t="shared" si="7"/>
        <v>0</v>
      </c>
    </row>
    <row r="472" spans="2:23" ht="30" customHeight="1">
      <c r="B472" s="184"/>
      <c r="C472" s="312">
        <v>2018</v>
      </c>
      <c r="D472" s="312"/>
      <c r="E472" s="241" t="s">
        <v>657</v>
      </c>
      <c r="F472" s="314" t="s">
        <v>656</v>
      </c>
      <c r="G472" s="314"/>
      <c r="H472" s="314"/>
      <c r="I472" s="241" t="s">
        <v>450</v>
      </c>
      <c r="J472" s="314" t="s">
        <v>17</v>
      </c>
      <c r="K472" s="314"/>
      <c r="L472" s="239" t="s">
        <v>29</v>
      </c>
      <c r="M472" s="239">
        <v>5</v>
      </c>
      <c r="N472" s="312" t="s">
        <v>19</v>
      </c>
      <c r="O472" s="312"/>
      <c r="P472" s="312"/>
      <c r="Q472" s="239" t="s">
        <v>18</v>
      </c>
      <c r="W472" s="144">
        <f t="shared" si="7"/>
        <v>0</v>
      </c>
    </row>
    <row r="473" spans="2:23" ht="30" customHeight="1">
      <c r="B473" s="184"/>
      <c r="C473" s="312">
        <v>2018</v>
      </c>
      <c r="D473" s="312"/>
      <c r="E473" s="241" t="s">
        <v>655</v>
      </c>
      <c r="F473" s="314" t="s">
        <v>654</v>
      </c>
      <c r="G473" s="314"/>
      <c r="H473" s="314"/>
      <c r="I473" s="241" t="s">
        <v>450</v>
      </c>
      <c r="J473" s="314" t="s">
        <v>17</v>
      </c>
      <c r="K473" s="314"/>
      <c r="L473" s="239" t="s">
        <v>29</v>
      </c>
      <c r="M473" s="239">
        <v>5</v>
      </c>
      <c r="N473" s="312" t="s">
        <v>19</v>
      </c>
      <c r="O473" s="312"/>
      <c r="P473" s="312"/>
      <c r="Q473" s="239" t="s">
        <v>18</v>
      </c>
      <c r="W473" s="144">
        <f t="shared" si="7"/>
        <v>0</v>
      </c>
    </row>
    <row r="474" spans="2:23" ht="30" customHeight="1">
      <c r="B474" s="184"/>
      <c r="C474" s="312">
        <v>2018</v>
      </c>
      <c r="D474" s="312"/>
      <c r="E474" s="241" t="s">
        <v>653</v>
      </c>
      <c r="F474" s="314" t="s">
        <v>652</v>
      </c>
      <c r="G474" s="314"/>
      <c r="H474" s="314"/>
      <c r="I474" s="241" t="s">
        <v>450</v>
      </c>
      <c r="J474" s="314" t="s">
        <v>17</v>
      </c>
      <c r="K474" s="314"/>
      <c r="L474" s="239" t="s">
        <v>29</v>
      </c>
      <c r="M474" s="239">
        <v>5</v>
      </c>
      <c r="N474" s="312" t="s">
        <v>19</v>
      </c>
      <c r="O474" s="312"/>
      <c r="P474" s="312"/>
      <c r="Q474" s="239" t="s">
        <v>18</v>
      </c>
      <c r="W474" s="144">
        <f t="shared" si="7"/>
        <v>0</v>
      </c>
    </row>
    <row r="475" spans="2:23" ht="30" customHeight="1">
      <c r="B475" s="184"/>
      <c r="C475" s="312">
        <v>2018</v>
      </c>
      <c r="D475" s="312"/>
      <c r="E475" s="241" t="s">
        <v>651</v>
      </c>
      <c r="F475" s="314" t="s">
        <v>650</v>
      </c>
      <c r="G475" s="314"/>
      <c r="H475" s="314"/>
      <c r="I475" s="241" t="s">
        <v>450</v>
      </c>
      <c r="J475" s="314" t="s">
        <v>17</v>
      </c>
      <c r="K475" s="314"/>
      <c r="L475" s="239" t="s">
        <v>29</v>
      </c>
      <c r="M475" s="239">
        <v>5</v>
      </c>
      <c r="N475" s="312" t="s">
        <v>19</v>
      </c>
      <c r="O475" s="312"/>
      <c r="P475" s="312"/>
      <c r="Q475" s="239" t="s">
        <v>18</v>
      </c>
      <c r="W475" s="144">
        <f t="shared" si="7"/>
        <v>0</v>
      </c>
    </row>
    <row r="476" spans="2:23" s="181" customFormat="1" ht="30" customHeight="1">
      <c r="B476" s="180"/>
      <c r="C476" s="308">
        <v>2018</v>
      </c>
      <c r="D476" s="308"/>
      <c r="E476" s="153" t="s">
        <v>649</v>
      </c>
      <c r="F476" s="310" t="s">
        <v>647</v>
      </c>
      <c r="G476" s="310"/>
      <c r="H476" s="310"/>
      <c r="I476" s="153" t="s">
        <v>450</v>
      </c>
      <c r="J476" s="310" t="s">
        <v>17</v>
      </c>
      <c r="K476" s="310"/>
      <c r="L476" s="242" t="s">
        <v>18</v>
      </c>
      <c r="M476" s="242">
        <v>3</v>
      </c>
      <c r="N476" s="308" t="s">
        <v>19</v>
      </c>
      <c r="O476" s="308"/>
      <c r="P476" s="308"/>
      <c r="Q476" s="242" t="s">
        <v>18</v>
      </c>
      <c r="R476" s="155"/>
      <c r="S476" s="155"/>
      <c r="T476" s="155"/>
      <c r="U476" s="155"/>
      <c r="V476" s="155"/>
      <c r="W476" s="155">
        <f t="shared" si="7"/>
        <v>0</v>
      </c>
    </row>
    <row r="477" spans="2:23" ht="30" customHeight="1">
      <c r="B477" s="171"/>
      <c r="C477" s="312">
        <v>2018</v>
      </c>
      <c r="D477" s="312"/>
      <c r="E477" s="241" t="s">
        <v>648</v>
      </c>
      <c r="F477" s="314" t="s">
        <v>647</v>
      </c>
      <c r="G477" s="314"/>
      <c r="H477" s="314"/>
      <c r="I477" s="241" t="s">
        <v>450</v>
      </c>
      <c r="J477" s="314" t="s">
        <v>17</v>
      </c>
      <c r="K477" s="314"/>
      <c r="L477" s="239" t="s">
        <v>18</v>
      </c>
      <c r="M477" s="239">
        <v>4</v>
      </c>
      <c r="N477" s="312" t="s">
        <v>19</v>
      </c>
      <c r="O477" s="312"/>
      <c r="P477" s="312"/>
      <c r="Q477" s="239" t="s">
        <v>18</v>
      </c>
      <c r="W477" s="144">
        <f t="shared" si="7"/>
        <v>0</v>
      </c>
    </row>
    <row r="478" spans="2:23" ht="30" customHeight="1">
      <c r="B478" s="184"/>
      <c r="C478" s="312">
        <v>2018</v>
      </c>
      <c r="D478" s="312"/>
      <c r="E478" s="241" t="s">
        <v>646</v>
      </c>
      <c r="F478" s="314" t="s">
        <v>645</v>
      </c>
      <c r="G478" s="314"/>
      <c r="H478" s="314"/>
      <c r="I478" s="241" t="s">
        <v>450</v>
      </c>
      <c r="J478" s="314" t="s">
        <v>17</v>
      </c>
      <c r="K478" s="314"/>
      <c r="L478" s="239" t="s">
        <v>29</v>
      </c>
      <c r="M478" s="239">
        <v>5</v>
      </c>
      <c r="N478" s="312" t="s">
        <v>19</v>
      </c>
      <c r="O478" s="312"/>
      <c r="P478" s="312"/>
      <c r="Q478" s="239" t="s">
        <v>18</v>
      </c>
      <c r="W478" s="144">
        <f t="shared" si="7"/>
        <v>0</v>
      </c>
    </row>
    <row r="479" spans="2:23" ht="30" customHeight="1">
      <c r="B479" s="184"/>
      <c r="C479" s="312">
        <v>2018</v>
      </c>
      <c r="D479" s="312"/>
      <c r="E479" s="241" t="s">
        <v>644</v>
      </c>
      <c r="F479" s="314" t="s">
        <v>643</v>
      </c>
      <c r="G479" s="314"/>
      <c r="H479" s="314"/>
      <c r="I479" s="241" t="s">
        <v>450</v>
      </c>
      <c r="J479" s="314" t="s">
        <v>17</v>
      </c>
      <c r="K479" s="314"/>
      <c r="L479" s="239" t="s">
        <v>29</v>
      </c>
      <c r="M479" s="239">
        <v>5</v>
      </c>
      <c r="N479" s="312" t="s">
        <v>19</v>
      </c>
      <c r="O479" s="312"/>
      <c r="P479" s="312"/>
      <c r="Q479" s="239" t="s">
        <v>18</v>
      </c>
      <c r="W479" s="144">
        <f t="shared" si="7"/>
        <v>0</v>
      </c>
    </row>
    <row r="480" spans="2:23" ht="30" customHeight="1">
      <c r="B480" s="184"/>
      <c r="C480" s="312">
        <v>2018</v>
      </c>
      <c r="D480" s="312"/>
      <c r="E480" s="241" t="s">
        <v>642</v>
      </c>
      <c r="F480" s="314" t="s">
        <v>641</v>
      </c>
      <c r="G480" s="314"/>
      <c r="H480" s="314"/>
      <c r="I480" s="241" t="s">
        <v>450</v>
      </c>
      <c r="J480" s="314" t="s">
        <v>17</v>
      </c>
      <c r="K480" s="314"/>
      <c r="L480" s="239" t="s">
        <v>29</v>
      </c>
      <c r="M480" s="239">
        <v>5</v>
      </c>
      <c r="N480" s="312" t="s">
        <v>19</v>
      </c>
      <c r="O480" s="312"/>
      <c r="P480" s="312"/>
      <c r="Q480" s="239" t="s">
        <v>18</v>
      </c>
      <c r="W480" s="144">
        <f t="shared" si="7"/>
        <v>0</v>
      </c>
    </row>
    <row r="481" spans="2:23" ht="30" customHeight="1">
      <c r="B481" s="184"/>
      <c r="C481" s="312">
        <v>2018</v>
      </c>
      <c r="D481" s="312"/>
      <c r="E481" s="241" t="s">
        <v>640</v>
      </c>
      <c r="F481" s="314" t="s">
        <v>639</v>
      </c>
      <c r="G481" s="314"/>
      <c r="H481" s="314"/>
      <c r="I481" s="241" t="s">
        <v>450</v>
      </c>
      <c r="J481" s="314" t="s">
        <v>17</v>
      </c>
      <c r="K481" s="314"/>
      <c r="L481" s="239" t="s">
        <v>29</v>
      </c>
      <c r="M481" s="239">
        <v>5</v>
      </c>
      <c r="N481" s="312" t="s">
        <v>19</v>
      </c>
      <c r="O481" s="312"/>
      <c r="P481" s="312"/>
      <c r="Q481" s="239" t="s">
        <v>18</v>
      </c>
      <c r="W481" s="144">
        <f t="shared" si="7"/>
        <v>0</v>
      </c>
    </row>
    <row r="482" spans="2:23" ht="30" customHeight="1">
      <c r="B482" s="184"/>
      <c r="C482" s="312">
        <v>2018</v>
      </c>
      <c r="D482" s="312"/>
      <c r="E482" s="241" t="s">
        <v>638</v>
      </c>
      <c r="F482" s="314" t="s">
        <v>637</v>
      </c>
      <c r="G482" s="314"/>
      <c r="H482" s="314"/>
      <c r="I482" s="241" t="s">
        <v>450</v>
      </c>
      <c r="J482" s="314" t="s">
        <v>17</v>
      </c>
      <c r="K482" s="314"/>
      <c r="L482" s="239" t="s">
        <v>29</v>
      </c>
      <c r="M482" s="239">
        <v>5</v>
      </c>
      <c r="N482" s="312" t="s">
        <v>19</v>
      </c>
      <c r="O482" s="312"/>
      <c r="P482" s="312"/>
      <c r="Q482" s="239" t="s">
        <v>18</v>
      </c>
      <c r="W482" s="144">
        <f t="shared" si="7"/>
        <v>0</v>
      </c>
    </row>
    <row r="483" spans="2:23" ht="30" customHeight="1">
      <c r="B483" s="184"/>
      <c r="C483" s="312">
        <v>2018</v>
      </c>
      <c r="D483" s="312"/>
      <c r="E483" s="241" t="s">
        <v>636</v>
      </c>
      <c r="F483" s="314" t="s">
        <v>635</v>
      </c>
      <c r="G483" s="314"/>
      <c r="H483" s="314"/>
      <c r="I483" s="241" t="s">
        <v>450</v>
      </c>
      <c r="J483" s="314" t="s">
        <v>17</v>
      </c>
      <c r="K483" s="314"/>
      <c r="L483" s="239" t="s">
        <v>29</v>
      </c>
      <c r="M483" s="239">
        <v>5</v>
      </c>
      <c r="N483" s="312" t="s">
        <v>19</v>
      </c>
      <c r="O483" s="312"/>
      <c r="P483" s="312"/>
      <c r="Q483" s="239" t="s">
        <v>18</v>
      </c>
      <c r="W483" s="144">
        <f t="shared" si="7"/>
        <v>0</v>
      </c>
    </row>
    <row r="484" spans="2:23" ht="30" customHeight="1">
      <c r="B484" s="184"/>
      <c r="C484" s="312">
        <v>2018</v>
      </c>
      <c r="D484" s="312"/>
      <c r="E484" s="241" t="s">
        <v>634</v>
      </c>
      <c r="F484" s="314" t="s">
        <v>633</v>
      </c>
      <c r="G484" s="314"/>
      <c r="H484" s="314"/>
      <c r="I484" s="241" t="s">
        <v>450</v>
      </c>
      <c r="J484" s="314" t="s">
        <v>17</v>
      </c>
      <c r="K484" s="314"/>
      <c r="L484" s="239" t="s">
        <v>29</v>
      </c>
      <c r="M484" s="239">
        <v>5</v>
      </c>
      <c r="N484" s="312" t="s">
        <v>19</v>
      </c>
      <c r="O484" s="312"/>
      <c r="P484" s="312"/>
      <c r="Q484" s="239" t="s">
        <v>18</v>
      </c>
      <c r="W484" s="144">
        <f t="shared" si="7"/>
        <v>0</v>
      </c>
    </row>
    <row r="485" spans="2:23" ht="30" customHeight="1">
      <c r="B485" s="171"/>
      <c r="C485" s="312">
        <v>2018</v>
      </c>
      <c r="D485" s="312"/>
      <c r="E485" s="241" t="s">
        <v>632</v>
      </c>
      <c r="F485" s="314" t="s">
        <v>631</v>
      </c>
      <c r="G485" s="314"/>
      <c r="H485" s="314"/>
      <c r="I485" s="241" t="s">
        <v>450</v>
      </c>
      <c r="J485" s="314" t="s">
        <v>17</v>
      </c>
      <c r="K485" s="314"/>
      <c r="L485" s="239" t="s">
        <v>18</v>
      </c>
      <c r="M485" s="239">
        <v>4</v>
      </c>
      <c r="N485" s="312" t="s">
        <v>19</v>
      </c>
      <c r="O485" s="312"/>
      <c r="P485" s="312"/>
      <c r="Q485" s="239" t="s">
        <v>18</v>
      </c>
      <c r="W485" s="144">
        <f t="shared" si="7"/>
        <v>0</v>
      </c>
    </row>
    <row r="486" spans="2:23" ht="30" customHeight="1">
      <c r="B486" s="184"/>
      <c r="C486" s="312">
        <v>2018</v>
      </c>
      <c r="D486" s="312"/>
      <c r="E486" s="241" t="s">
        <v>630</v>
      </c>
      <c r="F486" s="314" t="s">
        <v>629</v>
      </c>
      <c r="G486" s="314"/>
      <c r="H486" s="314"/>
      <c r="I486" s="241" t="s">
        <v>450</v>
      </c>
      <c r="J486" s="314" t="s">
        <v>17</v>
      </c>
      <c r="K486" s="314"/>
      <c r="L486" s="239" t="s">
        <v>29</v>
      </c>
      <c r="M486" s="239">
        <v>5</v>
      </c>
      <c r="N486" s="312" t="s">
        <v>19</v>
      </c>
      <c r="O486" s="312"/>
      <c r="P486" s="312"/>
      <c r="Q486" s="239" t="s">
        <v>18</v>
      </c>
      <c r="W486" s="144">
        <f t="shared" si="7"/>
        <v>0</v>
      </c>
    </row>
    <row r="487" spans="2:23" ht="30" customHeight="1">
      <c r="B487" s="171"/>
      <c r="C487" s="312">
        <v>2018</v>
      </c>
      <c r="D487" s="312"/>
      <c r="E487" s="241" t="s">
        <v>628</v>
      </c>
      <c r="F487" s="314" t="s">
        <v>627</v>
      </c>
      <c r="G487" s="314"/>
      <c r="H487" s="314"/>
      <c r="I487" s="241" t="s">
        <v>450</v>
      </c>
      <c r="J487" s="314" t="s">
        <v>17</v>
      </c>
      <c r="K487" s="314"/>
      <c r="L487" s="239" t="s">
        <v>18</v>
      </c>
      <c r="M487" s="239">
        <v>4</v>
      </c>
      <c r="N487" s="312" t="s">
        <v>19</v>
      </c>
      <c r="O487" s="312"/>
      <c r="P487" s="312"/>
      <c r="Q487" s="239" t="s">
        <v>18</v>
      </c>
      <c r="W487" s="144">
        <f t="shared" si="7"/>
        <v>0</v>
      </c>
    </row>
    <row r="488" spans="2:23" ht="30" customHeight="1">
      <c r="B488" s="184"/>
      <c r="C488" s="312">
        <v>2018</v>
      </c>
      <c r="D488" s="312"/>
      <c r="E488" s="241" t="s">
        <v>626</v>
      </c>
      <c r="F488" s="314" t="s">
        <v>625</v>
      </c>
      <c r="G488" s="314"/>
      <c r="H488" s="314"/>
      <c r="I488" s="241" t="s">
        <v>450</v>
      </c>
      <c r="J488" s="314" t="s">
        <v>17</v>
      </c>
      <c r="K488" s="314"/>
      <c r="L488" s="239" t="s">
        <v>29</v>
      </c>
      <c r="M488" s="239">
        <v>5</v>
      </c>
      <c r="N488" s="312" t="s">
        <v>19</v>
      </c>
      <c r="O488" s="312"/>
      <c r="P488" s="312"/>
      <c r="Q488" s="239" t="s">
        <v>18</v>
      </c>
      <c r="W488" s="144">
        <f t="shared" si="7"/>
        <v>0</v>
      </c>
    </row>
    <row r="489" spans="2:23" s="181" customFormat="1" ht="30" customHeight="1">
      <c r="B489" s="180"/>
      <c r="C489" s="308">
        <v>2018</v>
      </c>
      <c r="D489" s="308"/>
      <c r="E489" s="153" t="s">
        <v>624</v>
      </c>
      <c r="F489" s="310" t="s">
        <v>623</v>
      </c>
      <c r="G489" s="310"/>
      <c r="H489" s="310"/>
      <c r="I489" s="153" t="s">
        <v>450</v>
      </c>
      <c r="J489" s="310" t="s">
        <v>17</v>
      </c>
      <c r="K489" s="310"/>
      <c r="L489" s="242" t="s">
        <v>18</v>
      </c>
      <c r="M489" s="242">
        <v>3</v>
      </c>
      <c r="N489" s="308" t="s">
        <v>19</v>
      </c>
      <c r="O489" s="308"/>
      <c r="P489" s="308"/>
      <c r="Q489" s="242" t="s">
        <v>18</v>
      </c>
      <c r="R489" s="155"/>
      <c r="S489" s="155"/>
      <c r="T489" s="155"/>
      <c r="U489" s="155">
        <f>U490+U491+U492+U493+U494+U495+U496</f>
        <v>0</v>
      </c>
      <c r="V489" s="155"/>
      <c r="W489" s="155">
        <f t="shared" si="7"/>
        <v>0</v>
      </c>
    </row>
    <row r="490" spans="2:23" ht="30" customHeight="1">
      <c r="B490" s="171"/>
      <c r="C490" s="312">
        <v>2018</v>
      </c>
      <c r="D490" s="312"/>
      <c r="E490" s="241" t="s">
        <v>622</v>
      </c>
      <c r="F490" s="314" t="s">
        <v>621</v>
      </c>
      <c r="G490" s="314"/>
      <c r="H490" s="314"/>
      <c r="I490" s="241" t="s">
        <v>450</v>
      </c>
      <c r="J490" s="314" t="s">
        <v>17</v>
      </c>
      <c r="K490" s="314"/>
      <c r="L490" s="239" t="s">
        <v>29</v>
      </c>
      <c r="M490" s="239">
        <v>4</v>
      </c>
      <c r="N490" s="312" t="s">
        <v>19</v>
      </c>
      <c r="O490" s="312"/>
      <c r="P490" s="312"/>
      <c r="Q490" s="239" t="s">
        <v>18</v>
      </c>
      <c r="W490" s="144">
        <f t="shared" si="7"/>
        <v>0</v>
      </c>
    </row>
    <row r="491" spans="2:23" ht="30" customHeight="1">
      <c r="B491" s="171"/>
      <c r="C491" s="312">
        <v>2018</v>
      </c>
      <c r="D491" s="312"/>
      <c r="E491" s="241" t="s">
        <v>620</v>
      </c>
      <c r="F491" s="314" t="s">
        <v>619</v>
      </c>
      <c r="G491" s="314"/>
      <c r="H491" s="314"/>
      <c r="I491" s="241" t="s">
        <v>450</v>
      </c>
      <c r="J491" s="314" t="s">
        <v>17</v>
      </c>
      <c r="K491" s="314"/>
      <c r="L491" s="239" t="s">
        <v>29</v>
      </c>
      <c r="M491" s="239">
        <v>4</v>
      </c>
      <c r="N491" s="312" t="s">
        <v>19</v>
      </c>
      <c r="O491" s="312"/>
      <c r="P491" s="312"/>
      <c r="Q491" s="239" t="s">
        <v>18</v>
      </c>
      <c r="W491" s="144">
        <f t="shared" si="7"/>
        <v>0</v>
      </c>
    </row>
    <row r="492" spans="2:23" ht="30" customHeight="1">
      <c r="B492" s="171"/>
      <c r="C492" s="312">
        <v>2018</v>
      </c>
      <c r="D492" s="312"/>
      <c r="E492" s="241" t="s">
        <v>618</v>
      </c>
      <c r="F492" s="314" t="s">
        <v>617</v>
      </c>
      <c r="G492" s="314"/>
      <c r="H492" s="314"/>
      <c r="I492" s="241" t="s">
        <v>450</v>
      </c>
      <c r="J492" s="314" t="s">
        <v>17</v>
      </c>
      <c r="K492" s="314"/>
      <c r="L492" s="239" t="s">
        <v>29</v>
      </c>
      <c r="M492" s="239">
        <v>4</v>
      </c>
      <c r="N492" s="312" t="s">
        <v>19</v>
      </c>
      <c r="O492" s="312"/>
      <c r="P492" s="312"/>
      <c r="Q492" s="239" t="s">
        <v>18</v>
      </c>
      <c r="W492" s="144">
        <f t="shared" si="7"/>
        <v>0</v>
      </c>
    </row>
    <row r="493" spans="2:23" ht="30" customHeight="1">
      <c r="B493" s="171"/>
      <c r="C493" s="312">
        <v>2018</v>
      </c>
      <c r="D493" s="312"/>
      <c r="E493" s="241" t="s">
        <v>616</v>
      </c>
      <c r="F493" s="314" t="s">
        <v>615</v>
      </c>
      <c r="G493" s="314"/>
      <c r="H493" s="314"/>
      <c r="I493" s="241" t="s">
        <v>450</v>
      </c>
      <c r="J493" s="314" t="s">
        <v>17</v>
      </c>
      <c r="K493" s="314"/>
      <c r="L493" s="239" t="s">
        <v>29</v>
      </c>
      <c r="M493" s="239">
        <v>4</v>
      </c>
      <c r="N493" s="312" t="s">
        <v>19</v>
      </c>
      <c r="O493" s="312"/>
      <c r="P493" s="312"/>
      <c r="Q493" s="239" t="s">
        <v>18</v>
      </c>
      <c r="W493" s="144">
        <f t="shared" si="7"/>
        <v>0</v>
      </c>
    </row>
    <row r="494" spans="2:23" ht="30" customHeight="1">
      <c r="B494" s="171"/>
      <c r="C494" s="312">
        <v>2018</v>
      </c>
      <c r="D494" s="312"/>
      <c r="E494" s="241" t="s">
        <v>614</v>
      </c>
      <c r="F494" s="314" t="s">
        <v>613</v>
      </c>
      <c r="G494" s="314"/>
      <c r="H494" s="314"/>
      <c r="I494" s="241" t="s">
        <v>450</v>
      </c>
      <c r="J494" s="314" t="s">
        <v>17</v>
      </c>
      <c r="K494" s="314"/>
      <c r="L494" s="239" t="s">
        <v>29</v>
      </c>
      <c r="M494" s="239">
        <v>4</v>
      </c>
      <c r="N494" s="312" t="s">
        <v>19</v>
      </c>
      <c r="O494" s="312"/>
      <c r="P494" s="312"/>
      <c r="Q494" s="239" t="s">
        <v>18</v>
      </c>
      <c r="W494" s="144">
        <f t="shared" si="7"/>
        <v>0</v>
      </c>
    </row>
    <row r="495" spans="2:23" ht="30" customHeight="1">
      <c r="B495" s="171"/>
      <c r="C495" s="312">
        <v>2018</v>
      </c>
      <c r="D495" s="312"/>
      <c r="E495" s="241" t="s">
        <v>612</v>
      </c>
      <c r="F495" s="314" t="s">
        <v>611</v>
      </c>
      <c r="G495" s="314"/>
      <c r="H495" s="314"/>
      <c r="I495" s="241" t="s">
        <v>450</v>
      </c>
      <c r="J495" s="314" t="s">
        <v>17</v>
      </c>
      <c r="K495" s="314"/>
      <c r="L495" s="239" t="s">
        <v>29</v>
      </c>
      <c r="M495" s="239">
        <v>4</v>
      </c>
      <c r="N495" s="312" t="s">
        <v>19</v>
      </c>
      <c r="O495" s="312"/>
      <c r="P495" s="312"/>
      <c r="Q495" s="239" t="s">
        <v>18</v>
      </c>
      <c r="W495" s="144">
        <f t="shared" si="7"/>
        <v>0</v>
      </c>
    </row>
    <row r="496" spans="2:23" ht="30" customHeight="1">
      <c r="B496" s="171"/>
      <c r="C496" s="312">
        <v>2018</v>
      </c>
      <c r="D496" s="312"/>
      <c r="E496" s="241" t="s">
        <v>610</v>
      </c>
      <c r="F496" s="314" t="s">
        <v>609</v>
      </c>
      <c r="G496" s="314"/>
      <c r="H496" s="314"/>
      <c r="I496" s="241" t="s">
        <v>450</v>
      </c>
      <c r="J496" s="314" t="s">
        <v>17</v>
      </c>
      <c r="K496" s="314"/>
      <c r="L496" s="239" t="s">
        <v>29</v>
      </c>
      <c r="M496" s="239">
        <v>4</v>
      </c>
      <c r="N496" s="312" t="s">
        <v>19</v>
      </c>
      <c r="O496" s="312"/>
      <c r="P496" s="312"/>
      <c r="Q496" s="239" t="s">
        <v>18</v>
      </c>
      <c r="W496" s="144">
        <f t="shared" si="7"/>
        <v>0</v>
      </c>
    </row>
    <row r="497" spans="2:23" s="179" customFormat="1" ht="30" customHeight="1">
      <c r="B497" s="178"/>
      <c r="C497" s="305">
        <v>2018</v>
      </c>
      <c r="D497" s="305"/>
      <c r="E497" s="247" t="s">
        <v>608</v>
      </c>
      <c r="F497" s="307" t="s">
        <v>607</v>
      </c>
      <c r="G497" s="307"/>
      <c r="H497" s="307"/>
      <c r="I497" s="247" t="s">
        <v>450</v>
      </c>
      <c r="J497" s="307" t="s">
        <v>17</v>
      </c>
      <c r="K497" s="307"/>
      <c r="L497" s="245" t="s">
        <v>18</v>
      </c>
      <c r="M497" s="245">
        <v>2</v>
      </c>
      <c r="N497" s="305" t="s">
        <v>19</v>
      </c>
      <c r="O497" s="305"/>
      <c r="P497" s="305"/>
      <c r="Q497" s="245" t="s">
        <v>18</v>
      </c>
      <c r="R497" s="148"/>
      <c r="S497" s="148"/>
      <c r="T497" s="148"/>
      <c r="U497" s="148">
        <f>U498+U503+U507</f>
        <v>0</v>
      </c>
      <c r="V497" s="148"/>
      <c r="W497" s="148">
        <f t="shared" si="7"/>
        <v>0</v>
      </c>
    </row>
    <row r="498" spans="2:23" s="181" customFormat="1" ht="30" customHeight="1">
      <c r="B498" s="180"/>
      <c r="C498" s="308">
        <v>2018</v>
      </c>
      <c r="D498" s="308"/>
      <c r="E498" s="153" t="s">
        <v>606</v>
      </c>
      <c r="F498" s="310" t="s">
        <v>605</v>
      </c>
      <c r="G498" s="310"/>
      <c r="H498" s="310"/>
      <c r="I498" s="153" t="s">
        <v>450</v>
      </c>
      <c r="J498" s="310" t="s">
        <v>17</v>
      </c>
      <c r="K498" s="310"/>
      <c r="L498" s="242" t="s">
        <v>18</v>
      </c>
      <c r="M498" s="242">
        <v>3</v>
      </c>
      <c r="N498" s="308" t="s">
        <v>19</v>
      </c>
      <c r="O498" s="308"/>
      <c r="P498" s="308"/>
      <c r="Q498" s="242" t="s">
        <v>18</v>
      </c>
      <c r="R498" s="155"/>
      <c r="S498" s="155"/>
      <c r="T498" s="155"/>
      <c r="U498" s="155">
        <f>U499+U500+U501+U502</f>
        <v>0</v>
      </c>
      <c r="V498" s="155"/>
      <c r="W498" s="155">
        <f t="shared" si="7"/>
        <v>0</v>
      </c>
    </row>
    <row r="499" spans="2:23" ht="30" customHeight="1">
      <c r="B499" s="171"/>
      <c r="C499" s="312">
        <v>2018</v>
      </c>
      <c r="D499" s="312"/>
      <c r="E499" s="241" t="s">
        <v>604</v>
      </c>
      <c r="F499" s="314" t="s">
        <v>603</v>
      </c>
      <c r="G499" s="314"/>
      <c r="H499" s="314"/>
      <c r="I499" s="241" t="s">
        <v>450</v>
      </c>
      <c r="J499" s="314" t="s">
        <v>17</v>
      </c>
      <c r="K499" s="314"/>
      <c r="L499" s="239" t="s">
        <v>29</v>
      </c>
      <c r="M499" s="239">
        <v>4</v>
      </c>
      <c r="N499" s="312" t="s">
        <v>19</v>
      </c>
      <c r="O499" s="312"/>
      <c r="P499" s="312"/>
      <c r="Q499" s="239" t="s">
        <v>18</v>
      </c>
      <c r="W499" s="144">
        <f t="shared" si="7"/>
        <v>0</v>
      </c>
    </row>
    <row r="500" spans="2:23" ht="30" customHeight="1">
      <c r="B500" s="171"/>
      <c r="C500" s="312">
        <v>2018</v>
      </c>
      <c r="D500" s="312"/>
      <c r="E500" s="241" t="s">
        <v>602</v>
      </c>
      <c r="F500" s="314" t="s">
        <v>601</v>
      </c>
      <c r="G500" s="314"/>
      <c r="H500" s="314"/>
      <c r="I500" s="241" t="s">
        <v>450</v>
      </c>
      <c r="J500" s="314" t="s">
        <v>17</v>
      </c>
      <c r="K500" s="314"/>
      <c r="L500" s="239" t="s">
        <v>29</v>
      </c>
      <c r="M500" s="239">
        <v>4</v>
      </c>
      <c r="N500" s="312" t="s">
        <v>19</v>
      </c>
      <c r="O500" s="312"/>
      <c r="P500" s="312"/>
      <c r="Q500" s="239" t="s">
        <v>18</v>
      </c>
      <c r="W500" s="144">
        <f t="shared" si="7"/>
        <v>0</v>
      </c>
    </row>
    <row r="501" spans="2:23" ht="30" customHeight="1">
      <c r="B501" s="171"/>
      <c r="C501" s="312">
        <v>2018</v>
      </c>
      <c r="D501" s="312"/>
      <c r="E501" s="241" t="s">
        <v>600</v>
      </c>
      <c r="F501" s="314" t="s">
        <v>599</v>
      </c>
      <c r="G501" s="314"/>
      <c r="H501" s="314"/>
      <c r="I501" s="241" t="s">
        <v>450</v>
      </c>
      <c r="J501" s="314" t="s">
        <v>17</v>
      </c>
      <c r="K501" s="314"/>
      <c r="L501" s="239" t="s">
        <v>29</v>
      </c>
      <c r="M501" s="239">
        <v>4</v>
      </c>
      <c r="N501" s="312" t="s">
        <v>19</v>
      </c>
      <c r="O501" s="312"/>
      <c r="P501" s="312"/>
      <c r="Q501" s="239" t="s">
        <v>18</v>
      </c>
      <c r="W501" s="144">
        <f t="shared" si="7"/>
        <v>0</v>
      </c>
    </row>
    <row r="502" spans="2:23" ht="30" customHeight="1">
      <c r="B502" s="171"/>
      <c r="C502" s="312">
        <v>2018</v>
      </c>
      <c r="D502" s="312"/>
      <c r="E502" s="241" t="s">
        <v>598</v>
      </c>
      <c r="F502" s="314" t="s">
        <v>597</v>
      </c>
      <c r="G502" s="314"/>
      <c r="H502" s="314"/>
      <c r="I502" s="241" t="s">
        <v>450</v>
      </c>
      <c r="J502" s="314" t="s">
        <v>17</v>
      </c>
      <c r="K502" s="314"/>
      <c r="L502" s="239" t="s">
        <v>29</v>
      </c>
      <c r="M502" s="239">
        <v>4</v>
      </c>
      <c r="N502" s="312" t="s">
        <v>19</v>
      </c>
      <c r="O502" s="312"/>
      <c r="P502" s="312"/>
      <c r="Q502" s="239" t="s">
        <v>18</v>
      </c>
      <c r="W502" s="144">
        <f t="shared" si="7"/>
        <v>0</v>
      </c>
    </row>
    <row r="503" spans="2:23" s="181" customFormat="1" ht="30" customHeight="1">
      <c r="B503" s="180"/>
      <c r="C503" s="308">
        <v>2018</v>
      </c>
      <c r="D503" s="308"/>
      <c r="E503" s="153" t="s">
        <v>596</v>
      </c>
      <c r="F503" s="310" t="s">
        <v>595</v>
      </c>
      <c r="G503" s="310"/>
      <c r="H503" s="310"/>
      <c r="I503" s="153" t="s">
        <v>450</v>
      </c>
      <c r="J503" s="310" t="s">
        <v>17</v>
      </c>
      <c r="K503" s="310"/>
      <c r="L503" s="242" t="s">
        <v>18</v>
      </c>
      <c r="M503" s="242">
        <v>3</v>
      </c>
      <c r="N503" s="308" t="s">
        <v>19</v>
      </c>
      <c r="O503" s="308"/>
      <c r="P503" s="308"/>
      <c r="Q503" s="242" t="s">
        <v>18</v>
      </c>
      <c r="R503" s="155"/>
      <c r="S503" s="155"/>
      <c r="T503" s="155"/>
      <c r="U503" s="155"/>
      <c r="V503" s="155"/>
      <c r="W503" s="155">
        <f t="shared" si="7"/>
        <v>0</v>
      </c>
    </row>
    <row r="504" spans="2:23" ht="30" customHeight="1">
      <c r="B504" s="171"/>
      <c r="C504" s="312">
        <v>2018</v>
      </c>
      <c r="D504" s="312"/>
      <c r="E504" s="241" t="s">
        <v>594</v>
      </c>
      <c r="F504" s="314" t="s">
        <v>593</v>
      </c>
      <c r="G504" s="314"/>
      <c r="H504" s="314"/>
      <c r="I504" s="241" t="s">
        <v>450</v>
      </c>
      <c r="J504" s="314" t="s">
        <v>17</v>
      </c>
      <c r="K504" s="314"/>
      <c r="L504" s="239" t="s">
        <v>29</v>
      </c>
      <c r="M504" s="239">
        <v>4</v>
      </c>
      <c r="N504" s="312" t="s">
        <v>19</v>
      </c>
      <c r="O504" s="312"/>
      <c r="P504" s="312"/>
      <c r="Q504" s="239" t="s">
        <v>18</v>
      </c>
      <c r="W504" s="144">
        <f t="shared" si="7"/>
        <v>0</v>
      </c>
    </row>
    <row r="505" spans="2:23" ht="30" customHeight="1">
      <c r="B505" s="171"/>
      <c r="C505" s="312">
        <v>2018</v>
      </c>
      <c r="D505" s="312"/>
      <c r="E505" s="241" t="s">
        <v>592</v>
      </c>
      <c r="F505" s="314" t="s">
        <v>591</v>
      </c>
      <c r="G505" s="314"/>
      <c r="H505" s="314"/>
      <c r="I505" s="241" t="s">
        <v>450</v>
      </c>
      <c r="J505" s="314" t="s">
        <v>17</v>
      </c>
      <c r="K505" s="314"/>
      <c r="L505" s="239" t="s">
        <v>29</v>
      </c>
      <c r="M505" s="239">
        <v>4</v>
      </c>
      <c r="N505" s="312" t="s">
        <v>19</v>
      </c>
      <c r="O505" s="312"/>
      <c r="P505" s="312"/>
      <c r="Q505" s="239" t="s">
        <v>18</v>
      </c>
      <c r="W505" s="144">
        <f t="shared" si="7"/>
        <v>0</v>
      </c>
    </row>
    <row r="506" spans="2:23" ht="30" customHeight="1">
      <c r="B506" s="171"/>
      <c r="C506" s="312">
        <v>2018</v>
      </c>
      <c r="D506" s="312"/>
      <c r="E506" s="241" t="s">
        <v>590</v>
      </c>
      <c r="F506" s="314" t="s">
        <v>589</v>
      </c>
      <c r="G506" s="314"/>
      <c r="H506" s="314"/>
      <c r="I506" s="241" t="s">
        <v>450</v>
      </c>
      <c r="J506" s="314" t="s">
        <v>17</v>
      </c>
      <c r="K506" s="314"/>
      <c r="L506" s="239" t="s">
        <v>29</v>
      </c>
      <c r="M506" s="239">
        <v>4</v>
      </c>
      <c r="N506" s="312" t="s">
        <v>19</v>
      </c>
      <c r="O506" s="312"/>
      <c r="P506" s="312"/>
      <c r="Q506" s="239" t="s">
        <v>18</v>
      </c>
      <c r="W506" s="144">
        <f t="shared" si="7"/>
        <v>0</v>
      </c>
    </row>
    <row r="507" spans="2:23" s="181" customFormat="1" ht="30" customHeight="1">
      <c r="B507" s="180"/>
      <c r="C507" s="308">
        <v>2018</v>
      </c>
      <c r="D507" s="308"/>
      <c r="E507" s="153" t="s">
        <v>588</v>
      </c>
      <c r="F507" s="310" t="s">
        <v>587</v>
      </c>
      <c r="G507" s="310"/>
      <c r="H507" s="310"/>
      <c r="I507" s="153" t="s">
        <v>450</v>
      </c>
      <c r="J507" s="310" t="s">
        <v>17</v>
      </c>
      <c r="K507" s="310"/>
      <c r="L507" s="242" t="s">
        <v>18</v>
      </c>
      <c r="M507" s="242">
        <v>3</v>
      </c>
      <c r="N507" s="308" t="s">
        <v>19</v>
      </c>
      <c r="O507" s="308"/>
      <c r="P507" s="308"/>
      <c r="Q507" s="242" t="s">
        <v>18</v>
      </c>
      <c r="R507" s="155"/>
      <c r="S507" s="155"/>
      <c r="T507" s="155"/>
      <c r="U507" s="155"/>
      <c r="V507" s="155"/>
      <c r="W507" s="155">
        <f t="shared" si="7"/>
        <v>0</v>
      </c>
    </row>
    <row r="508" spans="2:23" ht="30" customHeight="1">
      <c r="B508" s="171"/>
      <c r="C508" s="312">
        <v>2018</v>
      </c>
      <c r="D508" s="312"/>
      <c r="E508" s="241" t="s">
        <v>586</v>
      </c>
      <c r="F508" s="314" t="s">
        <v>585</v>
      </c>
      <c r="G508" s="314"/>
      <c r="H508" s="314"/>
      <c r="I508" s="241" t="s">
        <v>450</v>
      </c>
      <c r="J508" s="314" t="s">
        <v>17</v>
      </c>
      <c r="K508" s="314"/>
      <c r="L508" s="239" t="s">
        <v>29</v>
      </c>
      <c r="M508" s="239">
        <v>4</v>
      </c>
      <c r="N508" s="312" t="s">
        <v>19</v>
      </c>
      <c r="O508" s="312"/>
      <c r="P508" s="312"/>
      <c r="Q508" s="239" t="s">
        <v>18</v>
      </c>
      <c r="W508" s="144">
        <f t="shared" si="7"/>
        <v>0</v>
      </c>
    </row>
    <row r="509" spans="2:23" ht="30" customHeight="1">
      <c r="B509" s="171"/>
      <c r="C509" s="312">
        <v>2018</v>
      </c>
      <c r="D509" s="312"/>
      <c r="E509" s="241" t="s">
        <v>584</v>
      </c>
      <c r="F509" s="314" t="s">
        <v>583</v>
      </c>
      <c r="G509" s="314"/>
      <c r="H509" s="314"/>
      <c r="I509" s="241" t="s">
        <v>450</v>
      </c>
      <c r="J509" s="314" t="s">
        <v>17</v>
      </c>
      <c r="K509" s="314"/>
      <c r="L509" s="239" t="s">
        <v>29</v>
      </c>
      <c r="M509" s="239">
        <v>4</v>
      </c>
      <c r="N509" s="312" t="s">
        <v>19</v>
      </c>
      <c r="O509" s="312"/>
      <c r="P509" s="312"/>
      <c r="Q509" s="239" t="s">
        <v>18</v>
      </c>
      <c r="W509" s="144">
        <f t="shared" si="7"/>
        <v>0</v>
      </c>
    </row>
    <row r="510" spans="2:23" ht="30" customHeight="1">
      <c r="B510" s="171"/>
      <c r="C510" s="312">
        <v>2018</v>
      </c>
      <c r="D510" s="312"/>
      <c r="E510" s="241" t="s">
        <v>582</v>
      </c>
      <c r="F510" s="314" t="s">
        <v>581</v>
      </c>
      <c r="G510" s="314"/>
      <c r="H510" s="314"/>
      <c r="I510" s="241" t="s">
        <v>450</v>
      </c>
      <c r="J510" s="314" t="s">
        <v>17</v>
      </c>
      <c r="K510" s="314"/>
      <c r="L510" s="239" t="s">
        <v>29</v>
      </c>
      <c r="M510" s="239">
        <v>4</v>
      </c>
      <c r="N510" s="312" t="s">
        <v>19</v>
      </c>
      <c r="O510" s="312"/>
      <c r="P510" s="312"/>
      <c r="Q510" s="239" t="s">
        <v>18</v>
      </c>
      <c r="W510" s="144">
        <f t="shared" si="7"/>
        <v>0</v>
      </c>
    </row>
    <row r="511" spans="2:23" s="179" customFormat="1" ht="30" customHeight="1">
      <c r="B511" s="178"/>
      <c r="C511" s="305">
        <v>2018</v>
      </c>
      <c r="D511" s="305"/>
      <c r="E511" s="247" t="s">
        <v>580</v>
      </c>
      <c r="F511" s="307" t="s">
        <v>579</v>
      </c>
      <c r="G511" s="307"/>
      <c r="H511" s="307"/>
      <c r="I511" s="247" t="s">
        <v>450</v>
      </c>
      <c r="J511" s="307" t="s">
        <v>17</v>
      </c>
      <c r="K511" s="307"/>
      <c r="L511" s="245" t="s">
        <v>18</v>
      </c>
      <c r="M511" s="245">
        <v>2</v>
      </c>
      <c r="N511" s="305" t="s">
        <v>19</v>
      </c>
      <c r="O511" s="305"/>
      <c r="P511" s="305"/>
      <c r="Q511" s="245" t="s">
        <v>18</v>
      </c>
      <c r="R511" s="148"/>
      <c r="S511" s="148"/>
      <c r="T511" s="148"/>
      <c r="U511" s="148"/>
      <c r="V511" s="148"/>
      <c r="W511" s="148">
        <f t="shared" si="7"/>
        <v>0</v>
      </c>
    </row>
    <row r="512" spans="2:23" s="181" customFormat="1" ht="30" customHeight="1">
      <c r="B512" s="180"/>
      <c r="C512" s="308">
        <v>2018</v>
      </c>
      <c r="D512" s="308"/>
      <c r="E512" s="153" t="s">
        <v>578</v>
      </c>
      <c r="F512" s="310" t="s">
        <v>577</v>
      </c>
      <c r="G512" s="310"/>
      <c r="H512" s="310"/>
      <c r="I512" s="153" t="s">
        <v>450</v>
      </c>
      <c r="J512" s="310" t="s">
        <v>17</v>
      </c>
      <c r="K512" s="310"/>
      <c r="L512" s="242" t="s">
        <v>18</v>
      </c>
      <c r="M512" s="242">
        <v>3</v>
      </c>
      <c r="N512" s="308" t="s">
        <v>19</v>
      </c>
      <c r="O512" s="308"/>
      <c r="P512" s="308"/>
      <c r="Q512" s="242" t="s">
        <v>18</v>
      </c>
      <c r="R512" s="155"/>
      <c r="S512" s="155"/>
      <c r="T512" s="155"/>
      <c r="U512" s="155"/>
      <c r="V512" s="155"/>
      <c r="W512" s="155">
        <f t="shared" si="7"/>
        <v>0</v>
      </c>
    </row>
    <row r="513" spans="2:23" ht="30" customHeight="1">
      <c r="B513" s="171"/>
      <c r="C513" s="312">
        <v>2018</v>
      </c>
      <c r="D513" s="312"/>
      <c r="E513" s="241" t="s">
        <v>576</v>
      </c>
      <c r="F513" s="314" t="s">
        <v>575</v>
      </c>
      <c r="G513" s="314"/>
      <c r="H513" s="314"/>
      <c r="I513" s="241" t="s">
        <v>450</v>
      </c>
      <c r="J513" s="314" t="s">
        <v>17</v>
      </c>
      <c r="K513" s="314"/>
      <c r="L513" s="239" t="s">
        <v>29</v>
      </c>
      <c r="M513" s="239">
        <v>4</v>
      </c>
      <c r="N513" s="312" t="s">
        <v>19</v>
      </c>
      <c r="O513" s="312"/>
      <c r="P513" s="312"/>
      <c r="Q513" s="239" t="s">
        <v>18</v>
      </c>
      <c r="W513" s="144">
        <f t="shared" si="7"/>
        <v>0</v>
      </c>
    </row>
    <row r="514" spans="2:23" ht="30" customHeight="1">
      <c r="B514" s="171"/>
      <c r="C514" s="312">
        <v>2018</v>
      </c>
      <c r="D514" s="312"/>
      <c r="E514" s="241" t="s">
        <v>574</v>
      </c>
      <c r="F514" s="314" t="s">
        <v>573</v>
      </c>
      <c r="G514" s="314"/>
      <c r="H514" s="314"/>
      <c r="I514" s="241" t="s">
        <v>450</v>
      </c>
      <c r="J514" s="314" t="s">
        <v>17</v>
      </c>
      <c r="K514" s="314"/>
      <c r="L514" s="239" t="s">
        <v>29</v>
      </c>
      <c r="M514" s="239">
        <v>4</v>
      </c>
      <c r="N514" s="312" t="s">
        <v>19</v>
      </c>
      <c r="O514" s="312"/>
      <c r="P514" s="312"/>
      <c r="Q514" s="239" t="s">
        <v>18</v>
      </c>
      <c r="W514" s="144">
        <f t="shared" si="7"/>
        <v>0</v>
      </c>
    </row>
    <row r="515" spans="2:23" s="181" customFormat="1" ht="30" customHeight="1">
      <c r="B515" s="180"/>
      <c r="C515" s="308">
        <v>2018</v>
      </c>
      <c r="D515" s="308"/>
      <c r="E515" s="153" t="s">
        <v>572</v>
      </c>
      <c r="F515" s="310" t="s">
        <v>571</v>
      </c>
      <c r="G515" s="310"/>
      <c r="H515" s="310"/>
      <c r="I515" s="153" t="s">
        <v>450</v>
      </c>
      <c r="J515" s="310" t="s">
        <v>17</v>
      </c>
      <c r="K515" s="310"/>
      <c r="L515" s="242" t="s">
        <v>18</v>
      </c>
      <c r="M515" s="242">
        <v>3</v>
      </c>
      <c r="N515" s="308" t="s">
        <v>19</v>
      </c>
      <c r="O515" s="308"/>
      <c r="P515" s="308"/>
      <c r="Q515" s="242" t="s">
        <v>18</v>
      </c>
      <c r="R515" s="155"/>
      <c r="S515" s="155"/>
      <c r="T515" s="155"/>
      <c r="U515" s="155"/>
      <c r="V515" s="155"/>
      <c r="W515" s="155">
        <f t="shared" si="7"/>
        <v>0</v>
      </c>
    </row>
    <row r="516" spans="2:23" ht="30" customHeight="1">
      <c r="B516" s="171"/>
      <c r="C516" s="312">
        <v>2018</v>
      </c>
      <c r="D516" s="312"/>
      <c r="E516" s="241" t="s">
        <v>570</v>
      </c>
      <c r="F516" s="314" t="s">
        <v>569</v>
      </c>
      <c r="G516" s="314"/>
      <c r="H516" s="314"/>
      <c r="I516" s="241" t="s">
        <v>450</v>
      </c>
      <c r="J516" s="314" t="s">
        <v>17</v>
      </c>
      <c r="K516" s="314"/>
      <c r="L516" s="239" t="s">
        <v>29</v>
      </c>
      <c r="M516" s="239">
        <v>4</v>
      </c>
      <c r="N516" s="312" t="s">
        <v>19</v>
      </c>
      <c r="O516" s="312"/>
      <c r="P516" s="312"/>
      <c r="Q516" s="239" t="s">
        <v>18</v>
      </c>
      <c r="W516" s="144">
        <f t="shared" ref="W516:W578" si="8">R516+S516+T516+U516+V516</f>
        <v>0</v>
      </c>
    </row>
    <row r="517" spans="2:23" s="181" customFormat="1" ht="30" customHeight="1">
      <c r="B517" s="180"/>
      <c r="C517" s="308">
        <v>2018</v>
      </c>
      <c r="D517" s="308"/>
      <c r="E517" s="153" t="s">
        <v>568</v>
      </c>
      <c r="F517" s="310" t="s">
        <v>567</v>
      </c>
      <c r="G517" s="310"/>
      <c r="H517" s="310"/>
      <c r="I517" s="153" t="s">
        <v>450</v>
      </c>
      <c r="J517" s="310" t="s">
        <v>17</v>
      </c>
      <c r="K517" s="310"/>
      <c r="L517" s="242" t="s">
        <v>18</v>
      </c>
      <c r="M517" s="242">
        <v>3</v>
      </c>
      <c r="N517" s="308" t="s">
        <v>19</v>
      </c>
      <c r="O517" s="308"/>
      <c r="P517" s="308"/>
      <c r="Q517" s="242" t="s">
        <v>18</v>
      </c>
      <c r="R517" s="155"/>
      <c r="S517" s="155"/>
      <c r="T517" s="155"/>
      <c r="U517" s="155"/>
      <c r="V517" s="155"/>
      <c r="W517" s="155">
        <f t="shared" si="8"/>
        <v>0</v>
      </c>
    </row>
    <row r="518" spans="2:23" ht="30" customHeight="1">
      <c r="B518" s="171"/>
      <c r="C518" s="312">
        <v>2018</v>
      </c>
      <c r="D518" s="312"/>
      <c r="E518" s="241" t="s">
        <v>566</v>
      </c>
      <c r="F518" s="314" t="s">
        <v>565</v>
      </c>
      <c r="G518" s="314"/>
      <c r="H518" s="314"/>
      <c r="I518" s="241" t="s">
        <v>450</v>
      </c>
      <c r="J518" s="314" t="s">
        <v>17</v>
      </c>
      <c r="K518" s="314"/>
      <c r="L518" s="239" t="s">
        <v>29</v>
      </c>
      <c r="M518" s="239">
        <v>4</v>
      </c>
      <c r="N518" s="312" t="s">
        <v>19</v>
      </c>
      <c r="O518" s="312"/>
      <c r="P518" s="312"/>
      <c r="Q518" s="239" t="s">
        <v>18</v>
      </c>
      <c r="W518" s="144">
        <f t="shared" si="8"/>
        <v>0</v>
      </c>
    </row>
    <row r="519" spans="2:23" ht="30" customHeight="1">
      <c r="B519" s="171"/>
      <c r="C519" s="312">
        <v>2018</v>
      </c>
      <c r="D519" s="312"/>
      <c r="E519" s="241" t="s">
        <v>564</v>
      </c>
      <c r="F519" s="314" t="s">
        <v>563</v>
      </c>
      <c r="G519" s="314"/>
      <c r="H519" s="314"/>
      <c r="I519" s="241" t="s">
        <v>450</v>
      </c>
      <c r="J519" s="314" t="s">
        <v>17</v>
      </c>
      <c r="K519" s="314"/>
      <c r="L519" s="239" t="s">
        <v>29</v>
      </c>
      <c r="M519" s="239">
        <v>4</v>
      </c>
      <c r="N519" s="312" t="s">
        <v>19</v>
      </c>
      <c r="O519" s="312"/>
      <c r="P519" s="312"/>
      <c r="Q519" s="239" t="s">
        <v>18</v>
      </c>
      <c r="W519" s="144">
        <f t="shared" si="8"/>
        <v>0</v>
      </c>
    </row>
    <row r="520" spans="2:23" ht="30" customHeight="1">
      <c r="B520" s="171"/>
      <c r="C520" s="312">
        <v>2018</v>
      </c>
      <c r="D520" s="312"/>
      <c r="E520" s="241" t="s">
        <v>562</v>
      </c>
      <c r="F520" s="314" t="s">
        <v>561</v>
      </c>
      <c r="G520" s="314"/>
      <c r="H520" s="314"/>
      <c r="I520" s="241" t="s">
        <v>450</v>
      </c>
      <c r="J520" s="314" t="s">
        <v>17</v>
      </c>
      <c r="K520" s="314"/>
      <c r="L520" s="239" t="s">
        <v>29</v>
      </c>
      <c r="M520" s="239">
        <v>4</v>
      </c>
      <c r="N520" s="312" t="s">
        <v>19</v>
      </c>
      <c r="O520" s="312"/>
      <c r="P520" s="312"/>
      <c r="Q520" s="239" t="s">
        <v>18</v>
      </c>
      <c r="W520" s="144">
        <f t="shared" si="8"/>
        <v>0</v>
      </c>
    </row>
    <row r="521" spans="2:23" ht="30" customHeight="1">
      <c r="B521" s="171"/>
      <c r="C521" s="312">
        <v>2018</v>
      </c>
      <c r="D521" s="312"/>
      <c r="E521" s="241" t="s">
        <v>560</v>
      </c>
      <c r="F521" s="314" t="s">
        <v>559</v>
      </c>
      <c r="G521" s="314"/>
      <c r="H521" s="314"/>
      <c r="I521" s="241" t="s">
        <v>450</v>
      </c>
      <c r="J521" s="314" t="s">
        <v>17</v>
      </c>
      <c r="K521" s="314"/>
      <c r="L521" s="239" t="s">
        <v>29</v>
      </c>
      <c r="M521" s="239">
        <v>4</v>
      </c>
      <c r="N521" s="312" t="s">
        <v>19</v>
      </c>
      <c r="O521" s="312"/>
      <c r="P521" s="312"/>
      <c r="Q521" s="239" t="s">
        <v>18</v>
      </c>
      <c r="W521" s="144">
        <f t="shared" si="8"/>
        <v>0</v>
      </c>
    </row>
    <row r="522" spans="2:23" ht="30" customHeight="1">
      <c r="B522" s="171"/>
      <c r="C522" s="312">
        <v>2018</v>
      </c>
      <c r="D522" s="312"/>
      <c r="E522" s="241" t="s">
        <v>558</v>
      </c>
      <c r="F522" s="314" t="s">
        <v>557</v>
      </c>
      <c r="G522" s="314"/>
      <c r="H522" s="314"/>
      <c r="I522" s="241" t="s">
        <v>450</v>
      </c>
      <c r="J522" s="314" t="s">
        <v>17</v>
      </c>
      <c r="K522" s="314"/>
      <c r="L522" s="239" t="s">
        <v>29</v>
      </c>
      <c r="M522" s="239">
        <v>4</v>
      </c>
      <c r="N522" s="312" t="s">
        <v>19</v>
      </c>
      <c r="O522" s="312"/>
      <c r="P522" s="312"/>
      <c r="Q522" s="239" t="s">
        <v>18</v>
      </c>
      <c r="W522" s="144">
        <f t="shared" si="8"/>
        <v>0</v>
      </c>
    </row>
    <row r="523" spans="2:23" s="181" customFormat="1" ht="30" customHeight="1">
      <c r="B523" s="180"/>
      <c r="C523" s="308">
        <v>2018</v>
      </c>
      <c r="D523" s="308"/>
      <c r="E523" s="153" t="s">
        <v>556</v>
      </c>
      <c r="F523" s="310" t="s">
        <v>555</v>
      </c>
      <c r="G523" s="310"/>
      <c r="H523" s="310"/>
      <c r="I523" s="153" t="s">
        <v>450</v>
      </c>
      <c r="J523" s="310" t="s">
        <v>17</v>
      </c>
      <c r="K523" s="310"/>
      <c r="L523" s="242" t="s">
        <v>18</v>
      </c>
      <c r="M523" s="242">
        <v>3</v>
      </c>
      <c r="N523" s="308" t="s">
        <v>19</v>
      </c>
      <c r="O523" s="308"/>
      <c r="P523" s="308"/>
      <c r="Q523" s="242" t="s">
        <v>18</v>
      </c>
      <c r="R523" s="155"/>
      <c r="S523" s="155"/>
      <c r="T523" s="155"/>
      <c r="U523" s="155"/>
      <c r="V523" s="155"/>
      <c r="W523" s="155">
        <f t="shared" si="8"/>
        <v>0</v>
      </c>
    </row>
    <row r="524" spans="2:23" ht="30" customHeight="1">
      <c r="B524" s="171"/>
      <c r="C524" s="312">
        <v>2018</v>
      </c>
      <c r="D524" s="312"/>
      <c r="E524" s="241" t="s">
        <v>554</v>
      </c>
      <c r="F524" s="314" t="s">
        <v>553</v>
      </c>
      <c r="G524" s="314"/>
      <c r="H524" s="314"/>
      <c r="I524" s="241" t="s">
        <v>450</v>
      </c>
      <c r="J524" s="314" t="s">
        <v>17</v>
      </c>
      <c r="K524" s="314"/>
      <c r="L524" s="239" t="s">
        <v>29</v>
      </c>
      <c r="M524" s="239">
        <v>4</v>
      </c>
      <c r="N524" s="312" t="s">
        <v>19</v>
      </c>
      <c r="O524" s="312"/>
      <c r="P524" s="312"/>
      <c r="Q524" s="239" t="s">
        <v>18</v>
      </c>
      <c r="W524" s="144">
        <f t="shared" si="8"/>
        <v>0</v>
      </c>
    </row>
    <row r="525" spans="2:23" ht="30" customHeight="1">
      <c r="B525" s="171"/>
      <c r="C525" s="312">
        <v>2018</v>
      </c>
      <c r="D525" s="312"/>
      <c r="E525" s="241" t="s">
        <v>552</v>
      </c>
      <c r="F525" s="314" t="s">
        <v>551</v>
      </c>
      <c r="G525" s="314"/>
      <c r="H525" s="314"/>
      <c r="I525" s="241" t="s">
        <v>450</v>
      </c>
      <c r="J525" s="314" t="s">
        <v>17</v>
      </c>
      <c r="K525" s="314"/>
      <c r="L525" s="239" t="s">
        <v>29</v>
      </c>
      <c r="M525" s="239">
        <v>4</v>
      </c>
      <c r="N525" s="312" t="s">
        <v>19</v>
      </c>
      <c r="O525" s="312"/>
      <c r="P525" s="312"/>
      <c r="Q525" s="239" t="s">
        <v>18</v>
      </c>
      <c r="W525" s="144">
        <f t="shared" si="8"/>
        <v>0</v>
      </c>
    </row>
    <row r="526" spans="2:23" s="181" customFormat="1" ht="30" customHeight="1">
      <c r="B526" s="180"/>
      <c r="C526" s="308">
        <v>2018</v>
      </c>
      <c r="D526" s="308"/>
      <c r="E526" s="153" t="s">
        <v>550</v>
      </c>
      <c r="F526" s="310" t="s">
        <v>549</v>
      </c>
      <c r="G526" s="310"/>
      <c r="H526" s="310"/>
      <c r="I526" s="153" t="s">
        <v>450</v>
      </c>
      <c r="J526" s="310" t="s">
        <v>17</v>
      </c>
      <c r="K526" s="310"/>
      <c r="L526" s="242" t="s">
        <v>18</v>
      </c>
      <c r="M526" s="242">
        <v>3</v>
      </c>
      <c r="N526" s="308" t="s">
        <v>19</v>
      </c>
      <c r="O526" s="308"/>
      <c r="P526" s="308"/>
      <c r="Q526" s="242" t="s">
        <v>18</v>
      </c>
      <c r="R526" s="155"/>
      <c r="S526" s="155"/>
      <c r="T526" s="155"/>
      <c r="U526" s="155"/>
      <c r="V526" s="155"/>
      <c r="W526" s="155">
        <f t="shared" si="8"/>
        <v>0</v>
      </c>
    </row>
    <row r="527" spans="2:23" ht="30" customHeight="1">
      <c r="B527" s="171"/>
      <c r="C527" s="312">
        <v>2018</v>
      </c>
      <c r="D527" s="312"/>
      <c r="E527" s="241" t="s">
        <v>548</v>
      </c>
      <c r="F527" s="314" t="s">
        <v>547</v>
      </c>
      <c r="G527" s="314"/>
      <c r="H527" s="314"/>
      <c r="I527" s="241" t="s">
        <v>450</v>
      </c>
      <c r="J527" s="314" t="s">
        <v>17</v>
      </c>
      <c r="K527" s="314"/>
      <c r="L527" s="239" t="s">
        <v>29</v>
      </c>
      <c r="M527" s="239">
        <v>4</v>
      </c>
      <c r="N527" s="312" t="s">
        <v>19</v>
      </c>
      <c r="O527" s="312"/>
      <c r="P527" s="312"/>
      <c r="Q527" s="239" t="s">
        <v>18</v>
      </c>
      <c r="W527" s="144">
        <f t="shared" si="8"/>
        <v>0</v>
      </c>
    </row>
    <row r="528" spans="2:23" ht="30" customHeight="1">
      <c r="B528" s="171"/>
      <c r="C528" s="312">
        <v>2018</v>
      </c>
      <c r="D528" s="312"/>
      <c r="E528" s="241" t="s">
        <v>546</v>
      </c>
      <c r="F528" s="314" t="s">
        <v>545</v>
      </c>
      <c r="G528" s="314"/>
      <c r="H528" s="314"/>
      <c r="I528" s="241" t="s">
        <v>450</v>
      </c>
      <c r="J528" s="314" t="s">
        <v>17</v>
      </c>
      <c r="K528" s="314"/>
      <c r="L528" s="239" t="s">
        <v>29</v>
      </c>
      <c r="M528" s="239">
        <v>4</v>
      </c>
      <c r="N528" s="312" t="s">
        <v>19</v>
      </c>
      <c r="O528" s="312"/>
      <c r="P528" s="312"/>
      <c r="Q528" s="239" t="s">
        <v>18</v>
      </c>
      <c r="W528" s="144">
        <f t="shared" si="8"/>
        <v>0</v>
      </c>
    </row>
    <row r="529" spans="2:23" s="181" customFormat="1" ht="30" customHeight="1">
      <c r="B529" s="180"/>
      <c r="C529" s="308">
        <v>2018</v>
      </c>
      <c r="D529" s="308"/>
      <c r="E529" s="153" t="s">
        <v>544</v>
      </c>
      <c r="F529" s="310" t="s">
        <v>543</v>
      </c>
      <c r="G529" s="310"/>
      <c r="H529" s="310"/>
      <c r="I529" s="153" t="s">
        <v>450</v>
      </c>
      <c r="J529" s="310" t="s">
        <v>17</v>
      </c>
      <c r="K529" s="310"/>
      <c r="L529" s="242" t="s">
        <v>18</v>
      </c>
      <c r="M529" s="242">
        <v>3</v>
      </c>
      <c r="N529" s="308" t="s">
        <v>19</v>
      </c>
      <c r="O529" s="308"/>
      <c r="P529" s="308"/>
      <c r="Q529" s="242" t="s">
        <v>18</v>
      </c>
      <c r="R529" s="155"/>
      <c r="S529" s="155"/>
      <c r="T529" s="155"/>
      <c r="U529" s="155"/>
      <c r="V529" s="155"/>
      <c r="W529" s="155">
        <f t="shared" si="8"/>
        <v>0</v>
      </c>
    </row>
    <row r="530" spans="2:23" ht="30" customHeight="1">
      <c r="B530" s="171"/>
      <c r="C530" s="312">
        <v>2018</v>
      </c>
      <c r="D530" s="312"/>
      <c r="E530" s="241" t="s">
        <v>542</v>
      </c>
      <c r="F530" s="314" t="s">
        <v>541</v>
      </c>
      <c r="G530" s="314"/>
      <c r="H530" s="314"/>
      <c r="I530" s="241" t="s">
        <v>450</v>
      </c>
      <c r="J530" s="314" t="s">
        <v>17</v>
      </c>
      <c r="K530" s="314"/>
      <c r="L530" s="239" t="s">
        <v>29</v>
      </c>
      <c r="M530" s="239">
        <v>4</v>
      </c>
      <c r="N530" s="312" t="s">
        <v>19</v>
      </c>
      <c r="O530" s="312"/>
      <c r="P530" s="312"/>
      <c r="Q530" s="239" t="s">
        <v>18</v>
      </c>
      <c r="W530" s="144">
        <f t="shared" si="8"/>
        <v>0</v>
      </c>
    </row>
    <row r="531" spans="2:23" s="179" customFormat="1" ht="30" customHeight="1">
      <c r="B531" s="178"/>
      <c r="C531" s="305">
        <v>2018</v>
      </c>
      <c r="D531" s="305"/>
      <c r="E531" s="247" t="s">
        <v>540</v>
      </c>
      <c r="F531" s="307" t="s">
        <v>538</v>
      </c>
      <c r="G531" s="307"/>
      <c r="H531" s="307"/>
      <c r="I531" s="247" t="s">
        <v>450</v>
      </c>
      <c r="J531" s="307" t="s">
        <v>17</v>
      </c>
      <c r="K531" s="307"/>
      <c r="L531" s="245" t="s">
        <v>18</v>
      </c>
      <c r="M531" s="245">
        <v>2</v>
      </c>
      <c r="N531" s="305" t="s">
        <v>19</v>
      </c>
      <c r="O531" s="305"/>
      <c r="P531" s="305"/>
      <c r="Q531" s="245" t="s">
        <v>18</v>
      </c>
      <c r="R531" s="148"/>
      <c r="S531" s="148"/>
      <c r="T531" s="148"/>
      <c r="U531" s="148"/>
      <c r="V531" s="148"/>
      <c r="W531" s="148">
        <f t="shared" si="8"/>
        <v>0</v>
      </c>
    </row>
    <row r="532" spans="2:23" s="181" customFormat="1" ht="30" customHeight="1">
      <c r="B532" s="180"/>
      <c r="C532" s="308">
        <v>2018</v>
      </c>
      <c r="D532" s="308"/>
      <c r="E532" s="153" t="s">
        <v>539</v>
      </c>
      <c r="F532" s="310" t="s">
        <v>538</v>
      </c>
      <c r="G532" s="310"/>
      <c r="H532" s="310"/>
      <c r="I532" s="153" t="s">
        <v>450</v>
      </c>
      <c r="J532" s="310" t="s">
        <v>17</v>
      </c>
      <c r="K532" s="310"/>
      <c r="L532" s="242" t="s">
        <v>18</v>
      </c>
      <c r="M532" s="242">
        <v>3</v>
      </c>
      <c r="N532" s="308" t="s">
        <v>19</v>
      </c>
      <c r="O532" s="308"/>
      <c r="P532" s="308"/>
      <c r="Q532" s="242" t="s">
        <v>18</v>
      </c>
      <c r="R532" s="155"/>
      <c r="S532" s="155"/>
      <c r="T532" s="155"/>
      <c r="U532" s="155"/>
      <c r="V532" s="155"/>
      <c r="W532" s="155">
        <f t="shared" si="8"/>
        <v>0</v>
      </c>
    </row>
    <row r="533" spans="2:23" ht="30" customHeight="1">
      <c r="B533" s="171"/>
      <c r="C533" s="312">
        <v>2018</v>
      </c>
      <c r="D533" s="312"/>
      <c r="E533" s="241" t="s">
        <v>537</v>
      </c>
      <c r="F533" s="314" t="s">
        <v>536</v>
      </c>
      <c r="G533" s="314"/>
      <c r="H533" s="314"/>
      <c r="I533" s="241" t="s">
        <v>450</v>
      </c>
      <c r="J533" s="314" t="s">
        <v>17</v>
      </c>
      <c r="K533" s="314"/>
      <c r="L533" s="239" t="s">
        <v>29</v>
      </c>
      <c r="M533" s="239">
        <v>4</v>
      </c>
      <c r="N533" s="312" t="s">
        <v>19</v>
      </c>
      <c r="O533" s="312"/>
      <c r="P533" s="312"/>
      <c r="Q533" s="239" t="s">
        <v>18</v>
      </c>
      <c r="W533" s="144">
        <f t="shared" si="8"/>
        <v>0</v>
      </c>
    </row>
    <row r="534" spans="2:23" ht="30" customHeight="1">
      <c r="B534" s="171"/>
      <c r="C534" s="312">
        <v>2018</v>
      </c>
      <c r="D534" s="312"/>
      <c r="E534" s="241" t="s">
        <v>535</v>
      </c>
      <c r="F534" s="314" t="s">
        <v>534</v>
      </c>
      <c r="G534" s="314"/>
      <c r="H534" s="314"/>
      <c r="I534" s="241" t="s">
        <v>450</v>
      </c>
      <c r="J534" s="314" t="s">
        <v>17</v>
      </c>
      <c r="K534" s="314"/>
      <c r="L534" s="239" t="s">
        <v>29</v>
      </c>
      <c r="M534" s="239">
        <v>4</v>
      </c>
      <c r="N534" s="312" t="s">
        <v>19</v>
      </c>
      <c r="O534" s="312"/>
      <c r="P534" s="312"/>
      <c r="Q534" s="239" t="s">
        <v>18</v>
      </c>
      <c r="W534" s="144">
        <f t="shared" si="8"/>
        <v>0</v>
      </c>
    </row>
    <row r="535" spans="2:23" s="179" customFormat="1" ht="30" customHeight="1">
      <c r="B535" s="178"/>
      <c r="C535" s="305">
        <v>2018</v>
      </c>
      <c r="D535" s="305"/>
      <c r="E535" s="247" t="s">
        <v>533</v>
      </c>
      <c r="F535" s="307" t="s">
        <v>531</v>
      </c>
      <c r="G535" s="307"/>
      <c r="H535" s="307"/>
      <c r="I535" s="247" t="s">
        <v>450</v>
      </c>
      <c r="J535" s="307" t="s">
        <v>17</v>
      </c>
      <c r="K535" s="307"/>
      <c r="L535" s="245" t="s">
        <v>18</v>
      </c>
      <c r="M535" s="245">
        <v>1</v>
      </c>
      <c r="N535" s="305" t="s">
        <v>19</v>
      </c>
      <c r="O535" s="305"/>
      <c r="P535" s="305"/>
      <c r="Q535" s="245" t="s">
        <v>18</v>
      </c>
      <c r="R535" s="148"/>
      <c r="S535" s="148"/>
      <c r="T535" s="148"/>
      <c r="U535" s="148">
        <f>U536</f>
        <v>0</v>
      </c>
      <c r="V535" s="148"/>
      <c r="W535" s="148">
        <f t="shared" si="8"/>
        <v>0</v>
      </c>
    </row>
    <row r="536" spans="2:23" s="179" customFormat="1" ht="30" customHeight="1">
      <c r="B536" s="178"/>
      <c r="C536" s="305">
        <v>2018</v>
      </c>
      <c r="D536" s="305"/>
      <c r="E536" s="247" t="s">
        <v>532</v>
      </c>
      <c r="F536" s="307" t="s">
        <v>531</v>
      </c>
      <c r="G536" s="307"/>
      <c r="H536" s="307"/>
      <c r="I536" s="247" t="s">
        <v>450</v>
      </c>
      <c r="J536" s="307" t="s">
        <v>17</v>
      </c>
      <c r="K536" s="307"/>
      <c r="L536" s="245" t="s">
        <v>18</v>
      </c>
      <c r="M536" s="245">
        <v>2</v>
      </c>
      <c r="N536" s="305" t="s">
        <v>19</v>
      </c>
      <c r="O536" s="305"/>
      <c r="P536" s="305"/>
      <c r="Q536" s="245" t="s">
        <v>18</v>
      </c>
      <c r="R536" s="148"/>
      <c r="S536" s="148"/>
      <c r="T536" s="148"/>
      <c r="U536" s="148">
        <f>U537+U541</f>
        <v>0</v>
      </c>
      <c r="V536" s="148"/>
      <c r="W536" s="148">
        <f t="shared" si="8"/>
        <v>0</v>
      </c>
    </row>
    <row r="537" spans="2:23" s="181" customFormat="1" ht="30" customHeight="1">
      <c r="B537" s="180"/>
      <c r="C537" s="308">
        <v>2018</v>
      </c>
      <c r="D537" s="308"/>
      <c r="E537" s="153" t="s">
        <v>530</v>
      </c>
      <c r="F537" s="310" t="s">
        <v>529</v>
      </c>
      <c r="G537" s="310"/>
      <c r="H537" s="310"/>
      <c r="I537" s="153" t="s">
        <v>450</v>
      </c>
      <c r="J537" s="310" t="s">
        <v>17</v>
      </c>
      <c r="K537" s="310"/>
      <c r="L537" s="242" t="s">
        <v>18</v>
      </c>
      <c r="M537" s="242">
        <v>3</v>
      </c>
      <c r="N537" s="308" t="s">
        <v>19</v>
      </c>
      <c r="O537" s="308"/>
      <c r="P537" s="308"/>
      <c r="Q537" s="242" t="s">
        <v>18</v>
      </c>
      <c r="R537" s="155"/>
      <c r="S537" s="155"/>
      <c r="T537" s="155"/>
      <c r="U537" s="155"/>
      <c r="V537" s="155"/>
      <c r="W537" s="155">
        <f t="shared" si="8"/>
        <v>0</v>
      </c>
    </row>
    <row r="538" spans="2:23" ht="30" customHeight="1">
      <c r="B538" s="171"/>
      <c r="C538" s="312">
        <v>2018</v>
      </c>
      <c r="D538" s="312"/>
      <c r="E538" s="241" t="s">
        <v>528</v>
      </c>
      <c r="F538" s="314" t="s">
        <v>527</v>
      </c>
      <c r="G538" s="314"/>
      <c r="H538" s="314"/>
      <c r="I538" s="241" t="s">
        <v>450</v>
      </c>
      <c r="J538" s="314" t="s">
        <v>17</v>
      </c>
      <c r="K538" s="314"/>
      <c r="L538" s="239" t="s">
        <v>29</v>
      </c>
      <c r="M538" s="239">
        <v>4</v>
      </c>
      <c r="N538" s="312" t="s">
        <v>19</v>
      </c>
      <c r="O538" s="312"/>
      <c r="P538" s="312"/>
      <c r="Q538" s="239" t="s">
        <v>18</v>
      </c>
      <c r="W538" s="144">
        <f t="shared" si="8"/>
        <v>0</v>
      </c>
    </row>
    <row r="539" spans="2:23" ht="30" customHeight="1">
      <c r="B539" s="171"/>
      <c r="C539" s="312">
        <v>2018</v>
      </c>
      <c r="D539" s="312"/>
      <c r="E539" s="241" t="s">
        <v>526</v>
      </c>
      <c r="F539" s="314" t="s">
        <v>525</v>
      </c>
      <c r="G539" s="314"/>
      <c r="H539" s="314"/>
      <c r="I539" s="241" t="s">
        <v>450</v>
      </c>
      <c r="J539" s="314" t="s">
        <v>17</v>
      </c>
      <c r="K539" s="314"/>
      <c r="L539" s="239" t="s">
        <v>29</v>
      </c>
      <c r="M539" s="239">
        <v>4</v>
      </c>
      <c r="N539" s="312" t="s">
        <v>19</v>
      </c>
      <c r="O539" s="312"/>
      <c r="P539" s="312"/>
      <c r="Q539" s="239" t="s">
        <v>18</v>
      </c>
      <c r="W539" s="144">
        <f t="shared" si="8"/>
        <v>0</v>
      </c>
    </row>
    <row r="540" spans="2:23" ht="30" customHeight="1">
      <c r="B540" s="171"/>
      <c r="C540" s="312">
        <v>2018</v>
      </c>
      <c r="D540" s="312"/>
      <c r="E540" s="241" t="s">
        <v>524</v>
      </c>
      <c r="F540" s="314" t="s">
        <v>523</v>
      </c>
      <c r="G540" s="314"/>
      <c r="H540" s="314"/>
      <c r="I540" s="241" t="s">
        <v>450</v>
      </c>
      <c r="J540" s="314" t="s">
        <v>17</v>
      </c>
      <c r="K540" s="314"/>
      <c r="L540" s="239" t="s">
        <v>29</v>
      </c>
      <c r="M540" s="239">
        <v>4</v>
      </c>
      <c r="N540" s="312" t="s">
        <v>19</v>
      </c>
      <c r="O540" s="312"/>
      <c r="P540" s="312"/>
      <c r="Q540" s="239" t="s">
        <v>18</v>
      </c>
      <c r="W540" s="144">
        <f t="shared" si="8"/>
        <v>0</v>
      </c>
    </row>
    <row r="541" spans="2:23" s="181" customFormat="1" ht="30" customHeight="1">
      <c r="B541" s="180"/>
      <c r="C541" s="308">
        <v>2018</v>
      </c>
      <c r="D541" s="308"/>
      <c r="E541" s="153" t="s">
        <v>522</v>
      </c>
      <c r="F541" s="310" t="s">
        <v>521</v>
      </c>
      <c r="G541" s="310"/>
      <c r="H541" s="310"/>
      <c r="I541" s="153" t="s">
        <v>450</v>
      </c>
      <c r="J541" s="310" t="s">
        <v>17</v>
      </c>
      <c r="K541" s="310"/>
      <c r="L541" s="242" t="s">
        <v>18</v>
      </c>
      <c r="M541" s="242">
        <v>3</v>
      </c>
      <c r="N541" s="308"/>
      <c r="O541" s="308"/>
      <c r="P541" s="308"/>
      <c r="Q541" s="242"/>
      <c r="R541" s="155"/>
      <c r="S541" s="155"/>
      <c r="T541" s="155"/>
      <c r="U541" s="155">
        <f>U542+U543+U544+U545+U546+U547+U548+U549+U550+U551+U552+U553+U554+U555+U556+U557+U558+U559+U560+U561+U562+U563+U564+U565+U566+U567+U568+U569+U570</f>
        <v>0</v>
      </c>
      <c r="V541" s="155"/>
      <c r="W541" s="155">
        <f t="shared" si="8"/>
        <v>0</v>
      </c>
    </row>
    <row r="542" spans="2:23" ht="30" customHeight="1">
      <c r="B542" s="171"/>
      <c r="C542" s="312">
        <v>2018</v>
      </c>
      <c r="D542" s="312"/>
      <c r="E542" s="241" t="s">
        <v>520</v>
      </c>
      <c r="F542" s="314" t="s">
        <v>519</v>
      </c>
      <c r="G542" s="314"/>
      <c r="H542" s="314"/>
      <c r="I542" s="241" t="s">
        <v>450</v>
      </c>
      <c r="J542" s="314" t="s">
        <v>17</v>
      </c>
      <c r="K542" s="314"/>
      <c r="L542" s="239" t="s">
        <v>29</v>
      </c>
      <c r="M542" s="239">
        <v>4</v>
      </c>
      <c r="N542" s="312" t="s">
        <v>19</v>
      </c>
      <c r="O542" s="312"/>
      <c r="P542" s="312"/>
      <c r="Q542" s="239" t="s">
        <v>18</v>
      </c>
      <c r="W542" s="144">
        <f t="shared" si="8"/>
        <v>0</v>
      </c>
    </row>
    <row r="543" spans="2:23" ht="30" customHeight="1">
      <c r="B543" s="171"/>
      <c r="C543" s="312">
        <v>2018</v>
      </c>
      <c r="D543" s="312"/>
      <c r="E543" s="241" t="s">
        <v>518</v>
      </c>
      <c r="F543" s="314" t="s">
        <v>517</v>
      </c>
      <c r="G543" s="314"/>
      <c r="H543" s="314"/>
      <c r="I543" s="241" t="s">
        <v>450</v>
      </c>
      <c r="J543" s="314" t="s">
        <v>17</v>
      </c>
      <c r="K543" s="314"/>
      <c r="L543" s="239" t="s">
        <v>29</v>
      </c>
      <c r="M543" s="239">
        <v>4</v>
      </c>
      <c r="N543" s="312" t="s">
        <v>19</v>
      </c>
      <c r="O543" s="312"/>
      <c r="P543" s="312"/>
      <c r="Q543" s="239" t="s">
        <v>18</v>
      </c>
      <c r="W543" s="144">
        <f t="shared" si="8"/>
        <v>0</v>
      </c>
    </row>
    <row r="544" spans="2:23" ht="30" customHeight="1">
      <c r="B544" s="171"/>
      <c r="C544" s="312">
        <v>2018</v>
      </c>
      <c r="D544" s="312"/>
      <c r="E544" s="241" t="s">
        <v>516</v>
      </c>
      <c r="F544" s="314" t="s">
        <v>515</v>
      </c>
      <c r="G544" s="314"/>
      <c r="H544" s="314"/>
      <c r="I544" s="241" t="s">
        <v>450</v>
      </c>
      <c r="J544" s="314" t="s">
        <v>17</v>
      </c>
      <c r="K544" s="314"/>
      <c r="L544" s="239" t="s">
        <v>29</v>
      </c>
      <c r="M544" s="239">
        <v>4</v>
      </c>
      <c r="N544" s="312" t="s">
        <v>19</v>
      </c>
      <c r="O544" s="312"/>
      <c r="P544" s="312"/>
      <c r="Q544" s="239" t="s">
        <v>18</v>
      </c>
      <c r="W544" s="144">
        <f t="shared" si="8"/>
        <v>0</v>
      </c>
    </row>
    <row r="545" spans="2:23" ht="30" customHeight="1">
      <c r="B545" s="171"/>
      <c r="C545" s="312">
        <v>2018</v>
      </c>
      <c r="D545" s="312"/>
      <c r="E545" s="241" t="s">
        <v>514</v>
      </c>
      <c r="F545" s="314" t="s">
        <v>513</v>
      </c>
      <c r="G545" s="314"/>
      <c r="H545" s="314"/>
      <c r="I545" s="241" t="s">
        <v>450</v>
      </c>
      <c r="J545" s="314" t="s">
        <v>17</v>
      </c>
      <c r="K545" s="314"/>
      <c r="L545" s="239" t="s">
        <v>29</v>
      </c>
      <c r="M545" s="239">
        <v>4</v>
      </c>
      <c r="N545" s="312" t="s">
        <v>19</v>
      </c>
      <c r="O545" s="312"/>
      <c r="P545" s="312"/>
      <c r="Q545" s="239" t="s">
        <v>18</v>
      </c>
      <c r="W545" s="144">
        <f t="shared" si="8"/>
        <v>0</v>
      </c>
    </row>
    <row r="546" spans="2:23" ht="30" customHeight="1">
      <c r="B546" s="171"/>
      <c r="C546" s="312">
        <v>2018</v>
      </c>
      <c r="D546" s="312"/>
      <c r="E546" s="241" t="s">
        <v>512</v>
      </c>
      <c r="F546" s="314" t="s">
        <v>511</v>
      </c>
      <c r="G546" s="314"/>
      <c r="H546" s="314"/>
      <c r="I546" s="241" t="s">
        <v>450</v>
      </c>
      <c r="J546" s="314" t="s">
        <v>17</v>
      </c>
      <c r="K546" s="314"/>
      <c r="L546" s="239" t="s">
        <v>29</v>
      </c>
      <c r="M546" s="239">
        <v>4</v>
      </c>
      <c r="N546" s="312" t="s">
        <v>19</v>
      </c>
      <c r="O546" s="312"/>
      <c r="P546" s="312"/>
      <c r="Q546" s="239" t="s">
        <v>18</v>
      </c>
      <c r="W546" s="144">
        <f t="shared" si="8"/>
        <v>0</v>
      </c>
    </row>
    <row r="547" spans="2:23" ht="30" customHeight="1">
      <c r="B547" s="171"/>
      <c r="C547" s="312">
        <v>2018</v>
      </c>
      <c r="D547" s="312"/>
      <c r="E547" s="241" t="s">
        <v>510</v>
      </c>
      <c r="F547" s="314" t="s">
        <v>509</v>
      </c>
      <c r="G547" s="314"/>
      <c r="H547" s="314"/>
      <c r="I547" s="241" t="s">
        <v>450</v>
      </c>
      <c r="J547" s="314" t="s">
        <v>17</v>
      </c>
      <c r="K547" s="314"/>
      <c r="L547" s="239" t="s">
        <v>29</v>
      </c>
      <c r="M547" s="239">
        <v>4</v>
      </c>
      <c r="N547" s="312" t="s">
        <v>19</v>
      </c>
      <c r="O547" s="312"/>
      <c r="P547" s="312"/>
      <c r="Q547" s="239" t="s">
        <v>18</v>
      </c>
      <c r="W547" s="144">
        <f t="shared" si="8"/>
        <v>0</v>
      </c>
    </row>
    <row r="548" spans="2:23" ht="30" customHeight="1">
      <c r="B548" s="171"/>
      <c r="C548" s="312">
        <v>2018</v>
      </c>
      <c r="D548" s="312"/>
      <c r="E548" s="241" t="s">
        <v>508</v>
      </c>
      <c r="F548" s="314" t="s">
        <v>507</v>
      </c>
      <c r="G548" s="314"/>
      <c r="H548" s="314"/>
      <c r="I548" s="241" t="s">
        <v>450</v>
      </c>
      <c r="J548" s="314" t="s">
        <v>17</v>
      </c>
      <c r="K548" s="314"/>
      <c r="L548" s="239" t="s">
        <v>29</v>
      </c>
      <c r="M548" s="239">
        <v>4</v>
      </c>
      <c r="N548" s="312" t="s">
        <v>19</v>
      </c>
      <c r="O548" s="312"/>
      <c r="P548" s="312"/>
      <c r="Q548" s="239" t="s">
        <v>18</v>
      </c>
      <c r="W548" s="144">
        <f t="shared" si="8"/>
        <v>0</v>
      </c>
    </row>
    <row r="549" spans="2:23" ht="30" customHeight="1">
      <c r="B549" s="171"/>
      <c r="C549" s="312">
        <v>2018</v>
      </c>
      <c r="D549" s="312"/>
      <c r="E549" s="241" t="s">
        <v>506</v>
      </c>
      <c r="F549" s="314" t="s">
        <v>505</v>
      </c>
      <c r="G549" s="314"/>
      <c r="H549" s="314"/>
      <c r="I549" s="241" t="s">
        <v>450</v>
      </c>
      <c r="J549" s="314" t="s">
        <v>17</v>
      </c>
      <c r="K549" s="314"/>
      <c r="L549" s="239" t="s">
        <v>29</v>
      </c>
      <c r="M549" s="239">
        <v>4</v>
      </c>
      <c r="N549" s="312" t="s">
        <v>19</v>
      </c>
      <c r="O549" s="312"/>
      <c r="P549" s="312"/>
      <c r="Q549" s="239" t="s">
        <v>18</v>
      </c>
      <c r="W549" s="144">
        <f t="shared" si="8"/>
        <v>0</v>
      </c>
    </row>
    <row r="550" spans="2:23" ht="30" customHeight="1">
      <c r="B550" s="171"/>
      <c r="C550" s="312">
        <v>2018</v>
      </c>
      <c r="D550" s="312"/>
      <c r="E550" s="241" t="s">
        <v>504</v>
      </c>
      <c r="F550" s="314" t="s">
        <v>503</v>
      </c>
      <c r="G550" s="314"/>
      <c r="H550" s="314"/>
      <c r="I550" s="241" t="s">
        <v>450</v>
      </c>
      <c r="J550" s="314" t="s">
        <v>17</v>
      </c>
      <c r="K550" s="314"/>
      <c r="L550" s="239" t="s">
        <v>29</v>
      </c>
      <c r="M550" s="239">
        <v>4</v>
      </c>
      <c r="N550" s="312" t="s">
        <v>19</v>
      </c>
      <c r="O550" s="312"/>
      <c r="P550" s="312"/>
      <c r="Q550" s="239" t="s">
        <v>18</v>
      </c>
      <c r="W550" s="144">
        <f t="shared" si="8"/>
        <v>0</v>
      </c>
    </row>
    <row r="551" spans="2:23" ht="30" customHeight="1">
      <c r="B551" s="171"/>
      <c r="C551" s="312">
        <v>2018</v>
      </c>
      <c r="D551" s="312"/>
      <c r="E551" s="241" t="s">
        <v>502</v>
      </c>
      <c r="F551" s="314" t="s">
        <v>501</v>
      </c>
      <c r="G551" s="314"/>
      <c r="H551" s="314"/>
      <c r="I551" s="241" t="s">
        <v>450</v>
      </c>
      <c r="J551" s="314" t="s">
        <v>17</v>
      </c>
      <c r="K551" s="314"/>
      <c r="L551" s="239" t="s">
        <v>29</v>
      </c>
      <c r="M551" s="239">
        <v>4</v>
      </c>
      <c r="N551" s="312" t="s">
        <v>19</v>
      </c>
      <c r="O551" s="312"/>
      <c r="P551" s="312"/>
      <c r="Q551" s="239" t="s">
        <v>18</v>
      </c>
      <c r="W551" s="144">
        <f t="shared" si="8"/>
        <v>0</v>
      </c>
    </row>
    <row r="552" spans="2:23" ht="30" customHeight="1">
      <c r="B552" s="171"/>
      <c r="C552" s="312">
        <v>2018</v>
      </c>
      <c r="D552" s="312"/>
      <c r="E552" s="241" t="s">
        <v>500</v>
      </c>
      <c r="F552" s="314" t="s">
        <v>499</v>
      </c>
      <c r="G552" s="314"/>
      <c r="H552" s="314"/>
      <c r="I552" s="241" t="s">
        <v>450</v>
      </c>
      <c r="J552" s="314" t="s">
        <v>17</v>
      </c>
      <c r="K552" s="314"/>
      <c r="L552" s="239" t="s">
        <v>29</v>
      </c>
      <c r="M552" s="239">
        <v>4</v>
      </c>
      <c r="N552" s="312" t="s">
        <v>19</v>
      </c>
      <c r="O552" s="312"/>
      <c r="P552" s="312"/>
      <c r="Q552" s="239" t="s">
        <v>18</v>
      </c>
      <c r="W552" s="144">
        <f t="shared" si="8"/>
        <v>0</v>
      </c>
    </row>
    <row r="553" spans="2:23" ht="30" customHeight="1">
      <c r="B553" s="171"/>
      <c r="C553" s="312">
        <v>2018</v>
      </c>
      <c r="D553" s="312"/>
      <c r="E553" s="241" t="s">
        <v>498</v>
      </c>
      <c r="F553" s="314" t="s">
        <v>497</v>
      </c>
      <c r="G553" s="314"/>
      <c r="H553" s="314"/>
      <c r="I553" s="241" t="s">
        <v>450</v>
      </c>
      <c r="J553" s="314" t="s">
        <v>17</v>
      </c>
      <c r="K553" s="314"/>
      <c r="L553" s="239" t="s">
        <v>29</v>
      </c>
      <c r="M553" s="239">
        <v>4</v>
      </c>
      <c r="N553" s="312" t="s">
        <v>19</v>
      </c>
      <c r="O553" s="312"/>
      <c r="P553" s="312"/>
      <c r="Q553" s="239" t="s">
        <v>18</v>
      </c>
      <c r="W553" s="144">
        <f t="shared" si="8"/>
        <v>0</v>
      </c>
    </row>
    <row r="554" spans="2:23" ht="30" customHeight="1">
      <c r="B554" s="171"/>
      <c r="C554" s="312">
        <v>2018</v>
      </c>
      <c r="D554" s="312"/>
      <c r="E554" s="241" t="s">
        <v>496</v>
      </c>
      <c r="F554" s="314" t="s">
        <v>495</v>
      </c>
      <c r="G554" s="314"/>
      <c r="H554" s="314"/>
      <c r="I554" s="241" t="s">
        <v>450</v>
      </c>
      <c r="J554" s="314" t="s">
        <v>17</v>
      </c>
      <c r="K554" s="314"/>
      <c r="L554" s="239" t="s">
        <v>29</v>
      </c>
      <c r="M554" s="239">
        <v>4</v>
      </c>
      <c r="N554" s="312" t="s">
        <v>19</v>
      </c>
      <c r="O554" s="312"/>
      <c r="P554" s="312"/>
      <c r="Q554" s="239" t="s">
        <v>18</v>
      </c>
      <c r="W554" s="144">
        <f t="shared" si="8"/>
        <v>0</v>
      </c>
    </row>
    <row r="555" spans="2:23" ht="30" customHeight="1">
      <c r="B555" s="171"/>
      <c r="C555" s="312">
        <v>2018</v>
      </c>
      <c r="D555" s="312"/>
      <c r="E555" s="241" t="s">
        <v>494</v>
      </c>
      <c r="F555" s="314" t="s">
        <v>493</v>
      </c>
      <c r="G555" s="314"/>
      <c r="H555" s="314"/>
      <c r="I555" s="241" t="s">
        <v>450</v>
      </c>
      <c r="J555" s="314" t="s">
        <v>17</v>
      </c>
      <c r="K555" s="314"/>
      <c r="L555" s="239" t="s">
        <v>29</v>
      </c>
      <c r="M555" s="239">
        <v>4</v>
      </c>
      <c r="N555" s="312" t="s">
        <v>19</v>
      </c>
      <c r="O555" s="312"/>
      <c r="P555" s="312"/>
      <c r="Q555" s="239" t="s">
        <v>18</v>
      </c>
      <c r="W555" s="144">
        <f t="shared" si="8"/>
        <v>0</v>
      </c>
    </row>
    <row r="556" spans="2:23" ht="30" customHeight="1">
      <c r="B556" s="171"/>
      <c r="C556" s="312">
        <v>2018</v>
      </c>
      <c r="D556" s="312"/>
      <c r="E556" s="241" t="s">
        <v>492</v>
      </c>
      <c r="F556" s="314" t="s">
        <v>491</v>
      </c>
      <c r="G556" s="314"/>
      <c r="H556" s="314"/>
      <c r="I556" s="241" t="s">
        <v>450</v>
      </c>
      <c r="J556" s="314" t="s">
        <v>17</v>
      </c>
      <c r="K556" s="314"/>
      <c r="L556" s="239" t="s">
        <v>29</v>
      </c>
      <c r="M556" s="239">
        <v>4</v>
      </c>
      <c r="N556" s="312" t="s">
        <v>19</v>
      </c>
      <c r="O556" s="312"/>
      <c r="P556" s="312"/>
      <c r="Q556" s="239" t="s">
        <v>18</v>
      </c>
      <c r="W556" s="144">
        <f t="shared" si="8"/>
        <v>0</v>
      </c>
    </row>
    <row r="557" spans="2:23" ht="30" customHeight="1">
      <c r="B557" s="171"/>
      <c r="C557" s="312">
        <v>2018</v>
      </c>
      <c r="D557" s="312"/>
      <c r="E557" s="241" t="s">
        <v>490</v>
      </c>
      <c r="F557" s="314" t="s">
        <v>489</v>
      </c>
      <c r="G557" s="314"/>
      <c r="H557" s="314"/>
      <c r="I557" s="241" t="s">
        <v>450</v>
      </c>
      <c r="J557" s="314" t="s">
        <v>17</v>
      </c>
      <c r="K557" s="314"/>
      <c r="L557" s="239" t="s">
        <v>29</v>
      </c>
      <c r="M557" s="239">
        <v>4</v>
      </c>
      <c r="N557" s="312" t="s">
        <v>19</v>
      </c>
      <c r="O557" s="312"/>
      <c r="P557" s="312"/>
      <c r="Q557" s="239" t="s">
        <v>18</v>
      </c>
      <c r="W557" s="144">
        <f t="shared" si="8"/>
        <v>0</v>
      </c>
    </row>
    <row r="558" spans="2:23" ht="30" customHeight="1">
      <c r="B558" s="171"/>
      <c r="C558" s="312">
        <v>2018</v>
      </c>
      <c r="D558" s="312"/>
      <c r="E558" s="241" t="s">
        <v>488</v>
      </c>
      <c r="F558" s="314" t="s">
        <v>487</v>
      </c>
      <c r="G558" s="314"/>
      <c r="H558" s="314"/>
      <c r="I558" s="241" t="s">
        <v>450</v>
      </c>
      <c r="J558" s="314" t="s">
        <v>17</v>
      </c>
      <c r="K558" s="314"/>
      <c r="L558" s="239" t="s">
        <v>29</v>
      </c>
      <c r="M558" s="239">
        <v>4</v>
      </c>
      <c r="N558" s="312" t="s">
        <v>19</v>
      </c>
      <c r="O558" s="312"/>
      <c r="P558" s="312"/>
      <c r="Q558" s="239" t="s">
        <v>18</v>
      </c>
      <c r="W558" s="144">
        <f t="shared" si="8"/>
        <v>0</v>
      </c>
    </row>
    <row r="559" spans="2:23" ht="30" customHeight="1">
      <c r="B559" s="171"/>
      <c r="C559" s="312">
        <v>2018</v>
      </c>
      <c r="D559" s="312"/>
      <c r="E559" s="241" t="s">
        <v>486</v>
      </c>
      <c r="F559" s="314" t="s">
        <v>485</v>
      </c>
      <c r="G559" s="314"/>
      <c r="H559" s="314"/>
      <c r="I559" s="241" t="s">
        <v>450</v>
      </c>
      <c r="J559" s="314" t="s">
        <v>17</v>
      </c>
      <c r="K559" s="314"/>
      <c r="L559" s="239" t="s">
        <v>29</v>
      </c>
      <c r="M559" s="239">
        <v>4</v>
      </c>
      <c r="N559" s="312" t="s">
        <v>19</v>
      </c>
      <c r="O559" s="312"/>
      <c r="P559" s="312"/>
      <c r="Q559" s="239" t="s">
        <v>18</v>
      </c>
      <c r="W559" s="144">
        <f t="shared" si="8"/>
        <v>0</v>
      </c>
    </row>
    <row r="560" spans="2:23" ht="30" customHeight="1">
      <c r="B560" s="171"/>
      <c r="C560" s="312">
        <v>2018</v>
      </c>
      <c r="D560" s="312"/>
      <c r="E560" s="241" t="s">
        <v>484</v>
      </c>
      <c r="F560" s="314" t="s">
        <v>483</v>
      </c>
      <c r="G560" s="314"/>
      <c r="H560" s="314"/>
      <c r="I560" s="241" t="s">
        <v>450</v>
      </c>
      <c r="J560" s="314" t="s">
        <v>17</v>
      </c>
      <c r="K560" s="314"/>
      <c r="L560" s="239" t="s">
        <v>29</v>
      </c>
      <c r="M560" s="239">
        <v>4</v>
      </c>
      <c r="N560" s="312" t="s">
        <v>19</v>
      </c>
      <c r="O560" s="312"/>
      <c r="P560" s="312"/>
      <c r="Q560" s="239" t="s">
        <v>18</v>
      </c>
      <c r="W560" s="144">
        <f t="shared" si="8"/>
        <v>0</v>
      </c>
    </row>
    <row r="561" spans="2:23" ht="30" customHeight="1">
      <c r="B561" s="171"/>
      <c r="C561" s="312">
        <v>2018</v>
      </c>
      <c r="D561" s="312"/>
      <c r="E561" s="241" t="s">
        <v>482</v>
      </c>
      <c r="F561" s="314" t="s">
        <v>481</v>
      </c>
      <c r="G561" s="314"/>
      <c r="H561" s="314"/>
      <c r="I561" s="241" t="s">
        <v>450</v>
      </c>
      <c r="J561" s="314" t="s">
        <v>17</v>
      </c>
      <c r="K561" s="314"/>
      <c r="L561" s="239" t="s">
        <v>29</v>
      </c>
      <c r="M561" s="239">
        <v>4</v>
      </c>
      <c r="N561" s="312" t="s">
        <v>19</v>
      </c>
      <c r="O561" s="312"/>
      <c r="P561" s="312"/>
      <c r="Q561" s="239" t="s">
        <v>18</v>
      </c>
      <c r="W561" s="144">
        <f t="shared" si="8"/>
        <v>0</v>
      </c>
    </row>
    <row r="562" spans="2:23" ht="30" customHeight="1">
      <c r="B562" s="171"/>
      <c r="C562" s="312">
        <v>2018</v>
      </c>
      <c r="D562" s="312"/>
      <c r="E562" s="241" t="s">
        <v>480</v>
      </c>
      <c r="F562" s="314" t="s">
        <v>479</v>
      </c>
      <c r="G562" s="314"/>
      <c r="H562" s="314"/>
      <c r="I562" s="241" t="s">
        <v>450</v>
      </c>
      <c r="J562" s="314" t="s">
        <v>17</v>
      </c>
      <c r="K562" s="314"/>
      <c r="L562" s="239" t="s">
        <v>29</v>
      </c>
      <c r="M562" s="239">
        <v>4</v>
      </c>
      <c r="N562" s="312" t="s">
        <v>19</v>
      </c>
      <c r="O562" s="312"/>
      <c r="P562" s="312"/>
      <c r="Q562" s="239" t="s">
        <v>18</v>
      </c>
      <c r="W562" s="144">
        <f t="shared" si="8"/>
        <v>0</v>
      </c>
    </row>
    <row r="563" spans="2:23" ht="30" customHeight="1">
      <c r="B563" s="171"/>
      <c r="C563" s="312">
        <v>2018</v>
      </c>
      <c r="D563" s="312"/>
      <c r="E563" s="241" t="s">
        <v>478</v>
      </c>
      <c r="F563" s="314" t="s">
        <v>477</v>
      </c>
      <c r="G563" s="314"/>
      <c r="H563" s="314"/>
      <c r="I563" s="241" t="s">
        <v>450</v>
      </c>
      <c r="J563" s="314" t="s">
        <v>17</v>
      </c>
      <c r="K563" s="314"/>
      <c r="L563" s="239" t="s">
        <v>29</v>
      </c>
      <c r="M563" s="239">
        <v>4</v>
      </c>
      <c r="N563" s="312" t="s">
        <v>19</v>
      </c>
      <c r="O563" s="312"/>
      <c r="P563" s="312"/>
      <c r="Q563" s="239" t="s">
        <v>18</v>
      </c>
      <c r="W563" s="144">
        <f t="shared" si="8"/>
        <v>0</v>
      </c>
    </row>
    <row r="564" spans="2:23" ht="30" customHeight="1">
      <c r="B564" s="171"/>
      <c r="C564" s="312">
        <v>2018</v>
      </c>
      <c r="D564" s="312"/>
      <c r="E564" s="241" t="s">
        <v>476</v>
      </c>
      <c r="F564" s="314" t="s">
        <v>475</v>
      </c>
      <c r="G564" s="314"/>
      <c r="H564" s="314"/>
      <c r="I564" s="241" t="s">
        <v>450</v>
      </c>
      <c r="J564" s="314" t="s">
        <v>17</v>
      </c>
      <c r="K564" s="314"/>
      <c r="L564" s="239" t="s">
        <v>29</v>
      </c>
      <c r="M564" s="239">
        <v>4</v>
      </c>
      <c r="N564" s="312" t="s">
        <v>19</v>
      </c>
      <c r="O564" s="312"/>
      <c r="P564" s="312"/>
      <c r="Q564" s="239" t="s">
        <v>18</v>
      </c>
      <c r="W564" s="144">
        <f t="shared" si="8"/>
        <v>0</v>
      </c>
    </row>
    <row r="565" spans="2:23" s="186" customFormat="1" ht="30" customHeight="1">
      <c r="B565" s="171"/>
      <c r="C565" s="299">
        <v>2018</v>
      </c>
      <c r="D565" s="299"/>
      <c r="E565" s="244" t="s">
        <v>474</v>
      </c>
      <c r="F565" s="301" t="s">
        <v>473</v>
      </c>
      <c r="G565" s="301"/>
      <c r="H565" s="301"/>
      <c r="I565" s="244" t="s">
        <v>450</v>
      </c>
      <c r="J565" s="301" t="s">
        <v>17</v>
      </c>
      <c r="K565" s="301"/>
      <c r="L565" s="243" t="s">
        <v>29</v>
      </c>
      <c r="M565" s="243">
        <v>4</v>
      </c>
      <c r="N565" s="299" t="s">
        <v>19</v>
      </c>
      <c r="O565" s="299"/>
      <c r="P565" s="299"/>
      <c r="Q565" s="243" t="s">
        <v>18</v>
      </c>
      <c r="R565" s="159"/>
      <c r="S565" s="159"/>
      <c r="T565" s="159"/>
      <c r="U565" s="159"/>
      <c r="V565" s="159"/>
      <c r="W565" s="159">
        <f t="shared" si="8"/>
        <v>0</v>
      </c>
    </row>
    <row r="566" spans="2:23" s="186" customFormat="1" ht="30" customHeight="1">
      <c r="B566" s="171"/>
      <c r="C566" s="299">
        <v>2018</v>
      </c>
      <c r="D566" s="299"/>
      <c r="E566" s="244" t="s">
        <v>472</v>
      </c>
      <c r="F566" s="301" t="s">
        <v>471</v>
      </c>
      <c r="G566" s="301"/>
      <c r="H566" s="301"/>
      <c r="I566" s="244" t="s">
        <v>450</v>
      </c>
      <c r="J566" s="301" t="s">
        <v>17</v>
      </c>
      <c r="K566" s="301"/>
      <c r="L566" s="243" t="s">
        <v>29</v>
      </c>
      <c r="M566" s="243">
        <v>4</v>
      </c>
      <c r="N566" s="299" t="s">
        <v>19</v>
      </c>
      <c r="O566" s="299"/>
      <c r="P566" s="299"/>
      <c r="Q566" s="243" t="s">
        <v>18</v>
      </c>
      <c r="R566" s="159"/>
      <c r="S566" s="159"/>
      <c r="T566" s="159"/>
      <c r="U566" s="159"/>
      <c r="V566" s="159"/>
      <c r="W566" s="159">
        <f t="shared" si="8"/>
        <v>0</v>
      </c>
    </row>
    <row r="567" spans="2:23" s="186" customFormat="1" ht="30" customHeight="1">
      <c r="B567" s="171"/>
      <c r="C567" s="299">
        <v>2018</v>
      </c>
      <c r="D567" s="299"/>
      <c r="E567" s="244" t="s">
        <v>470</v>
      </c>
      <c r="F567" s="301" t="s">
        <v>469</v>
      </c>
      <c r="G567" s="301"/>
      <c r="H567" s="301"/>
      <c r="I567" s="244" t="s">
        <v>450</v>
      </c>
      <c r="J567" s="301" t="s">
        <v>17</v>
      </c>
      <c r="K567" s="301"/>
      <c r="L567" s="243" t="s">
        <v>29</v>
      </c>
      <c r="M567" s="243">
        <v>4</v>
      </c>
      <c r="N567" s="299" t="s">
        <v>19</v>
      </c>
      <c r="O567" s="299"/>
      <c r="P567" s="299"/>
      <c r="Q567" s="243" t="s">
        <v>18</v>
      </c>
      <c r="R567" s="159"/>
      <c r="S567" s="159"/>
      <c r="T567" s="159"/>
      <c r="U567" s="159"/>
      <c r="V567" s="159"/>
      <c r="W567" s="159">
        <f t="shared" si="8"/>
        <v>0</v>
      </c>
    </row>
    <row r="568" spans="2:23" s="186" customFormat="1" ht="30" customHeight="1">
      <c r="B568" s="171"/>
      <c r="C568" s="299">
        <v>2018</v>
      </c>
      <c r="D568" s="299"/>
      <c r="E568" s="244" t="s">
        <v>468</v>
      </c>
      <c r="F568" s="301" t="s">
        <v>467</v>
      </c>
      <c r="G568" s="301"/>
      <c r="H568" s="301"/>
      <c r="I568" s="244" t="s">
        <v>450</v>
      </c>
      <c r="J568" s="301" t="s">
        <v>17</v>
      </c>
      <c r="K568" s="301"/>
      <c r="L568" s="243" t="s">
        <v>29</v>
      </c>
      <c r="M568" s="243">
        <v>4</v>
      </c>
      <c r="N568" s="299" t="s">
        <v>19</v>
      </c>
      <c r="O568" s="299"/>
      <c r="P568" s="299"/>
      <c r="Q568" s="243" t="s">
        <v>18</v>
      </c>
      <c r="R568" s="159"/>
      <c r="S568" s="159"/>
      <c r="T568" s="159"/>
      <c r="U568" s="159"/>
      <c r="V568" s="159"/>
      <c r="W568" s="159">
        <f t="shared" si="8"/>
        <v>0</v>
      </c>
    </row>
    <row r="569" spans="2:23" ht="30" customHeight="1">
      <c r="B569" s="171"/>
      <c r="C569" s="312">
        <v>2018</v>
      </c>
      <c r="D569" s="312"/>
      <c r="E569" s="241" t="s">
        <v>466</v>
      </c>
      <c r="F569" s="314" t="s">
        <v>465</v>
      </c>
      <c r="G569" s="314"/>
      <c r="H569" s="314"/>
      <c r="I569" s="241" t="s">
        <v>450</v>
      </c>
      <c r="J569" s="314" t="s">
        <v>17</v>
      </c>
      <c r="K569" s="314"/>
      <c r="L569" s="239" t="s">
        <v>29</v>
      </c>
      <c r="M569" s="239">
        <v>4</v>
      </c>
      <c r="N569" s="312" t="s">
        <v>19</v>
      </c>
      <c r="O569" s="312"/>
      <c r="P569" s="312"/>
      <c r="Q569" s="239" t="s">
        <v>18</v>
      </c>
      <c r="W569" s="144">
        <f t="shared" si="8"/>
        <v>0</v>
      </c>
    </row>
    <row r="570" spans="2:23" ht="30" customHeight="1">
      <c r="B570" s="171"/>
      <c r="C570" s="312">
        <v>2018</v>
      </c>
      <c r="D570" s="312"/>
      <c r="E570" s="241" t="s">
        <v>464</v>
      </c>
      <c r="F570" s="314" t="s">
        <v>463</v>
      </c>
      <c r="G570" s="314"/>
      <c r="H570" s="314"/>
      <c r="I570" s="241" t="s">
        <v>450</v>
      </c>
      <c r="J570" s="314" t="s">
        <v>17</v>
      </c>
      <c r="K570" s="314"/>
      <c r="L570" s="239" t="s">
        <v>29</v>
      </c>
      <c r="M570" s="239">
        <v>4</v>
      </c>
      <c r="N570" s="312" t="s">
        <v>19</v>
      </c>
      <c r="O570" s="312"/>
      <c r="P570" s="312"/>
      <c r="Q570" s="239" t="s">
        <v>18</v>
      </c>
      <c r="W570" s="144">
        <f t="shared" si="8"/>
        <v>0</v>
      </c>
    </row>
    <row r="571" spans="2:23" s="179" customFormat="1" ht="30" customHeight="1">
      <c r="B571" s="178"/>
      <c r="C571" s="305">
        <v>2018</v>
      </c>
      <c r="D571" s="305"/>
      <c r="E571" s="247" t="s">
        <v>462</v>
      </c>
      <c r="F571" s="307" t="s">
        <v>460</v>
      </c>
      <c r="G571" s="307"/>
      <c r="H571" s="307"/>
      <c r="I571" s="247" t="s">
        <v>450</v>
      </c>
      <c r="J571" s="307" t="s">
        <v>17</v>
      </c>
      <c r="K571" s="307"/>
      <c r="L571" s="245" t="s">
        <v>18</v>
      </c>
      <c r="M571" s="245">
        <v>1</v>
      </c>
      <c r="N571" s="305" t="s">
        <v>19</v>
      </c>
      <c r="O571" s="305"/>
      <c r="P571" s="305"/>
      <c r="Q571" s="245" t="s">
        <v>18</v>
      </c>
      <c r="R571" s="148"/>
      <c r="S571" s="148"/>
      <c r="T571" s="148"/>
      <c r="U571" s="148"/>
      <c r="V571" s="148"/>
      <c r="W571" s="148">
        <f t="shared" si="8"/>
        <v>0</v>
      </c>
    </row>
    <row r="572" spans="2:23" s="179" customFormat="1" ht="30" customHeight="1">
      <c r="B572" s="178"/>
      <c r="C572" s="305">
        <v>2018</v>
      </c>
      <c r="D572" s="305"/>
      <c r="E572" s="247" t="s">
        <v>461</v>
      </c>
      <c r="F572" s="307" t="s">
        <v>460</v>
      </c>
      <c r="G572" s="307"/>
      <c r="H572" s="307"/>
      <c r="I572" s="247" t="s">
        <v>450</v>
      </c>
      <c r="J572" s="307" t="s">
        <v>17</v>
      </c>
      <c r="K572" s="307"/>
      <c r="L572" s="245" t="s">
        <v>18</v>
      </c>
      <c r="M572" s="245">
        <v>2</v>
      </c>
      <c r="N572" s="305" t="s">
        <v>19</v>
      </c>
      <c r="O572" s="305"/>
      <c r="P572" s="305"/>
      <c r="Q572" s="245" t="s">
        <v>18</v>
      </c>
      <c r="R572" s="148"/>
      <c r="S572" s="148"/>
      <c r="T572" s="148"/>
      <c r="U572" s="148"/>
      <c r="V572" s="148"/>
      <c r="W572" s="148">
        <f t="shared" si="8"/>
        <v>0</v>
      </c>
    </row>
    <row r="573" spans="2:23" s="181" customFormat="1" ht="30" customHeight="1">
      <c r="B573" s="180"/>
      <c r="C573" s="308">
        <v>2018</v>
      </c>
      <c r="D573" s="308"/>
      <c r="E573" s="153" t="s">
        <v>459</v>
      </c>
      <c r="F573" s="310" t="s">
        <v>457</v>
      </c>
      <c r="G573" s="310"/>
      <c r="H573" s="310"/>
      <c r="I573" s="153" t="s">
        <v>450</v>
      </c>
      <c r="J573" s="310" t="s">
        <v>17</v>
      </c>
      <c r="K573" s="310"/>
      <c r="L573" s="242" t="s">
        <v>18</v>
      </c>
      <c r="M573" s="242">
        <v>3</v>
      </c>
      <c r="N573" s="308" t="s">
        <v>19</v>
      </c>
      <c r="O573" s="308"/>
      <c r="P573" s="308"/>
      <c r="Q573" s="242" t="s">
        <v>18</v>
      </c>
      <c r="R573" s="155"/>
      <c r="S573" s="155"/>
      <c r="T573" s="155"/>
      <c r="U573" s="155"/>
      <c r="V573" s="155"/>
      <c r="W573" s="155">
        <f t="shared" si="8"/>
        <v>0</v>
      </c>
    </row>
    <row r="574" spans="2:23" ht="30" customHeight="1">
      <c r="B574" s="171"/>
      <c r="C574" s="312">
        <v>2018</v>
      </c>
      <c r="D574" s="312"/>
      <c r="E574" s="241" t="s">
        <v>458</v>
      </c>
      <c r="F574" s="314" t="s">
        <v>457</v>
      </c>
      <c r="G574" s="314"/>
      <c r="H574" s="314"/>
      <c r="I574" s="241" t="s">
        <v>450</v>
      </c>
      <c r="J574" s="314" t="s">
        <v>17</v>
      </c>
      <c r="K574" s="314"/>
      <c r="L574" s="239" t="s">
        <v>29</v>
      </c>
      <c r="M574" s="239">
        <v>4</v>
      </c>
      <c r="N574" s="312" t="s">
        <v>19</v>
      </c>
      <c r="O574" s="312"/>
      <c r="P574" s="312"/>
      <c r="Q574" s="239" t="s">
        <v>18</v>
      </c>
      <c r="R574" s="159"/>
      <c r="S574" s="159"/>
      <c r="T574" s="159"/>
      <c r="U574" s="159"/>
      <c r="V574" s="159"/>
      <c r="W574" s="159">
        <f t="shared" si="8"/>
        <v>0</v>
      </c>
    </row>
    <row r="575" spans="2:23" s="179" customFormat="1" ht="30" customHeight="1">
      <c r="B575" s="178"/>
      <c r="C575" s="305">
        <v>2018</v>
      </c>
      <c r="D575" s="305"/>
      <c r="E575" s="247" t="s">
        <v>456</v>
      </c>
      <c r="F575" s="307" t="s">
        <v>454</v>
      </c>
      <c r="G575" s="307"/>
      <c r="H575" s="307"/>
      <c r="I575" s="247" t="s">
        <v>450</v>
      </c>
      <c r="J575" s="307" t="s">
        <v>17</v>
      </c>
      <c r="K575" s="307"/>
      <c r="L575" s="245" t="s">
        <v>18</v>
      </c>
      <c r="M575" s="245">
        <v>1</v>
      </c>
      <c r="N575" s="305" t="s">
        <v>19</v>
      </c>
      <c r="O575" s="305"/>
      <c r="P575" s="305"/>
      <c r="Q575" s="245" t="s">
        <v>18</v>
      </c>
      <c r="R575" s="148">
        <f t="shared" ref="R575:T577" si="9">R576</f>
        <v>140000</v>
      </c>
      <c r="S575" s="148">
        <f t="shared" si="9"/>
        <v>0</v>
      </c>
      <c r="T575" s="148">
        <f t="shared" si="9"/>
        <v>0</v>
      </c>
      <c r="U575" s="148"/>
      <c r="V575" s="148"/>
      <c r="W575" s="148">
        <f t="shared" si="8"/>
        <v>140000</v>
      </c>
    </row>
    <row r="576" spans="2:23" s="179" customFormat="1" ht="30" customHeight="1">
      <c r="B576" s="178"/>
      <c r="C576" s="305">
        <v>2018</v>
      </c>
      <c r="D576" s="305"/>
      <c r="E576" s="247" t="s">
        <v>455</v>
      </c>
      <c r="F576" s="307" t="s">
        <v>454</v>
      </c>
      <c r="G576" s="307"/>
      <c r="H576" s="307"/>
      <c r="I576" s="247" t="s">
        <v>450</v>
      </c>
      <c r="J576" s="307" t="s">
        <v>17</v>
      </c>
      <c r="K576" s="307"/>
      <c r="L576" s="245" t="s">
        <v>18</v>
      </c>
      <c r="M576" s="245">
        <v>2</v>
      </c>
      <c r="N576" s="305" t="s">
        <v>19</v>
      </c>
      <c r="O576" s="305"/>
      <c r="P576" s="305"/>
      <c r="Q576" s="245" t="s">
        <v>18</v>
      </c>
      <c r="R576" s="148">
        <f t="shared" si="9"/>
        <v>140000</v>
      </c>
      <c r="S576" s="148">
        <f t="shared" si="9"/>
        <v>0</v>
      </c>
      <c r="T576" s="148">
        <f t="shared" si="9"/>
        <v>0</v>
      </c>
      <c r="U576" s="148"/>
      <c r="V576" s="148"/>
      <c r="W576" s="148">
        <f t="shared" si="8"/>
        <v>140000</v>
      </c>
    </row>
    <row r="577" spans="2:23" s="181" customFormat="1" ht="30" customHeight="1">
      <c r="B577" s="180"/>
      <c r="C577" s="308">
        <v>2018</v>
      </c>
      <c r="D577" s="308"/>
      <c r="E577" s="153" t="s">
        <v>453</v>
      </c>
      <c r="F577" s="310" t="s">
        <v>451</v>
      </c>
      <c r="G577" s="310"/>
      <c r="H577" s="310"/>
      <c r="I577" s="153" t="s">
        <v>450</v>
      </c>
      <c r="J577" s="310" t="s">
        <v>17</v>
      </c>
      <c r="K577" s="310"/>
      <c r="L577" s="242" t="s">
        <v>18</v>
      </c>
      <c r="M577" s="242">
        <v>3</v>
      </c>
      <c r="N577" s="308" t="s">
        <v>19</v>
      </c>
      <c r="O577" s="308"/>
      <c r="P577" s="308"/>
      <c r="Q577" s="242" t="s">
        <v>18</v>
      </c>
      <c r="R577" s="155">
        <f t="shared" si="9"/>
        <v>140000</v>
      </c>
      <c r="S577" s="155">
        <f t="shared" si="9"/>
        <v>0</v>
      </c>
      <c r="T577" s="155">
        <f t="shared" si="9"/>
        <v>0</v>
      </c>
      <c r="U577" s="155"/>
      <c r="V577" s="155"/>
      <c r="W577" s="155">
        <f t="shared" si="8"/>
        <v>140000</v>
      </c>
    </row>
    <row r="578" spans="2:23" ht="30" customHeight="1">
      <c r="B578" s="171"/>
      <c r="C578" s="312">
        <v>2018</v>
      </c>
      <c r="D578" s="312"/>
      <c r="E578" s="241" t="s">
        <v>452</v>
      </c>
      <c r="F578" s="314" t="s">
        <v>451</v>
      </c>
      <c r="G578" s="314"/>
      <c r="H578" s="314"/>
      <c r="I578" s="241" t="s">
        <v>450</v>
      </c>
      <c r="J578" s="314" t="s">
        <v>17</v>
      </c>
      <c r="K578" s="314"/>
      <c r="L578" s="239" t="s">
        <v>29</v>
      </c>
      <c r="M578" s="239">
        <v>4</v>
      </c>
      <c r="N578" s="312" t="s">
        <v>19</v>
      </c>
      <c r="O578" s="312"/>
      <c r="P578" s="312"/>
      <c r="Q578" s="239" t="s">
        <v>18</v>
      </c>
      <c r="R578" s="164">
        <v>140000</v>
      </c>
      <c r="W578" s="144">
        <f t="shared" si="8"/>
        <v>140000</v>
      </c>
    </row>
    <row r="579" spans="2:23" ht="21" customHeight="1" thickBot="1">
      <c r="B579" s="172"/>
      <c r="F579" s="315" t="s">
        <v>449</v>
      </c>
      <c r="G579" s="315"/>
      <c r="H579" s="315"/>
      <c r="Q579" s="172" t="s">
        <v>448</v>
      </c>
      <c r="R579" s="168">
        <f t="shared" ref="R579:W579" si="10">R575+R571+R535+R3</f>
        <v>140000</v>
      </c>
      <c r="S579" s="168">
        <f t="shared" si="10"/>
        <v>0</v>
      </c>
      <c r="T579" s="168">
        <f t="shared" si="10"/>
        <v>0</v>
      </c>
      <c r="U579" s="168">
        <f t="shared" si="10"/>
        <v>0</v>
      </c>
      <c r="V579" s="168">
        <f t="shared" si="10"/>
        <v>0</v>
      </c>
      <c r="W579" s="168">
        <f t="shared" si="10"/>
        <v>140000</v>
      </c>
    </row>
    <row r="580" spans="2:23" ht="30" customHeight="1" thickTop="1">
      <c r="B580" s="172"/>
      <c r="C580" s="188"/>
      <c r="D580" s="188"/>
      <c r="E580" s="188"/>
      <c r="F580" s="188"/>
      <c r="G580" s="188"/>
      <c r="H580" s="188"/>
      <c r="I580" s="188"/>
      <c r="J580" s="188"/>
      <c r="K580" s="188"/>
      <c r="L580" s="188"/>
      <c r="M580" s="188"/>
      <c r="N580" s="188"/>
      <c r="O580" s="188"/>
      <c r="P580" s="188"/>
      <c r="Q580" s="188"/>
      <c r="R580" s="189"/>
      <c r="S580" s="189"/>
      <c r="T580" s="189"/>
      <c r="U580" s="189"/>
      <c r="V580" s="189"/>
      <c r="W580" s="189"/>
    </row>
    <row r="581" spans="2:23" ht="30" customHeight="1">
      <c r="B581" s="172"/>
      <c r="F581" s="172"/>
      <c r="G581" s="172"/>
      <c r="H581" s="172"/>
    </row>
    <row r="582" spans="2:23" ht="30" customHeight="1">
      <c r="B582" s="172"/>
      <c r="F582" s="172"/>
      <c r="G582" s="172"/>
      <c r="H582" s="172"/>
    </row>
    <row r="583" spans="2:23" ht="30" customHeight="1">
      <c r="B583" s="172"/>
      <c r="F583" s="172"/>
      <c r="G583" s="172"/>
      <c r="H583" s="172"/>
    </row>
    <row r="584" spans="2:23" ht="30" customHeight="1">
      <c r="B584" s="172"/>
      <c r="F584" s="172"/>
      <c r="G584" s="172"/>
      <c r="H584" s="172"/>
    </row>
    <row r="585" spans="2:23" ht="30" customHeight="1">
      <c r="B585" s="172"/>
      <c r="F585" s="172"/>
      <c r="G585" s="172"/>
      <c r="H585" s="172"/>
    </row>
    <row r="586" spans="2:23" ht="30" customHeight="1">
      <c r="B586" s="172"/>
      <c r="F586" s="172"/>
      <c r="G586" s="172"/>
      <c r="H586" s="172"/>
    </row>
    <row r="587" spans="2:23" ht="30" customHeight="1">
      <c r="B587" s="172"/>
      <c r="F587" s="172"/>
      <c r="G587" s="172"/>
      <c r="H587" s="172"/>
    </row>
    <row r="588" spans="2:23" ht="30" customHeight="1">
      <c r="B588" s="172"/>
      <c r="F588" s="172"/>
      <c r="G588" s="172"/>
      <c r="H588" s="172"/>
    </row>
    <row r="589" spans="2:23" ht="30" customHeight="1">
      <c r="B589" s="172"/>
      <c r="F589" s="172"/>
      <c r="G589" s="172"/>
      <c r="H589" s="172"/>
    </row>
    <row r="590" spans="2:23" ht="30" customHeight="1">
      <c r="B590" s="172"/>
      <c r="F590" s="172"/>
      <c r="G590" s="172"/>
      <c r="H590" s="172"/>
    </row>
    <row r="591" spans="2:23" ht="30" customHeight="1">
      <c r="F591" s="172"/>
      <c r="G591" s="172"/>
      <c r="H591" s="172"/>
    </row>
    <row r="592" spans="2:23" ht="30" customHeight="1">
      <c r="F592" s="172"/>
      <c r="G592" s="172"/>
      <c r="H592" s="172"/>
    </row>
  </sheetData>
  <autoFilter ref="A1:W592">
    <filterColumn colId="2" showButton="0"/>
    <filterColumn colId="5" showButton="0"/>
    <filterColumn colId="6" showButton="0"/>
    <filterColumn colId="9" showButton="0"/>
    <filterColumn colId="13" showButton="0"/>
    <filterColumn colId="14" showButton="0"/>
  </autoFilter>
  <mergeCells count="2313">
    <mergeCell ref="F579:H579"/>
    <mergeCell ref="C577:D577"/>
    <mergeCell ref="F577:H577"/>
    <mergeCell ref="J577:K577"/>
    <mergeCell ref="N577:P577"/>
    <mergeCell ref="C578:D578"/>
    <mergeCell ref="F578:H578"/>
    <mergeCell ref="J578:K578"/>
    <mergeCell ref="N578:P578"/>
    <mergeCell ref="C575:D575"/>
    <mergeCell ref="F575:H575"/>
    <mergeCell ref="J575:K575"/>
    <mergeCell ref="N575:P575"/>
    <mergeCell ref="C576:D576"/>
    <mergeCell ref="F576:H576"/>
    <mergeCell ref="J576:K576"/>
    <mergeCell ref="N576:P576"/>
    <mergeCell ref="C573:D573"/>
    <mergeCell ref="F573:H573"/>
    <mergeCell ref="J573:K573"/>
    <mergeCell ref="N573:P573"/>
    <mergeCell ref="C574:D574"/>
    <mergeCell ref="F574:H574"/>
    <mergeCell ref="J574:K574"/>
    <mergeCell ref="N574:P574"/>
    <mergeCell ref="C571:D571"/>
    <mergeCell ref="F571:H571"/>
    <mergeCell ref="J571:K571"/>
    <mergeCell ref="N571:P571"/>
    <mergeCell ref="C572:D572"/>
    <mergeCell ref="F572:H572"/>
    <mergeCell ref="J572:K572"/>
    <mergeCell ref="N572:P572"/>
    <mergeCell ref="C569:D569"/>
    <mergeCell ref="F569:H569"/>
    <mergeCell ref="J569:K569"/>
    <mergeCell ref="N569:P569"/>
    <mergeCell ref="C570:D570"/>
    <mergeCell ref="F570:H570"/>
    <mergeCell ref="J570:K570"/>
    <mergeCell ref="N570:P570"/>
    <mergeCell ref="C567:D567"/>
    <mergeCell ref="F567:H567"/>
    <mergeCell ref="J567:K567"/>
    <mergeCell ref="N567:P567"/>
    <mergeCell ref="C568:D568"/>
    <mergeCell ref="F568:H568"/>
    <mergeCell ref="J568:K568"/>
    <mergeCell ref="N568:P568"/>
    <mergeCell ref="C565:D565"/>
    <mergeCell ref="F565:H565"/>
    <mergeCell ref="J565:K565"/>
    <mergeCell ref="N565:P565"/>
    <mergeCell ref="C566:D566"/>
    <mergeCell ref="F566:H566"/>
    <mergeCell ref="J566:K566"/>
    <mergeCell ref="N566:P566"/>
    <mergeCell ref="C563:D563"/>
    <mergeCell ref="F563:H563"/>
    <mergeCell ref="J563:K563"/>
    <mergeCell ref="N563:P563"/>
    <mergeCell ref="C564:D564"/>
    <mergeCell ref="F564:H564"/>
    <mergeCell ref="J564:K564"/>
    <mergeCell ref="N564:P564"/>
    <mergeCell ref="C561:D561"/>
    <mergeCell ref="F561:H561"/>
    <mergeCell ref="J561:K561"/>
    <mergeCell ref="N561:P561"/>
    <mergeCell ref="C562:D562"/>
    <mergeCell ref="F562:H562"/>
    <mergeCell ref="J562:K562"/>
    <mergeCell ref="N562:P562"/>
    <mergeCell ref="C559:D559"/>
    <mergeCell ref="F559:H559"/>
    <mergeCell ref="J559:K559"/>
    <mergeCell ref="N559:P559"/>
    <mergeCell ref="C560:D560"/>
    <mergeCell ref="F560:H560"/>
    <mergeCell ref="J560:K560"/>
    <mergeCell ref="N560:P560"/>
    <mergeCell ref="C557:D557"/>
    <mergeCell ref="F557:H557"/>
    <mergeCell ref="J557:K557"/>
    <mergeCell ref="N557:P557"/>
    <mergeCell ref="C558:D558"/>
    <mergeCell ref="F558:H558"/>
    <mergeCell ref="J558:K558"/>
    <mergeCell ref="N558:P558"/>
    <mergeCell ref="C555:D555"/>
    <mergeCell ref="F555:H555"/>
    <mergeCell ref="J555:K555"/>
    <mergeCell ref="N555:P555"/>
    <mergeCell ref="C556:D556"/>
    <mergeCell ref="F556:H556"/>
    <mergeCell ref="J556:K556"/>
    <mergeCell ref="N556:P556"/>
    <mergeCell ref="C553:D553"/>
    <mergeCell ref="F553:H553"/>
    <mergeCell ref="J553:K553"/>
    <mergeCell ref="N553:P553"/>
    <mergeCell ref="C554:D554"/>
    <mergeCell ref="F554:H554"/>
    <mergeCell ref="J554:K554"/>
    <mergeCell ref="N554:P554"/>
    <mergeCell ref="C551:D551"/>
    <mergeCell ref="F551:H551"/>
    <mergeCell ref="J551:K551"/>
    <mergeCell ref="N551:P551"/>
    <mergeCell ref="C552:D552"/>
    <mergeCell ref="F552:H552"/>
    <mergeCell ref="J552:K552"/>
    <mergeCell ref="N552:P552"/>
    <mergeCell ref="C549:D549"/>
    <mergeCell ref="F549:H549"/>
    <mergeCell ref="J549:K549"/>
    <mergeCell ref="N549:P549"/>
    <mergeCell ref="C550:D550"/>
    <mergeCell ref="F550:H550"/>
    <mergeCell ref="J550:K550"/>
    <mergeCell ref="N550:P550"/>
    <mergeCell ref="C547:D547"/>
    <mergeCell ref="F547:H547"/>
    <mergeCell ref="J547:K547"/>
    <mergeCell ref="N547:P547"/>
    <mergeCell ref="C548:D548"/>
    <mergeCell ref="F548:H548"/>
    <mergeCell ref="J548:K548"/>
    <mergeCell ref="N548:P548"/>
    <mergeCell ref="C545:D545"/>
    <mergeCell ref="F545:H545"/>
    <mergeCell ref="J545:K545"/>
    <mergeCell ref="N545:P545"/>
    <mergeCell ref="C546:D546"/>
    <mergeCell ref="F546:H546"/>
    <mergeCell ref="J546:K546"/>
    <mergeCell ref="N546:P546"/>
    <mergeCell ref="C543:D543"/>
    <mergeCell ref="F543:H543"/>
    <mergeCell ref="J543:K543"/>
    <mergeCell ref="N543:P543"/>
    <mergeCell ref="C544:D544"/>
    <mergeCell ref="F544:H544"/>
    <mergeCell ref="J544:K544"/>
    <mergeCell ref="N544:P544"/>
    <mergeCell ref="C541:D541"/>
    <mergeCell ref="F541:H541"/>
    <mergeCell ref="J541:K541"/>
    <mergeCell ref="N541:P541"/>
    <mergeCell ref="C542:D542"/>
    <mergeCell ref="F542:H542"/>
    <mergeCell ref="J542:K542"/>
    <mergeCell ref="N542:P542"/>
    <mergeCell ref="C539:D539"/>
    <mergeCell ref="F539:H539"/>
    <mergeCell ref="J539:K539"/>
    <mergeCell ref="N539:P539"/>
    <mergeCell ref="C540:D540"/>
    <mergeCell ref="F540:H540"/>
    <mergeCell ref="J540:K540"/>
    <mergeCell ref="N540:P540"/>
    <mergeCell ref="C537:D537"/>
    <mergeCell ref="F537:H537"/>
    <mergeCell ref="J537:K537"/>
    <mergeCell ref="N537:P537"/>
    <mergeCell ref="C538:D538"/>
    <mergeCell ref="F538:H538"/>
    <mergeCell ref="J538:K538"/>
    <mergeCell ref="N538:P538"/>
    <mergeCell ref="C535:D535"/>
    <mergeCell ref="F535:H535"/>
    <mergeCell ref="J535:K535"/>
    <mergeCell ref="N535:P535"/>
    <mergeCell ref="C536:D536"/>
    <mergeCell ref="F536:H536"/>
    <mergeCell ref="J536:K536"/>
    <mergeCell ref="N536:P536"/>
    <mergeCell ref="C533:D533"/>
    <mergeCell ref="F533:H533"/>
    <mergeCell ref="J533:K533"/>
    <mergeCell ref="N533:P533"/>
    <mergeCell ref="C534:D534"/>
    <mergeCell ref="F534:H534"/>
    <mergeCell ref="J534:K534"/>
    <mergeCell ref="N534:P534"/>
    <mergeCell ref="C531:D531"/>
    <mergeCell ref="F531:H531"/>
    <mergeCell ref="J531:K531"/>
    <mergeCell ref="N531:P531"/>
    <mergeCell ref="C532:D532"/>
    <mergeCell ref="F532:H532"/>
    <mergeCell ref="J532:K532"/>
    <mergeCell ref="N532:P532"/>
    <mergeCell ref="C529:D529"/>
    <mergeCell ref="F529:H529"/>
    <mergeCell ref="J529:K529"/>
    <mergeCell ref="N529:P529"/>
    <mergeCell ref="C530:D530"/>
    <mergeCell ref="F530:H530"/>
    <mergeCell ref="J530:K530"/>
    <mergeCell ref="N530:P530"/>
    <mergeCell ref="C527:D527"/>
    <mergeCell ref="F527:H527"/>
    <mergeCell ref="J527:K527"/>
    <mergeCell ref="N527:P527"/>
    <mergeCell ref="C528:D528"/>
    <mergeCell ref="F528:H528"/>
    <mergeCell ref="J528:K528"/>
    <mergeCell ref="N528:P528"/>
    <mergeCell ref="C525:D525"/>
    <mergeCell ref="F525:H525"/>
    <mergeCell ref="J525:K525"/>
    <mergeCell ref="N525:P525"/>
    <mergeCell ref="C526:D526"/>
    <mergeCell ref="F526:H526"/>
    <mergeCell ref="J526:K526"/>
    <mergeCell ref="N526:P526"/>
    <mergeCell ref="C523:D523"/>
    <mergeCell ref="F523:H523"/>
    <mergeCell ref="J523:K523"/>
    <mergeCell ref="N523:P523"/>
    <mergeCell ref="C524:D524"/>
    <mergeCell ref="F524:H524"/>
    <mergeCell ref="J524:K524"/>
    <mergeCell ref="N524:P524"/>
    <mergeCell ref="C521:D521"/>
    <mergeCell ref="F521:H521"/>
    <mergeCell ref="J521:K521"/>
    <mergeCell ref="N521:P521"/>
    <mergeCell ref="C522:D522"/>
    <mergeCell ref="F522:H522"/>
    <mergeCell ref="J522:K522"/>
    <mergeCell ref="N522:P522"/>
    <mergeCell ref="C519:D519"/>
    <mergeCell ref="F519:H519"/>
    <mergeCell ref="J519:K519"/>
    <mergeCell ref="N519:P519"/>
    <mergeCell ref="C520:D520"/>
    <mergeCell ref="F520:H520"/>
    <mergeCell ref="J520:K520"/>
    <mergeCell ref="N520:P520"/>
    <mergeCell ref="C517:D517"/>
    <mergeCell ref="F517:H517"/>
    <mergeCell ref="J517:K517"/>
    <mergeCell ref="N517:P517"/>
    <mergeCell ref="C518:D518"/>
    <mergeCell ref="F518:H518"/>
    <mergeCell ref="J518:K518"/>
    <mergeCell ref="N518:P518"/>
    <mergeCell ref="C515:D515"/>
    <mergeCell ref="F515:H515"/>
    <mergeCell ref="J515:K515"/>
    <mergeCell ref="N515:P515"/>
    <mergeCell ref="C516:D516"/>
    <mergeCell ref="F516:H516"/>
    <mergeCell ref="J516:K516"/>
    <mergeCell ref="N516:P516"/>
    <mergeCell ref="C513:D513"/>
    <mergeCell ref="F513:H513"/>
    <mergeCell ref="J513:K513"/>
    <mergeCell ref="N513:P513"/>
    <mergeCell ref="C514:D514"/>
    <mergeCell ref="F514:H514"/>
    <mergeCell ref="J514:K514"/>
    <mergeCell ref="N514:P514"/>
    <mergeCell ref="C511:D511"/>
    <mergeCell ref="F511:H511"/>
    <mergeCell ref="J511:K511"/>
    <mergeCell ref="N511:P511"/>
    <mergeCell ref="C512:D512"/>
    <mergeCell ref="F512:H512"/>
    <mergeCell ref="J512:K512"/>
    <mergeCell ref="N512:P512"/>
    <mergeCell ref="C509:D509"/>
    <mergeCell ref="F509:H509"/>
    <mergeCell ref="J509:K509"/>
    <mergeCell ref="N509:P509"/>
    <mergeCell ref="C510:D510"/>
    <mergeCell ref="F510:H510"/>
    <mergeCell ref="J510:K510"/>
    <mergeCell ref="N510:P510"/>
    <mergeCell ref="C507:D507"/>
    <mergeCell ref="F507:H507"/>
    <mergeCell ref="J507:K507"/>
    <mergeCell ref="N507:P507"/>
    <mergeCell ref="C508:D508"/>
    <mergeCell ref="F508:H508"/>
    <mergeCell ref="J508:K508"/>
    <mergeCell ref="N508:P508"/>
    <mergeCell ref="C505:D505"/>
    <mergeCell ref="F505:H505"/>
    <mergeCell ref="J505:K505"/>
    <mergeCell ref="N505:P505"/>
    <mergeCell ref="C506:D506"/>
    <mergeCell ref="F506:H506"/>
    <mergeCell ref="J506:K506"/>
    <mergeCell ref="N506:P506"/>
    <mergeCell ref="C503:D503"/>
    <mergeCell ref="F503:H503"/>
    <mergeCell ref="J503:K503"/>
    <mergeCell ref="N503:P503"/>
    <mergeCell ref="C504:D504"/>
    <mergeCell ref="F504:H504"/>
    <mergeCell ref="J504:K504"/>
    <mergeCell ref="N504:P504"/>
    <mergeCell ref="C501:D501"/>
    <mergeCell ref="F501:H501"/>
    <mergeCell ref="J501:K501"/>
    <mergeCell ref="N501:P501"/>
    <mergeCell ref="C502:D502"/>
    <mergeCell ref="F502:H502"/>
    <mergeCell ref="J502:K502"/>
    <mergeCell ref="N502:P502"/>
    <mergeCell ref="C499:D499"/>
    <mergeCell ref="F499:H499"/>
    <mergeCell ref="J499:K499"/>
    <mergeCell ref="N499:P499"/>
    <mergeCell ref="C500:D500"/>
    <mergeCell ref="F500:H500"/>
    <mergeCell ref="J500:K500"/>
    <mergeCell ref="N500:P500"/>
    <mergeCell ref="C497:D497"/>
    <mergeCell ref="F497:H497"/>
    <mergeCell ref="J497:K497"/>
    <mergeCell ref="N497:P497"/>
    <mergeCell ref="C498:D498"/>
    <mergeCell ref="F498:H498"/>
    <mergeCell ref="J498:K498"/>
    <mergeCell ref="N498:P498"/>
    <mergeCell ref="C495:D495"/>
    <mergeCell ref="F495:H495"/>
    <mergeCell ref="J495:K495"/>
    <mergeCell ref="N495:P495"/>
    <mergeCell ref="C496:D496"/>
    <mergeCell ref="F496:H496"/>
    <mergeCell ref="J496:K496"/>
    <mergeCell ref="N496:P496"/>
    <mergeCell ref="C493:D493"/>
    <mergeCell ref="F493:H493"/>
    <mergeCell ref="J493:K493"/>
    <mergeCell ref="N493:P493"/>
    <mergeCell ref="C494:D494"/>
    <mergeCell ref="F494:H494"/>
    <mergeCell ref="J494:K494"/>
    <mergeCell ref="N494:P494"/>
    <mergeCell ref="C491:D491"/>
    <mergeCell ref="F491:H491"/>
    <mergeCell ref="J491:K491"/>
    <mergeCell ref="N491:P491"/>
    <mergeCell ref="C492:D492"/>
    <mergeCell ref="F492:H492"/>
    <mergeCell ref="J492:K492"/>
    <mergeCell ref="N492:P492"/>
    <mergeCell ref="C489:D489"/>
    <mergeCell ref="F489:H489"/>
    <mergeCell ref="J489:K489"/>
    <mergeCell ref="N489:P489"/>
    <mergeCell ref="C490:D490"/>
    <mergeCell ref="F490:H490"/>
    <mergeCell ref="J490:K490"/>
    <mergeCell ref="N490:P490"/>
    <mergeCell ref="C487:D487"/>
    <mergeCell ref="F487:H487"/>
    <mergeCell ref="J487:K487"/>
    <mergeCell ref="N487:P487"/>
    <mergeCell ref="C488:D488"/>
    <mergeCell ref="F488:H488"/>
    <mergeCell ref="J488:K488"/>
    <mergeCell ref="N488:P488"/>
    <mergeCell ref="C485:D485"/>
    <mergeCell ref="F485:H485"/>
    <mergeCell ref="J485:K485"/>
    <mergeCell ref="N485:P485"/>
    <mergeCell ref="C486:D486"/>
    <mergeCell ref="F486:H486"/>
    <mergeCell ref="J486:K486"/>
    <mergeCell ref="N486:P486"/>
    <mergeCell ref="C483:D483"/>
    <mergeCell ref="F483:H483"/>
    <mergeCell ref="J483:K483"/>
    <mergeCell ref="N483:P483"/>
    <mergeCell ref="C484:D484"/>
    <mergeCell ref="F484:H484"/>
    <mergeCell ref="J484:K484"/>
    <mergeCell ref="N484:P484"/>
    <mergeCell ref="C481:D481"/>
    <mergeCell ref="F481:H481"/>
    <mergeCell ref="J481:K481"/>
    <mergeCell ref="N481:P481"/>
    <mergeCell ref="C482:D482"/>
    <mergeCell ref="F482:H482"/>
    <mergeCell ref="J482:K482"/>
    <mergeCell ref="N482:P482"/>
    <mergeCell ref="C479:D479"/>
    <mergeCell ref="F479:H479"/>
    <mergeCell ref="J479:K479"/>
    <mergeCell ref="N479:P479"/>
    <mergeCell ref="C480:D480"/>
    <mergeCell ref="F480:H480"/>
    <mergeCell ref="J480:K480"/>
    <mergeCell ref="N480:P480"/>
    <mergeCell ref="C477:D477"/>
    <mergeCell ref="F477:H477"/>
    <mergeCell ref="J477:K477"/>
    <mergeCell ref="N477:P477"/>
    <mergeCell ref="C478:D478"/>
    <mergeCell ref="F478:H478"/>
    <mergeCell ref="J478:K478"/>
    <mergeCell ref="N478:P478"/>
    <mergeCell ref="C475:D475"/>
    <mergeCell ref="F475:H475"/>
    <mergeCell ref="J475:K475"/>
    <mergeCell ref="N475:P475"/>
    <mergeCell ref="C476:D476"/>
    <mergeCell ref="F476:H476"/>
    <mergeCell ref="J476:K476"/>
    <mergeCell ref="N476:P476"/>
    <mergeCell ref="C473:D473"/>
    <mergeCell ref="F473:H473"/>
    <mergeCell ref="J473:K473"/>
    <mergeCell ref="N473:P473"/>
    <mergeCell ref="C474:D474"/>
    <mergeCell ref="F474:H474"/>
    <mergeCell ref="J474:K474"/>
    <mergeCell ref="N474:P474"/>
    <mergeCell ref="C471:D471"/>
    <mergeCell ref="F471:H471"/>
    <mergeCell ref="J471:K471"/>
    <mergeCell ref="N471:P471"/>
    <mergeCell ref="C472:D472"/>
    <mergeCell ref="F472:H472"/>
    <mergeCell ref="J472:K472"/>
    <mergeCell ref="N472:P472"/>
    <mergeCell ref="C469:D469"/>
    <mergeCell ref="F469:H469"/>
    <mergeCell ref="J469:K469"/>
    <mergeCell ref="N469:P469"/>
    <mergeCell ref="C470:D470"/>
    <mergeCell ref="F470:H470"/>
    <mergeCell ref="J470:K470"/>
    <mergeCell ref="N470:P470"/>
    <mergeCell ref="C467:D467"/>
    <mergeCell ref="F467:H467"/>
    <mergeCell ref="J467:K467"/>
    <mergeCell ref="N467:P467"/>
    <mergeCell ref="C468:D468"/>
    <mergeCell ref="F468:H468"/>
    <mergeCell ref="J468:K468"/>
    <mergeCell ref="N468:P468"/>
    <mergeCell ref="C465:D465"/>
    <mergeCell ref="F465:H465"/>
    <mergeCell ref="J465:K465"/>
    <mergeCell ref="N465:P465"/>
    <mergeCell ref="C466:D466"/>
    <mergeCell ref="F466:H466"/>
    <mergeCell ref="J466:K466"/>
    <mergeCell ref="N466:P466"/>
    <mergeCell ref="C463:D463"/>
    <mergeCell ref="F463:H463"/>
    <mergeCell ref="J463:K463"/>
    <mergeCell ref="N463:P463"/>
    <mergeCell ref="C464:D464"/>
    <mergeCell ref="F464:H464"/>
    <mergeCell ref="J464:K464"/>
    <mergeCell ref="N464:P464"/>
    <mergeCell ref="C461:D461"/>
    <mergeCell ref="F461:H461"/>
    <mergeCell ref="J461:K461"/>
    <mergeCell ref="N461:P461"/>
    <mergeCell ref="C462:D462"/>
    <mergeCell ref="F462:H462"/>
    <mergeCell ref="J462:K462"/>
    <mergeCell ref="N462:P462"/>
    <mergeCell ref="C459:D459"/>
    <mergeCell ref="F459:H459"/>
    <mergeCell ref="J459:K459"/>
    <mergeCell ref="N459:P459"/>
    <mergeCell ref="C460:D460"/>
    <mergeCell ref="F460:H460"/>
    <mergeCell ref="J460:K460"/>
    <mergeCell ref="N460:P460"/>
    <mergeCell ref="C457:D457"/>
    <mergeCell ref="F457:H457"/>
    <mergeCell ref="J457:K457"/>
    <mergeCell ref="N457:P457"/>
    <mergeCell ref="C458:D458"/>
    <mergeCell ref="F458:H458"/>
    <mergeCell ref="J458:K458"/>
    <mergeCell ref="N458:P458"/>
    <mergeCell ref="C455:D455"/>
    <mergeCell ref="F455:H455"/>
    <mergeCell ref="J455:K455"/>
    <mergeCell ref="N455:P455"/>
    <mergeCell ref="C456:D456"/>
    <mergeCell ref="F456:H456"/>
    <mergeCell ref="J456:K456"/>
    <mergeCell ref="N456:P456"/>
    <mergeCell ref="C453:D453"/>
    <mergeCell ref="F453:H453"/>
    <mergeCell ref="J453:K453"/>
    <mergeCell ref="N453:P453"/>
    <mergeCell ref="C454:D454"/>
    <mergeCell ref="F454:H454"/>
    <mergeCell ref="J454:K454"/>
    <mergeCell ref="N454:P454"/>
    <mergeCell ref="C451:D451"/>
    <mergeCell ref="F451:H451"/>
    <mergeCell ref="J451:K451"/>
    <mergeCell ref="N451:P451"/>
    <mergeCell ref="C452:D452"/>
    <mergeCell ref="F452:H452"/>
    <mergeCell ref="J452:K452"/>
    <mergeCell ref="N452:P452"/>
    <mergeCell ref="C449:D449"/>
    <mergeCell ref="F449:H449"/>
    <mergeCell ref="J449:K449"/>
    <mergeCell ref="N449:P449"/>
    <mergeCell ref="C450:D450"/>
    <mergeCell ref="F450:H450"/>
    <mergeCell ref="J450:K450"/>
    <mergeCell ref="N450:P450"/>
    <mergeCell ref="C447:D447"/>
    <mergeCell ref="F447:H447"/>
    <mergeCell ref="J447:K447"/>
    <mergeCell ref="N447:P447"/>
    <mergeCell ref="C448:D448"/>
    <mergeCell ref="F448:H448"/>
    <mergeCell ref="J448:K448"/>
    <mergeCell ref="N448:P448"/>
    <mergeCell ref="C445:D445"/>
    <mergeCell ref="F445:H445"/>
    <mergeCell ref="J445:K445"/>
    <mergeCell ref="N445:P445"/>
    <mergeCell ref="C446:D446"/>
    <mergeCell ref="F446:H446"/>
    <mergeCell ref="J446:K446"/>
    <mergeCell ref="N446:P446"/>
    <mergeCell ref="C443:D443"/>
    <mergeCell ref="F443:H443"/>
    <mergeCell ref="J443:K443"/>
    <mergeCell ref="N443:P443"/>
    <mergeCell ref="C444:D444"/>
    <mergeCell ref="F444:H444"/>
    <mergeCell ref="J444:K444"/>
    <mergeCell ref="N444:P444"/>
    <mergeCell ref="C441:D441"/>
    <mergeCell ref="F441:H441"/>
    <mergeCell ref="J441:K441"/>
    <mergeCell ref="N441:P441"/>
    <mergeCell ref="C442:D442"/>
    <mergeCell ref="F442:H442"/>
    <mergeCell ref="J442:K442"/>
    <mergeCell ref="N442:P442"/>
    <mergeCell ref="C439:D439"/>
    <mergeCell ref="F439:H439"/>
    <mergeCell ref="J439:K439"/>
    <mergeCell ref="N439:P439"/>
    <mergeCell ref="C440:D440"/>
    <mergeCell ref="F440:H440"/>
    <mergeCell ref="J440:K440"/>
    <mergeCell ref="N440:P440"/>
    <mergeCell ref="C437:D437"/>
    <mergeCell ref="F437:H437"/>
    <mergeCell ref="J437:K437"/>
    <mergeCell ref="N437:P437"/>
    <mergeCell ref="C438:D438"/>
    <mergeCell ref="F438:H438"/>
    <mergeCell ref="J438:K438"/>
    <mergeCell ref="N438:P438"/>
    <mergeCell ref="C435:D435"/>
    <mergeCell ref="F435:H435"/>
    <mergeCell ref="J435:K435"/>
    <mergeCell ref="N435:P435"/>
    <mergeCell ref="C436:D436"/>
    <mergeCell ref="F436:H436"/>
    <mergeCell ref="J436:K436"/>
    <mergeCell ref="N436:P436"/>
    <mergeCell ref="C433:D433"/>
    <mergeCell ref="F433:H433"/>
    <mergeCell ref="J433:K433"/>
    <mergeCell ref="N433:P433"/>
    <mergeCell ref="C434:D434"/>
    <mergeCell ref="F434:H434"/>
    <mergeCell ref="J434:K434"/>
    <mergeCell ref="N434:P434"/>
    <mergeCell ref="C431:D431"/>
    <mergeCell ref="F431:H431"/>
    <mergeCell ref="J431:K431"/>
    <mergeCell ref="N431:P431"/>
    <mergeCell ref="C432:D432"/>
    <mergeCell ref="F432:H432"/>
    <mergeCell ref="J432:K432"/>
    <mergeCell ref="N432:P432"/>
    <mergeCell ref="C429:D429"/>
    <mergeCell ref="F429:H429"/>
    <mergeCell ref="J429:K429"/>
    <mergeCell ref="N429:P429"/>
    <mergeCell ref="C430:D430"/>
    <mergeCell ref="F430:H430"/>
    <mergeCell ref="J430:K430"/>
    <mergeCell ref="N430:P430"/>
    <mergeCell ref="C427:D427"/>
    <mergeCell ref="F427:H427"/>
    <mergeCell ref="J427:K427"/>
    <mergeCell ref="N427:P427"/>
    <mergeCell ref="C428:D428"/>
    <mergeCell ref="F428:H428"/>
    <mergeCell ref="J428:K428"/>
    <mergeCell ref="N428:P428"/>
    <mergeCell ref="C425:D425"/>
    <mergeCell ref="F425:H425"/>
    <mergeCell ref="J425:K425"/>
    <mergeCell ref="N425:P425"/>
    <mergeCell ref="C426:D426"/>
    <mergeCell ref="F426:H426"/>
    <mergeCell ref="J426:K426"/>
    <mergeCell ref="N426:P426"/>
    <mergeCell ref="C423:D423"/>
    <mergeCell ref="F423:H423"/>
    <mergeCell ref="J423:K423"/>
    <mergeCell ref="N423:P423"/>
    <mergeCell ref="C424:D424"/>
    <mergeCell ref="F424:H424"/>
    <mergeCell ref="J424:K424"/>
    <mergeCell ref="N424:P424"/>
    <mergeCell ref="C421:D421"/>
    <mergeCell ref="F421:H421"/>
    <mergeCell ref="J421:K421"/>
    <mergeCell ref="N421:P421"/>
    <mergeCell ref="C422:D422"/>
    <mergeCell ref="F422:H422"/>
    <mergeCell ref="J422:K422"/>
    <mergeCell ref="N422:P422"/>
    <mergeCell ref="C419:D419"/>
    <mergeCell ref="F419:H419"/>
    <mergeCell ref="J419:K419"/>
    <mergeCell ref="N419:P419"/>
    <mergeCell ref="C420:D420"/>
    <mergeCell ref="F420:H420"/>
    <mergeCell ref="J420:K420"/>
    <mergeCell ref="N420:P420"/>
    <mergeCell ref="C417:D417"/>
    <mergeCell ref="F417:H417"/>
    <mergeCell ref="J417:K417"/>
    <mergeCell ref="N417:P417"/>
    <mergeCell ref="C418:D418"/>
    <mergeCell ref="F418:H418"/>
    <mergeCell ref="J418:K418"/>
    <mergeCell ref="N418:P418"/>
    <mergeCell ref="C415:D415"/>
    <mergeCell ref="F415:H415"/>
    <mergeCell ref="J415:K415"/>
    <mergeCell ref="N415:P415"/>
    <mergeCell ref="C416:D416"/>
    <mergeCell ref="F416:H416"/>
    <mergeCell ref="J416:K416"/>
    <mergeCell ref="N416:P416"/>
    <mergeCell ref="C413:D413"/>
    <mergeCell ref="F413:H413"/>
    <mergeCell ref="J413:K413"/>
    <mergeCell ref="N413:P413"/>
    <mergeCell ref="C414:D414"/>
    <mergeCell ref="F414:H414"/>
    <mergeCell ref="J414:K414"/>
    <mergeCell ref="N414:P414"/>
    <mergeCell ref="C411:D411"/>
    <mergeCell ref="F411:H411"/>
    <mergeCell ref="J411:K411"/>
    <mergeCell ref="N411:P411"/>
    <mergeCell ref="C412:D412"/>
    <mergeCell ref="F412:H412"/>
    <mergeCell ref="J412:K412"/>
    <mergeCell ref="N412:P412"/>
    <mergeCell ref="C409:D409"/>
    <mergeCell ref="F409:H409"/>
    <mergeCell ref="J409:K409"/>
    <mergeCell ref="N409:P409"/>
    <mergeCell ref="C410:D410"/>
    <mergeCell ref="F410:H410"/>
    <mergeCell ref="J410:K410"/>
    <mergeCell ref="N410:P410"/>
    <mergeCell ref="C407:D407"/>
    <mergeCell ref="F407:H407"/>
    <mergeCell ref="J407:K407"/>
    <mergeCell ref="N407:P407"/>
    <mergeCell ref="C408:D408"/>
    <mergeCell ref="F408:H408"/>
    <mergeCell ref="J408:K408"/>
    <mergeCell ref="N408:P408"/>
    <mergeCell ref="C405:D405"/>
    <mergeCell ref="F405:H405"/>
    <mergeCell ref="J405:K405"/>
    <mergeCell ref="N405:P405"/>
    <mergeCell ref="C406:D406"/>
    <mergeCell ref="F406:H406"/>
    <mergeCell ref="J406:K406"/>
    <mergeCell ref="N406:P406"/>
    <mergeCell ref="C403:D403"/>
    <mergeCell ref="F403:H403"/>
    <mergeCell ref="J403:K403"/>
    <mergeCell ref="N403:P403"/>
    <mergeCell ref="C404:D404"/>
    <mergeCell ref="F404:H404"/>
    <mergeCell ref="J404:K404"/>
    <mergeCell ref="N404:P404"/>
    <mergeCell ref="C401:D401"/>
    <mergeCell ref="F401:H401"/>
    <mergeCell ref="J401:K401"/>
    <mergeCell ref="N401:P401"/>
    <mergeCell ref="C402:D402"/>
    <mergeCell ref="F402:H402"/>
    <mergeCell ref="J402:K402"/>
    <mergeCell ref="N402:P402"/>
    <mergeCell ref="C399:D399"/>
    <mergeCell ref="F399:H399"/>
    <mergeCell ref="J399:K399"/>
    <mergeCell ref="N399:P399"/>
    <mergeCell ref="C400:D400"/>
    <mergeCell ref="F400:H400"/>
    <mergeCell ref="J400:K400"/>
    <mergeCell ref="N400:P400"/>
    <mergeCell ref="C397:D397"/>
    <mergeCell ref="F397:H397"/>
    <mergeCell ref="J397:K397"/>
    <mergeCell ref="N397:P397"/>
    <mergeCell ref="C398:D398"/>
    <mergeCell ref="F398:H398"/>
    <mergeCell ref="J398:K398"/>
    <mergeCell ref="N398:P398"/>
    <mergeCell ref="C395:D395"/>
    <mergeCell ref="F395:H395"/>
    <mergeCell ref="J395:K395"/>
    <mergeCell ref="N395:P395"/>
    <mergeCell ref="C396:D396"/>
    <mergeCell ref="F396:H396"/>
    <mergeCell ref="J396:K396"/>
    <mergeCell ref="N396:P396"/>
    <mergeCell ref="C393:D393"/>
    <mergeCell ref="F393:H393"/>
    <mergeCell ref="J393:K393"/>
    <mergeCell ref="N393:P393"/>
    <mergeCell ref="C394:D394"/>
    <mergeCell ref="F394:H394"/>
    <mergeCell ref="J394:K394"/>
    <mergeCell ref="N394:P394"/>
    <mergeCell ref="C391:D391"/>
    <mergeCell ref="F391:H391"/>
    <mergeCell ref="J391:K391"/>
    <mergeCell ref="N391:P391"/>
    <mergeCell ref="C392:D392"/>
    <mergeCell ref="F392:H392"/>
    <mergeCell ref="J392:K392"/>
    <mergeCell ref="N392:P392"/>
    <mergeCell ref="C389:D389"/>
    <mergeCell ref="F389:H389"/>
    <mergeCell ref="J389:K389"/>
    <mergeCell ref="N389:P389"/>
    <mergeCell ref="C390:D390"/>
    <mergeCell ref="F390:H390"/>
    <mergeCell ref="J390:K390"/>
    <mergeCell ref="N390:P390"/>
    <mergeCell ref="C387:D387"/>
    <mergeCell ref="F387:H387"/>
    <mergeCell ref="J387:K387"/>
    <mergeCell ref="N387:P387"/>
    <mergeCell ref="C388:D388"/>
    <mergeCell ref="F388:H388"/>
    <mergeCell ref="J388:K388"/>
    <mergeCell ref="N388:P388"/>
    <mergeCell ref="C385:D385"/>
    <mergeCell ref="F385:H385"/>
    <mergeCell ref="J385:K385"/>
    <mergeCell ref="N385:P385"/>
    <mergeCell ref="C386:D386"/>
    <mergeCell ref="F386:H386"/>
    <mergeCell ref="J386:K386"/>
    <mergeCell ref="N386:P386"/>
    <mergeCell ref="C383:D383"/>
    <mergeCell ref="F383:H383"/>
    <mergeCell ref="J383:K383"/>
    <mergeCell ref="N383:P383"/>
    <mergeCell ref="C384:D384"/>
    <mergeCell ref="F384:H384"/>
    <mergeCell ref="J384:K384"/>
    <mergeCell ref="N384:P384"/>
    <mergeCell ref="C381:D381"/>
    <mergeCell ref="F381:H381"/>
    <mergeCell ref="J381:K381"/>
    <mergeCell ref="N381:P381"/>
    <mergeCell ref="C382:D382"/>
    <mergeCell ref="F382:H382"/>
    <mergeCell ref="J382:K382"/>
    <mergeCell ref="N382:P382"/>
    <mergeCell ref="C379:D379"/>
    <mergeCell ref="F379:H379"/>
    <mergeCell ref="J379:K379"/>
    <mergeCell ref="N379:P379"/>
    <mergeCell ref="C380:D380"/>
    <mergeCell ref="F380:H380"/>
    <mergeCell ref="J380:K380"/>
    <mergeCell ref="N380:P380"/>
    <mergeCell ref="C377:D377"/>
    <mergeCell ref="F377:H377"/>
    <mergeCell ref="J377:K377"/>
    <mergeCell ref="N377:P377"/>
    <mergeCell ref="C378:D378"/>
    <mergeCell ref="F378:H378"/>
    <mergeCell ref="J378:K378"/>
    <mergeCell ref="N378:P378"/>
    <mergeCell ref="C375:D375"/>
    <mergeCell ref="F375:H375"/>
    <mergeCell ref="J375:K375"/>
    <mergeCell ref="N375:P375"/>
    <mergeCell ref="C376:D376"/>
    <mergeCell ref="F376:H376"/>
    <mergeCell ref="J376:K376"/>
    <mergeCell ref="N376:P376"/>
    <mergeCell ref="C373:D373"/>
    <mergeCell ref="F373:H373"/>
    <mergeCell ref="J373:K373"/>
    <mergeCell ref="N373:P373"/>
    <mergeCell ref="C374:D374"/>
    <mergeCell ref="F374:H374"/>
    <mergeCell ref="J374:K374"/>
    <mergeCell ref="N374:P374"/>
    <mergeCell ref="C371:D371"/>
    <mergeCell ref="F371:H371"/>
    <mergeCell ref="J371:K371"/>
    <mergeCell ref="N371:P371"/>
    <mergeCell ref="C372:D372"/>
    <mergeCell ref="F372:H372"/>
    <mergeCell ref="J372:K372"/>
    <mergeCell ref="N372:P372"/>
    <mergeCell ref="C369:D369"/>
    <mergeCell ref="F369:H369"/>
    <mergeCell ref="J369:K369"/>
    <mergeCell ref="N369:P369"/>
    <mergeCell ref="C370:D370"/>
    <mergeCell ref="F370:H370"/>
    <mergeCell ref="J370:K370"/>
    <mergeCell ref="N370:P370"/>
    <mergeCell ref="C367:D367"/>
    <mergeCell ref="F367:H367"/>
    <mergeCell ref="J367:K367"/>
    <mergeCell ref="N367:P367"/>
    <mergeCell ref="C368:D368"/>
    <mergeCell ref="F368:H368"/>
    <mergeCell ref="J368:K368"/>
    <mergeCell ref="N368:P368"/>
    <mergeCell ref="C365:D365"/>
    <mergeCell ref="F365:H365"/>
    <mergeCell ref="J365:K365"/>
    <mergeCell ref="N365:P365"/>
    <mergeCell ref="C366:D366"/>
    <mergeCell ref="F366:H366"/>
    <mergeCell ref="J366:K366"/>
    <mergeCell ref="N366:P366"/>
    <mergeCell ref="C363:D363"/>
    <mergeCell ref="F363:H363"/>
    <mergeCell ref="J363:K363"/>
    <mergeCell ref="N363:P363"/>
    <mergeCell ref="C364:D364"/>
    <mergeCell ref="F364:H364"/>
    <mergeCell ref="J364:K364"/>
    <mergeCell ref="N364:P364"/>
    <mergeCell ref="C361:D361"/>
    <mergeCell ref="F361:H361"/>
    <mergeCell ref="J361:K361"/>
    <mergeCell ref="N361:P361"/>
    <mergeCell ref="C362:D362"/>
    <mergeCell ref="F362:H362"/>
    <mergeCell ref="J362:K362"/>
    <mergeCell ref="N362:P362"/>
    <mergeCell ref="C359:D359"/>
    <mergeCell ref="F359:H359"/>
    <mergeCell ref="J359:K359"/>
    <mergeCell ref="N359:P359"/>
    <mergeCell ref="C360:D360"/>
    <mergeCell ref="F360:H360"/>
    <mergeCell ref="J360:K360"/>
    <mergeCell ref="N360:P360"/>
    <mergeCell ref="C357:D357"/>
    <mergeCell ref="F357:H357"/>
    <mergeCell ref="J357:K357"/>
    <mergeCell ref="N357:P357"/>
    <mergeCell ref="C358:D358"/>
    <mergeCell ref="F358:H358"/>
    <mergeCell ref="J358:K358"/>
    <mergeCell ref="N358:P358"/>
    <mergeCell ref="C355:D355"/>
    <mergeCell ref="F355:H355"/>
    <mergeCell ref="J355:K355"/>
    <mergeCell ref="N355:P355"/>
    <mergeCell ref="C356:D356"/>
    <mergeCell ref="F356:H356"/>
    <mergeCell ref="J356:K356"/>
    <mergeCell ref="N356:P356"/>
    <mergeCell ref="C353:D353"/>
    <mergeCell ref="F353:H353"/>
    <mergeCell ref="J353:K353"/>
    <mergeCell ref="N353:P353"/>
    <mergeCell ref="C354:D354"/>
    <mergeCell ref="F354:H354"/>
    <mergeCell ref="J354:K354"/>
    <mergeCell ref="N354:P354"/>
    <mergeCell ref="C351:D351"/>
    <mergeCell ref="F351:H351"/>
    <mergeCell ref="J351:K351"/>
    <mergeCell ref="N351:P351"/>
    <mergeCell ref="C352:D352"/>
    <mergeCell ref="F352:H352"/>
    <mergeCell ref="J352:K352"/>
    <mergeCell ref="N352:P352"/>
    <mergeCell ref="C349:D349"/>
    <mergeCell ref="F349:H349"/>
    <mergeCell ref="J349:K349"/>
    <mergeCell ref="N349:P349"/>
    <mergeCell ref="C350:D350"/>
    <mergeCell ref="F350:H350"/>
    <mergeCell ref="J350:K350"/>
    <mergeCell ref="N350:P350"/>
    <mergeCell ref="C347:D347"/>
    <mergeCell ref="F347:H347"/>
    <mergeCell ref="J347:K347"/>
    <mergeCell ref="N347:P347"/>
    <mergeCell ref="C348:D348"/>
    <mergeCell ref="F348:H348"/>
    <mergeCell ref="J348:K348"/>
    <mergeCell ref="N348:P348"/>
    <mergeCell ref="C345:D345"/>
    <mergeCell ref="F345:H345"/>
    <mergeCell ref="J345:K345"/>
    <mergeCell ref="N345:P345"/>
    <mergeCell ref="C346:D346"/>
    <mergeCell ref="F346:H346"/>
    <mergeCell ref="J346:K346"/>
    <mergeCell ref="N346:P346"/>
    <mergeCell ref="C343:D343"/>
    <mergeCell ref="F343:H343"/>
    <mergeCell ref="J343:K343"/>
    <mergeCell ref="N343:P343"/>
    <mergeCell ref="C344:D344"/>
    <mergeCell ref="F344:H344"/>
    <mergeCell ref="J344:K344"/>
    <mergeCell ref="N344:P344"/>
    <mergeCell ref="C341:D341"/>
    <mergeCell ref="F341:H341"/>
    <mergeCell ref="J341:K341"/>
    <mergeCell ref="N341:P341"/>
    <mergeCell ref="C342:D342"/>
    <mergeCell ref="F342:H342"/>
    <mergeCell ref="J342:K342"/>
    <mergeCell ref="N342:P342"/>
    <mergeCell ref="C339:D339"/>
    <mergeCell ref="F339:H339"/>
    <mergeCell ref="J339:K339"/>
    <mergeCell ref="N339:P339"/>
    <mergeCell ref="C340:D340"/>
    <mergeCell ref="F340:H340"/>
    <mergeCell ref="J340:K340"/>
    <mergeCell ref="N340:P340"/>
    <mergeCell ref="C337:D337"/>
    <mergeCell ref="F337:H337"/>
    <mergeCell ref="J337:K337"/>
    <mergeCell ref="N337:P337"/>
    <mergeCell ref="C338:D338"/>
    <mergeCell ref="F338:H338"/>
    <mergeCell ref="J338:K338"/>
    <mergeCell ref="N338:P338"/>
    <mergeCell ref="C335:D335"/>
    <mergeCell ref="F335:H335"/>
    <mergeCell ref="J335:K335"/>
    <mergeCell ref="N335:P335"/>
    <mergeCell ref="C336:D336"/>
    <mergeCell ref="F336:H336"/>
    <mergeCell ref="J336:K336"/>
    <mergeCell ref="N336:P336"/>
    <mergeCell ref="C333:D333"/>
    <mergeCell ref="F333:H333"/>
    <mergeCell ref="J333:K333"/>
    <mergeCell ref="N333:P333"/>
    <mergeCell ref="C334:D334"/>
    <mergeCell ref="F334:H334"/>
    <mergeCell ref="J334:K334"/>
    <mergeCell ref="N334:P334"/>
    <mergeCell ref="C331:D331"/>
    <mergeCell ref="F331:H331"/>
    <mergeCell ref="J331:K331"/>
    <mergeCell ref="N331:P331"/>
    <mergeCell ref="C332:D332"/>
    <mergeCell ref="F332:H332"/>
    <mergeCell ref="J332:K332"/>
    <mergeCell ref="N332:P332"/>
    <mergeCell ref="C329:D329"/>
    <mergeCell ref="F329:H329"/>
    <mergeCell ref="J329:K329"/>
    <mergeCell ref="N329:P329"/>
    <mergeCell ref="C330:D330"/>
    <mergeCell ref="F330:H330"/>
    <mergeCell ref="J330:K330"/>
    <mergeCell ref="N330:P330"/>
    <mergeCell ref="C327:D327"/>
    <mergeCell ref="F327:H327"/>
    <mergeCell ref="J327:K327"/>
    <mergeCell ref="N327:P327"/>
    <mergeCell ref="C328:D328"/>
    <mergeCell ref="F328:H328"/>
    <mergeCell ref="J328:K328"/>
    <mergeCell ref="N328:P328"/>
    <mergeCell ref="C325:D325"/>
    <mergeCell ref="F325:H325"/>
    <mergeCell ref="J325:K325"/>
    <mergeCell ref="N325:P325"/>
    <mergeCell ref="C326:D326"/>
    <mergeCell ref="F326:H326"/>
    <mergeCell ref="J326:K326"/>
    <mergeCell ref="N326:P326"/>
    <mergeCell ref="C323:D323"/>
    <mergeCell ref="F323:H323"/>
    <mergeCell ref="J323:K323"/>
    <mergeCell ref="N323:P323"/>
    <mergeCell ref="C324:D324"/>
    <mergeCell ref="F324:H324"/>
    <mergeCell ref="J324:K324"/>
    <mergeCell ref="N324:P324"/>
    <mergeCell ref="C321:D321"/>
    <mergeCell ref="F321:H321"/>
    <mergeCell ref="J321:K321"/>
    <mergeCell ref="N321:P321"/>
    <mergeCell ref="C322:D322"/>
    <mergeCell ref="F322:H322"/>
    <mergeCell ref="J322:K322"/>
    <mergeCell ref="N322:P322"/>
    <mergeCell ref="C319:D319"/>
    <mergeCell ref="F319:H319"/>
    <mergeCell ref="J319:K319"/>
    <mergeCell ref="N319:P319"/>
    <mergeCell ref="C320:D320"/>
    <mergeCell ref="F320:H320"/>
    <mergeCell ref="J320:K320"/>
    <mergeCell ref="N320:P320"/>
    <mergeCell ref="C317:D317"/>
    <mergeCell ref="F317:H317"/>
    <mergeCell ref="J317:K317"/>
    <mergeCell ref="N317:P317"/>
    <mergeCell ref="C318:D318"/>
    <mergeCell ref="F318:H318"/>
    <mergeCell ref="J318:K318"/>
    <mergeCell ref="N318:P318"/>
    <mergeCell ref="C315:D315"/>
    <mergeCell ref="F315:H315"/>
    <mergeCell ref="J315:K315"/>
    <mergeCell ref="N315:P315"/>
    <mergeCell ref="C316:D316"/>
    <mergeCell ref="F316:H316"/>
    <mergeCell ref="J316:K316"/>
    <mergeCell ref="N316:P316"/>
    <mergeCell ref="C313:D313"/>
    <mergeCell ref="F313:H313"/>
    <mergeCell ref="J313:K313"/>
    <mergeCell ref="N313:P313"/>
    <mergeCell ref="C314:D314"/>
    <mergeCell ref="F314:H314"/>
    <mergeCell ref="J314:K314"/>
    <mergeCell ref="N314:P314"/>
    <mergeCell ref="C311:D311"/>
    <mergeCell ref="F311:H311"/>
    <mergeCell ref="J311:K311"/>
    <mergeCell ref="N311:P311"/>
    <mergeCell ref="C312:D312"/>
    <mergeCell ref="F312:H312"/>
    <mergeCell ref="J312:K312"/>
    <mergeCell ref="N312:P312"/>
    <mergeCell ref="C309:D309"/>
    <mergeCell ref="F309:H309"/>
    <mergeCell ref="J309:K309"/>
    <mergeCell ref="N309:P309"/>
    <mergeCell ref="C310:D310"/>
    <mergeCell ref="F310:H310"/>
    <mergeCell ref="J310:K310"/>
    <mergeCell ref="N310:P310"/>
    <mergeCell ref="C307:D307"/>
    <mergeCell ref="F307:H307"/>
    <mergeCell ref="J307:K307"/>
    <mergeCell ref="N307:P307"/>
    <mergeCell ref="C308:D308"/>
    <mergeCell ref="F308:H308"/>
    <mergeCell ref="J308:K308"/>
    <mergeCell ref="N308:P308"/>
    <mergeCell ref="C305:D305"/>
    <mergeCell ref="F305:H305"/>
    <mergeCell ref="J305:K305"/>
    <mergeCell ref="N305:P305"/>
    <mergeCell ref="C306:D306"/>
    <mergeCell ref="F306:H306"/>
    <mergeCell ref="J306:K306"/>
    <mergeCell ref="N306:P306"/>
    <mergeCell ref="C303:D303"/>
    <mergeCell ref="F303:H303"/>
    <mergeCell ref="J303:K303"/>
    <mergeCell ref="N303:P303"/>
    <mergeCell ref="C304:D304"/>
    <mergeCell ref="F304:H304"/>
    <mergeCell ref="J304:K304"/>
    <mergeCell ref="N304:P304"/>
    <mergeCell ref="C301:D301"/>
    <mergeCell ref="F301:H301"/>
    <mergeCell ref="J301:K301"/>
    <mergeCell ref="N301:P301"/>
    <mergeCell ref="C302:D302"/>
    <mergeCell ref="F302:H302"/>
    <mergeCell ref="J302:K302"/>
    <mergeCell ref="N302:P302"/>
    <mergeCell ref="C299:D299"/>
    <mergeCell ref="F299:H299"/>
    <mergeCell ref="J299:K299"/>
    <mergeCell ref="N299:P299"/>
    <mergeCell ref="C300:D300"/>
    <mergeCell ref="F300:H300"/>
    <mergeCell ref="J300:K300"/>
    <mergeCell ref="N300:P300"/>
    <mergeCell ref="C297:D297"/>
    <mergeCell ref="F297:H297"/>
    <mergeCell ref="J297:K297"/>
    <mergeCell ref="N297:P297"/>
    <mergeCell ref="C298:D298"/>
    <mergeCell ref="F298:H298"/>
    <mergeCell ref="J298:K298"/>
    <mergeCell ref="N298:P298"/>
    <mergeCell ref="C295:D295"/>
    <mergeCell ref="F295:H295"/>
    <mergeCell ref="J295:K295"/>
    <mergeCell ref="N295:P295"/>
    <mergeCell ref="C296:D296"/>
    <mergeCell ref="F296:H296"/>
    <mergeCell ref="J296:K296"/>
    <mergeCell ref="N296:P296"/>
    <mergeCell ref="C293:D293"/>
    <mergeCell ref="F293:H293"/>
    <mergeCell ref="J293:K293"/>
    <mergeCell ref="N293:P293"/>
    <mergeCell ref="C294:D294"/>
    <mergeCell ref="F294:H294"/>
    <mergeCell ref="J294:K294"/>
    <mergeCell ref="N294:P294"/>
    <mergeCell ref="C291:D291"/>
    <mergeCell ref="F291:H291"/>
    <mergeCell ref="J291:K291"/>
    <mergeCell ref="N291:P291"/>
    <mergeCell ref="C292:D292"/>
    <mergeCell ref="F292:H292"/>
    <mergeCell ref="J292:K292"/>
    <mergeCell ref="N292:P292"/>
    <mergeCell ref="C289:D289"/>
    <mergeCell ref="F289:H289"/>
    <mergeCell ref="J289:K289"/>
    <mergeCell ref="N289:P289"/>
    <mergeCell ref="C290:D290"/>
    <mergeCell ref="F290:H290"/>
    <mergeCell ref="J290:K290"/>
    <mergeCell ref="N290:P290"/>
    <mergeCell ref="C287:D287"/>
    <mergeCell ref="F287:H287"/>
    <mergeCell ref="J287:K287"/>
    <mergeCell ref="N287:P287"/>
    <mergeCell ref="C288:D288"/>
    <mergeCell ref="F288:H288"/>
    <mergeCell ref="J288:K288"/>
    <mergeCell ref="N288:P288"/>
    <mergeCell ref="C285:D285"/>
    <mergeCell ref="F285:H285"/>
    <mergeCell ref="J285:K285"/>
    <mergeCell ref="N285:P285"/>
    <mergeCell ref="C286:D286"/>
    <mergeCell ref="F286:H286"/>
    <mergeCell ref="J286:K286"/>
    <mergeCell ref="N286:P286"/>
    <mergeCell ref="C283:D283"/>
    <mergeCell ref="F283:H283"/>
    <mergeCell ref="J283:K283"/>
    <mergeCell ref="N283:P283"/>
    <mergeCell ref="C284:D284"/>
    <mergeCell ref="F284:H284"/>
    <mergeCell ref="J284:K284"/>
    <mergeCell ref="N284:P284"/>
    <mergeCell ref="C281:D281"/>
    <mergeCell ref="F281:H281"/>
    <mergeCell ref="J281:K281"/>
    <mergeCell ref="N281:P281"/>
    <mergeCell ref="C282:D282"/>
    <mergeCell ref="F282:H282"/>
    <mergeCell ref="J282:K282"/>
    <mergeCell ref="N282:P282"/>
    <mergeCell ref="C279:D279"/>
    <mergeCell ref="F279:H279"/>
    <mergeCell ref="J279:K279"/>
    <mergeCell ref="N279:P279"/>
    <mergeCell ref="C280:D280"/>
    <mergeCell ref="F280:H280"/>
    <mergeCell ref="J280:K280"/>
    <mergeCell ref="N280:P280"/>
    <mergeCell ref="C277:D277"/>
    <mergeCell ref="F277:H277"/>
    <mergeCell ref="J277:K277"/>
    <mergeCell ref="N277:P277"/>
    <mergeCell ref="C278:D278"/>
    <mergeCell ref="F278:H278"/>
    <mergeCell ref="J278:K278"/>
    <mergeCell ref="N278:P278"/>
    <mergeCell ref="C275:D275"/>
    <mergeCell ref="F275:H275"/>
    <mergeCell ref="J275:K275"/>
    <mergeCell ref="N275:P275"/>
    <mergeCell ref="C276:D276"/>
    <mergeCell ref="F276:H276"/>
    <mergeCell ref="J276:K276"/>
    <mergeCell ref="N276:P276"/>
    <mergeCell ref="C273:D273"/>
    <mergeCell ref="F273:H273"/>
    <mergeCell ref="J273:K273"/>
    <mergeCell ref="N273:P273"/>
    <mergeCell ref="C274:D274"/>
    <mergeCell ref="F274:H274"/>
    <mergeCell ref="J274:K274"/>
    <mergeCell ref="N274:P274"/>
    <mergeCell ref="C271:D271"/>
    <mergeCell ref="F271:H271"/>
    <mergeCell ref="J271:K271"/>
    <mergeCell ref="N271:P271"/>
    <mergeCell ref="C272:D272"/>
    <mergeCell ref="F272:H272"/>
    <mergeCell ref="J272:K272"/>
    <mergeCell ref="N272:P272"/>
    <mergeCell ref="C269:D269"/>
    <mergeCell ref="F269:H269"/>
    <mergeCell ref="J269:K269"/>
    <mergeCell ref="N269:P269"/>
    <mergeCell ref="C270:D270"/>
    <mergeCell ref="F270:H270"/>
    <mergeCell ref="J270:K270"/>
    <mergeCell ref="N270:P270"/>
    <mergeCell ref="C267:D267"/>
    <mergeCell ref="F267:H267"/>
    <mergeCell ref="J267:K267"/>
    <mergeCell ref="N267:P267"/>
    <mergeCell ref="C268:D268"/>
    <mergeCell ref="F268:H268"/>
    <mergeCell ref="J268:K268"/>
    <mergeCell ref="N268:P268"/>
    <mergeCell ref="C265:D265"/>
    <mergeCell ref="F265:H265"/>
    <mergeCell ref="J265:K265"/>
    <mergeCell ref="N265:P265"/>
    <mergeCell ref="C266:D266"/>
    <mergeCell ref="F266:H266"/>
    <mergeCell ref="J266:K266"/>
    <mergeCell ref="N266:P266"/>
    <mergeCell ref="C263:D263"/>
    <mergeCell ref="F263:H263"/>
    <mergeCell ref="J263:K263"/>
    <mergeCell ref="N263:P263"/>
    <mergeCell ref="C264:D264"/>
    <mergeCell ref="F264:H264"/>
    <mergeCell ref="J264:K264"/>
    <mergeCell ref="N264:P264"/>
    <mergeCell ref="C261:D261"/>
    <mergeCell ref="F261:H261"/>
    <mergeCell ref="J261:K261"/>
    <mergeCell ref="N261:P261"/>
    <mergeCell ref="C262:D262"/>
    <mergeCell ref="F262:H262"/>
    <mergeCell ref="J262:K262"/>
    <mergeCell ref="N262:P262"/>
    <mergeCell ref="C259:D259"/>
    <mergeCell ref="F259:H259"/>
    <mergeCell ref="J259:K259"/>
    <mergeCell ref="N259:P259"/>
    <mergeCell ref="C260:D260"/>
    <mergeCell ref="F260:H260"/>
    <mergeCell ref="J260:K260"/>
    <mergeCell ref="N260:P260"/>
    <mergeCell ref="C257:D257"/>
    <mergeCell ref="F257:H257"/>
    <mergeCell ref="J257:K257"/>
    <mergeCell ref="N257:P257"/>
    <mergeCell ref="C258:D258"/>
    <mergeCell ref="F258:H258"/>
    <mergeCell ref="J258:K258"/>
    <mergeCell ref="N258:P258"/>
    <mergeCell ref="C255:D255"/>
    <mergeCell ref="F255:H255"/>
    <mergeCell ref="J255:K255"/>
    <mergeCell ref="N255:P255"/>
    <mergeCell ref="C256:D256"/>
    <mergeCell ref="F256:H256"/>
    <mergeCell ref="J256:K256"/>
    <mergeCell ref="N256:P256"/>
    <mergeCell ref="C253:D253"/>
    <mergeCell ref="F253:H253"/>
    <mergeCell ref="J253:K253"/>
    <mergeCell ref="N253:P253"/>
    <mergeCell ref="C254:D254"/>
    <mergeCell ref="F254:H254"/>
    <mergeCell ref="J254:K254"/>
    <mergeCell ref="N254:P254"/>
    <mergeCell ref="C251:D251"/>
    <mergeCell ref="F251:H251"/>
    <mergeCell ref="J251:K251"/>
    <mergeCell ref="N251:P251"/>
    <mergeCell ref="C252:D252"/>
    <mergeCell ref="F252:H252"/>
    <mergeCell ref="J252:K252"/>
    <mergeCell ref="N252:P252"/>
    <mergeCell ref="C249:D249"/>
    <mergeCell ref="F249:H249"/>
    <mergeCell ref="J249:K249"/>
    <mergeCell ref="N249:P249"/>
    <mergeCell ref="C250:D250"/>
    <mergeCell ref="F250:H250"/>
    <mergeCell ref="J250:K250"/>
    <mergeCell ref="N250:P250"/>
    <mergeCell ref="C247:D247"/>
    <mergeCell ref="F247:H247"/>
    <mergeCell ref="J247:K247"/>
    <mergeCell ref="N247:P247"/>
    <mergeCell ref="C248:D248"/>
    <mergeCell ref="F248:H248"/>
    <mergeCell ref="J248:K248"/>
    <mergeCell ref="N248:P248"/>
    <mergeCell ref="C245:D245"/>
    <mergeCell ref="F245:H245"/>
    <mergeCell ref="J245:K245"/>
    <mergeCell ref="N245:P245"/>
    <mergeCell ref="C246:D246"/>
    <mergeCell ref="F246:H246"/>
    <mergeCell ref="J246:K246"/>
    <mergeCell ref="N246:P246"/>
    <mergeCell ref="C243:D243"/>
    <mergeCell ref="F243:H243"/>
    <mergeCell ref="J243:K243"/>
    <mergeCell ref="N243:P243"/>
    <mergeCell ref="C244:D244"/>
    <mergeCell ref="F244:H244"/>
    <mergeCell ref="J244:K244"/>
    <mergeCell ref="N244:P244"/>
    <mergeCell ref="C241:D241"/>
    <mergeCell ref="F241:H241"/>
    <mergeCell ref="J241:K241"/>
    <mergeCell ref="N241:P241"/>
    <mergeCell ref="C242:D242"/>
    <mergeCell ref="F242:H242"/>
    <mergeCell ref="J242:K242"/>
    <mergeCell ref="N242:P242"/>
    <mergeCell ref="C239:D239"/>
    <mergeCell ref="F239:H239"/>
    <mergeCell ref="J239:K239"/>
    <mergeCell ref="N239:P239"/>
    <mergeCell ref="C240:D240"/>
    <mergeCell ref="F240:H240"/>
    <mergeCell ref="J240:K240"/>
    <mergeCell ref="N240:P240"/>
    <mergeCell ref="C237:D237"/>
    <mergeCell ref="F237:H237"/>
    <mergeCell ref="J237:K237"/>
    <mergeCell ref="N237:P237"/>
    <mergeCell ref="C238:D238"/>
    <mergeCell ref="F238:H238"/>
    <mergeCell ref="J238:K238"/>
    <mergeCell ref="N238:P238"/>
    <mergeCell ref="C235:D235"/>
    <mergeCell ref="F235:H235"/>
    <mergeCell ref="J235:K235"/>
    <mergeCell ref="N235:P235"/>
    <mergeCell ref="C236:D236"/>
    <mergeCell ref="F236:H236"/>
    <mergeCell ref="J236:K236"/>
    <mergeCell ref="N236:P236"/>
    <mergeCell ref="C233:D233"/>
    <mergeCell ref="F233:H233"/>
    <mergeCell ref="J233:K233"/>
    <mergeCell ref="N233:P233"/>
    <mergeCell ref="C234:D234"/>
    <mergeCell ref="F234:H234"/>
    <mergeCell ref="J234:K234"/>
    <mergeCell ref="N234:P234"/>
    <mergeCell ref="C231:D231"/>
    <mergeCell ref="F231:H231"/>
    <mergeCell ref="J231:K231"/>
    <mergeCell ref="N231:P231"/>
    <mergeCell ref="C232:D232"/>
    <mergeCell ref="F232:H232"/>
    <mergeCell ref="J232:K232"/>
    <mergeCell ref="N232:P232"/>
    <mergeCell ref="C229:D229"/>
    <mergeCell ref="F229:H229"/>
    <mergeCell ref="J229:K229"/>
    <mergeCell ref="N229:P229"/>
    <mergeCell ref="C230:D230"/>
    <mergeCell ref="F230:H230"/>
    <mergeCell ref="J230:K230"/>
    <mergeCell ref="N230:P230"/>
    <mergeCell ref="C227:D227"/>
    <mergeCell ref="F227:H227"/>
    <mergeCell ref="J227:K227"/>
    <mergeCell ref="N227:P227"/>
    <mergeCell ref="C228:D228"/>
    <mergeCell ref="F228:H228"/>
    <mergeCell ref="J228:K228"/>
    <mergeCell ref="N228:P228"/>
    <mergeCell ref="C225:D225"/>
    <mergeCell ref="F225:H225"/>
    <mergeCell ref="J225:K225"/>
    <mergeCell ref="N225:P225"/>
    <mergeCell ref="C226:D226"/>
    <mergeCell ref="F226:H226"/>
    <mergeCell ref="J226:K226"/>
    <mergeCell ref="N226:P226"/>
    <mergeCell ref="C223:D223"/>
    <mergeCell ref="F223:H223"/>
    <mergeCell ref="J223:K223"/>
    <mergeCell ref="N223:P223"/>
    <mergeCell ref="C224:D224"/>
    <mergeCell ref="F224:H224"/>
    <mergeCell ref="J224:K224"/>
    <mergeCell ref="N224:P224"/>
    <mergeCell ref="C221:D221"/>
    <mergeCell ref="F221:H221"/>
    <mergeCell ref="J221:K221"/>
    <mergeCell ref="N221:P221"/>
    <mergeCell ref="C222:D222"/>
    <mergeCell ref="F222:H222"/>
    <mergeCell ref="J222:K222"/>
    <mergeCell ref="N222:P222"/>
    <mergeCell ref="C219:D219"/>
    <mergeCell ref="F219:H219"/>
    <mergeCell ref="J219:K219"/>
    <mergeCell ref="N219:P219"/>
    <mergeCell ref="C220:D220"/>
    <mergeCell ref="F220:H220"/>
    <mergeCell ref="J220:K220"/>
    <mergeCell ref="N220:P220"/>
    <mergeCell ref="C217:D217"/>
    <mergeCell ref="F217:H217"/>
    <mergeCell ref="J217:K217"/>
    <mergeCell ref="N217:P217"/>
    <mergeCell ref="C218:D218"/>
    <mergeCell ref="F218:H218"/>
    <mergeCell ref="J218:K218"/>
    <mergeCell ref="N218:P218"/>
    <mergeCell ref="C215:D215"/>
    <mergeCell ref="F215:H215"/>
    <mergeCell ref="J215:K215"/>
    <mergeCell ref="N215:P215"/>
    <mergeCell ref="C216:D216"/>
    <mergeCell ref="F216:H216"/>
    <mergeCell ref="J216:K216"/>
    <mergeCell ref="N216:P216"/>
    <mergeCell ref="C213:D213"/>
    <mergeCell ref="F213:H213"/>
    <mergeCell ref="J213:K213"/>
    <mergeCell ref="N213:P213"/>
    <mergeCell ref="C214:D214"/>
    <mergeCell ref="F214:H214"/>
    <mergeCell ref="J214:K214"/>
    <mergeCell ref="N214:P214"/>
    <mergeCell ref="C211:D211"/>
    <mergeCell ref="F211:H211"/>
    <mergeCell ref="J211:K211"/>
    <mergeCell ref="N211:P211"/>
    <mergeCell ref="C212:D212"/>
    <mergeCell ref="F212:H212"/>
    <mergeCell ref="J212:K212"/>
    <mergeCell ref="N212:P212"/>
    <mergeCell ref="C209:D209"/>
    <mergeCell ref="F209:H209"/>
    <mergeCell ref="J209:K209"/>
    <mergeCell ref="N209:P209"/>
    <mergeCell ref="C210:D210"/>
    <mergeCell ref="F210:H210"/>
    <mergeCell ref="J210:K210"/>
    <mergeCell ref="N210:P210"/>
    <mergeCell ref="C207:D207"/>
    <mergeCell ref="F207:H207"/>
    <mergeCell ref="J207:K207"/>
    <mergeCell ref="N207:P207"/>
    <mergeCell ref="C208:D208"/>
    <mergeCell ref="F208:H208"/>
    <mergeCell ref="J208:K208"/>
    <mergeCell ref="N208:P208"/>
    <mergeCell ref="C205:D205"/>
    <mergeCell ref="F205:H205"/>
    <mergeCell ref="J205:K205"/>
    <mergeCell ref="N205:P205"/>
    <mergeCell ref="C206:D206"/>
    <mergeCell ref="F206:H206"/>
    <mergeCell ref="J206:K206"/>
    <mergeCell ref="N206:P206"/>
    <mergeCell ref="C203:D203"/>
    <mergeCell ref="F203:H203"/>
    <mergeCell ref="J203:K203"/>
    <mergeCell ref="N203:P203"/>
    <mergeCell ref="C204:D204"/>
    <mergeCell ref="F204:H204"/>
    <mergeCell ref="J204:K204"/>
    <mergeCell ref="N204:P204"/>
    <mergeCell ref="C201:D201"/>
    <mergeCell ref="F201:H201"/>
    <mergeCell ref="J201:K201"/>
    <mergeCell ref="N201:P201"/>
    <mergeCell ref="C202:D202"/>
    <mergeCell ref="F202:H202"/>
    <mergeCell ref="J202:K202"/>
    <mergeCell ref="N202:P202"/>
    <mergeCell ref="C199:D199"/>
    <mergeCell ref="F199:H199"/>
    <mergeCell ref="J199:K199"/>
    <mergeCell ref="N199:P199"/>
    <mergeCell ref="C200:D200"/>
    <mergeCell ref="F200:H200"/>
    <mergeCell ref="J200:K200"/>
    <mergeCell ref="N200:P200"/>
    <mergeCell ref="C197:D197"/>
    <mergeCell ref="F197:H197"/>
    <mergeCell ref="J197:K197"/>
    <mergeCell ref="N197:P197"/>
    <mergeCell ref="C198:D198"/>
    <mergeCell ref="F198:H198"/>
    <mergeCell ref="J198:K198"/>
    <mergeCell ref="N198:P198"/>
    <mergeCell ref="C195:D195"/>
    <mergeCell ref="F195:H195"/>
    <mergeCell ref="J195:K195"/>
    <mergeCell ref="N195:P195"/>
    <mergeCell ref="C196:D196"/>
    <mergeCell ref="F196:H196"/>
    <mergeCell ref="J196:K196"/>
    <mergeCell ref="N196:P196"/>
    <mergeCell ref="C193:D193"/>
    <mergeCell ref="F193:H193"/>
    <mergeCell ref="J193:K193"/>
    <mergeCell ref="N193:P193"/>
    <mergeCell ref="C194:D194"/>
    <mergeCell ref="F194:H194"/>
    <mergeCell ref="J194:K194"/>
    <mergeCell ref="N194:P194"/>
    <mergeCell ref="C191:D191"/>
    <mergeCell ref="F191:H191"/>
    <mergeCell ref="J191:K191"/>
    <mergeCell ref="N191:P191"/>
    <mergeCell ref="C192:D192"/>
    <mergeCell ref="F192:H192"/>
    <mergeCell ref="J192:K192"/>
    <mergeCell ref="N192:P192"/>
    <mergeCell ref="C189:D189"/>
    <mergeCell ref="F189:H189"/>
    <mergeCell ref="J189:K189"/>
    <mergeCell ref="N189:P189"/>
    <mergeCell ref="C190:D190"/>
    <mergeCell ref="F190:H190"/>
    <mergeCell ref="J190:K190"/>
    <mergeCell ref="N190:P190"/>
    <mergeCell ref="C187:D187"/>
    <mergeCell ref="F187:H187"/>
    <mergeCell ref="J187:K187"/>
    <mergeCell ref="N187:P187"/>
    <mergeCell ref="C188:D188"/>
    <mergeCell ref="F188:H188"/>
    <mergeCell ref="J188:K188"/>
    <mergeCell ref="N188:P188"/>
    <mergeCell ref="C185:D185"/>
    <mergeCell ref="F185:H185"/>
    <mergeCell ref="J185:K185"/>
    <mergeCell ref="N185:P185"/>
    <mergeCell ref="C186:D186"/>
    <mergeCell ref="F186:H186"/>
    <mergeCell ref="J186:K186"/>
    <mergeCell ref="N186:P186"/>
    <mergeCell ref="C183:D183"/>
    <mergeCell ref="F183:H183"/>
    <mergeCell ref="J183:K183"/>
    <mergeCell ref="N183:P183"/>
    <mergeCell ref="C184:D184"/>
    <mergeCell ref="F184:H184"/>
    <mergeCell ref="J184:K184"/>
    <mergeCell ref="N184:P184"/>
    <mergeCell ref="C181:D181"/>
    <mergeCell ref="F181:H181"/>
    <mergeCell ref="J181:K181"/>
    <mergeCell ref="N181:P181"/>
    <mergeCell ref="C182:D182"/>
    <mergeCell ref="F182:H182"/>
    <mergeCell ref="J182:K182"/>
    <mergeCell ref="N182:P182"/>
    <mergeCell ref="C179:D179"/>
    <mergeCell ref="F179:H179"/>
    <mergeCell ref="J179:K179"/>
    <mergeCell ref="N179:P179"/>
    <mergeCell ref="C180:D180"/>
    <mergeCell ref="F180:H180"/>
    <mergeCell ref="J180:K180"/>
    <mergeCell ref="N180:P180"/>
    <mergeCell ref="C177:D177"/>
    <mergeCell ref="F177:H177"/>
    <mergeCell ref="J177:K177"/>
    <mergeCell ref="N177:P177"/>
    <mergeCell ref="C178:D178"/>
    <mergeCell ref="F178:H178"/>
    <mergeCell ref="J178:K178"/>
    <mergeCell ref="N178:P178"/>
    <mergeCell ref="C175:D175"/>
    <mergeCell ref="F175:H175"/>
    <mergeCell ref="J175:K175"/>
    <mergeCell ref="N175:P175"/>
    <mergeCell ref="C176:D176"/>
    <mergeCell ref="F176:H176"/>
    <mergeCell ref="J176:K176"/>
    <mergeCell ref="N176:P176"/>
    <mergeCell ref="C173:D173"/>
    <mergeCell ref="F173:H173"/>
    <mergeCell ref="J173:K173"/>
    <mergeCell ref="N173:P173"/>
    <mergeCell ref="C174:D174"/>
    <mergeCell ref="F174:H174"/>
    <mergeCell ref="J174:K174"/>
    <mergeCell ref="N174:P174"/>
    <mergeCell ref="C171:D171"/>
    <mergeCell ref="F171:H171"/>
    <mergeCell ref="J171:K171"/>
    <mergeCell ref="N171:P171"/>
    <mergeCell ref="C172:D172"/>
    <mergeCell ref="F172:H172"/>
    <mergeCell ref="J172:K172"/>
    <mergeCell ref="N172:P172"/>
    <mergeCell ref="C169:D169"/>
    <mergeCell ref="F169:H169"/>
    <mergeCell ref="J169:K169"/>
    <mergeCell ref="N169:P169"/>
    <mergeCell ref="C170:D170"/>
    <mergeCell ref="F170:H170"/>
    <mergeCell ref="J170:K170"/>
    <mergeCell ref="N170:P170"/>
    <mergeCell ref="C167:D167"/>
    <mergeCell ref="F167:H167"/>
    <mergeCell ref="J167:K167"/>
    <mergeCell ref="N167:P167"/>
    <mergeCell ref="C168:D168"/>
    <mergeCell ref="F168:H168"/>
    <mergeCell ref="J168:K168"/>
    <mergeCell ref="N168:P168"/>
    <mergeCell ref="C165:D165"/>
    <mergeCell ref="F165:H165"/>
    <mergeCell ref="J165:K165"/>
    <mergeCell ref="N165:P165"/>
    <mergeCell ref="C166:D166"/>
    <mergeCell ref="F166:H166"/>
    <mergeCell ref="J166:K166"/>
    <mergeCell ref="N166:P166"/>
    <mergeCell ref="C163:D163"/>
    <mergeCell ref="F163:H163"/>
    <mergeCell ref="J163:K163"/>
    <mergeCell ref="N163:P163"/>
    <mergeCell ref="C164:D164"/>
    <mergeCell ref="F164:H164"/>
    <mergeCell ref="J164:K164"/>
    <mergeCell ref="N164:P164"/>
    <mergeCell ref="C161:D161"/>
    <mergeCell ref="F161:H161"/>
    <mergeCell ref="J161:K161"/>
    <mergeCell ref="N161:P161"/>
    <mergeCell ref="C162:D162"/>
    <mergeCell ref="F162:H162"/>
    <mergeCell ref="J162:K162"/>
    <mergeCell ref="N162:P162"/>
    <mergeCell ref="C159:D159"/>
    <mergeCell ref="F159:H159"/>
    <mergeCell ref="J159:K159"/>
    <mergeCell ref="N159:P159"/>
    <mergeCell ref="C160:D160"/>
    <mergeCell ref="F160:H160"/>
    <mergeCell ref="J160:K160"/>
    <mergeCell ref="N160:P160"/>
    <mergeCell ref="C157:D157"/>
    <mergeCell ref="F157:H157"/>
    <mergeCell ref="J157:K157"/>
    <mergeCell ref="N157:P157"/>
    <mergeCell ref="C158:D158"/>
    <mergeCell ref="F158:H158"/>
    <mergeCell ref="J158:K158"/>
    <mergeCell ref="N158:P158"/>
    <mergeCell ref="C155:D155"/>
    <mergeCell ref="F155:H155"/>
    <mergeCell ref="J155:K155"/>
    <mergeCell ref="N155:P155"/>
    <mergeCell ref="C156:D156"/>
    <mergeCell ref="F156:H156"/>
    <mergeCell ref="J156:K156"/>
    <mergeCell ref="N156:P156"/>
    <mergeCell ref="C153:D153"/>
    <mergeCell ref="F153:H153"/>
    <mergeCell ref="J153:K153"/>
    <mergeCell ref="N153:P153"/>
    <mergeCell ref="C154:D154"/>
    <mergeCell ref="F154:H154"/>
    <mergeCell ref="J154:K154"/>
    <mergeCell ref="N154:P154"/>
    <mergeCell ref="C151:D151"/>
    <mergeCell ref="F151:H151"/>
    <mergeCell ref="J151:K151"/>
    <mergeCell ref="N151:P151"/>
    <mergeCell ref="C152:D152"/>
    <mergeCell ref="F152:H152"/>
    <mergeCell ref="J152:K152"/>
    <mergeCell ref="N152:P152"/>
    <mergeCell ref="C149:D149"/>
    <mergeCell ref="F149:H149"/>
    <mergeCell ref="J149:K149"/>
    <mergeCell ref="N149:P149"/>
    <mergeCell ref="C150:D150"/>
    <mergeCell ref="F150:H150"/>
    <mergeCell ref="J150:K150"/>
    <mergeCell ref="N150:P150"/>
    <mergeCell ref="C147:D147"/>
    <mergeCell ref="F147:H147"/>
    <mergeCell ref="J147:K147"/>
    <mergeCell ref="N147:P147"/>
    <mergeCell ref="C148:D148"/>
    <mergeCell ref="F148:H148"/>
    <mergeCell ref="J148:K148"/>
    <mergeCell ref="N148:P148"/>
    <mergeCell ref="C145:D145"/>
    <mergeCell ref="F145:H145"/>
    <mergeCell ref="J145:K145"/>
    <mergeCell ref="N145:P145"/>
    <mergeCell ref="C146:D146"/>
    <mergeCell ref="F146:H146"/>
    <mergeCell ref="J146:K146"/>
    <mergeCell ref="N146:P146"/>
    <mergeCell ref="C143:D143"/>
    <mergeCell ref="F143:H143"/>
    <mergeCell ref="J143:K143"/>
    <mergeCell ref="N143:P143"/>
    <mergeCell ref="C144:D144"/>
    <mergeCell ref="F144:H144"/>
    <mergeCell ref="J144:K144"/>
    <mergeCell ref="N144:P144"/>
    <mergeCell ref="C141:D141"/>
    <mergeCell ref="F141:H141"/>
    <mergeCell ref="J141:K141"/>
    <mergeCell ref="N141:P141"/>
    <mergeCell ref="C142:D142"/>
    <mergeCell ref="F142:H142"/>
    <mergeCell ref="J142:K142"/>
    <mergeCell ref="N142:P142"/>
    <mergeCell ref="C139:D139"/>
    <mergeCell ref="F139:H139"/>
    <mergeCell ref="J139:K139"/>
    <mergeCell ref="N139:P139"/>
    <mergeCell ref="C140:D140"/>
    <mergeCell ref="F140:H140"/>
    <mergeCell ref="J140:K140"/>
    <mergeCell ref="N140:P140"/>
    <mergeCell ref="C137:D137"/>
    <mergeCell ref="F137:H137"/>
    <mergeCell ref="J137:K137"/>
    <mergeCell ref="N137:P137"/>
    <mergeCell ref="C138:D138"/>
    <mergeCell ref="F138:H138"/>
    <mergeCell ref="J138:K138"/>
    <mergeCell ref="N138:P138"/>
    <mergeCell ref="C135:D135"/>
    <mergeCell ref="F135:H135"/>
    <mergeCell ref="J135:K135"/>
    <mergeCell ref="N135:P135"/>
    <mergeCell ref="C136:D136"/>
    <mergeCell ref="F136:H136"/>
    <mergeCell ref="J136:K136"/>
    <mergeCell ref="N136:P136"/>
    <mergeCell ref="C133:D133"/>
    <mergeCell ref="F133:H133"/>
    <mergeCell ref="J133:K133"/>
    <mergeCell ref="N133:P133"/>
    <mergeCell ref="C134:D134"/>
    <mergeCell ref="F134:H134"/>
    <mergeCell ref="J134:K134"/>
    <mergeCell ref="N134:P134"/>
    <mergeCell ref="C131:D131"/>
    <mergeCell ref="F131:H131"/>
    <mergeCell ref="J131:K131"/>
    <mergeCell ref="N131:P131"/>
    <mergeCell ref="C132:D132"/>
    <mergeCell ref="F132:H132"/>
    <mergeCell ref="J132:K132"/>
    <mergeCell ref="N132:P132"/>
    <mergeCell ref="C129:D129"/>
    <mergeCell ref="F129:H129"/>
    <mergeCell ref="J129:K129"/>
    <mergeCell ref="N129:P129"/>
    <mergeCell ref="C130:D130"/>
    <mergeCell ref="F130:H130"/>
    <mergeCell ref="J130:K130"/>
    <mergeCell ref="N130:P130"/>
    <mergeCell ref="C127:D127"/>
    <mergeCell ref="F127:H127"/>
    <mergeCell ref="J127:K127"/>
    <mergeCell ref="N127:P127"/>
    <mergeCell ref="C128:D128"/>
    <mergeCell ref="F128:H128"/>
    <mergeCell ref="J128:K128"/>
    <mergeCell ref="N128:P128"/>
    <mergeCell ref="C125:D125"/>
    <mergeCell ref="F125:H125"/>
    <mergeCell ref="J125:K125"/>
    <mergeCell ref="N125:P125"/>
    <mergeCell ref="C126:D126"/>
    <mergeCell ref="F126:H126"/>
    <mergeCell ref="J126:K126"/>
    <mergeCell ref="N126:P126"/>
    <mergeCell ref="C123:D123"/>
    <mergeCell ref="F123:H123"/>
    <mergeCell ref="J123:K123"/>
    <mergeCell ref="N123:P123"/>
    <mergeCell ref="C124:D124"/>
    <mergeCell ref="F124:H124"/>
    <mergeCell ref="J124:K124"/>
    <mergeCell ref="N124:P124"/>
    <mergeCell ref="C121:D121"/>
    <mergeCell ref="F121:H121"/>
    <mergeCell ref="J121:K121"/>
    <mergeCell ref="N121:P121"/>
    <mergeCell ref="C122:D122"/>
    <mergeCell ref="F122:H122"/>
    <mergeCell ref="J122:K122"/>
    <mergeCell ref="N122:P122"/>
    <mergeCell ref="C119:D119"/>
    <mergeCell ref="F119:H119"/>
    <mergeCell ref="J119:K119"/>
    <mergeCell ref="N119:P119"/>
    <mergeCell ref="C120:D120"/>
    <mergeCell ref="F120:H120"/>
    <mergeCell ref="J120:K120"/>
    <mergeCell ref="N120:P120"/>
    <mergeCell ref="C117:D117"/>
    <mergeCell ref="F117:H117"/>
    <mergeCell ref="J117:K117"/>
    <mergeCell ref="N117:P117"/>
    <mergeCell ref="C118:D118"/>
    <mergeCell ref="F118:H118"/>
    <mergeCell ref="J118:K118"/>
    <mergeCell ref="N118:P118"/>
    <mergeCell ref="C115:D115"/>
    <mergeCell ref="F115:H115"/>
    <mergeCell ref="J115:K115"/>
    <mergeCell ref="N115:P115"/>
    <mergeCell ref="C116:D116"/>
    <mergeCell ref="F116:H116"/>
    <mergeCell ref="J116:K116"/>
    <mergeCell ref="N116:P116"/>
    <mergeCell ref="C113:D113"/>
    <mergeCell ref="F113:H113"/>
    <mergeCell ref="J113:K113"/>
    <mergeCell ref="N113:P113"/>
    <mergeCell ref="C114:D114"/>
    <mergeCell ref="F114:H114"/>
    <mergeCell ref="J114:K114"/>
    <mergeCell ref="N114:P114"/>
    <mergeCell ref="C111:D111"/>
    <mergeCell ref="F111:H111"/>
    <mergeCell ref="J111:K111"/>
    <mergeCell ref="N111:P111"/>
    <mergeCell ref="C112:D112"/>
    <mergeCell ref="F112:H112"/>
    <mergeCell ref="J112:K112"/>
    <mergeCell ref="N112:P112"/>
    <mergeCell ref="C109:D109"/>
    <mergeCell ref="F109:H109"/>
    <mergeCell ref="J109:K109"/>
    <mergeCell ref="N109:P109"/>
    <mergeCell ref="C110:D110"/>
    <mergeCell ref="F110:H110"/>
    <mergeCell ref="J110:K110"/>
    <mergeCell ref="N110:P110"/>
    <mergeCell ref="C107:D107"/>
    <mergeCell ref="F107:H107"/>
    <mergeCell ref="J107:K107"/>
    <mergeCell ref="N107:P107"/>
    <mergeCell ref="C108:D108"/>
    <mergeCell ref="F108:H108"/>
    <mergeCell ref="J108:K108"/>
    <mergeCell ref="N108:P108"/>
    <mergeCell ref="C105:D105"/>
    <mergeCell ref="F105:H105"/>
    <mergeCell ref="J105:K105"/>
    <mergeCell ref="N105:P105"/>
    <mergeCell ref="C106:D106"/>
    <mergeCell ref="F106:H106"/>
    <mergeCell ref="J106:K106"/>
    <mergeCell ref="N106:P106"/>
    <mergeCell ref="C103:D103"/>
    <mergeCell ref="F103:H103"/>
    <mergeCell ref="J103:K103"/>
    <mergeCell ref="N103:P103"/>
    <mergeCell ref="C104:D104"/>
    <mergeCell ref="F104:H104"/>
    <mergeCell ref="J104:K104"/>
    <mergeCell ref="N104:P104"/>
    <mergeCell ref="C101:D101"/>
    <mergeCell ref="F101:H101"/>
    <mergeCell ref="J101:K101"/>
    <mergeCell ref="N101:P101"/>
    <mergeCell ref="C102:D102"/>
    <mergeCell ref="F102:H102"/>
    <mergeCell ref="J102:K102"/>
    <mergeCell ref="N102:P102"/>
    <mergeCell ref="C99:D99"/>
    <mergeCell ref="F99:H99"/>
    <mergeCell ref="J99:K99"/>
    <mergeCell ref="N99:P99"/>
    <mergeCell ref="C100:D100"/>
    <mergeCell ref="F100:H100"/>
    <mergeCell ref="J100:K100"/>
    <mergeCell ref="N100:P100"/>
    <mergeCell ref="C97:D97"/>
    <mergeCell ref="F97:H97"/>
    <mergeCell ref="J97:K97"/>
    <mergeCell ref="N97:P97"/>
    <mergeCell ref="C98:D98"/>
    <mergeCell ref="F98:H98"/>
    <mergeCell ref="J98:K98"/>
    <mergeCell ref="N98:P98"/>
    <mergeCell ref="C95:D95"/>
    <mergeCell ref="F95:H95"/>
    <mergeCell ref="J95:K95"/>
    <mergeCell ref="N95:P95"/>
    <mergeCell ref="C96:D96"/>
    <mergeCell ref="F96:H96"/>
    <mergeCell ref="J96:K96"/>
    <mergeCell ref="N96:P96"/>
    <mergeCell ref="C93:D93"/>
    <mergeCell ref="F93:H93"/>
    <mergeCell ref="J93:K93"/>
    <mergeCell ref="N93:P93"/>
    <mergeCell ref="C94:D94"/>
    <mergeCell ref="F94:H94"/>
    <mergeCell ref="J94:K94"/>
    <mergeCell ref="N94:P94"/>
    <mergeCell ref="C91:D91"/>
    <mergeCell ref="F91:H91"/>
    <mergeCell ref="J91:K91"/>
    <mergeCell ref="N91:P91"/>
    <mergeCell ref="C92:D92"/>
    <mergeCell ref="F92:H92"/>
    <mergeCell ref="J92:K92"/>
    <mergeCell ref="N92:P92"/>
    <mergeCell ref="C89:D89"/>
    <mergeCell ref="F89:H89"/>
    <mergeCell ref="J89:K89"/>
    <mergeCell ref="N89:P89"/>
    <mergeCell ref="C90:D90"/>
    <mergeCell ref="F90:H90"/>
    <mergeCell ref="J90:K90"/>
    <mergeCell ref="N90:P90"/>
    <mergeCell ref="C87:D87"/>
    <mergeCell ref="F87:H87"/>
    <mergeCell ref="J87:K87"/>
    <mergeCell ref="N87:P87"/>
    <mergeCell ref="C88:D88"/>
    <mergeCell ref="F88:H88"/>
    <mergeCell ref="J88:K88"/>
    <mergeCell ref="N88:P88"/>
    <mergeCell ref="C85:D85"/>
    <mergeCell ref="F85:H85"/>
    <mergeCell ref="J85:K85"/>
    <mergeCell ref="N85:P85"/>
    <mergeCell ref="C86:D86"/>
    <mergeCell ref="F86:H86"/>
    <mergeCell ref="J86:K86"/>
    <mergeCell ref="N86:P86"/>
    <mergeCell ref="C83:D83"/>
    <mergeCell ref="F83:H83"/>
    <mergeCell ref="J83:K83"/>
    <mergeCell ref="N83:P83"/>
    <mergeCell ref="C84:D84"/>
    <mergeCell ref="F84:H84"/>
    <mergeCell ref="J84:K84"/>
    <mergeCell ref="N84:P84"/>
    <mergeCell ref="C81:D81"/>
    <mergeCell ref="F81:H81"/>
    <mergeCell ref="J81:K81"/>
    <mergeCell ref="N81:P81"/>
    <mergeCell ref="C82:D82"/>
    <mergeCell ref="F82:H82"/>
    <mergeCell ref="J82:K82"/>
    <mergeCell ref="N82:P82"/>
    <mergeCell ref="C79:D79"/>
    <mergeCell ref="F79:H79"/>
    <mergeCell ref="J79:K79"/>
    <mergeCell ref="N79:P79"/>
    <mergeCell ref="C80:D80"/>
    <mergeCell ref="F80:H80"/>
    <mergeCell ref="J80:K80"/>
    <mergeCell ref="N80:P80"/>
    <mergeCell ref="C77:D77"/>
    <mergeCell ref="F77:H77"/>
    <mergeCell ref="J77:K77"/>
    <mergeCell ref="N77:P77"/>
    <mergeCell ref="C78:D78"/>
    <mergeCell ref="F78:H78"/>
    <mergeCell ref="J78:K78"/>
    <mergeCell ref="N78:P78"/>
    <mergeCell ref="C75:D75"/>
    <mergeCell ref="F75:H75"/>
    <mergeCell ref="J75:K75"/>
    <mergeCell ref="N75:P75"/>
    <mergeCell ref="C76:D76"/>
    <mergeCell ref="F76:H76"/>
    <mergeCell ref="J76:K76"/>
    <mergeCell ref="N76:P76"/>
    <mergeCell ref="C73:D73"/>
    <mergeCell ref="F73:H73"/>
    <mergeCell ref="J73:K73"/>
    <mergeCell ref="N73:P73"/>
    <mergeCell ref="C74:D74"/>
    <mergeCell ref="F74:H74"/>
    <mergeCell ref="J74:K74"/>
    <mergeCell ref="N74:P74"/>
    <mergeCell ref="C71:D71"/>
    <mergeCell ref="F71:H71"/>
    <mergeCell ref="J71:K71"/>
    <mergeCell ref="N71:P71"/>
    <mergeCell ref="C72:D72"/>
    <mergeCell ref="F72:H72"/>
    <mergeCell ref="J72:K72"/>
    <mergeCell ref="N72:P72"/>
    <mergeCell ref="C69:D69"/>
    <mergeCell ref="F69:H69"/>
    <mergeCell ref="J69:K69"/>
    <mergeCell ref="N69:P69"/>
    <mergeCell ref="C70:D70"/>
    <mergeCell ref="F70:H70"/>
    <mergeCell ref="J70:K70"/>
    <mergeCell ref="N70:P70"/>
    <mergeCell ref="C67:D67"/>
    <mergeCell ref="F67:H67"/>
    <mergeCell ref="J67:K67"/>
    <mergeCell ref="N67:P67"/>
    <mergeCell ref="C68:D68"/>
    <mergeCell ref="F68:H68"/>
    <mergeCell ref="J68:K68"/>
    <mergeCell ref="N68:P68"/>
    <mergeCell ref="C65:D65"/>
    <mergeCell ref="F65:H65"/>
    <mergeCell ref="J65:K65"/>
    <mergeCell ref="N65:P65"/>
    <mergeCell ref="C66:D66"/>
    <mergeCell ref="F66:H66"/>
    <mergeCell ref="J66:K66"/>
    <mergeCell ref="N66:P66"/>
    <mergeCell ref="C63:D63"/>
    <mergeCell ref="F63:H63"/>
    <mergeCell ref="J63:K63"/>
    <mergeCell ref="N63:P63"/>
    <mergeCell ref="C64:D64"/>
    <mergeCell ref="F64:H64"/>
    <mergeCell ref="J64:K64"/>
    <mergeCell ref="N64:P64"/>
    <mergeCell ref="C61:D61"/>
    <mergeCell ref="F61:H61"/>
    <mergeCell ref="J61:K61"/>
    <mergeCell ref="N61:P61"/>
    <mergeCell ref="C62:D62"/>
    <mergeCell ref="F62:H62"/>
    <mergeCell ref="J62:K62"/>
    <mergeCell ref="N62:P62"/>
    <mergeCell ref="C59:D59"/>
    <mergeCell ref="F59:H59"/>
    <mergeCell ref="J59:K59"/>
    <mergeCell ref="N59:P59"/>
    <mergeCell ref="C60:D60"/>
    <mergeCell ref="F60:H60"/>
    <mergeCell ref="J60:K60"/>
    <mergeCell ref="N60:P60"/>
    <mergeCell ref="C57:D57"/>
    <mergeCell ref="F57:H57"/>
    <mergeCell ref="J57:K57"/>
    <mergeCell ref="N57:P57"/>
    <mergeCell ref="C58:D58"/>
    <mergeCell ref="F58:H58"/>
    <mergeCell ref="J58:K58"/>
    <mergeCell ref="N58:P58"/>
    <mergeCell ref="C55:D55"/>
    <mergeCell ref="F55:H55"/>
    <mergeCell ref="J55:K55"/>
    <mergeCell ref="N55:P55"/>
    <mergeCell ref="C56:D56"/>
    <mergeCell ref="F56:H56"/>
    <mergeCell ref="J56:K56"/>
    <mergeCell ref="N56:P56"/>
    <mergeCell ref="C53:D53"/>
    <mergeCell ref="F53:H53"/>
    <mergeCell ref="J53:K53"/>
    <mergeCell ref="N53:P53"/>
    <mergeCell ref="C54:D54"/>
    <mergeCell ref="F54:H54"/>
    <mergeCell ref="J54:K54"/>
    <mergeCell ref="N54:P54"/>
    <mergeCell ref="C51:D51"/>
    <mergeCell ref="F51:H51"/>
    <mergeCell ref="J51:K51"/>
    <mergeCell ref="N51:P51"/>
    <mergeCell ref="C52:D52"/>
    <mergeCell ref="F52:H52"/>
    <mergeCell ref="J52:K52"/>
    <mergeCell ref="N52:P52"/>
    <mergeCell ref="C49:D49"/>
    <mergeCell ref="F49:H49"/>
    <mergeCell ref="J49:K49"/>
    <mergeCell ref="N49:P49"/>
    <mergeCell ref="C50:D50"/>
    <mergeCell ref="F50:H50"/>
    <mergeCell ref="J50:K50"/>
    <mergeCell ref="N50:P50"/>
    <mergeCell ref="C47:D47"/>
    <mergeCell ref="F47:H47"/>
    <mergeCell ref="J47:K47"/>
    <mergeCell ref="N47:P47"/>
    <mergeCell ref="C48:D48"/>
    <mergeCell ref="F48:H48"/>
    <mergeCell ref="J48:K48"/>
    <mergeCell ref="N48:P48"/>
    <mergeCell ref="C45:D45"/>
    <mergeCell ref="F45:H45"/>
    <mergeCell ref="J45:K45"/>
    <mergeCell ref="N45:P45"/>
    <mergeCell ref="C46:D46"/>
    <mergeCell ref="F46:H46"/>
    <mergeCell ref="J46:K46"/>
    <mergeCell ref="N46:P46"/>
    <mergeCell ref="C43:D43"/>
    <mergeCell ref="F43:H43"/>
    <mergeCell ref="J43:K43"/>
    <mergeCell ref="N43:P43"/>
    <mergeCell ref="C44:D44"/>
    <mergeCell ref="F44:H44"/>
    <mergeCell ref="J44:K44"/>
    <mergeCell ref="N44:P44"/>
    <mergeCell ref="C41:D41"/>
    <mergeCell ref="F41:H41"/>
    <mergeCell ref="J41:K41"/>
    <mergeCell ref="N41:P41"/>
    <mergeCell ref="C42:D42"/>
    <mergeCell ref="F42:H42"/>
    <mergeCell ref="J42:K42"/>
    <mergeCell ref="N42:P42"/>
    <mergeCell ref="C39:D39"/>
    <mergeCell ref="F39:H39"/>
    <mergeCell ref="J39:K39"/>
    <mergeCell ref="N39:P39"/>
    <mergeCell ref="C40:D40"/>
    <mergeCell ref="F40:H40"/>
    <mergeCell ref="J40:K40"/>
    <mergeCell ref="N40:P40"/>
    <mergeCell ref="C37:D37"/>
    <mergeCell ref="F37:H37"/>
    <mergeCell ref="J37:K37"/>
    <mergeCell ref="N37:P37"/>
    <mergeCell ref="C38:D38"/>
    <mergeCell ref="F38:H38"/>
    <mergeCell ref="J38:K38"/>
    <mergeCell ref="N38:P38"/>
    <mergeCell ref="C35:D35"/>
    <mergeCell ref="F35:H35"/>
    <mergeCell ref="J35:K35"/>
    <mergeCell ref="N35:P35"/>
    <mergeCell ref="C36:D36"/>
    <mergeCell ref="F36:H36"/>
    <mergeCell ref="J36:K36"/>
    <mergeCell ref="N36:P36"/>
    <mergeCell ref="C33:D33"/>
    <mergeCell ref="F33:H33"/>
    <mergeCell ref="J33:K33"/>
    <mergeCell ref="N33:P33"/>
    <mergeCell ref="C34:D34"/>
    <mergeCell ref="F34:H34"/>
    <mergeCell ref="J34:K34"/>
    <mergeCell ref="N34:P34"/>
    <mergeCell ref="C31:D31"/>
    <mergeCell ref="F31:H31"/>
    <mergeCell ref="J31:K31"/>
    <mergeCell ref="N31:P31"/>
    <mergeCell ref="C32:D32"/>
    <mergeCell ref="F32:H32"/>
    <mergeCell ref="J32:K32"/>
    <mergeCell ref="N32:P32"/>
    <mergeCell ref="C29:D29"/>
    <mergeCell ref="F29:H29"/>
    <mergeCell ref="J29:K29"/>
    <mergeCell ref="N29:P29"/>
    <mergeCell ref="C30:D30"/>
    <mergeCell ref="F30:H30"/>
    <mergeCell ref="J30:K30"/>
    <mergeCell ref="N30:P30"/>
    <mergeCell ref="C27:D27"/>
    <mergeCell ref="F27:H27"/>
    <mergeCell ref="J27:K27"/>
    <mergeCell ref="N27:P27"/>
    <mergeCell ref="C28:D28"/>
    <mergeCell ref="F28:H28"/>
    <mergeCell ref="J28:K28"/>
    <mergeCell ref="N28:P28"/>
    <mergeCell ref="C25:D25"/>
    <mergeCell ref="F25:H25"/>
    <mergeCell ref="J25:K25"/>
    <mergeCell ref="N25:P25"/>
    <mergeCell ref="C26:D26"/>
    <mergeCell ref="F26:H26"/>
    <mergeCell ref="J26:K26"/>
    <mergeCell ref="N26:P26"/>
    <mergeCell ref="C23:D23"/>
    <mergeCell ref="F23:H23"/>
    <mergeCell ref="J23:K23"/>
    <mergeCell ref="N23:P23"/>
    <mergeCell ref="C24:D24"/>
    <mergeCell ref="F24:H24"/>
    <mergeCell ref="J24:K24"/>
    <mergeCell ref="N24:P24"/>
    <mergeCell ref="C21:D21"/>
    <mergeCell ref="F21:H21"/>
    <mergeCell ref="J21:K21"/>
    <mergeCell ref="N21:P21"/>
    <mergeCell ref="C22:D22"/>
    <mergeCell ref="F22:H22"/>
    <mergeCell ref="J22:K22"/>
    <mergeCell ref="N22:P22"/>
    <mergeCell ref="C19:D19"/>
    <mergeCell ref="F19:H19"/>
    <mergeCell ref="J19:K19"/>
    <mergeCell ref="N19:P19"/>
    <mergeCell ref="C20:D20"/>
    <mergeCell ref="F20:H20"/>
    <mergeCell ref="J20:K20"/>
    <mergeCell ref="N20:P20"/>
    <mergeCell ref="C17:D17"/>
    <mergeCell ref="F17:H17"/>
    <mergeCell ref="J17:K17"/>
    <mergeCell ref="N17:P17"/>
    <mergeCell ref="C18:D18"/>
    <mergeCell ref="F18:H18"/>
    <mergeCell ref="J18:K18"/>
    <mergeCell ref="N18:P18"/>
    <mergeCell ref="C15:D15"/>
    <mergeCell ref="F15:H15"/>
    <mergeCell ref="J15:K15"/>
    <mergeCell ref="N15:P15"/>
    <mergeCell ref="C16:D16"/>
    <mergeCell ref="F16:H16"/>
    <mergeCell ref="J16:K16"/>
    <mergeCell ref="N16:P16"/>
    <mergeCell ref="C13:D13"/>
    <mergeCell ref="F13:H13"/>
    <mergeCell ref="J13:K13"/>
    <mergeCell ref="N13:P13"/>
    <mergeCell ref="C14:D14"/>
    <mergeCell ref="F14:H14"/>
    <mergeCell ref="J14:K14"/>
    <mergeCell ref="N14:P14"/>
    <mergeCell ref="C11:D11"/>
    <mergeCell ref="F11:H11"/>
    <mergeCell ref="J11:K11"/>
    <mergeCell ref="N11:P11"/>
    <mergeCell ref="C12:D12"/>
    <mergeCell ref="F12:H12"/>
    <mergeCell ref="J12:K12"/>
    <mergeCell ref="N12:P12"/>
    <mergeCell ref="C10:D10"/>
    <mergeCell ref="F10:H10"/>
    <mergeCell ref="J10:K10"/>
    <mergeCell ref="N10:P10"/>
    <mergeCell ref="C7:D7"/>
    <mergeCell ref="F7:H7"/>
    <mergeCell ref="J7:K7"/>
    <mergeCell ref="N7:P7"/>
    <mergeCell ref="C8:D8"/>
    <mergeCell ref="F8:H8"/>
    <mergeCell ref="J8:K8"/>
    <mergeCell ref="N8:P8"/>
    <mergeCell ref="C5:D5"/>
    <mergeCell ref="F5:H5"/>
    <mergeCell ref="J5:K5"/>
    <mergeCell ref="N5:P5"/>
    <mergeCell ref="C6:D6"/>
    <mergeCell ref="F6:H6"/>
    <mergeCell ref="J6:K6"/>
    <mergeCell ref="N6:P6"/>
    <mergeCell ref="C3:D3"/>
    <mergeCell ref="F3:H3"/>
    <mergeCell ref="J3:K3"/>
    <mergeCell ref="N3:P3"/>
    <mergeCell ref="C4:D4"/>
    <mergeCell ref="F4:H4"/>
    <mergeCell ref="J4:K4"/>
    <mergeCell ref="N4:P4"/>
    <mergeCell ref="C1:D1"/>
    <mergeCell ref="F1:H1"/>
    <mergeCell ref="J1:K1"/>
    <mergeCell ref="N1:P1"/>
    <mergeCell ref="C2:D2"/>
    <mergeCell ref="F2:H2"/>
    <mergeCell ref="J2:K2"/>
    <mergeCell ref="N2:P2"/>
    <mergeCell ref="C9:D9"/>
    <mergeCell ref="F9:H9"/>
    <mergeCell ref="J9:K9"/>
    <mergeCell ref="N9:P9"/>
  </mergeCells>
  <pageMargins left="0" right="0" top="0.74803149606299213" bottom="0" header="0.31496062992125984" footer="0.31496062992125984"/>
  <pageSetup paperSize="9" scale="70" orientation="landscape" r:id="rId1"/>
  <headerFooter alignWithMargins="0">
    <oddHeader>&amp;CBUDGET ECONOMICO COSTI 2018 POLO DI ODONTOIATRIA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X219"/>
  <sheetViews>
    <sheetView topLeftCell="B198" workbookViewId="0">
      <selection activeCell="V218" sqref="V218"/>
    </sheetView>
  </sheetViews>
  <sheetFormatPr defaultColWidth="9.109375" defaultRowHeight="24.9" customHeight="1"/>
  <cols>
    <col min="1" max="1" width="0" style="140" hidden="1" customWidth="1"/>
    <col min="2" max="2" width="8.5546875" style="140" customWidth="1"/>
    <col min="3" max="3" width="0.109375" style="140" customWidth="1"/>
    <col min="4" max="4" width="16.5546875" style="140" customWidth="1"/>
    <col min="5" max="7" width="9.109375" style="140"/>
    <col min="8" max="8" width="14.5546875" style="140" bestFit="1" customWidth="1"/>
    <col min="9" max="12" width="9.109375" style="140"/>
    <col min="13" max="15" width="0" style="140" hidden="1" customWidth="1"/>
    <col min="16" max="16" width="8.33203125" style="140" hidden="1" customWidth="1"/>
    <col min="17" max="17" width="16.44140625" style="170" bestFit="1" customWidth="1"/>
    <col min="18" max="22" width="14.5546875" style="170" bestFit="1" customWidth="1"/>
    <col min="23" max="23" width="9.109375" style="140"/>
    <col min="24" max="24" width="13.109375" style="140" bestFit="1" customWidth="1"/>
    <col min="25" max="256" width="9.109375" style="140"/>
    <col min="257" max="257" width="0" style="140" hidden="1" customWidth="1"/>
    <col min="258" max="258" width="8.5546875" style="140" customWidth="1"/>
    <col min="259" max="259" width="0.109375" style="140" customWidth="1"/>
    <col min="260" max="260" width="16.5546875" style="140" customWidth="1"/>
    <col min="261" max="263" width="9.109375" style="140"/>
    <col min="264" max="264" width="14.5546875" style="140" bestFit="1" customWidth="1"/>
    <col min="265" max="268" width="9.109375" style="140"/>
    <col min="269" max="272" width="0" style="140" hidden="1" customWidth="1"/>
    <col min="273" max="273" width="16.44140625" style="140" bestFit="1" customWidth="1"/>
    <col min="274" max="278" width="14.5546875" style="140" bestFit="1" customWidth="1"/>
    <col min="279" max="279" width="9.109375" style="140"/>
    <col min="280" max="280" width="13.109375" style="140" bestFit="1" customWidth="1"/>
    <col min="281" max="512" width="9.109375" style="140"/>
    <col min="513" max="513" width="0" style="140" hidden="1" customWidth="1"/>
    <col min="514" max="514" width="8.5546875" style="140" customWidth="1"/>
    <col min="515" max="515" width="0.109375" style="140" customWidth="1"/>
    <col min="516" max="516" width="16.5546875" style="140" customWidth="1"/>
    <col min="517" max="519" width="9.109375" style="140"/>
    <col min="520" max="520" width="14.5546875" style="140" bestFit="1" customWidth="1"/>
    <col min="521" max="524" width="9.109375" style="140"/>
    <col min="525" max="528" width="0" style="140" hidden="1" customWidth="1"/>
    <col min="529" max="529" width="16.44140625" style="140" bestFit="1" customWidth="1"/>
    <col min="530" max="534" width="14.5546875" style="140" bestFit="1" customWidth="1"/>
    <col min="535" max="535" width="9.109375" style="140"/>
    <col min="536" max="536" width="13.109375" style="140" bestFit="1" customWidth="1"/>
    <col min="537" max="768" width="9.109375" style="140"/>
    <col min="769" max="769" width="0" style="140" hidden="1" customWidth="1"/>
    <col min="770" max="770" width="8.5546875" style="140" customWidth="1"/>
    <col min="771" max="771" width="0.109375" style="140" customWidth="1"/>
    <col min="772" max="772" width="16.5546875" style="140" customWidth="1"/>
    <col min="773" max="775" width="9.109375" style="140"/>
    <col min="776" max="776" width="14.5546875" style="140" bestFit="1" customWidth="1"/>
    <col min="777" max="780" width="9.109375" style="140"/>
    <col min="781" max="784" width="0" style="140" hidden="1" customWidth="1"/>
    <col min="785" max="785" width="16.44140625" style="140" bestFit="1" customWidth="1"/>
    <col min="786" max="790" width="14.5546875" style="140" bestFit="1" customWidth="1"/>
    <col min="791" max="791" width="9.109375" style="140"/>
    <col min="792" max="792" width="13.109375" style="140" bestFit="1" customWidth="1"/>
    <col min="793" max="1024" width="9.109375" style="140"/>
    <col min="1025" max="1025" width="0" style="140" hidden="1" customWidth="1"/>
    <col min="1026" max="1026" width="8.5546875" style="140" customWidth="1"/>
    <col min="1027" max="1027" width="0.109375" style="140" customWidth="1"/>
    <col min="1028" max="1028" width="16.5546875" style="140" customWidth="1"/>
    <col min="1029" max="1031" width="9.109375" style="140"/>
    <col min="1032" max="1032" width="14.5546875" style="140" bestFit="1" customWidth="1"/>
    <col min="1033" max="1036" width="9.109375" style="140"/>
    <col min="1037" max="1040" width="0" style="140" hidden="1" customWidth="1"/>
    <col min="1041" max="1041" width="16.44140625" style="140" bestFit="1" customWidth="1"/>
    <col min="1042" max="1046" width="14.5546875" style="140" bestFit="1" customWidth="1"/>
    <col min="1047" max="1047" width="9.109375" style="140"/>
    <col min="1048" max="1048" width="13.109375" style="140" bestFit="1" customWidth="1"/>
    <col min="1049" max="1280" width="9.109375" style="140"/>
    <col min="1281" max="1281" width="0" style="140" hidden="1" customWidth="1"/>
    <col min="1282" max="1282" width="8.5546875" style="140" customWidth="1"/>
    <col min="1283" max="1283" width="0.109375" style="140" customWidth="1"/>
    <col min="1284" max="1284" width="16.5546875" style="140" customWidth="1"/>
    <col min="1285" max="1287" width="9.109375" style="140"/>
    <col min="1288" max="1288" width="14.5546875" style="140" bestFit="1" customWidth="1"/>
    <col min="1289" max="1292" width="9.109375" style="140"/>
    <col min="1293" max="1296" width="0" style="140" hidden="1" customWidth="1"/>
    <col min="1297" max="1297" width="16.44140625" style="140" bestFit="1" customWidth="1"/>
    <col min="1298" max="1302" width="14.5546875" style="140" bestFit="1" customWidth="1"/>
    <col min="1303" max="1303" width="9.109375" style="140"/>
    <col min="1304" max="1304" width="13.109375" style="140" bestFit="1" customWidth="1"/>
    <col min="1305" max="1536" width="9.109375" style="140"/>
    <col min="1537" max="1537" width="0" style="140" hidden="1" customWidth="1"/>
    <col min="1538" max="1538" width="8.5546875" style="140" customWidth="1"/>
    <col min="1539" max="1539" width="0.109375" style="140" customWidth="1"/>
    <col min="1540" max="1540" width="16.5546875" style="140" customWidth="1"/>
    <col min="1541" max="1543" width="9.109375" style="140"/>
    <col min="1544" max="1544" width="14.5546875" style="140" bestFit="1" customWidth="1"/>
    <col min="1545" max="1548" width="9.109375" style="140"/>
    <col min="1549" max="1552" width="0" style="140" hidden="1" customWidth="1"/>
    <col min="1553" max="1553" width="16.44140625" style="140" bestFit="1" customWidth="1"/>
    <col min="1554" max="1558" width="14.5546875" style="140" bestFit="1" customWidth="1"/>
    <col min="1559" max="1559" width="9.109375" style="140"/>
    <col min="1560" max="1560" width="13.109375" style="140" bestFit="1" customWidth="1"/>
    <col min="1561" max="1792" width="9.109375" style="140"/>
    <col min="1793" max="1793" width="0" style="140" hidden="1" customWidth="1"/>
    <col min="1794" max="1794" width="8.5546875" style="140" customWidth="1"/>
    <col min="1795" max="1795" width="0.109375" style="140" customWidth="1"/>
    <col min="1796" max="1796" width="16.5546875" style="140" customWidth="1"/>
    <col min="1797" max="1799" width="9.109375" style="140"/>
    <col min="1800" max="1800" width="14.5546875" style="140" bestFit="1" customWidth="1"/>
    <col min="1801" max="1804" width="9.109375" style="140"/>
    <col min="1805" max="1808" width="0" style="140" hidden="1" customWidth="1"/>
    <col min="1809" max="1809" width="16.44140625" style="140" bestFit="1" customWidth="1"/>
    <col min="1810" max="1814" width="14.5546875" style="140" bestFit="1" customWidth="1"/>
    <col min="1815" max="1815" width="9.109375" style="140"/>
    <col min="1816" max="1816" width="13.109375" style="140" bestFit="1" customWidth="1"/>
    <col min="1817" max="2048" width="9.109375" style="140"/>
    <col min="2049" max="2049" width="0" style="140" hidden="1" customWidth="1"/>
    <col min="2050" max="2050" width="8.5546875" style="140" customWidth="1"/>
    <col min="2051" max="2051" width="0.109375" style="140" customWidth="1"/>
    <col min="2052" max="2052" width="16.5546875" style="140" customWidth="1"/>
    <col min="2053" max="2055" width="9.109375" style="140"/>
    <col min="2056" max="2056" width="14.5546875" style="140" bestFit="1" customWidth="1"/>
    <col min="2057" max="2060" width="9.109375" style="140"/>
    <col min="2061" max="2064" width="0" style="140" hidden="1" customWidth="1"/>
    <col min="2065" max="2065" width="16.44140625" style="140" bestFit="1" customWidth="1"/>
    <col min="2066" max="2070" width="14.5546875" style="140" bestFit="1" customWidth="1"/>
    <col min="2071" max="2071" width="9.109375" style="140"/>
    <col min="2072" max="2072" width="13.109375" style="140" bestFit="1" customWidth="1"/>
    <col min="2073" max="2304" width="9.109375" style="140"/>
    <col min="2305" max="2305" width="0" style="140" hidden="1" customWidth="1"/>
    <col min="2306" max="2306" width="8.5546875" style="140" customWidth="1"/>
    <col min="2307" max="2307" width="0.109375" style="140" customWidth="1"/>
    <col min="2308" max="2308" width="16.5546875" style="140" customWidth="1"/>
    <col min="2309" max="2311" width="9.109375" style="140"/>
    <col min="2312" max="2312" width="14.5546875" style="140" bestFit="1" customWidth="1"/>
    <col min="2313" max="2316" width="9.109375" style="140"/>
    <col min="2317" max="2320" width="0" style="140" hidden="1" customWidth="1"/>
    <col min="2321" max="2321" width="16.44140625" style="140" bestFit="1" customWidth="1"/>
    <col min="2322" max="2326" width="14.5546875" style="140" bestFit="1" customWidth="1"/>
    <col min="2327" max="2327" width="9.109375" style="140"/>
    <col min="2328" max="2328" width="13.109375" style="140" bestFit="1" customWidth="1"/>
    <col min="2329" max="2560" width="9.109375" style="140"/>
    <col min="2561" max="2561" width="0" style="140" hidden="1" customWidth="1"/>
    <col min="2562" max="2562" width="8.5546875" style="140" customWidth="1"/>
    <col min="2563" max="2563" width="0.109375" style="140" customWidth="1"/>
    <col min="2564" max="2564" width="16.5546875" style="140" customWidth="1"/>
    <col min="2565" max="2567" width="9.109375" style="140"/>
    <col min="2568" max="2568" width="14.5546875" style="140" bestFit="1" customWidth="1"/>
    <col min="2569" max="2572" width="9.109375" style="140"/>
    <col min="2573" max="2576" width="0" style="140" hidden="1" customWidth="1"/>
    <col min="2577" max="2577" width="16.44140625" style="140" bestFit="1" customWidth="1"/>
    <col min="2578" max="2582" width="14.5546875" style="140" bestFit="1" customWidth="1"/>
    <col min="2583" max="2583" width="9.109375" style="140"/>
    <col min="2584" max="2584" width="13.109375" style="140" bestFit="1" customWidth="1"/>
    <col min="2585" max="2816" width="9.109375" style="140"/>
    <col min="2817" max="2817" width="0" style="140" hidden="1" customWidth="1"/>
    <col min="2818" max="2818" width="8.5546875" style="140" customWidth="1"/>
    <col min="2819" max="2819" width="0.109375" style="140" customWidth="1"/>
    <col min="2820" max="2820" width="16.5546875" style="140" customWidth="1"/>
    <col min="2821" max="2823" width="9.109375" style="140"/>
    <col min="2824" max="2824" width="14.5546875" style="140" bestFit="1" customWidth="1"/>
    <col min="2825" max="2828" width="9.109375" style="140"/>
    <col min="2829" max="2832" width="0" style="140" hidden="1" customWidth="1"/>
    <col min="2833" max="2833" width="16.44140625" style="140" bestFit="1" customWidth="1"/>
    <col min="2834" max="2838" width="14.5546875" style="140" bestFit="1" customWidth="1"/>
    <col min="2839" max="2839" width="9.109375" style="140"/>
    <col min="2840" max="2840" width="13.109375" style="140" bestFit="1" customWidth="1"/>
    <col min="2841" max="3072" width="9.109375" style="140"/>
    <col min="3073" max="3073" width="0" style="140" hidden="1" customWidth="1"/>
    <col min="3074" max="3074" width="8.5546875" style="140" customWidth="1"/>
    <col min="3075" max="3075" width="0.109375" style="140" customWidth="1"/>
    <col min="3076" max="3076" width="16.5546875" style="140" customWidth="1"/>
    <col min="3077" max="3079" width="9.109375" style="140"/>
    <col min="3080" max="3080" width="14.5546875" style="140" bestFit="1" customWidth="1"/>
    <col min="3081" max="3084" width="9.109375" style="140"/>
    <col min="3085" max="3088" width="0" style="140" hidden="1" customWidth="1"/>
    <col min="3089" max="3089" width="16.44140625" style="140" bestFit="1" customWidth="1"/>
    <col min="3090" max="3094" width="14.5546875" style="140" bestFit="1" customWidth="1"/>
    <col min="3095" max="3095" width="9.109375" style="140"/>
    <col min="3096" max="3096" width="13.109375" style="140" bestFit="1" customWidth="1"/>
    <col min="3097" max="3328" width="9.109375" style="140"/>
    <col min="3329" max="3329" width="0" style="140" hidden="1" customWidth="1"/>
    <col min="3330" max="3330" width="8.5546875" style="140" customWidth="1"/>
    <col min="3331" max="3331" width="0.109375" style="140" customWidth="1"/>
    <col min="3332" max="3332" width="16.5546875" style="140" customWidth="1"/>
    <col min="3333" max="3335" width="9.109375" style="140"/>
    <col min="3336" max="3336" width="14.5546875" style="140" bestFit="1" customWidth="1"/>
    <col min="3337" max="3340" width="9.109375" style="140"/>
    <col min="3341" max="3344" width="0" style="140" hidden="1" customWidth="1"/>
    <col min="3345" max="3345" width="16.44140625" style="140" bestFit="1" customWidth="1"/>
    <col min="3346" max="3350" width="14.5546875" style="140" bestFit="1" customWidth="1"/>
    <col min="3351" max="3351" width="9.109375" style="140"/>
    <col min="3352" max="3352" width="13.109375" style="140" bestFit="1" customWidth="1"/>
    <col min="3353" max="3584" width="9.109375" style="140"/>
    <col min="3585" max="3585" width="0" style="140" hidden="1" customWidth="1"/>
    <col min="3586" max="3586" width="8.5546875" style="140" customWidth="1"/>
    <col min="3587" max="3587" width="0.109375" style="140" customWidth="1"/>
    <col min="3588" max="3588" width="16.5546875" style="140" customWidth="1"/>
    <col min="3589" max="3591" width="9.109375" style="140"/>
    <col min="3592" max="3592" width="14.5546875" style="140" bestFit="1" customWidth="1"/>
    <col min="3593" max="3596" width="9.109375" style="140"/>
    <col min="3597" max="3600" width="0" style="140" hidden="1" customWidth="1"/>
    <col min="3601" max="3601" width="16.44140625" style="140" bestFit="1" customWidth="1"/>
    <col min="3602" max="3606" width="14.5546875" style="140" bestFit="1" customWidth="1"/>
    <col min="3607" max="3607" width="9.109375" style="140"/>
    <col min="3608" max="3608" width="13.109375" style="140" bestFit="1" customWidth="1"/>
    <col min="3609" max="3840" width="9.109375" style="140"/>
    <col min="3841" max="3841" width="0" style="140" hidden="1" customWidth="1"/>
    <col min="3842" max="3842" width="8.5546875" style="140" customWidth="1"/>
    <col min="3843" max="3843" width="0.109375" style="140" customWidth="1"/>
    <col min="3844" max="3844" width="16.5546875" style="140" customWidth="1"/>
    <col min="3845" max="3847" width="9.109375" style="140"/>
    <col min="3848" max="3848" width="14.5546875" style="140" bestFit="1" customWidth="1"/>
    <col min="3849" max="3852" width="9.109375" style="140"/>
    <col min="3853" max="3856" width="0" style="140" hidden="1" customWidth="1"/>
    <col min="3857" max="3857" width="16.44140625" style="140" bestFit="1" customWidth="1"/>
    <col min="3858" max="3862" width="14.5546875" style="140" bestFit="1" customWidth="1"/>
    <col min="3863" max="3863" width="9.109375" style="140"/>
    <col min="3864" max="3864" width="13.109375" style="140" bestFit="1" customWidth="1"/>
    <col min="3865" max="4096" width="9.109375" style="140"/>
    <col min="4097" max="4097" width="0" style="140" hidden="1" customWidth="1"/>
    <col min="4098" max="4098" width="8.5546875" style="140" customWidth="1"/>
    <col min="4099" max="4099" width="0.109375" style="140" customWidth="1"/>
    <col min="4100" max="4100" width="16.5546875" style="140" customWidth="1"/>
    <col min="4101" max="4103" width="9.109375" style="140"/>
    <col min="4104" max="4104" width="14.5546875" style="140" bestFit="1" customWidth="1"/>
    <col min="4105" max="4108" width="9.109375" style="140"/>
    <col min="4109" max="4112" width="0" style="140" hidden="1" customWidth="1"/>
    <col min="4113" max="4113" width="16.44140625" style="140" bestFit="1" customWidth="1"/>
    <col min="4114" max="4118" width="14.5546875" style="140" bestFit="1" customWidth="1"/>
    <col min="4119" max="4119" width="9.109375" style="140"/>
    <col min="4120" max="4120" width="13.109375" style="140" bestFit="1" customWidth="1"/>
    <col min="4121" max="4352" width="9.109375" style="140"/>
    <col min="4353" max="4353" width="0" style="140" hidden="1" customWidth="1"/>
    <col min="4354" max="4354" width="8.5546875" style="140" customWidth="1"/>
    <col min="4355" max="4355" width="0.109375" style="140" customWidth="1"/>
    <col min="4356" max="4356" width="16.5546875" style="140" customWidth="1"/>
    <col min="4357" max="4359" width="9.109375" style="140"/>
    <col min="4360" max="4360" width="14.5546875" style="140" bestFit="1" customWidth="1"/>
    <col min="4361" max="4364" width="9.109375" style="140"/>
    <col min="4365" max="4368" width="0" style="140" hidden="1" customWidth="1"/>
    <col min="4369" max="4369" width="16.44140625" style="140" bestFit="1" customWidth="1"/>
    <col min="4370" max="4374" width="14.5546875" style="140" bestFit="1" customWidth="1"/>
    <col min="4375" max="4375" width="9.109375" style="140"/>
    <col min="4376" max="4376" width="13.109375" style="140" bestFit="1" customWidth="1"/>
    <col min="4377" max="4608" width="9.109375" style="140"/>
    <col min="4609" max="4609" width="0" style="140" hidden="1" customWidth="1"/>
    <col min="4610" max="4610" width="8.5546875" style="140" customWidth="1"/>
    <col min="4611" max="4611" width="0.109375" style="140" customWidth="1"/>
    <col min="4612" max="4612" width="16.5546875" style="140" customWidth="1"/>
    <col min="4613" max="4615" width="9.109375" style="140"/>
    <col min="4616" max="4616" width="14.5546875" style="140" bestFit="1" customWidth="1"/>
    <col min="4617" max="4620" width="9.109375" style="140"/>
    <col min="4621" max="4624" width="0" style="140" hidden="1" customWidth="1"/>
    <col min="4625" max="4625" width="16.44140625" style="140" bestFit="1" customWidth="1"/>
    <col min="4626" max="4630" width="14.5546875" style="140" bestFit="1" customWidth="1"/>
    <col min="4631" max="4631" width="9.109375" style="140"/>
    <col min="4632" max="4632" width="13.109375" style="140" bestFit="1" customWidth="1"/>
    <col min="4633" max="4864" width="9.109375" style="140"/>
    <col min="4865" max="4865" width="0" style="140" hidden="1" customWidth="1"/>
    <col min="4866" max="4866" width="8.5546875" style="140" customWidth="1"/>
    <col min="4867" max="4867" width="0.109375" style="140" customWidth="1"/>
    <col min="4868" max="4868" width="16.5546875" style="140" customWidth="1"/>
    <col min="4869" max="4871" width="9.109375" style="140"/>
    <col min="4872" max="4872" width="14.5546875" style="140" bestFit="1" customWidth="1"/>
    <col min="4873" max="4876" width="9.109375" style="140"/>
    <col min="4877" max="4880" width="0" style="140" hidden="1" customWidth="1"/>
    <col min="4881" max="4881" width="16.44140625" style="140" bestFit="1" customWidth="1"/>
    <col min="4882" max="4886" width="14.5546875" style="140" bestFit="1" customWidth="1"/>
    <col min="4887" max="4887" width="9.109375" style="140"/>
    <col min="4888" max="4888" width="13.109375" style="140" bestFit="1" customWidth="1"/>
    <col min="4889" max="5120" width="9.109375" style="140"/>
    <col min="5121" max="5121" width="0" style="140" hidden="1" customWidth="1"/>
    <col min="5122" max="5122" width="8.5546875" style="140" customWidth="1"/>
    <col min="5123" max="5123" width="0.109375" style="140" customWidth="1"/>
    <col min="5124" max="5124" width="16.5546875" style="140" customWidth="1"/>
    <col min="5125" max="5127" width="9.109375" style="140"/>
    <col min="5128" max="5128" width="14.5546875" style="140" bestFit="1" customWidth="1"/>
    <col min="5129" max="5132" width="9.109375" style="140"/>
    <col min="5133" max="5136" width="0" style="140" hidden="1" customWidth="1"/>
    <col min="5137" max="5137" width="16.44140625" style="140" bestFit="1" customWidth="1"/>
    <col min="5138" max="5142" width="14.5546875" style="140" bestFit="1" customWidth="1"/>
    <col min="5143" max="5143" width="9.109375" style="140"/>
    <col min="5144" max="5144" width="13.109375" style="140" bestFit="1" customWidth="1"/>
    <col min="5145" max="5376" width="9.109375" style="140"/>
    <col min="5377" max="5377" width="0" style="140" hidden="1" customWidth="1"/>
    <col min="5378" max="5378" width="8.5546875" style="140" customWidth="1"/>
    <col min="5379" max="5379" width="0.109375" style="140" customWidth="1"/>
    <col min="5380" max="5380" width="16.5546875" style="140" customWidth="1"/>
    <col min="5381" max="5383" width="9.109375" style="140"/>
    <col min="5384" max="5384" width="14.5546875" style="140" bestFit="1" customWidth="1"/>
    <col min="5385" max="5388" width="9.109375" style="140"/>
    <col min="5389" max="5392" width="0" style="140" hidden="1" customWidth="1"/>
    <col min="5393" max="5393" width="16.44140625" style="140" bestFit="1" customWidth="1"/>
    <col min="5394" max="5398" width="14.5546875" style="140" bestFit="1" customWidth="1"/>
    <col min="5399" max="5399" width="9.109375" style="140"/>
    <col min="5400" max="5400" width="13.109375" style="140" bestFit="1" customWidth="1"/>
    <col min="5401" max="5632" width="9.109375" style="140"/>
    <col min="5633" max="5633" width="0" style="140" hidden="1" customWidth="1"/>
    <col min="5634" max="5634" width="8.5546875" style="140" customWidth="1"/>
    <col min="5635" max="5635" width="0.109375" style="140" customWidth="1"/>
    <col min="5636" max="5636" width="16.5546875" style="140" customWidth="1"/>
    <col min="5637" max="5639" width="9.109375" style="140"/>
    <col min="5640" max="5640" width="14.5546875" style="140" bestFit="1" customWidth="1"/>
    <col min="5641" max="5644" width="9.109375" style="140"/>
    <col min="5645" max="5648" width="0" style="140" hidden="1" customWidth="1"/>
    <col min="5649" max="5649" width="16.44140625" style="140" bestFit="1" customWidth="1"/>
    <col min="5650" max="5654" width="14.5546875" style="140" bestFit="1" customWidth="1"/>
    <col min="5655" max="5655" width="9.109375" style="140"/>
    <col min="5656" max="5656" width="13.109375" style="140" bestFit="1" customWidth="1"/>
    <col min="5657" max="5888" width="9.109375" style="140"/>
    <col min="5889" max="5889" width="0" style="140" hidden="1" customWidth="1"/>
    <col min="5890" max="5890" width="8.5546875" style="140" customWidth="1"/>
    <col min="5891" max="5891" width="0.109375" style="140" customWidth="1"/>
    <col min="5892" max="5892" width="16.5546875" style="140" customWidth="1"/>
    <col min="5893" max="5895" width="9.109375" style="140"/>
    <col min="5896" max="5896" width="14.5546875" style="140" bestFit="1" customWidth="1"/>
    <col min="5897" max="5900" width="9.109375" style="140"/>
    <col min="5901" max="5904" width="0" style="140" hidden="1" customWidth="1"/>
    <col min="5905" max="5905" width="16.44140625" style="140" bestFit="1" customWidth="1"/>
    <col min="5906" max="5910" width="14.5546875" style="140" bestFit="1" customWidth="1"/>
    <col min="5911" max="5911" width="9.109375" style="140"/>
    <col min="5912" max="5912" width="13.109375" style="140" bestFit="1" customWidth="1"/>
    <col min="5913" max="6144" width="9.109375" style="140"/>
    <col min="6145" max="6145" width="0" style="140" hidden="1" customWidth="1"/>
    <col min="6146" max="6146" width="8.5546875" style="140" customWidth="1"/>
    <col min="6147" max="6147" width="0.109375" style="140" customWidth="1"/>
    <col min="6148" max="6148" width="16.5546875" style="140" customWidth="1"/>
    <col min="6149" max="6151" width="9.109375" style="140"/>
    <col min="6152" max="6152" width="14.5546875" style="140" bestFit="1" customWidth="1"/>
    <col min="6153" max="6156" width="9.109375" style="140"/>
    <col min="6157" max="6160" width="0" style="140" hidden="1" customWidth="1"/>
    <col min="6161" max="6161" width="16.44140625" style="140" bestFit="1" customWidth="1"/>
    <col min="6162" max="6166" width="14.5546875" style="140" bestFit="1" customWidth="1"/>
    <col min="6167" max="6167" width="9.109375" style="140"/>
    <col min="6168" max="6168" width="13.109375" style="140" bestFit="1" customWidth="1"/>
    <col min="6169" max="6400" width="9.109375" style="140"/>
    <col min="6401" max="6401" width="0" style="140" hidden="1" customWidth="1"/>
    <col min="6402" max="6402" width="8.5546875" style="140" customWidth="1"/>
    <col min="6403" max="6403" width="0.109375" style="140" customWidth="1"/>
    <col min="6404" max="6404" width="16.5546875" style="140" customWidth="1"/>
    <col min="6405" max="6407" width="9.109375" style="140"/>
    <col min="6408" max="6408" width="14.5546875" style="140" bestFit="1" customWidth="1"/>
    <col min="6409" max="6412" width="9.109375" style="140"/>
    <col min="6413" max="6416" width="0" style="140" hidden="1" customWidth="1"/>
    <col min="6417" max="6417" width="16.44140625" style="140" bestFit="1" customWidth="1"/>
    <col min="6418" max="6422" width="14.5546875" style="140" bestFit="1" customWidth="1"/>
    <col min="6423" max="6423" width="9.109375" style="140"/>
    <col min="6424" max="6424" width="13.109375" style="140" bestFit="1" customWidth="1"/>
    <col min="6425" max="6656" width="9.109375" style="140"/>
    <col min="6657" max="6657" width="0" style="140" hidden="1" customWidth="1"/>
    <col min="6658" max="6658" width="8.5546875" style="140" customWidth="1"/>
    <col min="6659" max="6659" width="0.109375" style="140" customWidth="1"/>
    <col min="6660" max="6660" width="16.5546875" style="140" customWidth="1"/>
    <col min="6661" max="6663" width="9.109375" style="140"/>
    <col min="6664" max="6664" width="14.5546875" style="140" bestFit="1" customWidth="1"/>
    <col min="6665" max="6668" width="9.109375" style="140"/>
    <col min="6669" max="6672" width="0" style="140" hidden="1" customWidth="1"/>
    <col min="6673" max="6673" width="16.44140625" style="140" bestFit="1" customWidth="1"/>
    <col min="6674" max="6678" width="14.5546875" style="140" bestFit="1" customWidth="1"/>
    <col min="6679" max="6679" width="9.109375" style="140"/>
    <col min="6680" max="6680" width="13.109375" style="140" bestFit="1" customWidth="1"/>
    <col min="6681" max="6912" width="9.109375" style="140"/>
    <col min="6913" max="6913" width="0" style="140" hidden="1" customWidth="1"/>
    <col min="6914" max="6914" width="8.5546875" style="140" customWidth="1"/>
    <col min="6915" max="6915" width="0.109375" style="140" customWidth="1"/>
    <col min="6916" max="6916" width="16.5546875" style="140" customWidth="1"/>
    <col min="6917" max="6919" width="9.109375" style="140"/>
    <col min="6920" max="6920" width="14.5546875" style="140" bestFit="1" customWidth="1"/>
    <col min="6921" max="6924" width="9.109375" style="140"/>
    <col min="6925" max="6928" width="0" style="140" hidden="1" customWidth="1"/>
    <col min="6929" max="6929" width="16.44140625" style="140" bestFit="1" customWidth="1"/>
    <col min="6930" max="6934" width="14.5546875" style="140" bestFit="1" customWidth="1"/>
    <col min="6935" max="6935" width="9.109375" style="140"/>
    <col min="6936" max="6936" width="13.109375" style="140" bestFit="1" customWidth="1"/>
    <col min="6937" max="7168" width="9.109375" style="140"/>
    <col min="7169" max="7169" width="0" style="140" hidden="1" customWidth="1"/>
    <col min="7170" max="7170" width="8.5546875" style="140" customWidth="1"/>
    <col min="7171" max="7171" width="0.109375" style="140" customWidth="1"/>
    <col min="7172" max="7172" width="16.5546875" style="140" customWidth="1"/>
    <col min="7173" max="7175" width="9.109375" style="140"/>
    <col min="7176" max="7176" width="14.5546875" style="140" bestFit="1" customWidth="1"/>
    <col min="7177" max="7180" width="9.109375" style="140"/>
    <col min="7181" max="7184" width="0" style="140" hidden="1" customWidth="1"/>
    <col min="7185" max="7185" width="16.44140625" style="140" bestFit="1" customWidth="1"/>
    <col min="7186" max="7190" width="14.5546875" style="140" bestFit="1" customWidth="1"/>
    <col min="7191" max="7191" width="9.109375" style="140"/>
    <col min="7192" max="7192" width="13.109375" style="140" bestFit="1" customWidth="1"/>
    <col min="7193" max="7424" width="9.109375" style="140"/>
    <col min="7425" max="7425" width="0" style="140" hidden="1" customWidth="1"/>
    <col min="7426" max="7426" width="8.5546875" style="140" customWidth="1"/>
    <col min="7427" max="7427" width="0.109375" style="140" customWidth="1"/>
    <col min="7428" max="7428" width="16.5546875" style="140" customWidth="1"/>
    <col min="7429" max="7431" width="9.109375" style="140"/>
    <col min="7432" max="7432" width="14.5546875" style="140" bestFit="1" customWidth="1"/>
    <col min="7433" max="7436" width="9.109375" style="140"/>
    <col min="7437" max="7440" width="0" style="140" hidden="1" customWidth="1"/>
    <col min="7441" max="7441" width="16.44140625" style="140" bestFit="1" customWidth="1"/>
    <col min="7442" max="7446" width="14.5546875" style="140" bestFit="1" customWidth="1"/>
    <col min="7447" max="7447" width="9.109375" style="140"/>
    <col min="7448" max="7448" width="13.109375" style="140" bestFit="1" customWidth="1"/>
    <col min="7449" max="7680" width="9.109375" style="140"/>
    <col min="7681" max="7681" width="0" style="140" hidden="1" customWidth="1"/>
    <col min="7682" max="7682" width="8.5546875" style="140" customWidth="1"/>
    <col min="7683" max="7683" width="0.109375" style="140" customWidth="1"/>
    <col min="7684" max="7684" width="16.5546875" style="140" customWidth="1"/>
    <col min="7685" max="7687" width="9.109375" style="140"/>
    <col min="7688" max="7688" width="14.5546875" style="140" bestFit="1" customWidth="1"/>
    <col min="7689" max="7692" width="9.109375" style="140"/>
    <col min="7693" max="7696" width="0" style="140" hidden="1" customWidth="1"/>
    <col min="7697" max="7697" width="16.44140625" style="140" bestFit="1" customWidth="1"/>
    <col min="7698" max="7702" width="14.5546875" style="140" bestFit="1" customWidth="1"/>
    <col min="7703" max="7703" width="9.109375" style="140"/>
    <col min="7704" max="7704" width="13.109375" style="140" bestFit="1" customWidth="1"/>
    <col min="7705" max="7936" width="9.109375" style="140"/>
    <col min="7937" max="7937" width="0" style="140" hidden="1" customWidth="1"/>
    <col min="7938" max="7938" width="8.5546875" style="140" customWidth="1"/>
    <col min="7939" max="7939" width="0.109375" style="140" customWidth="1"/>
    <col min="7940" max="7940" width="16.5546875" style="140" customWidth="1"/>
    <col min="7941" max="7943" width="9.109375" style="140"/>
    <col min="7944" max="7944" width="14.5546875" style="140" bestFit="1" customWidth="1"/>
    <col min="7945" max="7948" width="9.109375" style="140"/>
    <col min="7949" max="7952" width="0" style="140" hidden="1" customWidth="1"/>
    <col min="7953" max="7953" width="16.44140625" style="140" bestFit="1" customWidth="1"/>
    <col min="7954" max="7958" width="14.5546875" style="140" bestFit="1" customWidth="1"/>
    <col min="7959" max="7959" width="9.109375" style="140"/>
    <col min="7960" max="7960" width="13.109375" style="140" bestFit="1" customWidth="1"/>
    <col min="7961" max="8192" width="9.109375" style="140"/>
    <col min="8193" max="8193" width="0" style="140" hidden="1" customWidth="1"/>
    <col min="8194" max="8194" width="8.5546875" style="140" customWidth="1"/>
    <col min="8195" max="8195" width="0.109375" style="140" customWidth="1"/>
    <col min="8196" max="8196" width="16.5546875" style="140" customWidth="1"/>
    <col min="8197" max="8199" width="9.109375" style="140"/>
    <col min="8200" max="8200" width="14.5546875" style="140" bestFit="1" customWidth="1"/>
    <col min="8201" max="8204" width="9.109375" style="140"/>
    <col min="8205" max="8208" width="0" style="140" hidden="1" customWidth="1"/>
    <col min="8209" max="8209" width="16.44140625" style="140" bestFit="1" customWidth="1"/>
    <col min="8210" max="8214" width="14.5546875" style="140" bestFit="1" customWidth="1"/>
    <col min="8215" max="8215" width="9.109375" style="140"/>
    <col min="8216" max="8216" width="13.109375" style="140" bestFit="1" customWidth="1"/>
    <col min="8217" max="8448" width="9.109375" style="140"/>
    <col min="8449" max="8449" width="0" style="140" hidden="1" customWidth="1"/>
    <col min="8450" max="8450" width="8.5546875" style="140" customWidth="1"/>
    <col min="8451" max="8451" width="0.109375" style="140" customWidth="1"/>
    <col min="8452" max="8452" width="16.5546875" style="140" customWidth="1"/>
    <col min="8453" max="8455" width="9.109375" style="140"/>
    <col min="8456" max="8456" width="14.5546875" style="140" bestFit="1" customWidth="1"/>
    <col min="8457" max="8460" width="9.109375" style="140"/>
    <col min="8461" max="8464" width="0" style="140" hidden="1" customWidth="1"/>
    <col min="8465" max="8465" width="16.44140625" style="140" bestFit="1" customWidth="1"/>
    <col min="8466" max="8470" width="14.5546875" style="140" bestFit="1" customWidth="1"/>
    <col min="8471" max="8471" width="9.109375" style="140"/>
    <col min="8472" max="8472" width="13.109375" style="140" bestFit="1" customWidth="1"/>
    <col min="8473" max="8704" width="9.109375" style="140"/>
    <col min="8705" max="8705" width="0" style="140" hidden="1" customWidth="1"/>
    <col min="8706" max="8706" width="8.5546875" style="140" customWidth="1"/>
    <col min="8707" max="8707" width="0.109375" style="140" customWidth="1"/>
    <col min="8708" max="8708" width="16.5546875" style="140" customWidth="1"/>
    <col min="8709" max="8711" width="9.109375" style="140"/>
    <col min="8712" max="8712" width="14.5546875" style="140" bestFit="1" customWidth="1"/>
    <col min="8713" max="8716" width="9.109375" style="140"/>
    <col min="8717" max="8720" width="0" style="140" hidden="1" customWidth="1"/>
    <col min="8721" max="8721" width="16.44140625" style="140" bestFit="1" customWidth="1"/>
    <col min="8722" max="8726" width="14.5546875" style="140" bestFit="1" customWidth="1"/>
    <col min="8727" max="8727" width="9.109375" style="140"/>
    <col min="8728" max="8728" width="13.109375" style="140" bestFit="1" customWidth="1"/>
    <col min="8729" max="8960" width="9.109375" style="140"/>
    <col min="8961" max="8961" width="0" style="140" hidden="1" customWidth="1"/>
    <col min="8962" max="8962" width="8.5546875" style="140" customWidth="1"/>
    <col min="8963" max="8963" width="0.109375" style="140" customWidth="1"/>
    <col min="8964" max="8964" width="16.5546875" style="140" customWidth="1"/>
    <col min="8965" max="8967" width="9.109375" style="140"/>
    <col min="8968" max="8968" width="14.5546875" style="140" bestFit="1" customWidth="1"/>
    <col min="8969" max="8972" width="9.109375" style="140"/>
    <col min="8973" max="8976" width="0" style="140" hidden="1" customWidth="1"/>
    <col min="8977" max="8977" width="16.44140625" style="140" bestFit="1" customWidth="1"/>
    <col min="8978" max="8982" width="14.5546875" style="140" bestFit="1" customWidth="1"/>
    <col min="8983" max="8983" width="9.109375" style="140"/>
    <col min="8984" max="8984" width="13.109375" style="140" bestFit="1" customWidth="1"/>
    <col min="8985" max="9216" width="9.109375" style="140"/>
    <col min="9217" max="9217" width="0" style="140" hidden="1" customWidth="1"/>
    <col min="9218" max="9218" width="8.5546875" style="140" customWidth="1"/>
    <col min="9219" max="9219" width="0.109375" style="140" customWidth="1"/>
    <col min="9220" max="9220" width="16.5546875" style="140" customWidth="1"/>
    <col min="9221" max="9223" width="9.109375" style="140"/>
    <col min="9224" max="9224" width="14.5546875" style="140" bestFit="1" customWidth="1"/>
    <col min="9225" max="9228" width="9.109375" style="140"/>
    <col min="9229" max="9232" width="0" style="140" hidden="1" customWidth="1"/>
    <col min="9233" max="9233" width="16.44140625" style="140" bestFit="1" customWidth="1"/>
    <col min="9234" max="9238" width="14.5546875" style="140" bestFit="1" customWidth="1"/>
    <col min="9239" max="9239" width="9.109375" style="140"/>
    <col min="9240" max="9240" width="13.109375" style="140" bestFit="1" customWidth="1"/>
    <col min="9241" max="9472" width="9.109375" style="140"/>
    <col min="9473" max="9473" width="0" style="140" hidden="1" customWidth="1"/>
    <col min="9474" max="9474" width="8.5546875" style="140" customWidth="1"/>
    <col min="9475" max="9475" width="0.109375" style="140" customWidth="1"/>
    <col min="9476" max="9476" width="16.5546875" style="140" customWidth="1"/>
    <col min="9477" max="9479" width="9.109375" style="140"/>
    <col min="9480" max="9480" width="14.5546875" style="140" bestFit="1" customWidth="1"/>
    <col min="9481" max="9484" width="9.109375" style="140"/>
    <col min="9485" max="9488" width="0" style="140" hidden="1" customWidth="1"/>
    <col min="9489" max="9489" width="16.44140625" style="140" bestFit="1" customWidth="1"/>
    <col min="9490" max="9494" width="14.5546875" style="140" bestFit="1" customWidth="1"/>
    <col min="9495" max="9495" width="9.109375" style="140"/>
    <col min="9496" max="9496" width="13.109375" style="140" bestFit="1" customWidth="1"/>
    <col min="9497" max="9728" width="9.109375" style="140"/>
    <col min="9729" max="9729" width="0" style="140" hidden="1" customWidth="1"/>
    <col min="9730" max="9730" width="8.5546875" style="140" customWidth="1"/>
    <col min="9731" max="9731" width="0.109375" style="140" customWidth="1"/>
    <col min="9732" max="9732" width="16.5546875" style="140" customWidth="1"/>
    <col min="9733" max="9735" width="9.109375" style="140"/>
    <col min="9736" max="9736" width="14.5546875" style="140" bestFit="1" customWidth="1"/>
    <col min="9737" max="9740" width="9.109375" style="140"/>
    <col min="9741" max="9744" width="0" style="140" hidden="1" customWidth="1"/>
    <col min="9745" max="9745" width="16.44140625" style="140" bestFit="1" customWidth="1"/>
    <col min="9746" max="9750" width="14.5546875" style="140" bestFit="1" customWidth="1"/>
    <col min="9751" max="9751" width="9.109375" style="140"/>
    <col min="9752" max="9752" width="13.109375" style="140" bestFit="1" customWidth="1"/>
    <col min="9753" max="9984" width="9.109375" style="140"/>
    <col min="9985" max="9985" width="0" style="140" hidden="1" customWidth="1"/>
    <col min="9986" max="9986" width="8.5546875" style="140" customWidth="1"/>
    <col min="9987" max="9987" width="0.109375" style="140" customWidth="1"/>
    <col min="9988" max="9988" width="16.5546875" style="140" customWidth="1"/>
    <col min="9989" max="9991" width="9.109375" style="140"/>
    <col min="9992" max="9992" width="14.5546875" style="140" bestFit="1" customWidth="1"/>
    <col min="9993" max="9996" width="9.109375" style="140"/>
    <col min="9997" max="10000" width="0" style="140" hidden="1" customWidth="1"/>
    <col min="10001" max="10001" width="16.44140625" style="140" bestFit="1" customWidth="1"/>
    <col min="10002" max="10006" width="14.5546875" style="140" bestFit="1" customWidth="1"/>
    <col min="10007" max="10007" width="9.109375" style="140"/>
    <col min="10008" max="10008" width="13.109375" style="140" bestFit="1" customWidth="1"/>
    <col min="10009" max="10240" width="9.109375" style="140"/>
    <col min="10241" max="10241" width="0" style="140" hidden="1" customWidth="1"/>
    <col min="10242" max="10242" width="8.5546875" style="140" customWidth="1"/>
    <col min="10243" max="10243" width="0.109375" style="140" customWidth="1"/>
    <col min="10244" max="10244" width="16.5546875" style="140" customWidth="1"/>
    <col min="10245" max="10247" width="9.109375" style="140"/>
    <col min="10248" max="10248" width="14.5546875" style="140" bestFit="1" customWidth="1"/>
    <col min="10249" max="10252" width="9.109375" style="140"/>
    <col min="10253" max="10256" width="0" style="140" hidden="1" customWidth="1"/>
    <col min="10257" max="10257" width="16.44140625" style="140" bestFit="1" customWidth="1"/>
    <col min="10258" max="10262" width="14.5546875" style="140" bestFit="1" customWidth="1"/>
    <col min="10263" max="10263" width="9.109375" style="140"/>
    <col min="10264" max="10264" width="13.109375" style="140" bestFit="1" customWidth="1"/>
    <col min="10265" max="10496" width="9.109375" style="140"/>
    <col min="10497" max="10497" width="0" style="140" hidden="1" customWidth="1"/>
    <col min="10498" max="10498" width="8.5546875" style="140" customWidth="1"/>
    <col min="10499" max="10499" width="0.109375" style="140" customWidth="1"/>
    <col min="10500" max="10500" width="16.5546875" style="140" customWidth="1"/>
    <col min="10501" max="10503" width="9.109375" style="140"/>
    <col min="10504" max="10504" width="14.5546875" style="140" bestFit="1" customWidth="1"/>
    <col min="10505" max="10508" width="9.109375" style="140"/>
    <col min="10509" max="10512" width="0" style="140" hidden="1" customWidth="1"/>
    <col min="10513" max="10513" width="16.44140625" style="140" bestFit="1" customWidth="1"/>
    <col min="10514" max="10518" width="14.5546875" style="140" bestFit="1" customWidth="1"/>
    <col min="10519" max="10519" width="9.109375" style="140"/>
    <col min="10520" max="10520" width="13.109375" style="140" bestFit="1" customWidth="1"/>
    <col min="10521" max="10752" width="9.109375" style="140"/>
    <col min="10753" max="10753" width="0" style="140" hidden="1" customWidth="1"/>
    <col min="10754" max="10754" width="8.5546875" style="140" customWidth="1"/>
    <col min="10755" max="10755" width="0.109375" style="140" customWidth="1"/>
    <col min="10756" max="10756" width="16.5546875" style="140" customWidth="1"/>
    <col min="10757" max="10759" width="9.109375" style="140"/>
    <col min="10760" max="10760" width="14.5546875" style="140" bestFit="1" customWidth="1"/>
    <col min="10761" max="10764" width="9.109375" style="140"/>
    <col min="10765" max="10768" width="0" style="140" hidden="1" customWidth="1"/>
    <col min="10769" max="10769" width="16.44140625" style="140" bestFit="1" customWidth="1"/>
    <col min="10770" max="10774" width="14.5546875" style="140" bestFit="1" customWidth="1"/>
    <col min="10775" max="10775" width="9.109375" style="140"/>
    <col min="10776" max="10776" width="13.109375" style="140" bestFit="1" customWidth="1"/>
    <col min="10777" max="11008" width="9.109375" style="140"/>
    <col min="11009" max="11009" width="0" style="140" hidden="1" customWidth="1"/>
    <col min="11010" max="11010" width="8.5546875" style="140" customWidth="1"/>
    <col min="11011" max="11011" width="0.109375" style="140" customWidth="1"/>
    <col min="11012" max="11012" width="16.5546875" style="140" customWidth="1"/>
    <col min="11013" max="11015" width="9.109375" style="140"/>
    <col min="11016" max="11016" width="14.5546875" style="140" bestFit="1" customWidth="1"/>
    <col min="11017" max="11020" width="9.109375" style="140"/>
    <col min="11021" max="11024" width="0" style="140" hidden="1" customWidth="1"/>
    <col min="11025" max="11025" width="16.44140625" style="140" bestFit="1" customWidth="1"/>
    <col min="11026" max="11030" width="14.5546875" style="140" bestFit="1" customWidth="1"/>
    <col min="11031" max="11031" width="9.109375" style="140"/>
    <col min="11032" max="11032" width="13.109375" style="140" bestFit="1" customWidth="1"/>
    <col min="11033" max="11264" width="9.109375" style="140"/>
    <col min="11265" max="11265" width="0" style="140" hidden="1" customWidth="1"/>
    <col min="11266" max="11266" width="8.5546875" style="140" customWidth="1"/>
    <col min="11267" max="11267" width="0.109375" style="140" customWidth="1"/>
    <col min="11268" max="11268" width="16.5546875" style="140" customWidth="1"/>
    <col min="11269" max="11271" width="9.109375" style="140"/>
    <col min="11272" max="11272" width="14.5546875" style="140" bestFit="1" customWidth="1"/>
    <col min="11273" max="11276" width="9.109375" style="140"/>
    <col min="11277" max="11280" width="0" style="140" hidden="1" customWidth="1"/>
    <col min="11281" max="11281" width="16.44140625" style="140" bestFit="1" customWidth="1"/>
    <col min="11282" max="11286" width="14.5546875" style="140" bestFit="1" customWidth="1"/>
    <col min="11287" max="11287" width="9.109375" style="140"/>
    <col min="11288" max="11288" width="13.109375" style="140" bestFit="1" customWidth="1"/>
    <col min="11289" max="11520" width="9.109375" style="140"/>
    <col min="11521" max="11521" width="0" style="140" hidden="1" customWidth="1"/>
    <col min="11522" max="11522" width="8.5546875" style="140" customWidth="1"/>
    <col min="11523" max="11523" width="0.109375" style="140" customWidth="1"/>
    <col min="11524" max="11524" width="16.5546875" style="140" customWidth="1"/>
    <col min="11525" max="11527" width="9.109375" style="140"/>
    <col min="11528" max="11528" width="14.5546875" style="140" bestFit="1" customWidth="1"/>
    <col min="11529" max="11532" width="9.109375" style="140"/>
    <col min="11533" max="11536" width="0" style="140" hidden="1" customWidth="1"/>
    <col min="11537" max="11537" width="16.44140625" style="140" bestFit="1" customWidth="1"/>
    <col min="11538" max="11542" width="14.5546875" style="140" bestFit="1" customWidth="1"/>
    <col min="11543" max="11543" width="9.109375" style="140"/>
    <col min="11544" max="11544" width="13.109375" style="140" bestFit="1" customWidth="1"/>
    <col min="11545" max="11776" width="9.109375" style="140"/>
    <col min="11777" max="11777" width="0" style="140" hidden="1" customWidth="1"/>
    <col min="11778" max="11778" width="8.5546875" style="140" customWidth="1"/>
    <col min="11779" max="11779" width="0.109375" style="140" customWidth="1"/>
    <col min="11780" max="11780" width="16.5546875" style="140" customWidth="1"/>
    <col min="11781" max="11783" width="9.109375" style="140"/>
    <col min="11784" max="11784" width="14.5546875" style="140" bestFit="1" customWidth="1"/>
    <col min="11785" max="11788" width="9.109375" style="140"/>
    <col min="11789" max="11792" width="0" style="140" hidden="1" customWidth="1"/>
    <col min="11793" max="11793" width="16.44140625" style="140" bestFit="1" customWidth="1"/>
    <col min="11794" max="11798" width="14.5546875" style="140" bestFit="1" customWidth="1"/>
    <col min="11799" max="11799" width="9.109375" style="140"/>
    <col min="11800" max="11800" width="13.109375" style="140" bestFit="1" customWidth="1"/>
    <col min="11801" max="12032" width="9.109375" style="140"/>
    <col min="12033" max="12033" width="0" style="140" hidden="1" customWidth="1"/>
    <col min="12034" max="12034" width="8.5546875" style="140" customWidth="1"/>
    <col min="12035" max="12035" width="0.109375" style="140" customWidth="1"/>
    <col min="12036" max="12036" width="16.5546875" style="140" customWidth="1"/>
    <col min="12037" max="12039" width="9.109375" style="140"/>
    <col min="12040" max="12040" width="14.5546875" style="140" bestFit="1" customWidth="1"/>
    <col min="12041" max="12044" width="9.109375" style="140"/>
    <col min="12045" max="12048" width="0" style="140" hidden="1" customWidth="1"/>
    <col min="12049" max="12049" width="16.44140625" style="140" bestFit="1" customWidth="1"/>
    <col min="12050" max="12054" width="14.5546875" style="140" bestFit="1" customWidth="1"/>
    <col min="12055" max="12055" width="9.109375" style="140"/>
    <col min="12056" max="12056" width="13.109375" style="140" bestFit="1" customWidth="1"/>
    <col min="12057" max="12288" width="9.109375" style="140"/>
    <col min="12289" max="12289" width="0" style="140" hidden="1" customWidth="1"/>
    <col min="12290" max="12290" width="8.5546875" style="140" customWidth="1"/>
    <col min="12291" max="12291" width="0.109375" style="140" customWidth="1"/>
    <col min="12292" max="12292" width="16.5546875" style="140" customWidth="1"/>
    <col min="12293" max="12295" width="9.109375" style="140"/>
    <col min="12296" max="12296" width="14.5546875" style="140" bestFit="1" customWidth="1"/>
    <col min="12297" max="12300" width="9.109375" style="140"/>
    <col min="12301" max="12304" width="0" style="140" hidden="1" customWidth="1"/>
    <col min="12305" max="12305" width="16.44140625" style="140" bestFit="1" customWidth="1"/>
    <col min="12306" max="12310" width="14.5546875" style="140" bestFit="1" customWidth="1"/>
    <col min="12311" max="12311" width="9.109375" style="140"/>
    <col min="12312" max="12312" width="13.109375" style="140" bestFit="1" customWidth="1"/>
    <col min="12313" max="12544" width="9.109375" style="140"/>
    <col min="12545" max="12545" width="0" style="140" hidden="1" customWidth="1"/>
    <col min="12546" max="12546" width="8.5546875" style="140" customWidth="1"/>
    <col min="12547" max="12547" width="0.109375" style="140" customWidth="1"/>
    <col min="12548" max="12548" width="16.5546875" style="140" customWidth="1"/>
    <col min="12549" max="12551" width="9.109375" style="140"/>
    <col min="12552" max="12552" width="14.5546875" style="140" bestFit="1" customWidth="1"/>
    <col min="12553" max="12556" width="9.109375" style="140"/>
    <col min="12557" max="12560" width="0" style="140" hidden="1" customWidth="1"/>
    <col min="12561" max="12561" width="16.44140625" style="140" bestFit="1" customWidth="1"/>
    <col min="12562" max="12566" width="14.5546875" style="140" bestFit="1" customWidth="1"/>
    <col min="12567" max="12567" width="9.109375" style="140"/>
    <col min="12568" max="12568" width="13.109375" style="140" bestFit="1" customWidth="1"/>
    <col min="12569" max="12800" width="9.109375" style="140"/>
    <col min="12801" max="12801" width="0" style="140" hidden="1" customWidth="1"/>
    <col min="12802" max="12802" width="8.5546875" style="140" customWidth="1"/>
    <col min="12803" max="12803" width="0.109375" style="140" customWidth="1"/>
    <col min="12804" max="12804" width="16.5546875" style="140" customWidth="1"/>
    <col min="12805" max="12807" width="9.109375" style="140"/>
    <col min="12808" max="12808" width="14.5546875" style="140" bestFit="1" customWidth="1"/>
    <col min="12809" max="12812" width="9.109375" style="140"/>
    <col min="12813" max="12816" width="0" style="140" hidden="1" customWidth="1"/>
    <col min="12817" max="12817" width="16.44140625" style="140" bestFit="1" customWidth="1"/>
    <col min="12818" max="12822" width="14.5546875" style="140" bestFit="1" customWidth="1"/>
    <col min="12823" max="12823" width="9.109375" style="140"/>
    <col min="12824" max="12824" width="13.109375" style="140" bestFit="1" customWidth="1"/>
    <col min="12825" max="13056" width="9.109375" style="140"/>
    <col min="13057" max="13057" width="0" style="140" hidden="1" customWidth="1"/>
    <col min="13058" max="13058" width="8.5546875" style="140" customWidth="1"/>
    <col min="13059" max="13059" width="0.109375" style="140" customWidth="1"/>
    <col min="13060" max="13060" width="16.5546875" style="140" customWidth="1"/>
    <col min="13061" max="13063" width="9.109375" style="140"/>
    <col min="13064" max="13064" width="14.5546875" style="140" bestFit="1" customWidth="1"/>
    <col min="13065" max="13068" width="9.109375" style="140"/>
    <col min="13069" max="13072" width="0" style="140" hidden="1" customWidth="1"/>
    <col min="13073" max="13073" width="16.44140625" style="140" bestFit="1" customWidth="1"/>
    <col min="13074" max="13078" width="14.5546875" style="140" bestFit="1" customWidth="1"/>
    <col min="13079" max="13079" width="9.109375" style="140"/>
    <col min="13080" max="13080" width="13.109375" style="140" bestFit="1" customWidth="1"/>
    <col min="13081" max="13312" width="9.109375" style="140"/>
    <col min="13313" max="13313" width="0" style="140" hidden="1" customWidth="1"/>
    <col min="13314" max="13314" width="8.5546875" style="140" customWidth="1"/>
    <col min="13315" max="13315" width="0.109375" style="140" customWidth="1"/>
    <col min="13316" max="13316" width="16.5546875" style="140" customWidth="1"/>
    <col min="13317" max="13319" width="9.109375" style="140"/>
    <col min="13320" max="13320" width="14.5546875" style="140" bestFit="1" customWidth="1"/>
    <col min="13321" max="13324" width="9.109375" style="140"/>
    <col min="13325" max="13328" width="0" style="140" hidden="1" customWidth="1"/>
    <col min="13329" max="13329" width="16.44140625" style="140" bestFit="1" customWidth="1"/>
    <col min="13330" max="13334" width="14.5546875" style="140" bestFit="1" customWidth="1"/>
    <col min="13335" max="13335" width="9.109375" style="140"/>
    <col min="13336" max="13336" width="13.109375" style="140" bestFit="1" customWidth="1"/>
    <col min="13337" max="13568" width="9.109375" style="140"/>
    <col min="13569" max="13569" width="0" style="140" hidden="1" customWidth="1"/>
    <col min="13570" max="13570" width="8.5546875" style="140" customWidth="1"/>
    <col min="13571" max="13571" width="0.109375" style="140" customWidth="1"/>
    <col min="13572" max="13572" width="16.5546875" style="140" customWidth="1"/>
    <col min="13573" max="13575" width="9.109375" style="140"/>
    <col min="13576" max="13576" width="14.5546875" style="140" bestFit="1" customWidth="1"/>
    <col min="13577" max="13580" width="9.109375" style="140"/>
    <col min="13581" max="13584" width="0" style="140" hidden="1" customWidth="1"/>
    <col min="13585" max="13585" width="16.44140625" style="140" bestFit="1" customWidth="1"/>
    <col min="13586" max="13590" width="14.5546875" style="140" bestFit="1" customWidth="1"/>
    <col min="13591" max="13591" width="9.109375" style="140"/>
    <col min="13592" max="13592" width="13.109375" style="140" bestFit="1" customWidth="1"/>
    <col min="13593" max="13824" width="9.109375" style="140"/>
    <col min="13825" max="13825" width="0" style="140" hidden="1" customWidth="1"/>
    <col min="13826" max="13826" width="8.5546875" style="140" customWidth="1"/>
    <col min="13827" max="13827" width="0.109375" style="140" customWidth="1"/>
    <col min="13828" max="13828" width="16.5546875" style="140" customWidth="1"/>
    <col min="13829" max="13831" width="9.109375" style="140"/>
    <col min="13832" max="13832" width="14.5546875" style="140" bestFit="1" customWidth="1"/>
    <col min="13833" max="13836" width="9.109375" style="140"/>
    <col min="13837" max="13840" width="0" style="140" hidden="1" customWidth="1"/>
    <col min="13841" max="13841" width="16.44140625" style="140" bestFit="1" customWidth="1"/>
    <col min="13842" max="13846" width="14.5546875" style="140" bestFit="1" customWidth="1"/>
    <col min="13847" max="13847" width="9.109375" style="140"/>
    <col min="13848" max="13848" width="13.109375" style="140" bestFit="1" customWidth="1"/>
    <col min="13849" max="14080" width="9.109375" style="140"/>
    <col min="14081" max="14081" width="0" style="140" hidden="1" customWidth="1"/>
    <col min="14082" max="14082" width="8.5546875" style="140" customWidth="1"/>
    <col min="14083" max="14083" width="0.109375" style="140" customWidth="1"/>
    <col min="14084" max="14084" width="16.5546875" style="140" customWidth="1"/>
    <col min="14085" max="14087" width="9.109375" style="140"/>
    <col min="14088" max="14088" width="14.5546875" style="140" bestFit="1" customWidth="1"/>
    <col min="14089" max="14092" width="9.109375" style="140"/>
    <col min="14093" max="14096" width="0" style="140" hidden="1" customWidth="1"/>
    <col min="14097" max="14097" width="16.44140625" style="140" bestFit="1" customWidth="1"/>
    <col min="14098" max="14102" width="14.5546875" style="140" bestFit="1" customWidth="1"/>
    <col min="14103" max="14103" width="9.109375" style="140"/>
    <col min="14104" max="14104" width="13.109375" style="140" bestFit="1" customWidth="1"/>
    <col min="14105" max="14336" width="9.109375" style="140"/>
    <col min="14337" max="14337" width="0" style="140" hidden="1" customWidth="1"/>
    <col min="14338" max="14338" width="8.5546875" style="140" customWidth="1"/>
    <col min="14339" max="14339" width="0.109375" style="140" customWidth="1"/>
    <col min="14340" max="14340" width="16.5546875" style="140" customWidth="1"/>
    <col min="14341" max="14343" width="9.109375" style="140"/>
    <col min="14344" max="14344" width="14.5546875" style="140" bestFit="1" customWidth="1"/>
    <col min="14345" max="14348" width="9.109375" style="140"/>
    <col min="14349" max="14352" width="0" style="140" hidden="1" customWidth="1"/>
    <col min="14353" max="14353" width="16.44140625" style="140" bestFit="1" customWidth="1"/>
    <col min="14354" max="14358" width="14.5546875" style="140" bestFit="1" customWidth="1"/>
    <col min="14359" max="14359" width="9.109375" style="140"/>
    <col min="14360" max="14360" width="13.109375" style="140" bestFit="1" customWidth="1"/>
    <col min="14361" max="14592" width="9.109375" style="140"/>
    <col min="14593" max="14593" width="0" style="140" hidden="1" customWidth="1"/>
    <col min="14594" max="14594" width="8.5546875" style="140" customWidth="1"/>
    <col min="14595" max="14595" width="0.109375" style="140" customWidth="1"/>
    <col min="14596" max="14596" width="16.5546875" style="140" customWidth="1"/>
    <col min="14597" max="14599" width="9.109375" style="140"/>
    <col min="14600" max="14600" width="14.5546875" style="140" bestFit="1" customWidth="1"/>
    <col min="14601" max="14604" width="9.109375" style="140"/>
    <col min="14605" max="14608" width="0" style="140" hidden="1" customWidth="1"/>
    <col min="14609" max="14609" width="16.44140625" style="140" bestFit="1" customWidth="1"/>
    <col min="14610" max="14614" width="14.5546875" style="140" bestFit="1" customWidth="1"/>
    <col min="14615" max="14615" width="9.109375" style="140"/>
    <col min="14616" max="14616" width="13.109375" style="140" bestFit="1" customWidth="1"/>
    <col min="14617" max="14848" width="9.109375" style="140"/>
    <col min="14849" max="14849" width="0" style="140" hidden="1" customWidth="1"/>
    <col min="14850" max="14850" width="8.5546875" style="140" customWidth="1"/>
    <col min="14851" max="14851" width="0.109375" style="140" customWidth="1"/>
    <col min="14852" max="14852" width="16.5546875" style="140" customWidth="1"/>
    <col min="14853" max="14855" width="9.109375" style="140"/>
    <col min="14856" max="14856" width="14.5546875" style="140" bestFit="1" customWidth="1"/>
    <col min="14857" max="14860" width="9.109375" style="140"/>
    <col min="14861" max="14864" width="0" style="140" hidden="1" customWidth="1"/>
    <col min="14865" max="14865" width="16.44140625" style="140" bestFit="1" customWidth="1"/>
    <col min="14866" max="14870" width="14.5546875" style="140" bestFit="1" customWidth="1"/>
    <col min="14871" max="14871" width="9.109375" style="140"/>
    <col min="14872" max="14872" width="13.109375" style="140" bestFit="1" customWidth="1"/>
    <col min="14873" max="15104" width="9.109375" style="140"/>
    <col min="15105" max="15105" width="0" style="140" hidden="1" customWidth="1"/>
    <col min="15106" max="15106" width="8.5546875" style="140" customWidth="1"/>
    <col min="15107" max="15107" width="0.109375" style="140" customWidth="1"/>
    <col min="15108" max="15108" width="16.5546875" style="140" customWidth="1"/>
    <col min="15109" max="15111" width="9.109375" style="140"/>
    <col min="15112" max="15112" width="14.5546875" style="140" bestFit="1" customWidth="1"/>
    <col min="15113" max="15116" width="9.109375" style="140"/>
    <col min="15117" max="15120" width="0" style="140" hidden="1" customWidth="1"/>
    <col min="15121" max="15121" width="16.44140625" style="140" bestFit="1" customWidth="1"/>
    <col min="15122" max="15126" width="14.5546875" style="140" bestFit="1" customWidth="1"/>
    <col min="15127" max="15127" width="9.109375" style="140"/>
    <col min="15128" max="15128" width="13.109375" style="140" bestFit="1" customWidth="1"/>
    <col min="15129" max="15360" width="9.109375" style="140"/>
    <col min="15361" max="15361" width="0" style="140" hidden="1" customWidth="1"/>
    <col min="15362" max="15362" width="8.5546875" style="140" customWidth="1"/>
    <col min="15363" max="15363" width="0.109375" style="140" customWidth="1"/>
    <col min="15364" max="15364" width="16.5546875" style="140" customWidth="1"/>
    <col min="15365" max="15367" width="9.109375" style="140"/>
    <col min="15368" max="15368" width="14.5546875" style="140" bestFit="1" customWidth="1"/>
    <col min="15369" max="15372" width="9.109375" style="140"/>
    <col min="15373" max="15376" width="0" style="140" hidden="1" customWidth="1"/>
    <col min="15377" max="15377" width="16.44140625" style="140" bestFit="1" customWidth="1"/>
    <col min="15378" max="15382" width="14.5546875" style="140" bestFit="1" customWidth="1"/>
    <col min="15383" max="15383" width="9.109375" style="140"/>
    <col min="15384" max="15384" width="13.109375" style="140" bestFit="1" customWidth="1"/>
    <col min="15385" max="15616" width="9.109375" style="140"/>
    <col min="15617" max="15617" width="0" style="140" hidden="1" customWidth="1"/>
    <col min="15618" max="15618" width="8.5546875" style="140" customWidth="1"/>
    <col min="15619" max="15619" width="0.109375" style="140" customWidth="1"/>
    <col min="15620" max="15620" width="16.5546875" style="140" customWidth="1"/>
    <col min="15621" max="15623" width="9.109375" style="140"/>
    <col min="15624" max="15624" width="14.5546875" style="140" bestFit="1" customWidth="1"/>
    <col min="15625" max="15628" width="9.109375" style="140"/>
    <col min="15629" max="15632" width="0" style="140" hidden="1" customWidth="1"/>
    <col min="15633" max="15633" width="16.44140625" style="140" bestFit="1" customWidth="1"/>
    <col min="15634" max="15638" width="14.5546875" style="140" bestFit="1" customWidth="1"/>
    <col min="15639" max="15639" width="9.109375" style="140"/>
    <col min="15640" max="15640" width="13.109375" style="140" bestFit="1" customWidth="1"/>
    <col min="15641" max="15872" width="9.109375" style="140"/>
    <col min="15873" max="15873" width="0" style="140" hidden="1" customWidth="1"/>
    <col min="15874" max="15874" width="8.5546875" style="140" customWidth="1"/>
    <col min="15875" max="15875" width="0.109375" style="140" customWidth="1"/>
    <col min="15876" max="15876" width="16.5546875" style="140" customWidth="1"/>
    <col min="15877" max="15879" width="9.109375" style="140"/>
    <col min="15880" max="15880" width="14.5546875" style="140" bestFit="1" customWidth="1"/>
    <col min="15881" max="15884" width="9.109375" style="140"/>
    <col min="15885" max="15888" width="0" style="140" hidden="1" customWidth="1"/>
    <col min="15889" max="15889" width="16.44140625" style="140" bestFit="1" customWidth="1"/>
    <col min="15890" max="15894" width="14.5546875" style="140" bestFit="1" customWidth="1"/>
    <col min="15895" max="15895" width="9.109375" style="140"/>
    <col min="15896" max="15896" width="13.109375" style="140" bestFit="1" customWidth="1"/>
    <col min="15897" max="16128" width="9.109375" style="140"/>
    <col min="16129" max="16129" width="0" style="140" hidden="1" customWidth="1"/>
    <col min="16130" max="16130" width="8.5546875" style="140" customWidth="1"/>
    <col min="16131" max="16131" width="0.109375" style="140" customWidth="1"/>
    <col min="16132" max="16132" width="16.5546875" style="140" customWidth="1"/>
    <col min="16133" max="16135" width="9.109375" style="140"/>
    <col min="16136" max="16136" width="14.5546875" style="140" bestFit="1" customWidth="1"/>
    <col min="16137" max="16140" width="9.109375" style="140"/>
    <col min="16141" max="16144" width="0" style="140" hidden="1" customWidth="1"/>
    <col min="16145" max="16145" width="16.44140625" style="140" bestFit="1" customWidth="1"/>
    <col min="16146" max="16150" width="14.5546875" style="140" bestFit="1" customWidth="1"/>
    <col min="16151" max="16151" width="9.109375" style="140"/>
    <col min="16152" max="16152" width="13.109375" style="140" bestFit="1" customWidth="1"/>
    <col min="16153" max="16384" width="9.109375" style="140"/>
  </cols>
  <sheetData>
    <row r="1" spans="1:22" ht="45.75" customHeight="1">
      <c r="A1" s="136"/>
      <c r="B1" s="302" t="s">
        <v>0</v>
      </c>
      <c r="C1" s="300"/>
      <c r="D1" s="194" t="s">
        <v>1</v>
      </c>
      <c r="E1" s="302" t="s">
        <v>2</v>
      </c>
      <c r="F1" s="300"/>
      <c r="G1" s="300"/>
      <c r="H1" s="194" t="s">
        <v>3</v>
      </c>
      <c r="I1" s="302" t="s">
        <v>4</v>
      </c>
      <c r="J1" s="300"/>
      <c r="K1" s="194" t="s">
        <v>5</v>
      </c>
      <c r="L1" s="194" t="s">
        <v>6</v>
      </c>
      <c r="M1" s="302" t="s">
        <v>7</v>
      </c>
      <c r="N1" s="300"/>
      <c r="O1" s="300"/>
      <c r="P1" s="194" t="s">
        <v>8</v>
      </c>
      <c r="Q1" s="138" t="s">
        <v>9</v>
      </c>
      <c r="R1" s="138" t="s">
        <v>10</v>
      </c>
      <c r="S1" s="138" t="s">
        <v>1586</v>
      </c>
      <c r="T1" s="138" t="s">
        <v>1584</v>
      </c>
      <c r="U1" s="138" t="s">
        <v>12</v>
      </c>
      <c r="V1" s="139" t="s">
        <v>13</v>
      </c>
    </row>
    <row r="2" spans="1:22" ht="20.100000000000001" customHeight="1">
      <c r="A2" s="141"/>
      <c r="B2" s="312">
        <v>2018</v>
      </c>
      <c r="C2" s="313"/>
      <c r="D2" s="202" t="s">
        <v>14</v>
      </c>
      <c r="E2" s="314" t="s">
        <v>15</v>
      </c>
      <c r="F2" s="313"/>
      <c r="G2" s="313"/>
      <c r="H2" s="202" t="s">
        <v>16</v>
      </c>
      <c r="I2" s="314" t="s">
        <v>17</v>
      </c>
      <c r="J2" s="313"/>
      <c r="K2" s="200" t="s">
        <v>18</v>
      </c>
      <c r="L2" s="200">
        <v>0</v>
      </c>
      <c r="M2" s="312" t="s">
        <v>19</v>
      </c>
      <c r="N2" s="313"/>
      <c r="O2" s="313"/>
      <c r="P2" s="200" t="s">
        <v>18</v>
      </c>
      <c r="Q2" s="144"/>
      <c r="R2" s="144"/>
      <c r="S2" s="144"/>
      <c r="T2" s="144"/>
      <c r="U2" s="144"/>
      <c r="V2" s="144"/>
    </row>
    <row r="3" spans="1:22" s="149" customFormat="1" ht="20.100000000000001" customHeight="1">
      <c r="A3" s="145"/>
      <c r="B3" s="305">
        <v>2018</v>
      </c>
      <c r="C3" s="306"/>
      <c r="D3" s="198" t="s">
        <v>20</v>
      </c>
      <c r="E3" s="307" t="s">
        <v>21</v>
      </c>
      <c r="F3" s="306"/>
      <c r="G3" s="306"/>
      <c r="H3" s="198" t="s">
        <v>22</v>
      </c>
      <c r="I3" s="307" t="s">
        <v>17</v>
      </c>
      <c r="J3" s="306"/>
      <c r="K3" s="196" t="s">
        <v>18</v>
      </c>
      <c r="L3" s="196">
        <v>1</v>
      </c>
      <c r="M3" s="305" t="s">
        <v>19</v>
      </c>
      <c r="N3" s="306"/>
      <c r="O3" s="306"/>
      <c r="P3" s="196" t="s">
        <v>18</v>
      </c>
      <c r="Q3" s="148">
        <f>Q4+Q126+Q141+Q152+Q156+Q165+Q170</f>
        <v>82000</v>
      </c>
      <c r="R3" s="148">
        <f>R4+R126+R141+R152+R156+R165+R170</f>
        <v>1285767.6300000001</v>
      </c>
      <c r="S3" s="148">
        <f>S4+S126+S141+S152+S156+S165+S170</f>
        <v>229551.12</v>
      </c>
      <c r="T3" s="148">
        <f>T4+T126+T141+T152+T156+T165+T170</f>
        <v>6135.78</v>
      </c>
      <c r="U3" s="148">
        <f>U4+U126+U141+U152+U156+U165+U170</f>
        <v>31979.84</v>
      </c>
      <c r="V3" s="148">
        <f>Q3+R3+S3+T3+U3</f>
        <v>1635434.37</v>
      </c>
    </row>
    <row r="4" spans="1:22" s="197" customFormat="1" ht="20.100000000000001" customHeight="1">
      <c r="A4" s="150"/>
      <c r="B4" s="305">
        <v>2018</v>
      </c>
      <c r="C4" s="306"/>
      <c r="D4" s="198" t="s">
        <v>23</v>
      </c>
      <c r="E4" s="307" t="s">
        <v>24</v>
      </c>
      <c r="F4" s="306"/>
      <c r="G4" s="306"/>
      <c r="H4" s="198" t="s">
        <v>22</v>
      </c>
      <c r="I4" s="307" t="s">
        <v>17</v>
      </c>
      <c r="J4" s="306"/>
      <c r="K4" s="196" t="s">
        <v>18</v>
      </c>
      <c r="L4" s="196">
        <v>2</v>
      </c>
      <c r="M4" s="305" t="s">
        <v>19</v>
      </c>
      <c r="N4" s="306"/>
      <c r="O4" s="306"/>
      <c r="P4" s="196" t="s">
        <v>18</v>
      </c>
      <c r="Q4" s="148">
        <f>Q5+Q16+Q34+Q38+Q53+Q63+Q68+Q76+Q79+Q81+Q84+Q87+Q101+Q121</f>
        <v>0</v>
      </c>
      <c r="R4" s="148">
        <f>R5+R16+R34+R38+R53+R63+R68+R76+R79+R81+R84+R87+R101+R121</f>
        <v>1201139.6000000001</v>
      </c>
      <c r="S4" s="148">
        <f>S5+S16+S34+S38+S53+S63+S68+S76+S79+S81+S84+S87+S101+S121</f>
        <v>229551.12</v>
      </c>
      <c r="T4" s="148">
        <f>T5+T16+T34+T38+T53+T63+T68+T76+T79+T81+T84+T87+T101+T121</f>
        <v>6135.78</v>
      </c>
      <c r="U4" s="148">
        <f>U5+U16+U34+U38+U53+U63+U68+U76+U79+U81+U84+U87+U101+U121</f>
        <v>31979.84</v>
      </c>
      <c r="V4" s="148">
        <f>Q4+R4+S4+T4+U4</f>
        <v>1468806.3400000003</v>
      </c>
    </row>
    <row r="5" spans="1:22" s="156" customFormat="1" ht="24.9" customHeight="1">
      <c r="A5" s="152"/>
      <c r="B5" s="308">
        <v>2018</v>
      </c>
      <c r="C5" s="309"/>
      <c r="D5" s="153" t="s">
        <v>25</v>
      </c>
      <c r="E5" s="310" t="s">
        <v>26</v>
      </c>
      <c r="F5" s="309"/>
      <c r="G5" s="309"/>
      <c r="H5" s="153" t="s">
        <v>22</v>
      </c>
      <c r="I5" s="310" t="s">
        <v>17</v>
      </c>
      <c r="J5" s="309"/>
      <c r="K5" s="199" t="s">
        <v>18</v>
      </c>
      <c r="L5" s="199">
        <v>3</v>
      </c>
      <c r="M5" s="308" t="s">
        <v>19</v>
      </c>
      <c r="N5" s="309"/>
      <c r="O5" s="309"/>
      <c r="P5" s="199" t="s">
        <v>18</v>
      </c>
      <c r="Q5" s="155"/>
      <c r="R5" s="155">
        <f>R6+R7+R8+R9+R10+R11+R12+R13+R14+R15</f>
        <v>478262.65</v>
      </c>
      <c r="S5" s="155"/>
      <c r="T5" s="155"/>
      <c r="U5" s="155"/>
      <c r="V5" s="155">
        <f t="shared" ref="V5:V68" si="0">Q5+R5+S5+T5</f>
        <v>478262.65</v>
      </c>
    </row>
    <row r="6" spans="1:22" ht="24.9" customHeight="1">
      <c r="A6" s="136"/>
      <c r="B6" s="299">
        <v>2018</v>
      </c>
      <c r="C6" s="300"/>
      <c r="D6" s="193" t="s">
        <v>27</v>
      </c>
      <c r="E6" s="301" t="s">
        <v>28</v>
      </c>
      <c r="F6" s="300"/>
      <c r="G6" s="300"/>
      <c r="H6" s="193" t="s">
        <v>22</v>
      </c>
      <c r="I6" s="301" t="s">
        <v>17</v>
      </c>
      <c r="J6" s="300"/>
      <c r="K6" s="191" t="s">
        <v>29</v>
      </c>
      <c r="L6" s="191">
        <v>4</v>
      </c>
      <c r="M6" s="299" t="s">
        <v>19</v>
      </c>
      <c r="N6" s="300"/>
      <c r="O6" s="300"/>
      <c r="P6" s="191" t="s">
        <v>18</v>
      </c>
      <c r="Q6" s="9"/>
      <c r="R6" s="144"/>
      <c r="S6" s="144"/>
      <c r="T6" s="144"/>
      <c r="U6" s="144"/>
      <c r="V6" s="144">
        <f t="shared" si="0"/>
        <v>0</v>
      </c>
    </row>
    <row r="7" spans="1:22" ht="24.9" customHeight="1">
      <c r="A7" s="136"/>
      <c r="B7" s="299">
        <v>2018</v>
      </c>
      <c r="C7" s="300"/>
      <c r="D7" s="193" t="s">
        <v>30</v>
      </c>
      <c r="E7" s="301" t="s">
        <v>31</v>
      </c>
      <c r="F7" s="300"/>
      <c r="G7" s="300"/>
      <c r="H7" s="193" t="s">
        <v>22</v>
      </c>
      <c r="I7" s="301" t="s">
        <v>17</v>
      </c>
      <c r="J7" s="300"/>
      <c r="K7" s="191" t="s">
        <v>29</v>
      </c>
      <c r="L7" s="191">
        <v>4</v>
      </c>
      <c r="M7" s="299" t="s">
        <v>19</v>
      </c>
      <c r="N7" s="300"/>
      <c r="O7" s="300"/>
      <c r="P7" s="191" t="s">
        <v>18</v>
      </c>
      <c r="Q7" s="144"/>
      <c r="R7" s="144">
        <v>9848.9599999999991</v>
      </c>
      <c r="S7" s="144"/>
      <c r="T7" s="144"/>
      <c r="U7" s="144"/>
      <c r="V7" s="144">
        <f t="shared" si="0"/>
        <v>9848.9599999999991</v>
      </c>
    </row>
    <row r="8" spans="1:22" ht="24.9" customHeight="1">
      <c r="A8" s="136"/>
      <c r="B8" s="299">
        <v>2018</v>
      </c>
      <c r="C8" s="300"/>
      <c r="D8" s="193" t="s">
        <v>32</v>
      </c>
      <c r="E8" s="301" t="s">
        <v>33</v>
      </c>
      <c r="F8" s="300"/>
      <c r="G8" s="300"/>
      <c r="H8" s="193" t="s">
        <v>22</v>
      </c>
      <c r="I8" s="301" t="s">
        <v>17</v>
      </c>
      <c r="J8" s="300"/>
      <c r="K8" s="191" t="s">
        <v>29</v>
      </c>
      <c r="L8" s="191">
        <v>4</v>
      </c>
      <c r="M8" s="299" t="s">
        <v>19</v>
      </c>
      <c r="N8" s="300"/>
      <c r="O8" s="300"/>
      <c r="P8" s="191" t="s">
        <v>18</v>
      </c>
      <c r="Q8" s="144"/>
      <c r="R8" s="144">
        <v>162513.85999999999</v>
      </c>
      <c r="S8" s="144"/>
      <c r="T8" s="144"/>
      <c r="U8" s="144"/>
      <c r="V8" s="144">
        <f t="shared" si="0"/>
        <v>162513.85999999999</v>
      </c>
    </row>
    <row r="9" spans="1:22" ht="24.9" customHeight="1">
      <c r="A9" s="136"/>
      <c r="B9" s="299">
        <v>2018</v>
      </c>
      <c r="C9" s="300"/>
      <c r="D9" s="193" t="s">
        <v>34</v>
      </c>
      <c r="E9" s="301" t="s">
        <v>35</v>
      </c>
      <c r="F9" s="300"/>
      <c r="G9" s="300"/>
      <c r="H9" s="193" t="s">
        <v>22</v>
      </c>
      <c r="I9" s="301" t="s">
        <v>17</v>
      </c>
      <c r="J9" s="300"/>
      <c r="K9" s="191" t="s">
        <v>29</v>
      </c>
      <c r="L9" s="191">
        <v>4</v>
      </c>
      <c r="M9" s="299" t="s">
        <v>19</v>
      </c>
      <c r="N9" s="300"/>
      <c r="O9" s="300"/>
      <c r="P9" s="191" t="s">
        <v>18</v>
      </c>
      <c r="Q9" s="52"/>
      <c r="R9" s="144"/>
      <c r="S9" s="144"/>
      <c r="T9" s="144"/>
      <c r="U9" s="144"/>
      <c r="V9" s="144">
        <f t="shared" si="0"/>
        <v>0</v>
      </c>
    </row>
    <row r="10" spans="1:22" ht="24.9" customHeight="1">
      <c r="A10" s="136"/>
      <c r="B10" s="299">
        <v>2018</v>
      </c>
      <c r="C10" s="300"/>
      <c r="D10" s="193" t="s">
        <v>36</v>
      </c>
      <c r="E10" s="301" t="s">
        <v>37</v>
      </c>
      <c r="F10" s="300"/>
      <c r="G10" s="300"/>
      <c r="H10" s="193" t="s">
        <v>22</v>
      </c>
      <c r="I10" s="301" t="s">
        <v>17</v>
      </c>
      <c r="J10" s="300"/>
      <c r="K10" s="191" t="s">
        <v>29</v>
      </c>
      <c r="L10" s="191">
        <v>4</v>
      </c>
      <c r="M10" s="299" t="s">
        <v>19</v>
      </c>
      <c r="N10" s="300"/>
      <c r="O10" s="300"/>
      <c r="P10" s="191" t="s">
        <v>18</v>
      </c>
      <c r="Q10" s="159"/>
      <c r="R10" s="144"/>
      <c r="S10" s="144"/>
      <c r="T10" s="144"/>
      <c r="U10" s="144"/>
      <c r="V10" s="144">
        <f t="shared" si="0"/>
        <v>0</v>
      </c>
    </row>
    <row r="11" spans="1:22" ht="24.9" customHeight="1">
      <c r="A11" s="136"/>
      <c r="B11" s="299">
        <v>2018</v>
      </c>
      <c r="C11" s="300"/>
      <c r="D11" s="193" t="s">
        <v>38</v>
      </c>
      <c r="E11" s="301" t="s">
        <v>39</v>
      </c>
      <c r="F11" s="300"/>
      <c r="G11" s="300"/>
      <c r="H11" s="193" t="s">
        <v>22</v>
      </c>
      <c r="I11" s="301" t="s">
        <v>17</v>
      </c>
      <c r="J11" s="300"/>
      <c r="K11" s="191" t="s">
        <v>29</v>
      </c>
      <c r="L11" s="191">
        <v>4</v>
      </c>
      <c r="M11" s="299" t="s">
        <v>19</v>
      </c>
      <c r="N11" s="300"/>
      <c r="O11" s="300"/>
      <c r="P11" s="191" t="s">
        <v>18</v>
      </c>
      <c r="Q11" s="159"/>
      <c r="R11" s="144"/>
      <c r="S11" s="144"/>
      <c r="T11" s="144"/>
      <c r="U11" s="144"/>
      <c r="V11" s="144">
        <f t="shared" si="0"/>
        <v>0</v>
      </c>
    </row>
    <row r="12" spans="1:22" ht="31.5" customHeight="1">
      <c r="A12" s="136"/>
      <c r="B12" s="299">
        <v>2018</v>
      </c>
      <c r="C12" s="300"/>
      <c r="D12" s="193" t="s">
        <v>40</v>
      </c>
      <c r="E12" s="301" t="s">
        <v>41</v>
      </c>
      <c r="F12" s="300"/>
      <c r="G12" s="300"/>
      <c r="H12" s="193" t="s">
        <v>22</v>
      </c>
      <c r="I12" s="301" t="s">
        <v>17</v>
      </c>
      <c r="J12" s="300"/>
      <c r="K12" s="191" t="s">
        <v>29</v>
      </c>
      <c r="L12" s="191">
        <v>4</v>
      </c>
      <c r="M12" s="299" t="s">
        <v>19</v>
      </c>
      <c r="N12" s="300"/>
      <c r="O12" s="300"/>
      <c r="P12" s="191" t="s">
        <v>18</v>
      </c>
      <c r="Q12" s="159"/>
      <c r="R12" s="144">
        <v>33029.96</v>
      </c>
      <c r="S12" s="144"/>
      <c r="T12" s="144"/>
      <c r="U12" s="144"/>
      <c r="V12" s="144">
        <f t="shared" si="0"/>
        <v>33029.96</v>
      </c>
    </row>
    <row r="13" spans="1:22" ht="24.9" customHeight="1">
      <c r="A13" s="136"/>
      <c r="B13" s="299">
        <v>2018</v>
      </c>
      <c r="C13" s="300"/>
      <c r="D13" s="193" t="s">
        <v>42</v>
      </c>
      <c r="E13" s="301" t="s">
        <v>43</v>
      </c>
      <c r="F13" s="300"/>
      <c r="G13" s="300"/>
      <c r="H13" s="193" t="s">
        <v>22</v>
      </c>
      <c r="I13" s="301" t="s">
        <v>17</v>
      </c>
      <c r="J13" s="300"/>
      <c r="K13" s="191" t="s">
        <v>29</v>
      </c>
      <c r="L13" s="191">
        <v>4</v>
      </c>
      <c r="M13" s="299" t="s">
        <v>19</v>
      </c>
      <c r="N13" s="300"/>
      <c r="O13" s="300"/>
      <c r="P13" s="191" t="s">
        <v>18</v>
      </c>
      <c r="Q13" s="159"/>
      <c r="R13" s="144">
        <f>658545.42-385675.55</f>
        <v>272869.87000000005</v>
      </c>
      <c r="S13" s="144"/>
      <c r="T13" s="144"/>
      <c r="U13" s="144"/>
      <c r="V13" s="144">
        <f t="shared" si="0"/>
        <v>272869.87000000005</v>
      </c>
    </row>
    <row r="14" spans="1:22" ht="24.9" customHeight="1">
      <c r="A14" s="136"/>
      <c r="B14" s="299">
        <v>2018</v>
      </c>
      <c r="C14" s="300"/>
      <c r="D14" s="193" t="s">
        <v>44</v>
      </c>
      <c r="E14" s="301" t="s">
        <v>45</v>
      </c>
      <c r="F14" s="300"/>
      <c r="G14" s="300"/>
      <c r="H14" s="193" t="s">
        <v>22</v>
      </c>
      <c r="I14" s="301" t="s">
        <v>17</v>
      </c>
      <c r="J14" s="300"/>
      <c r="K14" s="191" t="s">
        <v>29</v>
      </c>
      <c r="L14" s="191">
        <v>4</v>
      </c>
      <c r="M14" s="299" t="s">
        <v>19</v>
      </c>
      <c r="N14" s="300"/>
      <c r="O14" s="300"/>
      <c r="P14" s="191" t="s">
        <v>18</v>
      </c>
      <c r="Q14" s="9"/>
      <c r="R14" s="144"/>
      <c r="S14" s="144"/>
      <c r="T14" s="144"/>
      <c r="U14" s="144"/>
      <c r="V14" s="144">
        <f t="shared" si="0"/>
        <v>0</v>
      </c>
    </row>
    <row r="15" spans="1:22" ht="24.9" customHeight="1">
      <c r="A15" s="136"/>
      <c r="B15" s="299">
        <v>2018</v>
      </c>
      <c r="C15" s="300"/>
      <c r="D15" s="193" t="s">
        <v>46</v>
      </c>
      <c r="E15" s="301" t="s">
        <v>47</v>
      </c>
      <c r="F15" s="300"/>
      <c r="G15" s="300"/>
      <c r="H15" s="193" t="s">
        <v>22</v>
      </c>
      <c r="I15" s="301" t="s">
        <v>17</v>
      </c>
      <c r="J15" s="300"/>
      <c r="K15" s="191" t="s">
        <v>29</v>
      </c>
      <c r="L15" s="191">
        <v>4</v>
      </c>
      <c r="M15" s="299" t="s">
        <v>19</v>
      </c>
      <c r="N15" s="300"/>
      <c r="O15" s="300"/>
      <c r="P15" s="191" t="s">
        <v>18</v>
      </c>
      <c r="Q15" s="159"/>
      <c r="R15" s="144"/>
      <c r="S15" s="144"/>
      <c r="T15" s="144"/>
      <c r="U15" s="144"/>
      <c r="V15" s="144">
        <f t="shared" si="0"/>
        <v>0</v>
      </c>
    </row>
    <row r="16" spans="1:22" s="156" customFormat="1" ht="24.9" customHeight="1">
      <c r="A16" s="152"/>
      <c r="B16" s="308">
        <v>2018</v>
      </c>
      <c r="C16" s="309"/>
      <c r="D16" s="153" t="s">
        <v>48</v>
      </c>
      <c r="E16" s="310" t="s">
        <v>49</v>
      </c>
      <c r="F16" s="309"/>
      <c r="G16" s="309"/>
      <c r="H16" s="153" t="s">
        <v>22</v>
      </c>
      <c r="I16" s="310" t="s">
        <v>17</v>
      </c>
      <c r="J16" s="309"/>
      <c r="K16" s="199" t="s">
        <v>18</v>
      </c>
      <c r="L16" s="199">
        <v>3</v>
      </c>
      <c r="M16" s="308" t="s">
        <v>19</v>
      </c>
      <c r="N16" s="309"/>
      <c r="O16" s="309"/>
      <c r="P16" s="199" t="s">
        <v>18</v>
      </c>
      <c r="Q16" s="155"/>
      <c r="R16" s="155">
        <f>R17+R18+R19+R20+R21+R22+R23+R24+R25+R26+R27+R28+R29+R30+R31+R32+R33</f>
        <v>68928.66</v>
      </c>
      <c r="S16" s="155"/>
      <c r="T16" s="155"/>
      <c r="U16" s="155"/>
      <c r="V16" s="155">
        <f t="shared" si="0"/>
        <v>68928.66</v>
      </c>
    </row>
    <row r="17" spans="1:22" ht="24.9" customHeight="1">
      <c r="A17" s="136"/>
      <c r="B17" s="299">
        <v>2018</v>
      </c>
      <c r="C17" s="300"/>
      <c r="D17" s="193" t="s">
        <v>50</v>
      </c>
      <c r="E17" s="301" t="s">
        <v>51</v>
      </c>
      <c r="F17" s="300"/>
      <c r="G17" s="300"/>
      <c r="H17" s="193" t="s">
        <v>22</v>
      </c>
      <c r="I17" s="301" t="s">
        <v>17</v>
      </c>
      <c r="J17" s="300"/>
      <c r="K17" s="191" t="s">
        <v>29</v>
      </c>
      <c r="L17" s="191">
        <v>4</v>
      </c>
      <c r="M17" s="299" t="s">
        <v>19</v>
      </c>
      <c r="N17" s="300"/>
      <c r="O17" s="300"/>
      <c r="P17" s="191" t="s">
        <v>18</v>
      </c>
      <c r="Q17" s="159"/>
      <c r="R17" s="144">
        <v>38.75</v>
      </c>
      <c r="S17" s="144"/>
      <c r="T17" s="144"/>
      <c r="U17" s="144"/>
      <c r="V17" s="144">
        <f t="shared" si="0"/>
        <v>38.75</v>
      </c>
    </row>
    <row r="18" spans="1:22" ht="24.9" customHeight="1">
      <c r="A18" s="136"/>
      <c r="B18" s="299">
        <v>2018</v>
      </c>
      <c r="C18" s="300"/>
      <c r="D18" s="193" t="s">
        <v>52</v>
      </c>
      <c r="E18" s="301" t="s">
        <v>53</v>
      </c>
      <c r="F18" s="300"/>
      <c r="G18" s="300"/>
      <c r="H18" s="193" t="s">
        <v>22</v>
      </c>
      <c r="I18" s="301" t="s">
        <v>17</v>
      </c>
      <c r="J18" s="300"/>
      <c r="K18" s="191" t="s">
        <v>29</v>
      </c>
      <c r="L18" s="191">
        <v>4</v>
      </c>
      <c r="M18" s="299" t="s">
        <v>19</v>
      </c>
      <c r="N18" s="300"/>
      <c r="O18" s="300"/>
      <c r="P18" s="191" t="s">
        <v>18</v>
      </c>
      <c r="Q18" s="159"/>
      <c r="R18" s="144"/>
      <c r="S18" s="144"/>
      <c r="T18" s="144"/>
      <c r="U18" s="144"/>
      <c r="V18" s="144">
        <f t="shared" si="0"/>
        <v>0</v>
      </c>
    </row>
    <row r="19" spans="1:22" ht="24.9" customHeight="1">
      <c r="A19" s="136"/>
      <c r="B19" s="299">
        <v>2018</v>
      </c>
      <c r="C19" s="300"/>
      <c r="D19" s="193" t="s">
        <v>54</v>
      </c>
      <c r="E19" s="301" t="s">
        <v>55</v>
      </c>
      <c r="F19" s="300"/>
      <c r="G19" s="300"/>
      <c r="H19" s="193" t="s">
        <v>22</v>
      </c>
      <c r="I19" s="301" t="s">
        <v>17</v>
      </c>
      <c r="J19" s="300"/>
      <c r="K19" s="191" t="s">
        <v>29</v>
      </c>
      <c r="L19" s="191">
        <v>4</v>
      </c>
      <c r="M19" s="299" t="s">
        <v>19</v>
      </c>
      <c r="N19" s="300"/>
      <c r="O19" s="300"/>
      <c r="P19" s="191" t="s">
        <v>18</v>
      </c>
      <c r="Q19" s="159"/>
      <c r="R19" s="144"/>
      <c r="S19" s="144"/>
      <c r="T19" s="144"/>
      <c r="U19" s="144"/>
      <c r="V19" s="144">
        <f t="shared" si="0"/>
        <v>0</v>
      </c>
    </row>
    <row r="20" spans="1:22" ht="24.9" customHeight="1">
      <c r="A20" s="136"/>
      <c r="B20" s="299">
        <v>2018</v>
      </c>
      <c r="C20" s="300"/>
      <c r="D20" s="193" t="s">
        <v>56</v>
      </c>
      <c r="E20" s="301" t="s">
        <v>57</v>
      </c>
      <c r="F20" s="300"/>
      <c r="G20" s="300"/>
      <c r="H20" s="193" t="s">
        <v>22</v>
      </c>
      <c r="I20" s="301" t="s">
        <v>17</v>
      </c>
      <c r="J20" s="300"/>
      <c r="K20" s="191" t="s">
        <v>29</v>
      </c>
      <c r="L20" s="191">
        <v>4</v>
      </c>
      <c r="M20" s="299" t="s">
        <v>19</v>
      </c>
      <c r="N20" s="300"/>
      <c r="O20" s="300"/>
      <c r="P20" s="191" t="s">
        <v>18</v>
      </c>
      <c r="Q20" s="159"/>
      <c r="R20" s="144"/>
      <c r="S20" s="144"/>
      <c r="T20" s="144"/>
      <c r="U20" s="144"/>
      <c r="V20" s="144">
        <f t="shared" si="0"/>
        <v>0</v>
      </c>
    </row>
    <row r="21" spans="1:22" ht="24.9" customHeight="1">
      <c r="A21" s="136"/>
      <c r="B21" s="299">
        <v>2018</v>
      </c>
      <c r="C21" s="300"/>
      <c r="D21" s="193" t="s">
        <v>58</v>
      </c>
      <c r="E21" s="301" t="s">
        <v>59</v>
      </c>
      <c r="F21" s="300"/>
      <c r="G21" s="300"/>
      <c r="H21" s="193" t="s">
        <v>22</v>
      </c>
      <c r="I21" s="301" t="s">
        <v>17</v>
      </c>
      <c r="J21" s="300"/>
      <c r="K21" s="191" t="s">
        <v>29</v>
      </c>
      <c r="L21" s="191">
        <v>4</v>
      </c>
      <c r="M21" s="299" t="s">
        <v>19</v>
      </c>
      <c r="N21" s="300"/>
      <c r="O21" s="300"/>
      <c r="P21" s="191" t="s">
        <v>18</v>
      </c>
      <c r="Q21" s="159"/>
      <c r="R21" s="144"/>
      <c r="S21" s="144"/>
      <c r="T21" s="144"/>
      <c r="U21" s="144"/>
      <c r="V21" s="144">
        <f t="shared" si="0"/>
        <v>0</v>
      </c>
    </row>
    <row r="22" spans="1:22" ht="24.9" customHeight="1">
      <c r="A22" s="136"/>
      <c r="B22" s="299">
        <v>2018</v>
      </c>
      <c r="C22" s="300"/>
      <c r="D22" s="193" t="s">
        <v>60</v>
      </c>
      <c r="E22" s="301" t="s">
        <v>61</v>
      </c>
      <c r="F22" s="300"/>
      <c r="G22" s="300"/>
      <c r="H22" s="193" t="s">
        <v>22</v>
      </c>
      <c r="I22" s="301" t="s">
        <v>17</v>
      </c>
      <c r="J22" s="300"/>
      <c r="K22" s="191" t="s">
        <v>29</v>
      </c>
      <c r="L22" s="191">
        <v>4</v>
      </c>
      <c r="M22" s="299" t="s">
        <v>19</v>
      </c>
      <c r="N22" s="300"/>
      <c r="O22" s="300"/>
      <c r="P22" s="191" t="s">
        <v>18</v>
      </c>
      <c r="Q22" s="159"/>
      <c r="R22" s="144">
        <v>8238.39</v>
      </c>
      <c r="S22" s="144"/>
      <c r="T22" s="144"/>
      <c r="U22" s="144"/>
      <c r="V22" s="144">
        <f t="shared" si="0"/>
        <v>8238.39</v>
      </c>
    </row>
    <row r="23" spans="1:22" ht="24.9" customHeight="1">
      <c r="A23" s="136"/>
      <c r="B23" s="299">
        <v>2018</v>
      </c>
      <c r="C23" s="300"/>
      <c r="D23" s="193" t="s">
        <v>62</v>
      </c>
      <c r="E23" s="301" t="s">
        <v>63</v>
      </c>
      <c r="F23" s="300"/>
      <c r="G23" s="300"/>
      <c r="H23" s="193" t="s">
        <v>22</v>
      </c>
      <c r="I23" s="301" t="s">
        <v>17</v>
      </c>
      <c r="J23" s="300"/>
      <c r="K23" s="191" t="s">
        <v>29</v>
      </c>
      <c r="L23" s="191">
        <v>4</v>
      </c>
      <c r="M23" s="299" t="s">
        <v>19</v>
      </c>
      <c r="N23" s="300"/>
      <c r="O23" s="300"/>
      <c r="P23" s="191" t="s">
        <v>18</v>
      </c>
      <c r="Q23" s="159"/>
      <c r="R23" s="144"/>
      <c r="S23" s="144"/>
      <c r="T23" s="144"/>
      <c r="U23" s="144"/>
      <c r="V23" s="144">
        <f t="shared" si="0"/>
        <v>0</v>
      </c>
    </row>
    <row r="24" spans="1:22" ht="24.9" customHeight="1">
      <c r="A24" s="136"/>
      <c r="B24" s="299">
        <v>2018</v>
      </c>
      <c r="C24" s="300"/>
      <c r="D24" s="193" t="s">
        <v>64</v>
      </c>
      <c r="E24" s="301" t="s">
        <v>65</v>
      </c>
      <c r="F24" s="300"/>
      <c r="G24" s="300"/>
      <c r="H24" s="193" t="s">
        <v>22</v>
      </c>
      <c r="I24" s="301" t="s">
        <v>17</v>
      </c>
      <c r="J24" s="300"/>
      <c r="K24" s="191" t="s">
        <v>29</v>
      </c>
      <c r="L24" s="191">
        <v>4</v>
      </c>
      <c r="M24" s="299" t="s">
        <v>19</v>
      </c>
      <c r="N24" s="300"/>
      <c r="O24" s="300"/>
      <c r="P24" s="191" t="s">
        <v>18</v>
      </c>
      <c r="Q24" s="159"/>
      <c r="R24" s="144"/>
      <c r="S24" s="144"/>
      <c r="T24" s="144"/>
      <c r="U24" s="144"/>
      <c r="V24" s="144">
        <f t="shared" si="0"/>
        <v>0</v>
      </c>
    </row>
    <row r="25" spans="1:22" ht="24.9" customHeight="1">
      <c r="A25" s="136"/>
      <c r="B25" s="299">
        <v>2018</v>
      </c>
      <c r="C25" s="300"/>
      <c r="D25" s="193" t="s">
        <v>66</v>
      </c>
      <c r="E25" s="301" t="s">
        <v>67</v>
      </c>
      <c r="F25" s="300"/>
      <c r="G25" s="300"/>
      <c r="H25" s="193" t="s">
        <v>22</v>
      </c>
      <c r="I25" s="301" t="s">
        <v>17</v>
      </c>
      <c r="J25" s="300"/>
      <c r="K25" s="191" t="s">
        <v>29</v>
      </c>
      <c r="L25" s="191">
        <v>4</v>
      </c>
      <c r="M25" s="299" t="s">
        <v>19</v>
      </c>
      <c r="N25" s="300"/>
      <c r="O25" s="300"/>
      <c r="P25" s="191" t="s">
        <v>18</v>
      </c>
      <c r="Q25" s="159"/>
      <c r="R25" s="144"/>
      <c r="S25" s="144"/>
      <c r="T25" s="144"/>
      <c r="U25" s="144"/>
      <c r="V25" s="144">
        <f t="shared" si="0"/>
        <v>0</v>
      </c>
    </row>
    <row r="26" spans="1:22" ht="45.75" customHeight="1">
      <c r="A26" s="136"/>
      <c r="B26" s="299">
        <v>2018</v>
      </c>
      <c r="C26" s="300"/>
      <c r="D26" s="193" t="s">
        <v>68</v>
      </c>
      <c r="E26" s="301" t="s">
        <v>69</v>
      </c>
      <c r="F26" s="300"/>
      <c r="G26" s="300"/>
      <c r="H26" s="193" t="s">
        <v>22</v>
      </c>
      <c r="I26" s="301" t="s">
        <v>17</v>
      </c>
      <c r="J26" s="300"/>
      <c r="K26" s="191" t="s">
        <v>29</v>
      </c>
      <c r="L26" s="191">
        <v>4</v>
      </c>
      <c r="M26" s="299" t="s">
        <v>19</v>
      </c>
      <c r="N26" s="300"/>
      <c r="O26" s="300"/>
      <c r="P26" s="191" t="s">
        <v>18</v>
      </c>
      <c r="Q26" s="159"/>
      <c r="R26" s="144"/>
      <c r="S26" s="144"/>
      <c r="T26" s="144"/>
      <c r="U26" s="144"/>
      <c r="V26" s="144">
        <f t="shared" si="0"/>
        <v>0</v>
      </c>
    </row>
    <row r="27" spans="1:22" ht="24.9" customHeight="1">
      <c r="A27" s="136"/>
      <c r="B27" s="299">
        <v>2018</v>
      </c>
      <c r="C27" s="300"/>
      <c r="D27" s="193" t="s">
        <v>70</v>
      </c>
      <c r="E27" s="301" t="s">
        <v>71</v>
      </c>
      <c r="F27" s="300"/>
      <c r="G27" s="300"/>
      <c r="H27" s="193" t="s">
        <v>22</v>
      </c>
      <c r="I27" s="301" t="s">
        <v>17</v>
      </c>
      <c r="J27" s="300"/>
      <c r="K27" s="191" t="s">
        <v>29</v>
      </c>
      <c r="L27" s="191">
        <v>4</v>
      </c>
      <c r="M27" s="299" t="s">
        <v>19</v>
      </c>
      <c r="N27" s="300"/>
      <c r="O27" s="300"/>
      <c r="P27" s="191" t="s">
        <v>18</v>
      </c>
      <c r="Q27" s="159"/>
      <c r="R27" s="144"/>
      <c r="S27" s="144"/>
      <c r="T27" s="144"/>
      <c r="U27" s="144"/>
      <c r="V27" s="144">
        <f t="shared" si="0"/>
        <v>0</v>
      </c>
    </row>
    <row r="28" spans="1:22" ht="24.9" customHeight="1">
      <c r="A28" s="136"/>
      <c r="B28" s="299">
        <v>2018</v>
      </c>
      <c r="C28" s="300"/>
      <c r="D28" s="193" t="s">
        <v>72</v>
      </c>
      <c r="E28" s="301" t="s">
        <v>73</v>
      </c>
      <c r="F28" s="300"/>
      <c r="G28" s="300"/>
      <c r="H28" s="193" t="s">
        <v>22</v>
      </c>
      <c r="I28" s="301" t="s">
        <v>17</v>
      </c>
      <c r="J28" s="300"/>
      <c r="K28" s="191" t="s">
        <v>29</v>
      </c>
      <c r="L28" s="191">
        <v>4</v>
      </c>
      <c r="M28" s="299" t="s">
        <v>19</v>
      </c>
      <c r="N28" s="300"/>
      <c r="O28" s="300"/>
      <c r="P28" s="191" t="s">
        <v>18</v>
      </c>
      <c r="Q28" s="159"/>
      <c r="R28" s="144"/>
      <c r="S28" s="144"/>
      <c r="T28" s="144"/>
      <c r="U28" s="144"/>
      <c r="V28" s="144">
        <f t="shared" si="0"/>
        <v>0</v>
      </c>
    </row>
    <row r="29" spans="1:22" ht="24.9" customHeight="1">
      <c r="A29" s="136"/>
      <c r="B29" s="299">
        <v>2018</v>
      </c>
      <c r="C29" s="300"/>
      <c r="D29" s="193" t="s">
        <v>74</v>
      </c>
      <c r="E29" s="301" t="s">
        <v>75</v>
      </c>
      <c r="F29" s="300"/>
      <c r="G29" s="300"/>
      <c r="H29" s="193" t="s">
        <v>22</v>
      </c>
      <c r="I29" s="301" t="s">
        <v>17</v>
      </c>
      <c r="J29" s="300"/>
      <c r="K29" s="191" t="s">
        <v>29</v>
      </c>
      <c r="L29" s="191">
        <v>4</v>
      </c>
      <c r="M29" s="299" t="s">
        <v>19</v>
      </c>
      <c r="N29" s="300"/>
      <c r="O29" s="300"/>
      <c r="P29" s="191" t="s">
        <v>18</v>
      </c>
      <c r="Q29" s="159"/>
      <c r="R29" s="144"/>
      <c r="S29" s="144"/>
      <c r="T29" s="144"/>
      <c r="U29" s="144"/>
      <c r="V29" s="144">
        <f t="shared" si="0"/>
        <v>0</v>
      </c>
    </row>
    <row r="30" spans="1:22" ht="24.9" customHeight="1">
      <c r="A30" s="136"/>
      <c r="B30" s="299">
        <v>2018</v>
      </c>
      <c r="C30" s="300"/>
      <c r="D30" s="193" t="s">
        <v>76</v>
      </c>
      <c r="E30" s="301" t="s">
        <v>77</v>
      </c>
      <c r="F30" s="300"/>
      <c r="G30" s="300"/>
      <c r="H30" s="193" t="s">
        <v>22</v>
      </c>
      <c r="I30" s="301" t="s">
        <v>17</v>
      </c>
      <c r="J30" s="300"/>
      <c r="K30" s="191" t="s">
        <v>29</v>
      </c>
      <c r="L30" s="191">
        <v>4</v>
      </c>
      <c r="M30" s="299" t="s">
        <v>19</v>
      </c>
      <c r="N30" s="300"/>
      <c r="O30" s="300"/>
      <c r="P30" s="191" t="s">
        <v>18</v>
      </c>
      <c r="Q30" s="159"/>
      <c r="R30" s="144"/>
      <c r="S30" s="144"/>
      <c r="T30" s="144"/>
      <c r="U30" s="144"/>
      <c r="V30" s="144">
        <f t="shared" si="0"/>
        <v>0</v>
      </c>
    </row>
    <row r="31" spans="1:22" ht="24.9" customHeight="1">
      <c r="A31" s="136"/>
      <c r="B31" s="299">
        <v>2018</v>
      </c>
      <c r="C31" s="300"/>
      <c r="D31" s="193" t="s">
        <v>78</v>
      </c>
      <c r="E31" s="301" t="s">
        <v>79</v>
      </c>
      <c r="F31" s="300"/>
      <c r="G31" s="300"/>
      <c r="H31" s="193" t="s">
        <v>22</v>
      </c>
      <c r="I31" s="301" t="s">
        <v>17</v>
      </c>
      <c r="J31" s="300"/>
      <c r="K31" s="191" t="s">
        <v>29</v>
      </c>
      <c r="L31" s="191">
        <v>4</v>
      </c>
      <c r="M31" s="299" t="s">
        <v>19</v>
      </c>
      <c r="N31" s="300"/>
      <c r="O31" s="300"/>
      <c r="P31" s="191" t="s">
        <v>18</v>
      </c>
      <c r="Q31" s="159"/>
      <c r="R31" s="144"/>
      <c r="S31" s="144"/>
      <c r="T31" s="144"/>
      <c r="U31" s="144"/>
      <c r="V31" s="144">
        <f t="shared" si="0"/>
        <v>0</v>
      </c>
    </row>
    <row r="32" spans="1:22" ht="24.9" customHeight="1">
      <c r="A32" s="136"/>
      <c r="B32" s="299">
        <v>2018</v>
      </c>
      <c r="C32" s="300"/>
      <c r="D32" s="193" t="s">
        <v>80</v>
      </c>
      <c r="E32" s="301" t="s">
        <v>81</v>
      </c>
      <c r="F32" s="300"/>
      <c r="G32" s="300"/>
      <c r="H32" s="193" t="s">
        <v>22</v>
      </c>
      <c r="I32" s="301" t="s">
        <v>17</v>
      </c>
      <c r="J32" s="300"/>
      <c r="K32" s="191" t="s">
        <v>29</v>
      </c>
      <c r="L32" s="191">
        <v>4</v>
      </c>
      <c r="M32" s="299" t="s">
        <v>19</v>
      </c>
      <c r="N32" s="300"/>
      <c r="O32" s="300"/>
      <c r="P32" s="191" t="s">
        <v>18</v>
      </c>
      <c r="Q32" s="159"/>
      <c r="R32" s="144">
        <v>60651.519999999997</v>
      </c>
      <c r="S32" s="144"/>
      <c r="T32" s="144"/>
      <c r="U32" s="144"/>
      <c r="V32" s="144">
        <f t="shared" si="0"/>
        <v>60651.519999999997</v>
      </c>
    </row>
    <row r="33" spans="1:22" ht="39.75" customHeight="1">
      <c r="A33" s="136"/>
      <c r="B33" s="299">
        <v>2018</v>
      </c>
      <c r="C33" s="300"/>
      <c r="D33" s="193" t="s">
        <v>82</v>
      </c>
      <c r="E33" s="301" t="s">
        <v>83</v>
      </c>
      <c r="F33" s="300"/>
      <c r="G33" s="300"/>
      <c r="H33" s="193" t="s">
        <v>22</v>
      </c>
      <c r="I33" s="301" t="s">
        <v>17</v>
      </c>
      <c r="J33" s="300"/>
      <c r="K33" s="191" t="s">
        <v>29</v>
      </c>
      <c r="L33" s="191">
        <v>4</v>
      </c>
      <c r="M33" s="299" t="s">
        <v>19</v>
      </c>
      <c r="N33" s="300"/>
      <c r="O33" s="300"/>
      <c r="P33" s="191" t="s">
        <v>18</v>
      </c>
      <c r="Q33" s="159"/>
      <c r="R33" s="144"/>
      <c r="S33" s="144"/>
      <c r="T33" s="144"/>
      <c r="U33" s="144"/>
      <c r="V33" s="144">
        <f t="shared" si="0"/>
        <v>0</v>
      </c>
    </row>
    <row r="34" spans="1:22" s="156" customFormat="1" ht="24.9" customHeight="1">
      <c r="A34" s="152"/>
      <c r="B34" s="308">
        <v>2018</v>
      </c>
      <c r="C34" s="309"/>
      <c r="D34" s="153" t="s">
        <v>84</v>
      </c>
      <c r="E34" s="310" t="s">
        <v>85</v>
      </c>
      <c r="F34" s="309"/>
      <c r="G34" s="309"/>
      <c r="H34" s="153" t="s">
        <v>22</v>
      </c>
      <c r="I34" s="310" t="s">
        <v>17</v>
      </c>
      <c r="J34" s="309"/>
      <c r="K34" s="199" t="s">
        <v>18</v>
      </c>
      <c r="L34" s="199">
        <v>3</v>
      </c>
      <c r="M34" s="308" t="s">
        <v>19</v>
      </c>
      <c r="N34" s="309"/>
      <c r="O34" s="309"/>
      <c r="P34" s="199" t="s">
        <v>18</v>
      </c>
      <c r="Q34" s="155"/>
      <c r="R34" s="155">
        <f>R35+R36+R37</f>
        <v>123366.28</v>
      </c>
      <c r="S34" s="155"/>
      <c r="T34" s="155"/>
      <c r="U34" s="155"/>
      <c r="V34" s="155">
        <f t="shared" si="0"/>
        <v>123366.28</v>
      </c>
    </row>
    <row r="35" spans="1:22" ht="31.5" customHeight="1">
      <c r="A35" s="136"/>
      <c r="B35" s="299">
        <v>2018</v>
      </c>
      <c r="C35" s="300"/>
      <c r="D35" s="193" t="s">
        <v>86</v>
      </c>
      <c r="E35" s="301" t="s">
        <v>87</v>
      </c>
      <c r="F35" s="300"/>
      <c r="G35" s="300"/>
      <c r="H35" s="193" t="s">
        <v>22</v>
      </c>
      <c r="I35" s="301" t="s">
        <v>17</v>
      </c>
      <c r="J35" s="300"/>
      <c r="K35" s="191" t="s">
        <v>29</v>
      </c>
      <c r="L35" s="191">
        <v>4</v>
      </c>
      <c r="M35" s="299" t="s">
        <v>19</v>
      </c>
      <c r="N35" s="300"/>
      <c r="O35" s="300"/>
      <c r="P35" s="191" t="s">
        <v>18</v>
      </c>
      <c r="Q35" s="159"/>
      <c r="R35" s="144">
        <v>123366.28</v>
      </c>
      <c r="S35" s="144"/>
      <c r="T35" s="144"/>
      <c r="U35" s="144"/>
      <c r="V35" s="144">
        <f t="shared" si="0"/>
        <v>123366.28</v>
      </c>
    </row>
    <row r="36" spans="1:22" ht="24.9" customHeight="1">
      <c r="A36" s="136"/>
      <c r="B36" s="299">
        <v>2018</v>
      </c>
      <c r="C36" s="300"/>
      <c r="D36" s="193" t="s">
        <v>88</v>
      </c>
      <c r="E36" s="301" t="s">
        <v>89</v>
      </c>
      <c r="F36" s="300"/>
      <c r="G36" s="300"/>
      <c r="H36" s="193" t="s">
        <v>22</v>
      </c>
      <c r="I36" s="301" t="s">
        <v>17</v>
      </c>
      <c r="J36" s="300"/>
      <c r="K36" s="191" t="s">
        <v>29</v>
      </c>
      <c r="L36" s="191">
        <v>4</v>
      </c>
      <c r="M36" s="299" t="s">
        <v>19</v>
      </c>
      <c r="N36" s="300"/>
      <c r="O36" s="300"/>
      <c r="P36" s="191" t="s">
        <v>18</v>
      </c>
      <c r="Q36" s="159"/>
      <c r="R36" s="144"/>
      <c r="S36" s="144"/>
      <c r="T36" s="144"/>
      <c r="U36" s="144"/>
      <c r="V36" s="144">
        <f t="shared" si="0"/>
        <v>0</v>
      </c>
    </row>
    <row r="37" spans="1:22" ht="24.9" customHeight="1">
      <c r="A37" s="136"/>
      <c r="B37" s="299">
        <v>2018</v>
      </c>
      <c r="C37" s="300"/>
      <c r="D37" s="193" t="s">
        <v>90</v>
      </c>
      <c r="E37" s="301" t="s">
        <v>91</v>
      </c>
      <c r="F37" s="300"/>
      <c r="G37" s="300"/>
      <c r="H37" s="193" t="s">
        <v>22</v>
      </c>
      <c r="I37" s="301" t="s">
        <v>17</v>
      </c>
      <c r="J37" s="300"/>
      <c r="K37" s="191" t="s">
        <v>29</v>
      </c>
      <c r="L37" s="191">
        <v>4</v>
      </c>
      <c r="M37" s="299" t="s">
        <v>19</v>
      </c>
      <c r="N37" s="300"/>
      <c r="O37" s="300"/>
      <c r="P37" s="191" t="s">
        <v>18</v>
      </c>
      <c r="Q37" s="159"/>
      <c r="R37" s="144"/>
      <c r="S37" s="144"/>
      <c r="T37" s="144"/>
      <c r="U37" s="144"/>
      <c r="V37" s="144">
        <f t="shared" si="0"/>
        <v>0</v>
      </c>
    </row>
    <row r="38" spans="1:22" s="156" customFormat="1" ht="24.9" customHeight="1">
      <c r="A38" s="152"/>
      <c r="B38" s="308">
        <v>2018</v>
      </c>
      <c r="C38" s="309"/>
      <c r="D38" s="153" t="s">
        <v>92</v>
      </c>
      <c r="E38" s="310" t="s">
        <v>93</v>
      </c>
      <c r="F38" s="309"/>
      <c r="G38" s="309"/>
      <c r="H38" s="153" t="s">
        <v>22</v>
      </c>
      <c r="I38" s="310" t="s">
        <v>17</v>
      </c>
      <c r="J38" s="309"/>
      <c r="K38" s="199" t="s">
        <v>18</v>
      </c>
      <c r="L38" s="199">
        <v>3</v>
      </c>
      <c r="M38" s="308" t="s">
        <v>19</v>
      </c>
      <c r="N38" s="309"/>
      <c r="O38" s="309"/>
      <c r="P38" s="199" t="s">
        <v>18</v>
      </c>
      <c r="Q38" s="155"/>
      <c r="R38" s="155">
        <f>R39+R40+R41+R42+R43+R44+R45+R46+R47+R48+R49+R50+R51+R52</f>
        <v>123549.3</v>
      </c>
      <c r="S38" s="155"/>
      <c r="T38" s="155"/>
      <c r="U38" s="155"/>
      <c r="V38" s="155">
        <f t="shared" si="0"/>
        <v>123549.3</v>
      </c>
    </row>
    <row r="39" spans="1:22" ht="24.9" customHeight="1">
      <c r="A39" s="136"/>
      <c r="B39" s="299">
        <v>2018</v>
      </c>
      <c r="C39" s="300"/>
      <c r="D39" s="193" t="s">
        <v>94</v>
      </c>
      <c r="E39" s="301" t="s">
        <v>95</v>
      </c>
      <c r="F39" s="300"/>
      <c r="G39" s="300"/>
      <c r="H39" s="193" t="s">
        <v>22</v>
      </c>
      <c r="I39" s="301" t="s">
        <v>17</v>
      </c>
      <c r="J39" s="300"/>
      <c r="K39" s="191" t="s">
        <v>29</v>
      </c>
      <c r="L39" s="191">
        <v>4</v>
      </c>
      <c r="M39" s="299" t="s">
        <v>19</v>
      </c>
      <c r="N39" s="300"/>
      <c r="O39" s="300"/>
      <c r="P39" s="191" t="s">
        <v>18</v>
      </c>
      <c r="Q39" s="159"/>
      <c r="R39" s="144"/>
      <c r="S39" s="144"/>
      <c r="T39" s="144"/>
      <c r="U39" s="144"/>
      <c r="V39" s="144">
        <f t="shared" si="0"/>
        <v>0</v>
      </c>
    </row>
    <row r="40" spans="1:22" ht="24.9" customHeight="1">
      <c r="A40" s="136"/>
      <c r="B40" s="299">
        <v>2018</v>
      </c>
      <c r="C40" s="300"/>
      <c r="D40" s="193" t="s">
        <v>96</v>
      </c>
      <c r="E40" s="301" t="s">
        <v>97</v>
      </c>
      <c r="F40" s="300"/>
      <c r="G40" s="300"/>
      <c r="H40" s="193" t="s">
        <v>22</v>
      </c>
      <c r="I40" s="301" t="s">
        <v>17</v>
      </c>
      <c r="J40" s="300"/>
      <c r="K40" s="191" t="s">
        <v>29</v>
      </c>
      <c r="L40" s="191">
        <v>4</v>
      </c>
      <c r="M40" s="299" t="s">
        <v>19</v>
      </c>
      <c r="N40" s="300"/>
      <c r="O40" s="300"/>
      <c r="P40" s="191" t="s">
        <v>18</v>
      </c>
      <c r="Q40" s="159"/>
      <c r="R40" s="144"/>
      <c r="S40" s="144"/>
      <c r="T40" s="144"/>
      <c r="U40" s="144"/>
      <c r="V40" s="144">
        <f t="shared" si="0"/>
        <v>0</v>
      </c>
    </row>
    <row r="41" spans="1:22" ht="24.9" customHeight="1">
      <c r="A41" s="136"/>
      <c r="B41" s="299">
        <v>2018</v>
      </c>
      <c r="C41" s="300"/>
      <c r="D41" s="193" t="s">
        <v>98</v>
      </c>
      <c r="E41" s="301" t="s">
        <v>99</v>
      </c>
      <c r="F41" s="300"/>
      <c r="G41" s="300"/>
      <c r="H41" s="193" t="s">
        <v>22</v>
      </c>
      <c r="I41" s="301" t="s">
        <v>17</v>
      </c>
      <c r="J41" s="300"/>
      <c r="K41" s="191" t="s">
        <v>29</v>
      </c>
      <c r="L41" s="191">
        <v>4</v>
      </c>
      <c r="M41" s="299" t="s">
        <v>19</v>
      </c>
      <c r="N41" s="300"/>
      <c r="O41" s="300"/>
      <c r="P41" s="191" t="s">
        <v>18</v>
      </c>
      <c r="Q41" s="159"/>
      <c r="R41" s="144"/>
      <c r="S41" s="144"/>
      <c r="T41" s="144"/>
      <c r="U41" s="144"/>
      <c r="V41" s="144">
        <f t="shared" si="0"/>
        <v>0</v>
      </c>
    </row>
    <row r="42" spans="1:22" ht="24.9" customHeight="1">
      <c r="A42" s="136"/>
      <c r="B42" s="299">
        <v>2018</v>
      </c>
      <c r="C42" s="300"/>
      <c r="D42" s="193" t="s">
        <v>100</v>
      </c>
      <c r="E42" s="301" t="s">
        <v>101</v>
      </c>
      <c r="F42" s="300"/>
      <c r="G42" s="300"/>
      <c r="H42" s="193" t="s">
        <v>22</v>
      </c>
      <c r="I42" s="301" t="s">
        <v>17</v>
      </c>
      <c r="J42" s="300"/>
      <c r="K42" s="191" t="s">
        <v>29</v>
      </c>
      <c r="L42" s="191">
        <v>4</v>
      </c>
      <c r="M42" s="299" t="s">
        <v>19</v>
      </c>
      <c r="N42" s="300"/>
      <c r="O42" s="300"/>
      <c r="P42" s="191" t="s">
        <v>18</v>
      </c>
      <c r="Q42" s="159"/>
      <c r="R42" s="144"/>
      <c r="S42" s="144"/>
      <c r="T42" s="144"/>
      <c r="U42" s="144"/>
      <c r="V42" s="144">
        <f t="shared" si="0"/>
        <v>0</v>
      </c>
    </row>
    <row r="43" spans="1:22" ht="24.9" customHeight="1">
      <c r="A43" s="136"/>
      <c r="B43" s="299">
        <v>2018</v>
      </c>
      <c r="C43" s="300"/>
      <c r="D43" s="193" t="s">
        <v>102</v>
      </c>
      <c r="E43" s="301" t="s">
        <v>103</v>
      </c>
      <c r="F43" s="300"/>
      <c r="G43" s="300"/>
      <c r="H43" s="193" t="s">
        <v>22</v>
      </c>
      <c r="I43" s="301" t="s">
        <v>17</v>
      </c>
      <c r="J43" s="300"/>
      <c r="K43" s="191" t="s">
        <v>29</v>
      </c>
      <c r="L43" s="191">
        <v>4</v>
      </c>
      <c r="M43" s="299" t="s">
        <v>19</v>
      </c>
      <c r="N43" s="300"/>
      <c r="O43" s="300"/>
      <c r="P43" s="191" t="s">
        <v>18</v>
      </c>
      <c r="Q43" s="159"/>
      <c r="R43" s="144">
        <v>8713.2999999999993</v>
      </c>
      <c r="S43" s="144"/>
      <c r="T43" s="144"/>
      <c r="U43" s="144"/>
      <c r="V43" s="144">
        <f t="shared" si="0"/>
        <v>8713.2999999999993</v>
      </c>
    </row>
    <row r="44" spans="1:22" ht="24.9" customHeight="1">
      <c r="A44" s="136"/>
      <c r="B44" s="299">
        <v>2018</v>
      </c>
      <c r="C44" s="300"/>
      <c r="D44" s="193" t="s">
        <v>104</v>
      </c>
      <c r="E44" s="301" t="s">
        <v>105</v>
      </c>
      <c r="F44" s="300"/>
      <c r="G44" s="300"/>
      <c r="H44" s="193" t="s">
        <v>22</v>
      </c>
      <c r="I44" s="301" t="s">
        <v>17</v>
      </c>
      <c r="J44" s="300"/>
      <c r="K44" s="191" t="s">
        <v>29</v>
      </c>
      <c r="L44" s="191">
        <v>4</v>
      </c>
      <c r="M44" s="299" t="s">
        <v>19</v>
      </c>
      <c r="N44" s="300"/>
      <c r="O44" s="300"/>
      <c r="P44" s="191" t="s">
        <v>18</v>
      </c>
      <c r="Q44" s="159"/>
      <c r="R44" s="144"/>
      <c r="S44" s="144"/>
      <c r="T44" s="144"/>
      <c r="U44" s="144"/>
      <c r="V44" s="144">
        <f t="shared" si="0"/>
        <v>0</v>
      </c>
    </row>
    <row r="45" spans="1:22" ht="24.9" customHeight="1">
      <c r="A45" s="136"/>
      <c r="B45" s="299">
        <v>2018</v>
      </c>
      <c r="C45" s="300"/>
      <c r="D45" s="193" t="s">
        <v>106</v>
      </c>
      <c r="E45" s="301" t="s">
        <v>107</v>
      </c>
      <c r="F45" s="300"/>
      <c r="G45" s="300"/>
      <c r="H45" s="193" t="s">
        <v>22</v>
      </c>
      <c r="I45" s="301" t="s">
        <v>17</v>
      </c>
      <c r="J45" s="300"/>
      <c r="K45" s="191" t="s">
        <v>29</v>
      </c>
      <c r="L45" s="191">
        <v>4</v>
      </c>
      <c r="M45" s="299" t="s">
        <v>19</v>
      </c>
      <c r="N45" s="300"/>
      <c r="O45" s="300"/>
      <c r="P45" s="191" t="s">
        <v>18</v>
      </c>
      <c r="Q45" s="159"/>
      <c r="R45" s="144"/>
      <c r="S45" s="144"/>
      <c r="T45" s="144"/>
      <c r="U45" s="144"/>
      <c r="V45" s="144">
        <f t="shared" si="0"/>
        <v>0</v>
      </c>
    </row>
    <row r="46" spans="1:22" ht="24.9" customHeight="1">
      <c r="A46" s="136"/>
      <c r="B46" s="299">
        <v>2018</v>
      </c>
      <c r="C46" s="300"/>
      <c r="D46" s="193" t="s">
        <v>108</v>
      </c>
      <c r="E46" s="301" t="s">
        <v>109</v>
      </c>
      <c r="F46" s="300"/>
      <c r="G46" s="300"/>
      <c r="H46" s="193" t="s">
        <v>22</v>
      </c>
      <c r="I46" s="301" t="s">
        <v>17</v>
      </c>
      <c r="J46" s="300"/>
      <c r="K46" s="191" t="s">
        <v>29</v>
      </c>
      <c r="L46" s="191">
        <v>4</v>
      </c>
      <c r="M46" s="299" t="s">
        <v>19</v>
      </c>
      <c r="N46" s="300"/>
      <c r="O46" s="300"/>
      <c r="P46" s="191" t="s">
        <v>18</v>
      </c>
      <c r="Q46" s="159"/>
      <c r="R46" s="144"/>
      <c r="S46" s="144"/>
      <c r="T46" s="144"/>
      <c r="U46" s="144"/>
      <c r="V46" s="144">
        <f t="shared" si="0"/>
        <v>0</v>
      </c>
    </row>
    <row r="47" spans="1:22" ht="24.9" customHeight="1">
      <c r="A47" s="136"/>
      <c r="B47" s="299">
        <v>2018</v>
      </c>
      <c r="C47" s="300"/>
      <c r="D47" s="193" t="s">
        <v>110</v>
      </c>
      <c r="E47" s="301" t="s">
        <v>111</v>
      </c>
      <c r="F47" s="300"/>
      <c r="G47" s="300"/>
      <c r="H47" s="193" t="s">
        <v>22</v>
      </c>
      <c r="I47" s="301" t="s">
        <v>17</v>
      </c>
      <c r="J47" s="300"/>
      <c r="K47" s="191" t="s">
        <v>29</v>
      </c>
      <c r="L47" s="191">
        <v>4</v>
      </c>
      <c r="M47" s="299" t="s">
        <v>19</v>
      </c>
      <c r="N47" s="300"/>
      <c r="O47" s="300"/>
      <c r="P47" s="191" t="s">
        <v>18</v>
      </c>
      <c r="Q47" s="159"/>
      <c r="R47" s="144"/>
      <c r="S47" s="144"/>
      <c r="T47" s="144"/>
      <c r="U47" s="144"/>
      <c r="V47" s="144">
        <f t="shared" si="0"/>
        <v>0</v>
      </c>
    </row>
    <row r="48" spans="1:22" ht="24.9" customHeight="1">
      <c r="A48" s="136"/>
      <c r="B48" s="299">
        <v>2018</v>
      </c>
      <c r="C48" s="300"/>
      <c r="D48" s="193" t="s">
        <v>112</v>
      </c>
      <c r="E48" s="301" t="s">
        <v>113</v>
      </c>
      <c r="F48" s="300"/>
      <c r="G48" s="300"/>
      <c r="H48" s="193" t="s">
        <v>22</v>
      </c>
      <c r="I48" s="301" t="s">
        <v>17</v>
      </c>
      <c r="J48" s="300"/>
      <c r="K48" s="191" t="s">
        <v>29</v>
      </c>
      <c r="L48" s="191">
        <v>4</v>
      </c>
      <c r="M48" s="299" t="s">
        <v>19</v>
      </c>
      <c r="N48" s="300"/>
      <c r="O48" s="300"/>
      <c r="P48" s="191" t="s">
        <v>18</v>
      </c>
      <c r="Q48" s="159"/>
      <c r="R48" s="144"/>
      <c r="S48" s="144"/>
      <c r="T48" s="144"/>
      <c r="U48" s="144"/>
      <c r="V48" s="144">
        <f t="shared" si="0"/>
        <v>0</v>
      </c>
    </row>
    <row r="49" spans="1:22" ht="24.9" customHeight="1">
      <c r="A49" s="136"/>
      <c r="B49" s="299">
        <v>2018</v>
      </c>
      <c r="C49" s="300"/>
      <c r="D49" s="193" t="s">
        <v>114</v>
      </c>
      <c r="E49" s="301" t="s">
        <v>115</v>
      </c>
      <c r="F49" s="300"/>
      <c r="G49" s="300"/>
      <c r="H49" s="193" t="s">
        <v>22</v>
      </c>
      <c r="I49" s="301" t="s">
        <v>17</v>
      </c>
      <c r="J49" s="300"/>
      <c r="K49" s="191" t="s">
        <v>29</v>
      </c>
      <c r="L49" s="191">
        <v>4</v>
      </c>
      <c r="M49" s="299" t="s">
        <v>19</v>
      </c>
      <c r="N49" s="300"/>
      <c r="O49" s="300"/>
      <c r="P49" s="191" t="s">
        <v>18</v>
      </c>
      <c r="Q49" s="159"/>
      <c r="R49" s="144"/>
      <c r="S49" s="144"/>
      <c r="T49" s="144"/>
      <c r="U49" s="144"/>
      <c r="V49" s="144">
        <f t="shared" si="0"/>
        <v>0</v>
      </c>
    </row>
    <row r="50" spans="1:22" ht="24.9" customHeight="1">
      <c r="A50" s="136"/>
      <c r="B50" s="299">
        <v>2018</v>
      </c>
      <c r="C50" s="300"/>
      <c r="D50" s="193" t="s">
        <v>116</v>
      </c>
      <c r="E50" s="301" t="s">
        <v>117</v>
      </c>
      <c r="F50" s="300"/>
      <c r="G50" s="300"/>
      <c r="H50" s="193" t="s">
        <v>22</v>
      </c>
      <c r="I50" s="301" t="s">
        <v>17</v>
      </c>
      <c r="J50" s="300"/>
      <c r="K50" s="191" t="s">
        <v>29</v>
      </c>
      <c r="L50" s="191">
        <v>4</v>
      </c>
      <c r="M50" s="299" t="s">
        <v>19</v>
      </c>
      <c r="N50" s="300"/>
      <c r="O50" s="300"/>
      <c r="P50" s="191" t="s">
        <v>18</v>
      </c>
      <c r="Q50" s="159"/>
      <c r="R50" s="144">
        <v>114836</v>
      </c>
      <c r="S50" s="144"/>
      <c r="T50" s="144"/>
      <c r="U50" s="144"/>
      <c r="V50" s="144">
        <f t="shared" si="0"/>
        <v>114836</v>
      </c>
    </row>
    <row r="51" spans="1:22" ht="24.9" customHeight="1">
      <c r="A51" s="136"/>
      <c r="B51" s="299">
        <v>2018</v>
      </c>
      <c r="C51" s="300"/>
      <c r="D51" s="193" t="s">
        <v>118</v>
      </c>
      <c r="E51" s="301" t="s">
        <v>119</v>
      </c>
      <c r="F51" s="300"/>
      <c r="G51" s="300"/>
      <c r="H51" s="193" t="s">
        <v>22</v>
      </c>
      <c r="I51" s="301" t="s">
        <v>17</v>
      </c>
      <c r="J51" s="300"/>
      <c r="K51" s="191" t="s">
        <v>29</v>
      </c>
      <c r="L51" s="191">
        <v>4</v>
      </c>
      <c r="M51" s="299" t="s">
        <v>19</v>
      </c>
      <c r="N51" s="300"/>
      <c r="O51" s="300"/>
      <c r="P51" s="191" t="s">
        <v>18</v>
      </c>
      <c r="Q51" s="159"/>
      <c r="R51" s="144"/>
      <c r="S51" s="144"/>
      <c r="T51" s="144"/>
      <c r="U51" s="144"/>
      <c r="V51" s="144">
        <f t="shared" si="0"/>
        <v>0</v>
      </c>
    </row>
    <row r="52" spans="1:22" ht="24.9" customHeight="1">
      <c r="A52" s="136"/>
      <c r="B52" s="299">
        <v>2018</v>
      </c>
      <c r="C52" s="300"/>
      <c r="D52" s="193" t="s">
        <v>120</v>
      </c>
      <c r="E52" s="301" t="s">
        <v>121</v>
      </c>
      <c r="F52" s="300"/>
      <c r="G52" s="300"/>
      <c r="H52" s="193" t="s">
        <v>22</v>
      </c>
      <c r="I52" s="301" t="s">
        <v>17</v>
      </c>
      <c r="J52" s="300"/>
      <c r="K52" s="191" t="s">
        <v>29</v>
      </c>
      <c r="L52" s="191">
        <v>4</v>
      </c>
      <c r="M52" s="299" t="s">
        <v>19</v>
      </c>
      <c r="N52" s="300"/>
      <c r="O52" s="300"/>
      <c r="P52" s="191" t="s">
        <v>18</v>
      </c>
      <c r="Q52" s="159"/>
      <c r="R52" s="144"/>
      <c r="S52" s="144"/>
      <c r="T52" s="144"/>
      <c r="U52" s="144"/>
      <c r="V52" s="144">
        <f t="shared" si="0"/>
        <v>0</v>
      </c>
    </row>
    <row r="53" spans="1:22" s="156" customFormat="1" ht="24.9" customHeight="1">
      <c r="A53" s="152"/>
      <c r="B53" s="308">
        <v>2018</v>
      </c>
      <c r="C53" s="309"/>
      <c r="D53" s="153" t="s">
        <v>122</v>
      </c>
      <c r="E53" s="310" t="s">
        <v>123</v>
      </c>
      <c r="F53" s="309"/>
      <c r="G53" s="309"/>
      <c r="H53" s="153" t="s">
        <v>22</v>
      </c>
      <c r="I53" s="310" t="s">
        <v>17</v>
      </c>
      <c r="J53" s="309"/>
      <c r="K53" s="199" t="s">
        <v>18</v>
      </c>
      <c r="L53" s="199">
        <v>3</v>
      </c>
      <c r="M53" s="308" t="s">
        <v>19</v>
      </c>
      <c r="N53" s="309"/>
      <c r="O53" s="309"/>
      <c r="P53" s="199" t="s">
        <v>18</v>
      </c>
      <c r="Q53" s="155"/>
      <c r="R53" s="155">
        <f>R54+R55+R56+R57+R58+R59+R60+R61+R62</f>
        <v>347464.45</v>
      </c>
      <c r="S53" s="155"/>
      <c r="T53" s="155"/>
      <c r="U53" s="155"/>
      <c r="V53" s="155">
        <f t="shared" si="0"/>
        <v>347464.45</v>
      </c>
    </row>
    <row r="54" spans="1:22" ht="24.9" customHeight="1">
      <c r="A54" s="136"/>
      <c r="B54" s="299">
        <v>2018</v>
      </c>
      <c r="C54" s="300"/>
      <c r="D54" s="193" t="s">
        <v>124</v>
      </c>
      <c r="E54" s="301" t="s">
        <v>125</v>
      </c>
      <c r="F54" s="300"/>
      <c r="G54" s="300"/>
      <c r="H54" s="193" t="s">
        <v>22</v>
      </c>
      <c r="I54" s="301" t="s">
        <v>17</v>
      </c>
      <c r="J54" s="300"/>
      <c r="K54" s="191" t="s">
        <v>29</v>
      </c>
      <c r="L54" s="191">
        <v>4</v>
      </c>
      <c r="M54" s="299" t="s">
        <v>19</v>
      </c>
      <c r="N54" s="300"/>
      <c r="O54" s="300"/>
      <c r="P54" s="191" t="s">
        <v>18</v>
      </c>
      <c r="Q54" s="159"/>
      <c r="R54" s="144"/>
      <c r="S54" s="144"/>
      <c r="T54" s="144"/>
      <c r="U54" s="144"/>
      <c r="V54" s="144">
        <f t="shared" si="0"/>
        <v>0</v>
      </c>
    </row>
    <row r="55" spans="1:22" ht="24.9" customHeight="1">
      <c r="A55" s="136"/>
      <c r="B55" s="299">
        <v>2018</v>
      </c>
      <c r="C55" s="300"/>
      <c r="D55" s="193" t="s">
        <v>126</v>
      </c>
      <c r="E55" s="301" t="s">
        <v>127</v>
      </c>
      <c r="F55" s="300"/>
      <c r="G55" s="300"/>
      <c r="H55" s="193" t="s">
        <v>22</v>
      </c>
      <c r="I55" s="301" t="s">
        <v>17</v>
      </c>
      <c r="J55" s="300"/>
      <c r="K55" s="191" t="s">
        <v>29</v>
      </c>
      <c r="L55" s="191">
        <v>4</v>
      </c>
      <c r="M55" s="299" t="s">
        <v>19</v>
      </c>
      <c r="N55" s="300"/>
      <c r="O55" s="300"/>
      <c r="P55" s="191" t="s">
        <v>18</v>
      </c>
      <c r="Q55" s="159"/>
      <c r="R55" s="144"/>
      <c r="S55" s="144"/>
      <c r="T55" s="144"/>
      <c r="U55" s="144"/>
      <c r="V55" s="144">
        <f t="shared" si="0"/>
        <v>0</v>
      </c>
    </row>
    <row r="56" spans="1:22" ht="24.9" customHeight="1">
      <c r="A56" s="136"/>
      <c r="B56" s="299">
        <v>2018</v>
      </c>
      <c r="C56" s="300"/>
      <c r="D56" s="193" t="s">
        <v>128</v>
      </c>
      <c r="E56" s="301" t="s">
        <v>129</v>
      </c>
      <c r="F56" s="300"/>
      <c r="G56" s="300"/>
      <c r="H56" s="193" t="s">
        <v>22</v>
      </c>
      <c r="I56" s="301" t="s">
        <v>17</v>
      </c>
      <c r="J56" s="300"/>
      <c r="K56" s="191" t="s">
        <v>29</v>
      </c>
      <c r="L56" s="191">
        <v>4</v>
      </c>
      <c r="M56" s="299" t="s">
        <v>19</v>
      </c>
      <c r="N56" s="300"/>
      <c r="O56" s="300"/>
      <c r="P56" s="191" t="s">
        <v>18</v>
      </c>
      <c r="Q56" s="159"/>
      <c r="R56" s="144"/>
      <c r="S56" s="144"/>
      <c r="T56" s="144"/>
      <c r="U56" s="144"/>
      <c r="V56" s="144">
        <f t="shared" si="0"/>
        <v>0</v>
      </c>
    </row>
    <row r="57" spans="1:22" ht="24.9" customHeight="1">
      <c r="A57" s="136"/>
      <c r="B57" s="299">
        <v>2018</v>
      </c>
      <c r="C57" s="300"/>
      <c r="D57" s="193" t="s">
        <v>130</v>
      </c>
      <c r="E57" s="301" t="s">
        <v>131</v>
      </c>
      <c r="F57" s="300"/>
      <c r="G57" s="300"/>
      <c r="H57" s="193" t="s">
        <v>22</v>
      </c>
      <c r="I57" s="301" t="s">
        <v>17</v>
      </c>
      <c r="J57" s="300"/>
      <c r="K57" s="191" t="s">
        <v>29</v>
      </c>
      <c r="L57" s="191">
        <v>4</v>
      </c>
      <c r="M57" s="299" t="s">
        <v>19</v>
      </c>
      <c r="N57" s="300"/>
      <c r="O57" s="300"/>
      <c r="P57" s="191" t="s">
        <v>18</v>
      </c>
      <c r="Q57" s="159"/>
      <c r="R57" s="144"/>
      <c r="S57" s="144"/>
      <c r="T57" s="144"/>
      <c r="U57" s="144"/>
      <c r="V57" s="144">
        <f t="shared" si="0"/>
        <v>0</v>
      </c>
    </row>
    <row r="58" spans="1:22" ht="24.9" customHeight="1">
      <c r="A58" s="136"/>
      <c r="B58" s="299">
        <v>2018</v>
      </c>
      <c r="C58" s="300"/>
      <c r="D58" s="193" t="s">
        <v>132</v>
      </c>
      <c r="E58" s="301" t="s">
        <v>133</v>
      </c>
      <c r="F58" s="300"/>
      <c r="G58" s="300"/>
      <c r="H58" s="193" t="s">
        <v>22</v>
      </c>
      <c r="I58" s="301" t="s">
        <v>17</v>
      </c>
      <c r="J58" s="300"/>
      <c r="K58" s="191" t="s">
        <v>29</v>
      </c>
      <c r="L58" s="191">
        <v>4</v>
      </c>
      <c r="M58" s="299" t="s">
        <v>19</v>
      </c>
      <c r="N58" s="300"/>
      <c r="O58" s="300"/>
      <c r="P58" s="191" t="s">
        <v>18</v>
      </c>
      <c r="Q58" s="159"/>
      <c r="R58" s="144"/>
      <c r="S58" s="144"/>
      <c r="T58" s="144"/>
      <c r="U58" s="144"/>
      <c r="V58" s="144">
        <f t="shared" si="0"/>
        <v>0</v>
      </c>
    </row>
    <row r="59" spans="1:22" ht="24.9" customHeight="1">
      <c r="A59" s="136"/>
      <c r="B59" s="299">
        <v>2018</v>
      </c>
      <c r="C59" s="300"/>
      <c r="D59" s="193" t="s">
        <v>134</v>
      </c>
      <c r="E59" s="301" t="s">
        <v>135</v>
      </c>
      <c r="F59" s="300"/>
      <c r="G59" s="300"/>
      <c r="H59" s="193" t="s">
        <v>22</v>
      </c>
      <c r="I59" s="301" t="s">
        <v>17</v>
      </c>
      <c r="J59" s="300"/>
      <c r="K59" s="191" t="s">
        <v>29</v>
      </c>
      <c r="L59" s="191">
        <v>4</v>
      </c>
      <c r="M59" s="299" t="s">
        <v>19</v>
      </c>
      <c r="N59" s="300"/>
      <c r="O59" s="300"/>
      <c r="P59" s="191" t="s">
        <v>18</v>
      </c>
      <c r="Q59" s="159"/>
      <c r="R59" s="144"/>
      <c r="S59" s="144"/>
      <c r="T59" s="144"/>
      <c r="U59" s="144"/>
      <c r="V59" s="144">
        <f t="shared" si="0"/>
        <v>0</v>
      </c>
    </row>
    <row r="60" spans="1:22" ht="24.9" customHeight="1">
      <c r="A60" s="136"/>
      <c r="B60" s="299">
        <v>2018</v>
      </c>
      <c r="C60" s="300"/>
      <c r="D60" s="193" t="s">
        <v>136</v>
      </c>
      <c r="E60" s="301" t="s">
        <v>137</v>
      </c>
      <c r="F60" s="300"/>
      <c r="G60" s="300"/>
      <c r="H60" s="193" t="s">
        <v>22</v>
      </c>
      <c r="I60" s="301" t="s">
        <v>17</v>
      </c>
      <c r="J60" s="300"/>
      <c r="K60" s="191" t="s">
        <v>29</v>
      </c>
      <c r="L60" s="191">
        <v>4</v>
      </c>
      <c r="M60" s="299" t="s">
        <v>19</v>
      </c>
      <c r="N60" s="300"/>
      <c r="O60" s="300"/>
      <c r="P60" s="191" t="s">
        <v>18</v>
      </c>
      <c r="Q60" s="159"/>
      <c r="R60" s="144">
        <v>50899.64</v>
      </c>
      <c r="S60" s="144"/>
      <c r="T60" s="144"/>
      <c r="U60" s="144"/>
      <c r="V60" s="144">
        <f t="shared" si="0"/>
        <v>50899.64</v>
      </c>
    </row>
    <row r="61" spans="1:22" ht="24.9" customHeight="1">
      <c r="A61" s="136"/>
      <c r="B61" s="299">
        <v>2018</v>
      </c>
      <c r="C61" s="300"/>
      <c r="D61" s="193" t="s">
        <v>138</v>
      </c>
      <c r="E61" s="301" t="s">
        <v>139</v>
      </c>
      <c r="F61" s="300"/>
      <c r="G61" s="300"/>
      <c r="H61" s="193" t="s">
        <v>22</v>
      </c>
      <c r="I61" s="301" t="s">
        <v>17</v>
      </c>
      <c r="J61" s="300"/>
      <c r="K61" s="191" t="s">
        <v>29</v>
      </c>
      <c r="L61" s="191">
        <v>4</v>
      </c>
      <c r="M61" s="299" t="s">
        <v>19</v>
      </c>
      <c r="N61" s="300"/>
      <c r="O61" s="300"/>
      <c r="P61" s="191" t="s">
        <v>18</v>
      </c>
      <c r="Q61" s="159"/>
      <c r="R61" s="144">
        <v>296564.81</v>
      </c>
      <c r="S61" s="144"/>
      <c r="T61" s="144"/>
      <c r="U61" s="144"/>
      <c r="V61" s="144">
        <f t="shared" si="0"/>
        <v>296564.81</v>
      </c>
    </row>
    <row r="62" spans="1:22" ht="36.75" customHeight="1">
      <c r="A62" s="136"/>
      <c r="B62" s="299">
        <v>2018</v>
      </c>
      <c r="C62" s="300"/>
      <c r="D62" s="193" t="s">
        <v>140</v>
      </c>
      <c r="E62" s="301" t="s">
        <v>141</v>
      </c>
      <c r="F62" s="300"/>
      <c r="G62" s="300"/>
      <c r="H62" s="193" t="s">
        <v>22</v>
      </c>
      <c r="I62" s="301" t="s">
        <v>17</v>
      </c>
      <c r="J62" s="300"/>
      <c r="K62" s="191" t="s">
        <v>29</v>
      </c>
      <c r="L62" s="191">
        <v>4</v>
      </c>
      <c r="M62" s="299" t="s">
        <v>19</v>
      </c>
      <c r="N62" s="300"/>
      <c r="O62" s="300"/>
      <c r="P62" s="191" t="s">
        <v>18</v>
      </c>
      <c r="Q62" s="159"/>
      <c r="R62" s="144"/>
      <c r="S62" s="144"/>
      <c r="T62" s="144"/>
      <c r="U62" s="144"/>
      <c r="V62" s="144">
        <f t="shared" si="0"/>
        <v>0</v>
      </c>
    </row>
    <row r="63" spans="1:22" s="156" customFormat="1" ht="24.9" customHeight="1">
      <c r="A63" s="152"/>
      <c r="B63" s="308">
        <v>2018</v>
      </c>
      <c r="C63" s="309"/>
      <c r="D63" s="153" t="s">
        <v>142</v>
      </c>
      <c r="E63" s="310" t="s">
        <v>143</v>
      </c>
      <c r="F63" s="309"/>
      <c r="G63" s="309"/>
      <c r="H63" s="153" t="s">
        <v>22</v>
      </c>
      <c r="I63" s="310" t="s">
        <v>17</v>
      </c>
      <c r="J63" s="309"/>
      <c r="K63" s="199" t="s">
        <v>18</v>
      </c>
      <c r="L63" s="199">
        <v>3</v>
      </c>
      <c r="M63" s="308" t="s">
        <v>19</v>
      </c>
      <c r="N63" s="309"/>
      <c r="O63" s="309"/>
      <c r="P63" s="199" t="s">
        <v>18</v>
      </c>
      <c r="Q63" s="155"/>
      <c r="R63" s="160">
        <f>R64+R65+R66+R67</f>
        <v>59568.26</v>
      </c>
      <c r="S63" s="160"/>
      <c r="T63" s="160"/>
      <c r="U63" s="160"/>
      <c r="V63" s="160">
        <f t="shared" si="0"/>
        <v>59568.26</v>
      </c>
    </row>
    <row r="64" spans="1:22" ht="24.9" customHeight="1">
      <c r="A64" s="136"/>
      <c r="B64" s="299">
        <v>2018</v>
      </c>
      <c r="C64" s="300"/>
      <c r="D64" s="193" t="s">
        <v>144</v>
      </c>
      <c r="E64" s="301" t="s">
        <v>145</v>
      </c>
      <c r="F64" s="300"/>
      <c r="G64" s="300"/>
      <c r="H64" s="193" t="s">
        <v>22</v>
      </c>
      <c r="I64" s="301" t="s">
        <v>17</v>
      </c>
      <c r="J64" s="300"/>
      <c r="K64" s="191" t="s">
        <v>29</v>
      </c>
      <c r="L64" s="191">
        <v>4</v>
      </c>
      <c r="M64" s="299" t="s">
        <v>19</v>
      </c>
      <c r="N64" s="300"/>
      <c r="O64" s="300"/>
      <c r="P64" s="191" t="s">
        <v>18</v>
      </c>
      <c r="Q64" s="54"/>
      <c r="R64" s="144">
        <v>59568.26</v>
      </c>
      <c r="S64" s="144"/>
      <c r="T64" s="144"/>
      <c r="U64" s="144"/>
      <c r="V64" s="144">
        <f t="shared" si="0"/>
        <v>59568.26</v>
      </c>
    </row>
    <row r="65" spans="1:22" ht="24.9" customHeight="1">
      <c r="A65" s="136"/>
      <c r="B65" s="299">
        <v>2018</v>
      </c>
      <c r="C65" s="300"/>
      <c r="D65" s="193" t="s">
        <v>146</v>
      </c>
      <c r="E65" s="301" t="s">
        <v>147</v>
      </c>
      <c r="F65" s="300"/>
      <c r="G65" s="300"/>
      <c r="H65" s="193" t="s">
        <v>22</v>
      </c>
      <c r="I65" s="301" t="s">
        <v>17</v>
      </c>
      <c r="J65" s="300"/>
      <c r="K65" s="191" t="s">
        <v>29</v>
      </c>
      <c r="L65" s="191">
        <v>4</v>
      </c>
      <c r="M65" s="299" t="s">
        <v>19</v>
      </c>
      <c r="N65" s="300"/>
      <c r="O65" s="300"/>
      <c r="P65" s="191" t="s">
        <v>18</v>
      </c>
      <c r="Q65" s="159"/>
      <c r="R65" s="144"/>
      <c r="S65" s="144"/>
      <c r="T65" s="144"/>
      <c r="U65" s="144"/>
      <c r="V65" s="144">
        <f t="shared" si="0"/>
        <v>0</v>
      </c>
    </row>
    <row r="66" spans="1:22" ht="24.9" customHeight="1">
      <c r="A66" s="136"/>
      <c r="B66" s="299">
        <v>2018</v>
      </c>
      <c r="C66" s="300"/>
      <c r="D66" s="193" t="s">
        <v>148</v>
      </c>
      <c r="E66" s="301" t="s">
        <v>149</v>
      </c>
      <c r="F66" s="300"/>
      <c r="G66" s="300"/>
      <c r="H66" s="193" t="s">
        <v>22</v>
      </c>
      <c r="I66" s="301" t="s">
        <v>17</v>
      </c>
      <c r="J66" s="300"/>
      <c r="K66" s="191" t="s">
        <v>29</v>
      </c>
      <c r="L66" s="191">
        <v>4</v>
      </c>
      <c r="M66" s="299" t="s">
        <v>19</v>
      </c>
      <c r="N66" s="300"/>
      <c r="O66" s="300"/>
      <c r="P66" s="191" t="s">
        <v>18</v>
      </c>
      <c r="Q66" s="159"/>
      <c r="R66" s="144"/>
      <c r="S66" s="144"/>
      <c r="T66" s="144"/>
      <c r="U66" s="144"/>
      <c r="V66" s="144">
        <f t="shared" si="0"/>
        <v>0</v>
      </c>
    </row>
    <row r="67" spans="1:22" ht="24.9" customHeight="1">
      <c r="A67" s="136"/>
      <c r="B67" s="299">
        <v>2018</v>
      </c>
      <c r="C67" s="300"/>
      <c r="D67" s="193" t="s">
        <v>150</v>
      </c>
      <c r="E67" s="301" t="s">
        <v>151</v>
      </c>
      <c r="F67" s="300"/>
      <c r="G67" s="300"/>
      <c r="H67" s="193" t="s">
        <v>22</v>
      </c>
      <c r="I67" s="301" t="s">
        <v>17</v>
      </c>
      <c r="J67" s="300"/>
      <c r="K67" s="191" t="s">
        <v>29</v>
      </c>
      <c r="L67" s="191">
        <v>4</v>
      </c>
      <c r="M67" s="299" t="s">
        <v>19</v>
      </c>
      <c r="N67" s="300"/>
      <c r="O67" s="300"/>
      <c r="P67" s="191" t="s">
        <v>18</v>
      </c>
      <c r="Q67" s="159"/>
      <c r="R67" s="144"/>
      <c r="S67" s="144"/>
      <c r="T67" s="144"/>
      <c r="U67" s="144"/>
      <c r="V67" s="144">
        <f t="shared" si="0"/>
        <v>0</v>
      </c>
    </row>
    <row r="68" spans="1:22" s="156" customFormat="1" ht="24.9" customHeight="1">
      <c r="A68" s="152"/>
      <c r="B68" s="308">
        <v>2018</v>
      </c>
      <c r="C68" s="309"/>
      <c r="D68" s="153" t="s">
        <v>152</v>
      </c>
      <c r="E68" s="310" t="s">
        <v>153</v>
      </c>
      <c r="F68" s="309"/>
      <c r="G68" s="309"/>
      <c r="H68" s="153" t="s">
        <v>22</v>
      </c>
      <c r="I68" s="310" t="s">
        <v>17</v>
      </c>
      <c r="J68" s="309"/>
      <c r="K68" s="199" t="s">
        <v>18</v>
      </c>
      <c r="L68" s="199">
        <v>3</v>
      </c>
      <c r="M68" s="308" t="s">
        <v>19</v>
      </c>
      <c r="N68" s="309"/>
      <c r="O68" s="309"/>
      <c r="P68" s="199" t="s">
        <v>18</v>
      </c>
      <c r="Q68" s="155"/>
      <c r="R68" s="155"/>
      <c r="S68" s="155"/>
      <c r="T68" s="155"/>
      <c r="U68" s="155"/>
      <c r="V68" s="155">
        <f t="shared" si="0"/>
        <v>0</v>
      </c>
    </row>
    <row r="69" spans="1:22" ht="24.9" customHeight="1">
      <c r="A69" s="136"/>
      <c r="B69" s="299">
        <v>2018</v>
      </c>
      <c r="C69" s="300"/>
      <c r="D69" s="193" t="s">
        <v>154</v>
      </c>
      <c r="E69" s="301" t="s">
        <v>155</v>
      </c>
      <c r="F69" s="300"/>
      <c r="G69" s="300"/>
      <c r="H69" s="193" t="s">
        <v>22</v>
      </c>
      <c r="I69" s="301" t="s">
        <v>17</v>
      </c>
      <c r="J69" s="300"/>
      <c r="K69" s="191" t="s">
        <v>29</v>
      </c>
      <c r="L69" s="191">
        <v>4</v>
      </c>
      <c r="M69" s="299" t="s">
        <v>19</v>
      </c>
      <c r="N69" s="300"/>
      <c r="O69" s="300"/>
      <c r="P69" s="191" t="s">
        <v>18</v>
      </c>
      <c r="Q69" s="159"/>
      <c r="R69" s="144"/>
      <c r="S69" s="144"/>
      <c r="T69" s="144"/>
      <c r="U69" s="144"/>
      <c r="V69" s="144">
        <f t="shared" ref="V69:V134" si="1">Q69+R69+S69+T69</f>
        <v>0</v>
      </c>
    </row>
    <row r="70" spans="1:22" ht="24.9" customHeight="1">
      <c r="A70" s="136"/>
      <c r="B70" s="299">
        <v>2018</v>
      </c>
      <c r="C70" s="300"/>
      <c r="D70" s="193" t="s">
        <v>156</v>
      </c>
      <c r="E70" s="301" t="s">
        <v>157</v>
      </c>
      <c r="F70" s="300"/>
      <c r="G70" s="300"/>
      <c r="H70" s="193" t="s">
        <v>22</v>
      </c>
      <c r="I70" s="301" t="s">
        <v>17</v>
      </c>
      <c r="J70" s="300"/>
      <c r="K70" s="191" t="s">
        <v>29</v>
      </c>
      <c r="L70" s="191">
        <v>4</v>
      </c>
      <c r="M70" s="299" t="s">
        <v>19</v>
      </c>
      <c r="N70" s="300"/>
      <c r="O70" s="300"/>
      <c r="P70" s="191" t="s">
        <v>18</v>
      </c>
      <c r="Q70" s="159"/>
      <c r="R70" s="144"/>
      <c r="S70" s="144"/>
      <c r="T70" s="144"/>
      <c r="U70" s="144"/>
      <c r="V70" s="144">
        <f t="shared" si="1"/>
        <v>0</v>
      </c>
    </row>
    <row r="71" spans="1:22" ht="24.9" customHeight="1">
      <c r="A71" s="136"/>
      <c r="B71" s="299">
        <v>2018</v>
      </c>
      <c r="C71" s="300"/>
      <c r="D71" s="193" t="s">
        <v>158</v>
      </c>
      <c r="E71" s="301" t="s">
        <v>159</v>
      </c>
      <c r="F71" s="300"/>
      <c r="G71" s="300"/>
      <c r="H71" s="193" t="s">
        <v>22</v>
      </c>
      <c r="I71" s="301" t="s">
        <v>17</v>
      </c>
      <c r="J71" s="300"/>
      <c r="K71" s="191" t="s">
        <v>29</v>
      </c>
      <c r="L71" s="191">
        <v>4</v>
      </c>
      <c r="M71" s="299" t="s">
        <v>19</v>
      </c>
      <c r="N71" s="300"/>
      <c r="O71" s="300"/>
      <c r="P71" s="191" t="s">
        <v>18</v>
      </c>
      <c r="Q71" s="159"/>
      <c r="R71" s="144"/>
      <c r="S71" s="144"/>
      <c r="T71" s="144"/>
      <c r="U71" s="144"/>
      <c r="V71" s="144">
        <f t="shared" si="1"/>
        <v>0</v>
      </c>
    </row>
    <row r="72" spans="1:22" ht="24.9" customHeight="1">
      <c r="A72" s="136"/>
      <c r="B72" s="299">
        <v>2018</v>
      </c>
      <c r="C72" s="300"/>
      <c r="D72" s="193" t="s">
        <v>160</v>
      </c>
      <c r="E72" s="301" t="s">
        <v>161</v>
      </c>
      <c r="F72" s="300"/>
      <c r="G72" s="300"/>
      <c r="H72" s="193" t="s">
        <v>22</v>
      </c>
      <c r="I72" s="301" t="s">
        <v>17</v>
      </c>
      <c r="J72" s="300"/>
      <c r="K72" s="191" t="s">
        <v>29</v>
      </c>
      <c r="L72" s="191">
        <v>4</v>
      </c>
      <c r="M72" s="299" t="s">
        <v>19</v>
      </c>
      <c r="N72" s="300"/>
      <c r="O72" s="300"/>
      <c r="P72" s="191" t="s">
        <v>18</v>
      </c>
      <c r="Q72" s="159"/>
      <c r="R72" s="144"/>
      <c r="S72" s="144"/>
      <c r="T72" s="144"/>
      <c r="U72" s="144"/>
      <c r="V72" s="144">
        <f t="shared" si="1"/>
        <v>0</v>
      </c>
    </row>
    <row r="73" spans="1:22" ht="24.9" customHeight="1">
      <c r="A73" s="136"/>
      <c r="B73" s="299">
        <v>2018</v>
      </c>
      <c r="C73" s="300"/>
      <c r="D73" s="193" t="s">
        <v>162</v>
      </c>
      <c r="E73" s="301" t="s">
        <v>163</v>
      </c>
      <c r="F73" s="300"/>
      <c r="G73" s="300"/>
      <c r="H73" s="193" t="s">
        <v>22</v>
      </c>
      <c r="I73" s="301" t="s">
        <v>17</v>
      </c>
      <c r="J73" s="300"/>
      <c r="K73" s="191" t="s">
        <v>29</v>
      </c>
      <c r="L73" s="191">
        <v>4</v>
      </c>
      <c r="M73" s="299" t="s">
        <v>19</v>
      </c>
      <c r="N73" s="300"/>
      <c r="O73" s="300"/>
      <c r="P73" s="191" t="s">
        <v>18</v>
      </c>
      <c r="Q73" s="159"/>
      <c r="R73" s="144"/>
      <c r="S73" s="144"/>
      <c r="T73" s="144"/>
      <c r="U73" s="144"/>
      <c r="V73" s="144">
        <f t="shared" si="1"/>
        <v>0</v>
      </c>
    </row>
    <row r="74" spans="1:22" ht="24.9" customHeight="1">
      <c r="A74" s="136"/>
      <c r="B74" s="299">
        <v>2018</v>
      </c>
      <c r="C74" s="300"/>
      <c r="D74" s="193" t="s">
        <v>164</v>
      </c>
      <c r="E74" s="301" t="s">
        <v>165</v>
      </c>
      <c r="F74" s="300"/>
      <c r="G74" s="300"/>
      <c r="H74" s="193" t="s">
        <v>22</v>
      </c>
      <c r="I74" s="301" t="s">
        <v>17</v>
      </c>
      <c r="J74" s="300"/>
      <c r="K74" s="191" t="s">
        <v>29</v>
      </c>
      <c r="L74" s="191">
        <v>4</v>
      </c>
      <c r="M74" s="299" t="s">
        <v>19</v>
      </c>
      <c r="N74" s="300"/>
      <c r="O74" s="300"/>
      <c r="P74" s="191" t="s">
        <v>18</v>
      </c>
      <c r="Q74" s="159"/>
      <c r="R74" s="144"/>
      <c r="S74" s="144"/>
      <c r="T74" s="144"/>
      <c r="U74" s="144"/>
      <c r="V74" s="144">
        <f t="shared" si="1"/>
        <v>0</v>
      </c>
    </row>
    <row r="75" spans="1:22" ht="24.9" customHeight="1">
      <c r="A75" s="136"/>
      <c r="B75" s="299">
        <v>2018</v>
      </c>
      <c r="C75" s="300"/>
      <c r="D75" s="193" t="s">
        <v>166</v>
      </c>
      <c r="E75" s="301" t="s">
        <v>167</v>
      </c>
      <c r="F75" s="300"/>
      <c r="G75" s="300"/>
      <c r="H75" s="193" t="s">
        <v>22</v>
      </c>
      <c r="I75" s="301" t="s">
        <v>17</v>
      </c>
      <c r="J75" s="300"/>
      <c r="K75" s="191" t="s">
        <v>29</v>
      </c>
      <c r="L75" s="191">
        <v>4</v>
      </c>
      <c r="M75" s="299" t="s">
        <v>19</v>
      </c>
      <c r="N75" s="300"/>
      <c r="O75" s="300"/>
      <c r="P75" s="191" t="s">
        <v>18</v>
      </c>
      <c r="Q75" s="159"/>
      <c r="R75" s="144"/>
      <c r="S75" s="144"/>
      <c r="T75" s="144"/>
      <c r="U75" s="144"/>
      <c r="V75" s="144">
        <f t="shared" si="1"/>
        <v>0</v>
      </c>
    </row>
    <row r="76" spans="1:22" s="156" customFormat="1" ht="39.75" customHeight="1">
      <c r="A76" s="152"/>
      <c r="B76" s="308">
        <v>2018</v>
      </c>
      <c r="C76" s="309"/>
      <c r="D76" s="153" t="s">
        <v>168</v>
      </c>
      <c r="E76" s="310" t="s">
        <v>169</v>
      </c>
      <c r="F76" s="309"/>
      <c r="G76" s="309"/>
      <c r="H76" s="153" t="s">
        <v>22</v>
      </c>
      <c r="I76" s="310" t="s">
        <v>17</v>
      </c>
      <c r="J76" s="309"/>
      <c r="K76" s="199" t="s">
        <v>18</v>
      </c>
      <c r="L76" s="199">
        <v>3</v>
      </c>
      <c r="M76" s="308" t="s">
        <v>19</v>
      </c>
      <c r="N76" s="309"/>
      <c r="O76" s="309"/>
      <c r="P76" s="199" t="s">
        <v>18</v>
      </c>
      <c r="Q76" s="155"/>
      <c r="R76" s="155"/>
      <c r="S76" s="155"/>
      <c r="T76" s="155"/>
      <c r="U76" s="155"/>
      <c r="V76" s="155">
        <f t="shared" si="1"/>
        <v>0</v>
      </c>
    </row>
    <row r="77" spans="1:22" ht="24.9" customHeight="1">
      <c r="A77" s="136"/>
      <c r="B77" s="299">
        <v>2018</v>
      </c>
      <c r="C77" s="300"/>
      <c r="D77" s="193" t="s">
        <v>170</v>
      </c>
      <c r="E77" s="301" t="s">
        <v>171</v>
      </c>
      <c r="F77" s="300"/>
      <c r="G77" s="300"/>
      <c r="H77" s="193" t="s">
        <v>22</v>
      </c>
      <c r="I77" s="301" t="s">
        <v>17</v>
      </c>
      <c r="J77" s="300"/>
      <c r="K77" s="191" t="s">
        <v>29</v>
      </c>
      <c r="L77" s="191">
        <v>4</v>
      </c>
      <c r="M77" s="299" t="s">
        <v>19</v>
      </c>
      <c r="N77" s="300"/>
      <c r="O77" s="300"/>
      <c r="P77" s="191" t="s">
        <v>18</v>
      </c>
      <c r="Q77" s="159"/>
      <c r="R77" s="144"/>
      <c r="S77" s="144"/>
      <c r="T77" s="144"/>
      <c r="U77" s="144"/>
      <c r="V77" s="144">
        <f t="shared" si="1"/>
        <v>0</v>
      </c>
    </row>
    <row r="78" spans="1:22" ht="24.9" customHeight="1">
      <c r="A78" s="136"/>
      <c r="B78" s="299">
        <v>2018</v>
      </c>
      <c r="C78" s="300"/>
      <c r="D78" s="193" t="s">
        <v>172</v>
      </c>
      <c r="E78" s="301" t="s">
        <v>173</v>
      </c>
      <c r="F78" s="300"/>
      <c r="G78" s="300"/>
      <c r="H78" s="193" t="s">
        <v>22</v>
      </c>
      <c r="I78" s="301" t="s">
        <v>17</v>
      </c>
      <c r="J78" s="300"/>
      <c r="K78" s="191" t="s">
        <v>29</v>
      </c>
      <c r="L78" s="191">
        <v>4</v>
      </c>
      <c r="M78" s="299" t="s">
        <v>19</v>
      </c>
      <c r="N78" s="300"/>
      <c r="O78" s="300"/>
      <c r="P78" s="191" t="s">
        <v>18</v>
      </c>
      <c r="Q78" s="159"/>
      <c r="R78" s="144"/>
      <c r="S78" s="144"/>
      <c r="T78" s="144"/>
      <c r="U78" s="144"/>
      <c r="V78" s="144">
        <f t="shared" si="1"/>
        <v>0</v>
      </c>
    </row>
    <row r="79" spans="1:22" s="156" customFormat="1" ht="24.9" customHeight="1">
      <c r="A79" s="152"/>
      <c r="B79" s="308">
        <v>2018</v>
      </c>
      <c r="C79" s="309"/>
      <c r="D79" s="153" t="s">
        <v>174</v>
      </c>
      <c r="E79" s="310" t="s">
        <v>175</v>
      </c>
      <c r="F79" s="309"/>
      <c r="G79" s="309"/>
      <c r="H79" s="153" t="s">
        <v>22</v>
      </c>
      <c r="I79" s="310" t="s">
        <v>17</v>
      </c>
      <c r="J79" s="309"/>
      <c r="K79" s="199" t="s">
        <v>18</v>
      </c>
      <c r="L79" s="199">
        <v>3</v>
      </c>
      <c r="M79" s="308" t="s">
        <v>19</v>
      </c>
      <c r="N79" s="309"/>
      <c r="O79" s="309"/>
      <c r="P79" s="199" t="s">
        <v>18</v>
      </c>
      <c r="Q79" s="155"/>
      <c r="R79" s="155"/>
      <c r="S79" s="155"/>
      <c r="T79" s="155"/>
      <c r="U79" s="155"/>
      <c r="V79" s="155">
        <f t="shared" si="1"/>
        <v>0</v>
      </c>
    </row>
    <row r="80" spans="1:22" ht="24.9" customHeight="1">
      <c r="A80" s="136"/>
      <c r="B80" s="299">
        <v>2018</v>
      </c>
      <c r="C80" s="300"/>
      <c r="D80" s="193" t="s">
        <v>176</v>
      </c>
      <c r="E80" s="301" t="s">
        <v>177</v>
      </c>
      <c r="F80" s="300"/>
      <c r="G80" s="300"/>
      <c r="H80" s="193" t="s">
        <v>22</v>
      </c>
      <c r="I80" s="301" t="s">
        <v>17</v>
      </c>
      <c r="J80" s="300"/>
      <c r="K80" s="191" t="s">
        <v>29</v>
      </c>
      <c r="L80" s="191">
        <v>4</v>
      </c>
      <c r="M80" s="299" t="s">
        <v>19</v>
      </c>
      <c r="N80" s="300"/>
      <c r="O80" s="300"/>
      <c r="P80" s="191" t="s">
        <v>18</v>
      </c>
      <c r="Q80" s="159"/>
      <c r="R80" s="144"/>
      <c r="S80" s="144"/>
      <c r="T80" s="144"/>
      <c r="U80" s="144"/>
      <c r="V80" s="144">
        <f t="shared" si="1"/>
        <v>0</v>
      </c>
    </row>
    <row r="81" spans="1:23" s="156" customFormat="1" ht="24.9" customHeight="1">
      <c r="A81" s="152"/>
      <c r="B81" s="308">
        <v>2018</v>
      </c>
      <c r="C81" s="309"/>
      <c r="D81" s="153" t="s">
        <v>178</v>
      </c>
      <c r="E81" s="310" t="s">
        <v>179</v>
      </c>
      <c r="F81" s="309"/>
      <c r="G81" s="309"/>
      <c r="H81" s="153" t="s">
        <v>22</v>
      </c>
      <c r="I81" s="310" t="s">
        <v>17</v>
      </c>
      <c r="J81" s="309"/>
      <c r="K81" s="199" t="s">
        <v>18</v>
      </c>
      <c r="L81" s="199">
        <v>3</v>
      </c>
      <c r="M81" s="308" t="s">
        <v>19</v>
      </c>
      <c r="N81" s="309"/>
      <c r="O81" s="309"/>
      <c r="P81" s="199" t="s">
        <v>18</v>
      </c>
      <c r="Q81" s="155"/>
      <c r="R81" s="155"/>
      <c r="S81" s="155"/>
      <c r="T81" s="155"/>
      <c r="U81" s="155"/>
      <c r="V81" s="155">
        <f t="shared" si="1"/>
        <v>0</v>
      </c>
    </row>
    <row r="82" spans="1:23" ht="24.9" customHeight="1">
      <c r="A82" s="136"/>
      <c r="B82" s="299">
        <v>2018</v>
      </c>
      <c r="C82" s="300"/>
      <c r="D82" s="193" t="s">
        <v>180</v>
      </c>
      <c r="E82" s="301" t="s">
        <v>181</v>
      </c>
      <c r="F82" s="300"/>
      <c r="G82" s="300"/>
      <c r="H82" s="193" t="s">
        <v>22</v>
      </c>
      <c r="I82" s="301" t="s">
        <v>17</v>
      </c>
      <c r="J82" s="300"/>
      <c r="K82" s="191" t="s">
        <v>29</v>
      </c>
      <c r="L82" s="191">
        <v>4</v>
      </c>
      <c r="M82" s="299" t="s">
        <v>19</v>
      </c>
      <c r="N82" s="300"/>
      <c r="O82" s="300"/>
      <c r="P82" s="191" t="s">
        <v>18</v>
      </c>
      <c r="Q82" s="159"/>
      <c r="R82" s="144"/>
      <c r="S82" s="144"/>
      <c r="T82" s="144"/>
      <c r="U82" s="144"/>
      <c r="V82" s="144">
        <f t="shared" si="1"/>
        <v>0</v>
      </c>
    </row>
    <row r="83" spans="1:23" ht="24.9" customHeight="1">
      <c r="A83" s="136"/>
      <c r="B83" s="299">
        <v>2018</v>
      </c>
      <c r="C83" s="300"/>
      <c r="D83" s="193" t="s">
        <v>182</v>
      </c>
      <c r="E83" s="301" t="s">
        <v>183</v>
      </c>
      <c r="F83" s="300"/>
      <c r="G83" s="300"/>
      <c r="H83" s="193" t="s">
        <v>22</v>
      </c>
      <c r="I83" s="301" t="s">
        <v>17</v>
      </c>
      <c r="J83" s="300"/>
      <c r="K83" s="191" t="s">
        <v>29</v>
      </c>
      <c r="L83" s="191">
        <v>4</v>
      </c>
      <c r="M83" s="299" t="s">
        <v>19</v>
      </c>
      <c r="N83" s="300"/>
      <c r="O83" s="300"/>
      <c r="P83" s="191" t="s">
        <v>18</v>
      </c>
      <c r="Q83" s="55"/>
      <c r="R83" s="144"/>
      <c r="S83" s="144"/>
      <c r="T83" s="144"/>
      <c r="U83" s="144"/>
      <c r="V83" s="144">
        <f t="shared" si="1"/>
        <v>0</v>
      </c>
    </row>
    <row r="84" spans="1:23" s="156" customFormat="1" ht="24.9" customHeight="1">
      <c r="A84" s="152"/>
      <c r="B84" s="308">
        <v>2018</v>
      </c>
      <c r="C84" s="309"/>
      <c r="D84" s="153" t="s">
        <v>184</v>
      </c>
      <c r="E84" s="310" t="s">
        <v>185</v>
      </c>
      <c r="F84" s="309"/>
      <c r="G84" s="309"/>
      <c r="H84" s="153" t="s">
        <v>22</v>
      </c>
      <c r="I84" s="310" t="s">
        <v>17</v>
      </c>
      <c r="J84" s="309"/>
      <c r="K84" s="199" t="s">
        <v>18</v>
      </c>
      <c r="L84" s="199">
        <v>3</v>
      </c>
      <c r="M84" s="308" t="s">
        <v>19</v>
      </c>
      <c r="N84" s="309"/>
      <c r="O84" s="309"/>
      <c r="P84" s="199" t="s">
        <v>18</v>
      </c>
      <c r="Q84" s="155"/>
      <c r="R84" s="155"/>
      <c r="S84" s="155"/>
      <c r="T84" s="155"/>
      <c r="U84" s="155"/>
      <c r="V84" s="155">
        <f t="shared" si="1"/>
        <v>0</v>
      </c>
    </row>
    <row r="85" spans="1:23" ht="24.9" customHeight="1">
      <c r="A85" s="136"/>
      <c r="B85" s="299">
        <v>2018</v>
      </c>
      <c r="C85" s="300"/>
      <c r="D85" s="193" t="s">
        <v>186</v>
      </c>
      <c r="E85" s="301" t="s">
        <v>187</v>
      </c>
      <c r="F85" s="300"/>
      <c r="G85" s="300"/>
      <c r="H85" s="193" t="s">
        <v>22</v>
      </c>
      <c r="I85" s="301" t="s">
        <v>17</v>
      </c>
      <c r="J85" s="300"/>
      <c r="K85" s="191" t="s">
        <v>29</v>
      </c>
      <c r="L85" s="191">
        <v>4</v>
      </c>
      <c r="M85" s="299" t="s">
        <v>19</v>
      </c>
      <c r="N85" s="300"/>
      <c r="O85" s="300"/>
      <c r="P85" s="191" t="s">
        <v>18</v>
      </c>
      <c r="Q85" s="159"/>
      <c r="R85" s="144"/>
      <c r="S85" s="144"/>
      <c r="T85" s="144"/>
      <c r="U85" s="144"/>
      <c r="V85" s="144">
        <f t="shared" si="1"/>
        <v>0</v>
      </c>
    </row>
    <row r="86" spans="1:23" ht="24.9" customHeight="1">
      <c r="A86" s="136"/>
      <c r="B86" s="299">
        <v>2018</v>
      </c>
      <c r="C86" s="300"/>
      <c r="D86" s="193" t="s">
        <v>188</v>
      </c>
      <c r="E86" s="301" t="s">
        <v>189</v>
      </c>
      <c r="F86" s="300"/>
      <c r="G86" s="300"/>
      <c r="H86" s="193" t="s">
        <v>22</v>
      </c>
      <c r="I86" s="301" t="s">
        <v>17</v>
      </c>
      <c r="J86" s="300"/>
      <c r="K86" s="191" t="s">
        <v>29</v>
      </c>
      <c r="L86" s="191">
        <v>4</v>
      </c>
      <c r="M86" s="299" t="s">
        <v>19</v>
      </c>
      <c r="N86" s="300"/>
      <c r="O86" s="300"/>
      <c r="P86" s="191" t="s">
        <v>18</v>
      </c>
      <c r="Q86" s="159"/>
      <c r="R86" s="144"/>
      <c r="S86" s="144"/>
      <c r="T86" s="144"/>
      <c r="U86" s="144"/>
      <c r="V86" s="144">
        <f t="shared" si="1"/>
        <v>0</v>
      </c>
    </row>
    <row r="87" spans="1:23" s="156" customFormat="1" ht="24.9" customHeight="1">
      <c r="A87" s="152"/>
      <c r="B87" s="308">
        <v>2018</v>
      </c>
      <c r="C87" s="309"/>
      <c r="D87" s="153" t="s">
        <v>190</v>
      </c>
      <c r="E87" s="310" t="s">
        <v>191</v>
      </c>
      <c r="F87" s="309"/>
      <c r="G87" s="309"/>
      <c r="H87" s="153" t="s">
        <v>22</v>
      </c>
      <c r="I87" s="310" t="s">
        <v>17</v>
      </c>
      <c r="J87" s="309"/>
      <c r="K87" s="199" t="s">
        <v>18</v>
      </c>
      <c r="L87" s="199">
        <v>3</v>
      </c>
      <c r="M87" s="308" t="s">
        <v>19</v>
      </c>
      <c r="N87" s="309"/>
      <c r="O87" s="309"/>
      <c r="P87" s="199" t="s">
        <v>18</v>
      </c>
      <c r="Q87" s="155"/>
      <c r="R87" s="155"/>
      <c r="S87" s="155">
        <f>S100</f>
        <v>0</v>
      </c>
      <c r="T87" s="155">
        <f>T100</f>
        <v>0</v>
      </c>
      <c r="U87" s="155">
        <f>U100</f>
        <v>0</v>
      </c>
      <c r="V87" s="155">
        <f>Q87+R87+S87+T87+U87</f>
        <v>0</v>
      </c>
      <c r="W87" s="203"/>
    </row>
    <row r="88" spans="1:23" ht="24.9" customHeight="1">
      <c r="A88" s="136"/>
      <c r="B88" s="299">
        <v>2018</v>
      </c>
      <c r="C88" s="300"/>
      <c r="D88" s="193" t="s">
        <v>192</v>
      </c>
      <c r="E88" s="301" t="s">
        <v>193</v>
      </c>
      <c r="F88" s="300"/>
      <c r="G88" s="300"/>
      <c r="H88" s="193" t="s">
        <v>22</v>
      </c>
      <c r="I88" s="301" t="s">
        <v>17</v>
      </c>
      <c r="J88" s="300"/>
      <c r="K88" s="191" t="s">
        <v>29</v>
      </c>
      <c r="L88" s="191">
        <v>4</v>
      </c>
      <c r="M88" s="299" t="s">
        <v>19</v>
      </c>
      <c r="N88" s="300"/>
      <c r="O88" s="300"/>
      <c r="P88" s="191" t="s">
        <v>18</v>
      </c>
      <c r="Q88" s="159"/>
      <c r="R88" s="144"/>
      <c r="S88" s="144"/>
      <c r="T88" s="144"/>
      <c r="U88" s="144"/>
      <c r="V88" s="144">
        <f t="shared" si="1"/>
        <v>0</v>
      </c>
    </row>
    <row r="89" spans="1:23" ht="24.9" customHeight="1">
      <c r="A89" s="136"/>
      <c r="B89" s="299">
        <v>2018</v>
      </c>
      <c r="C89" s="300"/>
      <c r="D89" s="193" t="s">
        <v>194</v>
      </c>
      <c r="E89" s="301" t="s">
        <v>195</v>
      </c>
      <c r="F89" s="300"/>
      <c r="G89" s="300"/>
      <c r="H89" s="193" t="s">
        <v>22</v>
      </c>
      <c r="I89" s="301" t="s">
        <v>17</v>
      </c>
      <c r="J89" s="300"/>
      <c r="K89" s="191" t="s">
        <v>29</v>
      </c>
      <c r="L89" s="191">
        <v>4</v>
      </c>
      <c r="M89" s="299" t="s">
        <v>19</v>
      </c>
      <c r="N89" s="300"/>
      <c r="O89" s="300"/>
      <c r="P89" s="191" t="s">
        <v>18</v>
      </c>
      <c r="Q89" s="159"/>
      <c r="R89" s="144"/>
      <c r="S89" s="144"/>
      <c r="T89" s="144"/>
      <c r="U89" s="144"/>
      <c r="V89" s="144">
        <f t="shared" si="1"/>
        <v>0</v>
      </c>
    </row>
    <row r="90" spans="1:23" ht="24.9" customHeight="1">
      <c r="A90" s="136"/>
      <c r="B90" s="299">
        <v>2018</v>
      </c>
      <c r="C90" s="300"/>
      <c r="D90" s="193" t="s">
        <v>196</v>
      </c>
      <c r="E90" s="301" t="s">
        <v>197</v>
      </c>
      <c r="F90" s="300"/>
      <c r="G90" s="300"/>
      <c r="H90" s="193" t="s">
        <v>22</v>
      </c>
      <c r="I90" s="301" t="s">
        <v>17</v>
      </c>
      <c r="J90" s="300"/>
      <c r="K90" s="191" t="s">
        <v>29</v>
      </c>
      <c r="L90" s="191">
        <v>4</v>
      </c>
      <c r="M90" s="299" t="s">
        <v>19</v>
      </c>
      <c r="N90" s="300"/>
      <c r="O90" s="300"/>
      <c r="P90" s="191" t="s">
        <v>18</v>
      </c>
      <c r="Q90" s="159"/>
      <c r="R90" s="144"/>
      <c r="S90" s="144"/>
      <c r="T90" s="144"/>
      <c r="U90" s="144"/>
      <c r="V90" s="144">
        <f t="shared" si="1"/>
        <v>0</v>
      </c>
    </row>
    <row r="91" spans="1:23" ht="24.9" customHeight="1">
      <c r="A91" s="136"/>
      <c r="B91" s="299">
        <v>2018</v>
      </c>
      <c r="C91" s="300"/>
      <c r="D91" s="193" t="s">
        <v>198</v>
      </c>
      <c r="E91" s="301" t="s">
        <v>199</v>
      </c>
      <c r="F91" s="300"/>
      <c r="G91" s="300"/>
      <c r="H91" s="193" t="s">
        <v>22</v>
      </c>
      <c r="I91" s="301" t="s">
        <v>17</v>
      </c>
      <c r="J91" s="300"/>
      <c r="K91" s="191" t="s">
        <v>29</v>
      </c>
      <c r="L91" s="191">
        <v>4</v>
      </c>
      <c r="M91" s="299" t="s">
        <v>19</v>
      </c>
      <c r="N91" s="300"/>
      <c r="O91" s="300"/>
      <c r="P91" s="191" t="s">
        <v>18</v>
      </c>
      <c r="Q91" s="159"/>
      <c r="R91" s="144"/>
      <c r="S91" s="144"/>
      <c r="T91" s="144"/>
      <c r="U91" s="144"/>
      <c r="V91" s="144">
        <f t="shared" si="1"/>
        <v>0</v>
      </c>
    </row>
    <row r="92" spans="1:23" ht="24.9" customHeight="1">
      <c r="A92" s="136"/>
      <c r="B92" s="299">
        <v>2018</v>
      </c>
      <c r="C92" s="300"/>
      <c r="D92" s="193" t="s">
        <v>200</v>
      </c>
      <c r="E92" s="301" t="s">
        <v>201</v>
      </c>
      <c r="F92" s="300"/>
      <c r="G92" s="300"/>
      <c r="H92" s="193" t="s">
        <v>22</v>
      </c>
      <c r="I92" s="301" t="s">
        <v>17</v>
      </c>
      <c r="J92" s="300"/>
      <c r="K92" s="191" t="s">
        <v>29</v>
      </c>
      <c r="L92" s="191">
        <v>4</v>
      </c>
      <c r="M92" s="299" t="s">
        <v>19</v>
      </c>
      <c r="N92" s="300"/>
      <c r="O92" s="300"/>
      <c r="P92" s="191" t="s">
        <v>18</v>
      </c>
      <c r="Q92" s="159"/>
      <c r="R92" s="144"/>
      <c r="S92" s="144"/>
      <c r="T92" s="144"/>
      <c r="U92" s="144"/>
      <c r="V92" s="144">
        <f t="shared" si="1"/>
        <v>0</v>
      </c>
    </row>
    <row r="93" spans="1:23" ht="24.9" customHeight="1">
      <c r="A93" s="136"/>
      <c r="B93" s="299">
        <v>2018</v>
      </c>
      <c r="C93" s="300"/>
      <c r="D93" s="193" t="s">
        <v>202</v>
      </c>
      <c r="E93" s="301" t="s">
        <v>203</v>
      </c>
      <c r="F93" s="300"/>
      <c r="G93" s="300"/>
      <c r="H93" s="193" t="s">
        <v>22</v>
      </c>
      <c r="I93" s="301" t="s">
        <v>17</v>
      </c>
      <c r="J93" s="300"/>
      <c r="K93" s="191" t="s">
        <v>29</v>
      </c>
      <c r="L93" s="191">
        <v>4</v>
      </c>
      <c r="M93" s="299" t="s">
        <v>19</v>
      </c>
      <c r="N93" s="300"/>
      <c r="O93" s="300"/>
      <c r="P93" s="191" t="s">
        <v>18</v>
      </c>
      <c r="Q93" s="159"/>
      <c r="R93" s="144"/>
      <c r="S93" s="144"/>
      <c r="T93" s="144"/>
      <c r="U93" s="144"/>
      <c r="V93" s="144">
        <f t="shared" si="1"/>
        <v>0</v>
      </c>
    </row>
    <row r="94" spans="1:23" ht="24.9" customHeight="1">
      <c r="A94" s="136"/>
      <c r="B94" s="299">
        <v>2018</v>
      </c>
      <c r="C94" s="300"/>
      <c r="D94" s="193" t="s">
        <v>204</v>
      </c>
      <c r="E94" s="301" t="s">
        <v>205</v>
      </c>
      <c r="F94" s="300"/>
      <c r="G94" s="300"/>
      <c r="H94" s="193" t="s">
        <v>22</v>
      </c>
      <c r="I94" s="301" t="s">
        <v>17</v>
      </c>
      <c r="J94" s="300"/>
      <c r="K94" s="191" t="s">
        <v>29</v>
      </c>
      <c r="L94" s="191">
        <v>4</v>
      </c>
      <c r="M94" s="299" t="s">
        <v>19</v>
      </c>
      <c r="N94" s="300"/>
      <c r="O94" s="300"/>
      <c r="P94" s="191" t="s">
        <v>18</v>
      </c>
      <c r="Q94" s="159"/>
      <c r="R94" s="144"/>
      <c r="S94" s="144"/>
      <c r="T94" s="144"/>
      <c r="U94" s="144"/>
      <c r="V94" s="144">
        <f t="shared" si="1"/>
        <v>0</v>
      </c>
    </row>
    <row r="95" spans="1:23" ht="24.9" customHeight="1">
      <c r="A95" s="136"/>
      <c r="B95" s="299">
        <v>2018</v>
      </c>
      <c r="C95" s="300"/>
      <c r="D95" s="193" t="s">
        <v>206</v>
      </c>
      <c r="E95" s="301" t="s">
        <v>207</v>
      </c>
      <c r="F95" s="300"/>
      <c r="G95" s="300"/>
      <c r="H95" s="193" t="s">
        <v>22</v>
      </c>
      <c r="I95" s="301" t="s">
        <v>17</v>
      </c>
      <c r="J95" s="300"/>
      <c r="K95" s="191" t="s">
        <v>29</v>
      </c>
      <c r="L95" s="191">
        <v>4</v>
      </c>
      <c r="M95" s="299" t="s">
        <v>19</v>
      </c>
      <c r="N95" s="300"/>
      <c r="O95" s="300"/>
      <c r="P95" s="191" t="s">
        <v>18</v>
      </c>
      <c r="Q95" s="159"/>
      <c r="R95" s="144"/>
      <c r="S95" s="144"/>
      <c r="T95" s="144"/>
      <c r="U95" s="144"/>
      <c r="V95" s="144">
        <f t="shared" si="1"/>
        <v>0</v>
      </c>
    </row>
    <row r="96" spans="1:23" ht="24.9" customHeight="1">
      <c r="A96" s="136"/>
      <c r="B96" s="299">
        <v>2018</v>
      </c>
      <c r="C96" s="300"/>
      <c r="D96" s="193" t="s">
        <v>208</v>
      </c>
      <c r="E96" s="301" t="s">
        <v>209</v>
      </c>
      <c r="F96" s="300"/>
      <c r="G96" s="300"/>
      <c r="H96" s="193" t="s">
        <v>22</v>
      </c>
      <c r="I96" s="301" t="s">
        <v>17</v>
      </c>
      <c r="J96" s="300"/>
      <c r="K96" s="191" t="s">
        <v>29</v>
      </c>
      <c r="L96" s="191">
        <v>4</v>
      </c>
      <c r="M96" s="299" t="s">
        <v>19</v>
      </c>
      <c r="N96" s="300"/>
      <c r="O96" s="300"/>
      <c r="P96" s="191" t="s">
        <v>18</v>
      </c>
      <c r="Q96" s="159"/>
      <c r="R96" s="144"/>
      <c r="S96" s="144"/>
      <c r="T96" s="144"/>
      <c r="U96" s="144"/>
      <c r="V96" s="144">
        <f t="shared" si="1"/>
        <v>0</v>
      </c>
    </row>
    <row r="97" spans="1:22" ht="24.9" customHeight="1">
      <c r="A97" s="136"/>
      <c r="B97" s="299">
        <v>2018</v>
      </c>
      <c r="C97" s="300"/>
      <c r="D97" s="193" t="s">
        <v>210</v>
      </c>
      <c r="E97" s="301" t="s">
        <v>211</v>
      </c>
      <c r="F97" s="300"/>
      <c r="G97" s="300"/>
      <c r="H97" s="193" t="s">
        <v>22</v>
      </c>
      <c r="I97" s="301" t="s">
        <v>17</v>
      </c>
      <c r="J97" s="300"/>
      <c r="K97" s="191" t="s">
        <v>29</v>
      </c>
      <c r="L97" s="191">
        <v>4</v>
      </c>
      <c r="M97" s="299" t="s">
        <v>19</v>
      </c>
      <c r="N97" s="300"/>
      <c r="O97" s="300"/>
      <c r="P97" s="191" t="s">
        <v>18</v>
      </c>
      <c r="Q97" s="159"/>
      <c r="R97" s="144"/>
      <c r="S97" s="144"/>
      <c r="T97" s="144"/>
      <c r="U97" s="144"/>
      <c r="V97" s="144">
        <f t="shared" si="1"/>
        <v>0</v>
      </c>
    </row>
    <row r="98" spans="1:22" ht="24.9" customHeight="1">
      <c r="A98" s="136"/>
      <c r="B98" s="299">
        <v>2018</v>
      </c>
      <c r="C98" s="300"/>
      <c r="D98" s="193" t="s">
        <v>212</v>
      </c>
      <c r="E98" s="301" t="s">
        <v>213</v>
      </c>
      <c r="F98" s="300"/>
      <c r="G98" s="300"/>
      <c r="H98" s="193" t="s">
        <v>22</v>
      </c>
      <c r="I98" s="301" t="s">
        <v>17</v>
      </c>
      <c r="J98" s="300"/>
      <c r="K98" s="191" t="s">
        <v>29</v>
      </c>
      <c r="L98" s="191">
        <v>4</v>
      </c>
      <c r="M98" s="299" t="s">
        <v>19</v>
      </c>
      <c r="N98" s="300"/>
      <c r="O98" s="300"/>
      <c r="P98" s="191" t="s">
        <v>18</v>
      </c>
      <c r="Q98" s="159"/>
      <c r="R98" s="144"/>
      <c r="S98" s="144"/>
      <c r="T98" s="144"/>
      <c r="U98" s="144"/>
      <c r="V98" s="144">
        <f t="shared" si="1"/>
        <v>0</v>
      </c>
    </row>
    <row r="99" spans="1:22" ht="24.9" customHeight="1">
      <c r="A99" s="136"/>
      <c r="B99" s="299">
        <v>2018</v>
      </c>
      <c r="C99" s="300"/>
      <c r="D99" s="193" t="s">
        <v>214</v>
      </c>
      <c r="E99" s="301" t="s">
        <v>215</v>
      </c>
      <c r="F99" s="300"/>
      <c r="G99" s="300"/>
      <c r="H99" s="193" t="s">
        <v>22</v>
      </c>
      <c r="I99" s="301" t="s">
        <v>17</v>
      </c>
      <c r="J99" s="300"/>
      <c r="K99" s="191" t="s">
        <v>29</v>
      </c>
      <c r="L99" s="191">
        <v>4</v>
      </c>
      <c r="M99" s="299" t="s">
        <v>19</v>
      </c>
      <c r="N99" s="300"/>
      <c r="O99" s="300"/>
      <c r="P99" s="191" t="s">
        <v>18</v>
      </c>
      <c r="Q99" s="159"/>
      <c r="R99" s="144"/>
      <c r="S99" s="144"/>
      <c r="T99" s="144"/>
      <c r="U99" s="144"/>
      <c r="V99" s="144">
        <f t="shared" si="1"/>
        <v>0</v>
      </c>
    </row>
    <row r="100" spans="1:22" ht="24.9" customHeight="1">
      <c r="A100" s="136"/>
      <c r="B100" s="299">
        <v>2018</v>
      </c>
      <c r="C100" s="300"/>
      <c r="D100" s="193" t="s">
        <v>216</v>
      </c>
      <c r="E100" s="301" t="s">
        <v>217</v>
      </c>
      <c r="F100" s="300"/>
      <c r="G100" s="300"/>
      <c r="H100" s="193" t="s">
        <v>22</v>
      </c>
      <c r="I100" s="301" t="s">
        <v>17</v>
      </c>
      <c r="J100" s="300"/>
      <c r="K100" s="191" t="s">
        <v>29</v>
      </c>
      <c r="L100" s="191">
        <v>4</v>
      </c>
      <c r="M100" s="191"/>
      <c r="N100" s="192"/>
      <c r="O100" s="192"/>
      <c r="P100" s="191"/>
      <c r="Q100" s="159"/>
      <c r="R100" s="144"/>
      <c r="S100" s="144"/>
      <c r="T100" s="144"/>
      <c r="U100" s="144"/>
      <c r="V100" s="144">
        <f>Q100+R100+S100+T100+U100</f>
        <v>0</v>
      </c>
    </row>
    <row r="101" spans="1:22" s="156" customFormat="1" ht="24.9" customHeight="1">
      <c r="A101" s="152"/>
      <c r="B101" s="308">
        <v>2018</v>
      </c>
      <c r="C101" s="309"/>
      <c r="D101" s="153" t="s">
        <v>218</v>
      </c>
      <c r="E101" s="310" t="s">
        <v>219</v>
      </c>
      <c r="F101" s="309"/>
      <c r="G101" s="309"/>
      <c r="H101" s="153" t="s">
        <v>22</v>
      </c>
      <c r="I101" s="310" t="s">
        <v>17</v>
      </c>
      <c r="J101" s="309"/>
      <c r="K101" s="199" t="s">
        <v>18</v>
      </c>
      <c r="L101" s="199">
        <v>3</v>
      </c>
      <c r="M101" s="308" t="s">
        <v>19</v>
      </c>
      <c r="N101" s="309"/>
      <c r="O101" s="309"/>
      <c r="P101" s="199" t="s">
        <v>18</v>
      </c>
      <c r="Q101" s="155"/>
      <c r="R101" s="155"/>
      <c r="S101" s="155">
        <f>SUM(S102:S120)</f>
        <v>229551.12</v>
      </c>
      <c r="T101" s="155">
        <f>T118+T104</f>
        <v>6135.78</v>
      </c>
      <c r="U101" s="155">
        <f>U120</f>
        <v>31979.84</v>
      </c>
      <c r="V101" s="155">
        <f>Q101+R101+S101+T101+U101</f>
        <v>267666.74</v>
      </c>
    </row>
    <row r="102" spans="1:22" ht="24.9" customHeight="1">
      <c r="A102" s="136"/>
      <c r="B102" s="299">
        <v>2018</v>
      </c>
      <c r="C102" s="300"/>
      <c r="D102" s="193" t="s">
        <v>220</v>
      </c>
      <c r="E102" s="301" t="s">
        <v>221</v>
      </c>
      <c r="F102" s="300"/>
      <c r="G102" s="300"/>
      <c r="H102" s="193" t="s">
        <v>22</v>
      </c>
      <c r="I102" s="301" t="s">
        <v>17</v>
      </c>
      <c r="J102" s="300"/>
      <c r="K102" s="191" t="s">
        <v>29</v>
      </c>
      <c r="L102" s="191">
        <v>4</v>
      </c>
      <c r="M102" s="299" t="s">
        <v>19</v>
      </c>
      <c r="N102" s="300"/>
      <c r="O102" s="300"/>
      <c r="P102" s="191" t="s">
        <v>18</v>
      </c>
      <c r="Q102" s="159"/>
      <c r="R102" s="144"/>
      <c r="S102" s="144"/>
      <c r="T102" s="144"/>
      <c r="U102" s="144"/>
      <c r="V102" s="144">
        <f t="shared" si="1"/>
        <v>0</v>
      </c>
    </row>
    <row r="103" spans="1:22" ht="24.9" customHeight="1">
      <c r="A103" s="136"/>
      <c r="B103" s="299">
        <v>2018</v>
      </c>
      <c r="C103" s="300"/>
      <c r="D103" s="193" t="s">
        <v>222</v>
      </c>
      <c r="E103" s="301" t="s">
        <v>223</v>
      </c>
      <c r="F103" s="300"/>
      <c r="G103" s="300"/>
      <c r="H103" s="193" t="s">
        <v>22</v>
      </c>
      <c r="I103" s="301" t="s">
        <v>17</v>
      </c>
      <c r="J103" s="300"/>
      <c r="K103" s="191" t="s">
        <v>29</v>
      </c>
      <c r="L103" s="191">
        <v>4</v>
      </c>
      <c r="M103" s="299" t="s">
        <v>19</v>
      </c>
      <c r="N103" s="300"/>
      <c r="O103" s="300"/>
      <c r="P103" s="191" t="s">
        <v>18</v>
      </c>
      <c r="Q103" s="159"/>
      <c r="R103" s="144"/>
      <c r="S103" s="144"/>
      <c r="T103" s="144"/>
      <c r="U103" s="144"/>
      <c r="V103" s="144">
        <f t="shared" si="1"/>
        <v>0</v>
      </c>
    </row>
    <row r="104" spans="1:22" ht="24.9" customHeight="1">
      <c r="A104" s="136"/>
      <c r="B104" s="299">
        <v>2018</v>
      </c>
      <c r="C104" s="300"/>
      <c r="D104" s="193" t="s">
        <v>224</v>
      </c>
      <c r="E104" s="301" t="s">
        <v>225</v>
      </c>
      <c r="F104" s="300"/>
      <c r="G104" s="300"/>
      <c r="H104" s="193" t="s">
        <v>22</v>
      </c>
      <c r="I104" s="301" t="s">
        <v>17</v>
      </c>
      <c r="J104" s="300"/>
      <c r="K104" s="191" t="s">
        <v>29</v>
      </c>
      <c r="L104" s="191">
        <v>4</v>
      </c>
      <c r="M104" s="299" t="s">
        <v>19</v>
      </c>
      <c r="N104" s="300"/>
      <c r="O104" s="300"/>
      <c r="P104" s="191" t="s">
        <v>18</v>
      </c>
      <c r="Q104" s="159"/>
      <c r="R104" s="144"/>
      <c r="S104" s="159">
        <f>14567.82</f>
        <v>14567.82</v>
      </c>
      <c r="T104" s="144">
        <v>135.78</v>
      </c>
      <c r="U104" s="144"/>
      <c r="V104" s="144">
        <f t="shared" si="1"/>
        <v>14703.6</v>
      </c>
    </row>
    <row r="105" spans="1:22" ht="24.9" customHeight="1">
      <c r="A105" s="136"/>
      <c r="B105" s="299">
        <v>2018</v>
      </c>
      <c r="C105" s="300"/>
      <c r="D105" s="193" t="s">
        <v>226</v>
      </c>
      <c r="E105" s="301" t="s">
        <v>227</v>
      </c>
      <c r="F105" s="300"/>
      <c r="G105" s="300"/>
      <c r="H105" s="193" t="s">
        <v>22</v>
      </c>
      <c r="I105" s="301" t="s">
        <v>17</v>
      </c>
      <c r="J105" s="300"/>
      <c r="K105" s="191" t="s">
        <v>29</v>
      </c>
      <c r="L105" s="191">
        <v>4</v>
      </c>
      <c r="M105" s="299" t="s">
        <v>19</v>
      </c>
      <c r="N105" s="300"/>
      <c r="O105" s="300"/>
      <c r="P105" s="191" t="s">
        <v>18</v>
      </c>
      <c r="Q105" s="159"/>
      <c r="R105" s="144"/>
      <c r="S105" s="144"/>
      <c r="T105" s="144"/>
      <c r="U105" s="144"/>
      <c r="V105" s="144">
        <f t="shared" si="1"/>
        <v>0</v>
      </c>
    </row>
    <row r="106" spans="1:22" ht="24.9" customHeight="1">
      <c r="A106" s="136"/>
      <c r="B106" s="299">
        <v>2018</v>
      </c>
      <c r="C106" s="300"/>
      <c r="D106" s="193" t="s">
        <v>228</v>
      </c>
      <c r="E106" s="301" t="s">
        <v>229</v>
      </c>
      <c r="F106" s="300"/>
      <c r="G106" s="300"/>
      <c r="H106" s="193" t="s">
        <v>22</v>
      </c>
      <c r="I106" s="301" t="s">
        <v>17</v>
      </c>
      <c r="J106" s="300"/>
      <c r="K106" s="191" t="s">
        <v>29</v>
      </c>
      <c r="L106" s="191">
        <v>4</v>
      </c>
      <c r="M106" s="299" t="s">
        <v>19</v>
      </c>
      <c r="N106" s="300"/>
      <c r="O106" s="300"/>
      <c r="P106" s="191" t="s">
        <v>18</v>
      </c>
      <c r="Q106" s="159"/>
      <c r="R106" s="144"/>
      <c r="S106" s="144"/>
      <c r="T106" s="144"/>
      <c r="U106" s="144"/>
      <c r="V106" s="144">
        <f t="shared" si="1"/>
        <v>0</v>
      </c>
    </row>
    <row r="107" spans="1:22" ht="24.9" customHeight="1">
      <c r="A107" s="136"/>
      <c r="B107" s="299">
        <v>2018</v>
      </c>
      <c r="C107" s="300"/>
      <c r="D107" s="193" t="s">
        <v>230</v>
      </c>
      <c r="E107" s="301" t="s">
        <v>231</v>
      </c>
      <c r="F107" s="300"/>
      <c r="G107" s="300"/>
      <c r="H107" s="193" t="s">
        <v>22</v>
      </c>
      <c r="I107" s="301" t="s">
        <v>17</v>
      </c>
      <c r="J107" s="300"/>
      <c r="K107" s="191" t="s">
        <v>29</v>
      </c>
      <c r="L107" s="191">
        <v>4</v>
      </c>
      <c r="M107" s="299" t="s">
        <v>19</v>
      </c>
      <c r="N107" s="300"/>
      <c r="O107" s="300"/>
      <c r="P107" s="191" t="s">
        <v>18</v>
      </c>
      <c r="Q107" s="159"/>
      <c r="R107" s="144"/>
      <c r="S107" s="144"/>
      <c r="T107" s="144"/>
      <c r="U107" s="144"/>
      <c r="V107" s="144">
        <f t="shared" si="1"/>
        <v>0</v>
      </c>
    </row>
    <row r="108" spans="1:22" ht="24.9" customHeight="1">
      <c r="A108" s="136"/>
      <c r="B108" s="299">
        <v>2018</v>
      </c>
      <c r="C108" s="300"/>
      <c r="D108" s="193" t="s">
        <v>232</v>
      </c>
      <c r="E108" s="301" t="s">
        <v>233</v>
      </c>
      <c r="F108" s="300"/>
      <c r="G108" s="300"/>
      <c r="H108" s="193" t="s">
        <v>22</v>
      </c>
      <c r="I108" s="301" t="s">
        <v>17</v>
      </c>
      <c r="J108" s="300"/>
      <c r="K108" s="191" t="s">
        <v>29</v>
      </c>
      <c r="L108" s="191">
        <v>4</v>
      </c>
      <c r="M108" s="299" t="s">
        <v>19</v>
      </c>
      <c r="N108" s="300"/>
      <c r="O108" s="300"/>
      <c r="P108" s="191" t="s">
        <v>18</v>
      </c>
      <c r="Q108" s="159"/>
      <c r="R108" s="144"/>
      <c r="S108" s="144"/>
      <c r="T108" s="144"/>
      <c r="U108" s="144"/>
      <c r="V108" s="144">
        <f t="shared" si="1"/>
        <v>0</v>
      </c>
    </row>
    <row r="109" spans="1:22" ht="24.9" customHeight="1">
      <c r="A109" s="136"/>
      <c r="B109" s="299">
        <v>2018</v>
      </c>
      <c r="C109" s="300"/>
      <c r="D109" s="193" t="s">
        <v>234</v>
      </c>
      <c r="E109" s="301" t="s">
        <v>235</v>
      </c>
      <c r="F109" s="300"/>
      <c r="G109" s="300"/>
      <c r="H109" s="193" t="s">
        <v>22</v>
      </c>
      <c r="I109" s="301" t="s">
        <v>17</v>
      </c>
      <c r="J109" s="300"/>
      <c r="K109" s="191" t="s">
        <v>29</v>
      </c>
      <c r="L109" s="191">
        <v>4</v>
      </c>
      <c r="M109" s="299" t="s">
        <v>19</v>
      </c>
      <c r="N109" s="300"/>
      <c r="O109" s="300"/>
      <c r="P109" s="191" t="s">
        <v>18</v>
      </c>
      <c r="Q109" s="159"/>
      <c r="R109" s="144"/>
      <c r="S109" s="144"/>
      <c r="T109" s="144"/>
      <c r="U109" s="144"/>
      <c r="V109" s="144">
        <f t="shared" si="1"/>
        <v>0</v>
      </c>
    </row>
    <row r="110" spans="1:22" ht="24.9" customHeight="1">
      <c r="A110" s="136"/>
      <c r="B110" s="299">
        <v>2018</v>
      </c>
      <c r="C110" s="300"/>
      <c r="D110" s="193" t="s">
        <v>236</v>
      </c>
      <c r="E110" s="301" t="s">
        <v>237</v>
      </c>
      <c r="F110" s="300"/>
      <c r="G110" s="300"/>
      <c r="H110" s="193" t="s">
        <v>22</v>
      </c>
      <c r="I110" s="301" t="s">
        <v>17</v>
      </c>
      <c r="J110" s="300"/>
      <c r="K110" s="191" t="s">
        <v>29</v>
      </c>
      <c r="L110" s="191">
        <v>4</v>
      </c>
      <c r="M110" s="299" t="s">
        <v>19</v>
      </c>
      <c r="N110" s="300"/>
      <c r="O110" s="300"/>
      <c r="P110" s="191" t="s">
        <v>18</v>
      </c>
      <c r="Q110" s="159"/>
      <c r="R110" s="144"/>
      <c r="S110" s="144"/>
      <c r="T110" s="144"/>
      <c r="U110" s="144"/>
      <c r="V110" s="144">
        <f t="shared" si="1"/>
        <v>0</v>
      </c>
    </row>
    <row r="111" spans="1:22" ht="24.9" customHeight="1">
      <c r="A111" s="136"/>
      <c r="B111" s="299">
        <v>2018</v>
      </c>
      <c r="C111" s="300"/>
      <c r="D111" s="193" t="s">
        <v>238</v>
      </c>
      <c r="E111" s="301" t="s">
        <v>239</v>
      </c>
      <c r="F111" s="300"/>
      <c r="G111" s="300"/>
      <c r="H111" s="193" t="s">
        <v>22</v>
      </c>
      <c r="I111" s="301" t="s">
        <v>17</v>
      </c>
      <c r="J111" s="300"/>
      <c r="K111" s="191" t="s">
        <v>29</v>
      </c>
      <c r="L111" s="191">
        <v>4</v>
      </c>
      <c r="M111" s="299" t="s">
        <v>19</v>
      </c>
      <c r="N111" s="300"/>
      <c r="O111" s="300"/>
      <c r="P111" s="191" t="s">
        <v>18</v>
      </c>
      <c r="Q111" s="159"/>
      <c r="R111" s="144"/>
      <c r="S111" s="144"/>
      <c r="T111" s="144"/>
      <c r="U111" s="144"/>
      <c r="V111" s="144">
        <f t="shared" si="1"/>
        <v>0</v>
      </c>
    </row>
    <row r="112" spans="1:22" ht="24.9" customHeight="1">
      <c r="A112" s="136"/>
      <c r="B112" s="299">
        <v>2018</v>
      </c>
      <c r="C112" s="300"/>
      <c r="D112" s="193" t="s">
        <v>240</v>
      </c>
      <c r="E112" s="301" t="s">
        <v>241</v>
      </c>
      <c r="F112" s="300"/>
      <c r="G112" s="300"/>
      <c r="H112" s="193" t="s">
        <v>22</v>
      </c>
      <c r="I112" s="301" t="s">
        <v>17</v>
      </c>
      <c r="J112" s="300"/>
      <c r="K112" s="191" t="s">
        <v>29</v>
      </c>
      <c r="L112" s="191">
        <v>4</v>
      </c>
      <c r="M112" s="299" t="s">
        <v>19</v>
      </c>
      <c r="N112" s="300"/>
      <c r="O112" s="300"/>
      <c r="P112" s="191" t="s">
        <v>18</v>
      </c>
      <c r="Q112" s="159"/>
      <c r="R112" s="144"/>
      <c r="S112" s="144"/>
      <c r="T112" s="144"/>
      <c r="U112" s="144"/>
      <c r="V112" s="144">
        <f t="shared" si="1"/>
        <v>0</v>
      </c>
    </row>
    <row r="113" spans="1:24" ht="24.9" customHeight="1">
      <c r="A113" s="136"/>
      <c r="B113" s="299">
        <v>2018</v>
      </c>
      <c r="C113" s="300"/>
      <c r="D113" s="193" t="s">
        <v>242</v>
      </c>
      <c r="E113" s="301" t="s">
        <v>243</v>
      </c>
      <c r="F113" s="300"/>
      <c r="G113" s="300"/>
      <c r="H113" s="193" t="s">
        <v>22</v>
      </c>
      <c r="I113" s="301" t="s">
        <v>17</v>
      </c>
      <c r="J113" s="300"/>
      <c r="K113" s="191" t="s">
        <v>29</v>
      </c>
      <c r="L113" s="191">
        <v>4</v>
      </c>
      <c r="M113" s="299" t="s">
        <v>19</v>
      </c>
      <c r="N113" s="300"/>
      <c r="O113" s="300"/>
      <c r="P113" s="191" t="s">
        <v>18</v>
      </c>
      <c r="Q113" s="159"/>
      <c r="R113" s="144"/>
      <c r="S113" s="144"/>
      <c r="T113" s="144"/>
      <c r="U113" s="144"/>
      <c r="V113" s="144">
        <f t="shared" si="1"/>
        <v>0</v>
      </c>
    </row>
    <row r="114" spans="1:24" ht="24.9" customHeight="1">
      <c r="A114" s="136"/>
      <c r="B114" s="299">
        <v>2018</v>
      </c>
      <c r="C114" s="300"/>
      <c r="D114" s="193" t="s">
        <v>244</v>
      </c>
      <c r="E114" s="301" t="s">
        <v>245</v>
      </c>
      <c r="F114" s="300"/>
      <c r="G114" s="300"/>
      <c r="H114" s="193" t="s">
        <v>22</v>
      </c>
      <c r="I114" s="301" t="s">
        <v>17</v>
      </c>
      <c r="J114" s="300"/>
      <c r="K114" s="191" t="s">
        <v>29</v>
      </c>
      <c r="L114" s="191">
        <v>4</v>
      </c>
      <c r="M114" s="299" t="s">
        <v>19</v>
      </c>
      <c r="N114" s="300"/>
      <c r="O114" s="300"/>
      <c r="P114" s="191" t="s">
        <v>18</v>
      </c>
      <c r="Q114" s="159"/>
      <c r="R114" s="144"/>
      <c r="T114" s="159"/>
      <c r="U114" s="159"/>
      <c r="V114" s="159">
        <f t="shared" si="1"/>
        <v>0</v>
      </c>
    </row>
    <row r="115" spans="1:24" ht="24.9" customHeight="1">
      <c r="A115" s="136"/>
      <c r="B115" s="299">
        <v>2018</v>
      </c>
      <c r="C115" s="300"/>
      <c r="D115" s="193" t="s">
        <v>246</v>
      </c>
      <c r="E115" s="301" t="s">
        <v>247</v>
      </c>
      <c r="F115" s="300"/>
      <c r="G115" s="300"/>
      <c r="H115" s="193" t="s">
        <v>22</v>
      </c>
      <c r="I115" s="301" t="s">
        <v>17</v>
      </c>
      <c r="J115" s="300"/>
      <c r="K115" s="191" t="s">
        <v>29</v>
      </c>
      <c r="L115" s="191">
        <v>4</v>
      </c>
      <c r="M115" s="299" t="s">
        <v>19</v>
      </c>
      <c r="N115" s="300"/>
      <c r="O115" s="300"/>
      <c r="P115" s="191" t="s">
        <v>18</v>
      </c>
      <c r="Q115" s="159"/>
      <c r="R115" s="144"/>
      <c r="S115" s="144"/>
      <c r="T115" s="144"/>
      <c r="U115" s="144"/>
      <c r="V115" s="144">
        <f t="shared" si="1"/>
        <v>0</v>
      </c>
    </row>
    <row r="116" spans="1:24" ht="24.9" customHeight="1">
      <c r="A116" s="136"/>
      <c r="B116" s="299">
        <v>2018</v>
      </c>
      <c r="C116" s="300"/>
      <c r="D116" s="193" t="s">
        <v>248</v>
      </c>
      <c r="E116" s="301" t="s">
        <v>249</v>
      </c>
      <c r="F116" s="300"/>
      <c r="G116" s="300"/>
      <c r="H116" s="193" t="s">
        <v>22</v>
      </c>
      <c r="I116" s="301" t="s">
        <v>17</v>
      </c>
      <c r="J116" s="300"/>
      <c r="K116" s="191" t="s">
        <v>29</v>
      </c>
      <c r="L116" s="191">
        <v>4</v>
      </c>
      <c r="M116" s="299" t="s">
        <v>19</v>
      </c>
      <c r="N116" s="300"/>
      <c r="O116" s="300"/>
      <c r="P116" s="191" t="s">
        <v>18</v>
      </c>
      <c r="Q116" s="159"/>
      <c r="R116" s="144"/>
      <c r="S116" s="144"/>
      <c r="T116" s="144"/>
      <c r="U116" s="144"/>
      <c r="V116" s="144">
        <f t="shared" si="1"/>
        <v>0</v>
      </c>
    </row>
    <row r="117" spans="1:24" ht="24.9" customHeight="1">
      <c r="A117" s="136"/>
      <c r="B117" s="299">
        <v>2018</v>
      </c>
      <c r="C117" s="300"/>
      <c r="D117" s="193" t="s">
        <v>250</v>
      </c>
      <c r="E117" s="301" t="s">
        <v>251</v>
      </c>
      <c r="F117" s="300"/>
      <c r="G117" s="300"/>
      <c r="H117" s="193" t="s">
        <v>22</v>
      </c>
      <c r="I117" s="301" t="s">
        <v>17</v>
      </c>
      <c r="J117" s="300"/>
      <c r="K117" s="191" t="s">
        <v>29</v>
      </c>
      <c r="L117" s="191">
        <v>4</v>
      </c>
      <c r="M117" s="299" t="s">
        <v>19</v>
      </c>
      <c r="N117" s="300"/>
      <c r="O117" s="300"/>
      <c r="P117" s="191" t="s">
        <v>18</v>
      </c>
      <c r="Q117" s="159"/>
      <c r="R117" s="144"/>
      <c r="S117" s="144"/>
      <c r="T117" s="144"/>
      <c r="U117" s="144"/>
      <c r="V117" s="144">
        <f t="shared" si="1"/>
        <v>0</v>
      </c>
    </row>
    <row r="118" spans="1:24" ht="47.25" customHeight="1">
      <c r="A118" s="136"/>
      <c r="B118" s="299">
        <v>2018</v>
      </c>
      <c r="C118" s="300"/>
      <c r="D118" s="193" t="s">
        <v>252</v>
      </c>
      <c r="E118" s="301" t="s">
        <v>253</v>
      </c>
      <c r="F118" s="300"/>
      <c r="G118" s="300"/>
      <c r="H118" s="193" t="s">
        <v>22</v>
      </c>
      <c r="I118" s="301" t="s">
        <v>17</v>
      </c>
      <c r="J118" s="300"/>
      <c r="K118" s="191" t="s">
        <v>29</v>
      </c>
      <c r="L118" s="191">
        <v>4</v>
      </c>
      <c r="M118" s="299" t="s">
        <v>19</v>
      </c>
      <c r="N118" s="300"/>
      <c r="O118" s="300"/>
      <c r="P118" s="191" t="s">
        <v>18</v>
      </c>
      <c r="Q118" s="159"/>
      <c r="R118" s="144"/>
      <c r="S118" s="159">
        <v>102115.46</v>
      </c>
      <c r="T118" s="159">
        <v>6000</v>
      </c>
      <c r="U118" s="159"/>
      <c r="V118" s="144">
        <f t="shared" si="1"/>
        <v>108115.46</v>
      </c>
      <c r="X118" s="162"/>
    </row>
    <row r="119" spans="1:24" ht="42.75" customHeight="1">
      <c r="A119" s="136"/>
      <c r="B119" s="299">
        <v>2018</v>
      </c>
      <c r="C119" s="300"/>
      <c r="D119" s="193" t="s">
        <v>254</v>
      </c>
      <c r="E119" s="301" t="s">
        <v>255</v>
      </c>
      <c r="F119" s="300"/>
      <c r="G119" s="300"/>
      <c r="H119" s="193" t="s">
        <v>22</v>
      </c>
      <c r="I119" s="301" t="s">
        <v>17</v>
      </c>
      <c r="J119" s="300"/>
      <c r="K119" s="191" t="s">
        <v>29</v>
      </c>
      <c r="L119" s="191">
        <v>4</v>
      </c>
      <c r="M119" s="299" t="s">
        <v>19</v>
      </c>
      <c r="N119" s="300"/>
      <c r="O119" s="300"/>
      <c r="P119" s="191" t="s">
        <v>18</v>
      </c>
      <c r="Q119" s="144"/>
      <c r="R119" s="144"/>
      <c r="S119" s="144"/>
      <c r="T119" s="144"/>
      <c r="U119" s="144"/>
      <c r="V119" s="144">
        <f t="shared" si="1"/>
        <v>0</v>
      </c>
      <c r="X119" s="162"/>
    </row>
    <row r="120" spans="1:24" ht="42.75" customHeight="1">
      <c r="A120" s="136"/>
      <c r="B120" s="299">
        <v>2018</v>
      </c>
      <c r="C120" s="300"/>
      <c r="D120" s="193" t="s">
        <v>1577</v>
      </c>
      <c r="E120" s="301" t="s">
        <v>1578</v>
      </c>
      <c r="F120" s="300"/>
      <c r="G120" s="300"/>
      <c r="H120" s="193" t="s">
        <v>22</v>
      </c>
      <c r="I120" s="301" t="s">
        <v>17</v>
      </c>
      <c r="J120" s="300"/>
      <c r="K120" s="191" t="s">
        <v>29</v>
      </c>
      <c r="L120" s="191">
        <v>4</v>
      </c>
      <c r="M120" s="299" t="s">
        <v>19</v>
      </c>
      <c r="N120" s="300"/>
      <c r="O120" s="300"/>
      <c r="P120" s="191" t="s">
        <v>18</v>
      </c>
      <c r="Q120" s="144"/>
      <c r="R120" s="144"/>
      <c r="S120" s="144">
        <v>112867.84</v>
      </c>
      <c r="T120" s="144"/>
      <c r="U120" s="144">
        <v>31979.84</v>
      </c>
      <c r="V120" s="144">
        <f>Q120+S120+T120+U120</f>
        <v>144847.67999999999</v>
      </c>
      <c r="X120" s="162"/>
    </row>
    <row r="121" spans="1:24" s="156" customFormat="1" ht="24.9" customHeight="1">
      <c r="A121" s="152"/>
      <c r="B121" s="308">
        <v>2018</v>
      </c>
      <c r="C121" s="309"/>
      <c r="D121" s="153" t="s">
        <v>256</v>
      </c>
      <c r="E121" s="310" t="s">
        <v>257</v>
      </c>
      <c r="F121" s="309"/>
      <c r="G121" s="309"/>
      <c r="H121" s="153" t="s">
        <v>22</v>
      </c>
      <c r="I121" s="310" t="s">
        <v>17</v>
      </c>
      <c r="J121" s="309"/>
      <c r="K121" s="199" t="s">
        <v>18</v>
      </c>
      <c r="L121" s="199">
        <v>3</v>
      </c>
      <c r="M121" s="308" t="s">
        <v>19</v>
      </c>
      <c r="N121" s="309"/>
      <c r="O121" s="309"/>
      <c r="P121" s="199" t="s">
        <v>18</v>
      </c>
      <c r="Q121" s="155"/>
      <c r="R121" s="155"/>
      <c r="S121" s="155"/>
      <c r="T121" s="155"/>
      <c r="U121" s="155"/>
      <c r="V121" s="155">
        <f t="shared" si="1"/>
        <v>0</v>
      </c>
    </row>
    <row r="122" spans="1:24" ht="24.9" customHeight="1">
      <c r="A122" s="136"/>
      <c r="B122" s="299">
        <v>2018</v>
      </c>
      <c r="C122" s="300"/>
      <c r="D122" s="193" t="s">
        <v>258</v>
      </c>
      <c r="E122" s="301" t="s">
        <v>259</v>
      </c>
      <c r="F122" s="300"/>
      <c r="G122" s="300"/>
      <c r="H122" s="193" t="s">
        <v>22</v>
      </c>
      <c r="I122" s="301" t="s">
        <v>17</v>
      </c>
      <c r="J122" s="300"/>
      <c r="K122" s="191" t="s">
        <v>29</v>
      </c>
      <c r="L122" s="191">
        <v>4</v>
      </c>
      <c r="M122" s="299" t="s">
        <v>19</v>
      </c>
      <c r="N122" s="300"/>
      <c r="O122" s="300"/>
      <c r="P122" s="191" t="s">
        <v>18</v>
      </c>
      <c r="Q122" s="159"/>
      <c r="R122" s="144"/>
      <c r="S122" s="144"/>
      <c r="T122" s="144"/>
      <c r="U122" s="144"/>
      <c r="V122" s="144">
        <f t="shared" si="1"/>
        <v>0</v>
      </c>
    </row>
    <row r="123" spans="1:24" ht="24.9" customHeight="1">
      <c r="A123" s="136"/>
      <c r="B123" s="299">
        <v>2018</v>
      </c>
      <c r="C123" s="300"/>
      <c r="D123" s="193" t="s">
        <v>260</v>
      </c>
      <c r="E123" s="301" t="s">
        <v>261</v>
      </c>
      <c r="F123" s="300"/>
      <c r="G123" s="300"/>
      <c r="H123" s="193" t="s">
        <v>22</v>
      </c>
      <c r="I123" s="301" t="s">
        <v>17</v>
      </c>
      <c r="J123" s="300"/>
      <c r="K123" s="191" t="s">
        <v>29</v>
      </c>
      <c r="L123" s="191">
        <v>4</v>
      </c>
      <c r="M123" s="299" t="s">
        <v>19</v>
      </c>
      <c r="N123" s="300"/>
      <c r="O123" s="300"/>
      <c r="P123" s="191" t="s">
        <v>18</v>
      </c>
      <c r="Q123" s="159"/>
      <c r="R123" s="144"/>
      <c r="S123" s="144"/>
      <c r="T123" s="144"/>
      <c r="U123" s="144"/>
      <c r="V123" s="144">
        <f t="shared" si="1"/>
        <v>0</v>
      </c>
    </row>
    <row r="124" spans="1:24" ht="24.9" customHeight="1">
      <c r="A124" s="136"/>
      <c r="B124" s="299">
        <v>2018</v>
      </c>
      <c r="C124" s="300"/>
      <c r="D124" s="193" t="s">
        <v>262</v>
      </c>
      <c r="E124" s="301" t="s">
        <v>263</v>
      </c>
      <c r="F124" s="300"/>
      <c r="G124" s="300"/>
      <c r="H124" s="193" t="s">
        <v>22</v>
      </c>
      <c r="I124" s="301" t="s">
        <v>17</v>
      </c>
      <c r="J124" s="300"/>
      <c r="K124" s="191" t="s">
        <v>29</v>
      </c>
      <c r="L124" s="191">
        <v>4</v>
      </c>
      <c r="M124" s="299" t="s">
        <v>19</v>
      </c>
      <c r="N124" s="300"/>
      <c r="O124" s="300"/>
      <c r="P124" s="191" t="s">
        <v>18</v>
      </c>
      <c r="Q124" s="159"/>
      <c r="R124" s="144"/>
      <c r="S124" s="144"/>
      <c r="T124" s="144"/>
      <c r="U124" s="144"/>
      <c r="V124" s="144">
        <f t="shared" si="1"/>
        <v>0</v>
      </c>
    </row>
    <row r="125" spans="1:24" ht="24.9" customHeight="1">
      <c r="A125" s="136"/>
      <c r="B125" s="299">
        <v>2018</v>
      </c>
      <c r="C125" s="300"/>
      <c r="D125" s="193" t="s">
        <v>264</v>
      </c>
      <c r="E125" s="301" t="s">
        <v>265</v>
      </c>
      <c r="F125" s="300"/>
      <c r="G125" s="300"/>
      <c r="H125" s="193" t="s">
        <v>22</v>
      </c>
      <c r="I125" s="301" t="s">
        <v>17</v>
      </c>
      <c r="J125" s="300"/>
      <c r="K125" s="191" t="s">
        <v>29</v>
      </c>
      <c r="L125" s="191">
        <v>4</v>
      </c>
      <c r="M125" s="299" t="s">
        <v>19</v>
      </c>
      <c r="N125" s="300"/>
      <c r="O125" s="300"/>
      <c r="P125" s="191" t="s">
        <v>18</v>
      </c>
      <c r="Q125" s="159"/>
      <c r="R125" s="144"/>
      <c r="S125" s="144"/>
      <c r="T125" s="144"/>
      <c r="U125" s="144"/>
      <c r="V125" s="144">
        <f t="shared" si="1"/>
        <v>0</v>
      </c>
    </row>
    <row r="126" spans="1:24" s="149" customFormat="1" ht="24.9" customHeight="1">
      <c r="A126" s="150"/>
      <c r="B126" s="305">
        <v>2018</v>
      </c>
      <c r="C126" s="306"/>
      <c r="D126" s="198" t="s">
        <v>266</v>
      </c>
      <c r="E126" s="307" t="s">
        <v>267</v>
      </c>
      <c r="F126" s="306"/>
      <c r="G126" s="306"/>
      <c r="H126" s="198" t="s">
        <v>22</v>
      </c>
      <c r="I126" s="307" t="s">
        <v>17</v>
      </c>
      <c r="J126" s="306"/>
      <c r="K126" s="196" t="s">
        <v>18</v>
      </c>
      <c r="L126" s="196">
        <v>2</v>
      </c>
      <c r="M126" s="305" t="s">
        <v>19</v>
      </c>
      <c r="N126" s="306"/>
      <c r="O126" s="306"/>
      <c r="P126" s="196" t="s">
        <v>18</v>
      </c>
      <c r="Q126" s="148">
        <f>Q127+Q131+Q133</f>
        <v>82000</v>
      </c>
      <c r="R126" s="148">
        <f>R127+R131+R133</f>
        <v>84628.03</v>
      </c>
      <c r="S126" s="148"/>
      <c r="T126" s="148"/>
      <c r="U126" s="148"/>
      <c r="V126" s="148">
        <f t="shared" si="1"/>
        <v>166628.03</v>
      </c>
    </row>
    <row r="127" spans="1:24" s="156" customFormat="1" ht="48" customHeight="1">
      <c r="A127" s="152"/>
      <c r="B127" s="308">
        <v>2018</v>
      </c>
      <c r="C127" s="309"/>
      <c r="D127" s="153" t="s">
        <v>268</v>
      </c>
      <c r="E127" s="310" t="s">
        <v>269</v>
      </c>
      <c r="F127" s="309"/>
      <c r="G127" s="309"/>
      <c r="H127" s="153" t="s">
        <v>22</v>
      </c>
      <c r="I127" s="310" t="s">
        <v>17</v>
      </c>
      <c r="J127" s="309"/>
      <c r="K127" s="199" t="s">
        <v>18</v>
      </c>
      <c r="L127" s="199">
        <v>3</v>
      </c>
      <c r="M127" s="308" t="s">
        <v>19</v>
      </c>
      <c r="N127" s="309"/>
      <c r="O127" s="309"/>
      <c r="P127" s="199" t="s">
        <v>18</v>
      </c>
      <c r="Q127" s="155">
        <f>Q129+Q130</f>
        <v>72000</v>
      </c>
      <c r="R127" s="155">
        <f>R129+R130</f>
        <v>84628.03</v>
      </c>
      <c r="S127" s="155"/>
      <c r="T127" s="155"/>
      <c r="U127" s="155"/>
      <c r="V127" s="155">
        <f t="shared" si="1"/>
        <v>156628.03</v>
      </c>
    </row>
    <row r="128" spans="1:24" ht="24.9" customHeight="1">
      <c r="A128" s="136"/>
      <c r="B128" s="299">
        <v>2018</v>
      </c>
      <c r="C128" s="300"/>
      <c r="D128" s="193" t="s">
        <v>270</v>
      </c>
      <c r="E128" s="301" t="s">
        <v>271</v>
      </c>
      <c r="F128" s="300"/>
      <c r="G128" s="300"/>
      <c r="H128" s="193" t="s">
        <v>22</v>
      </c>
      <c r="I128" s="301" t="s">
        <v>17</v>
      </c>
      <c r="J128" s="300"/>
      <c r="K128" s="191" t="s">
        <v>29</v>
      </c>
      <c r="L128" s="191">
        <v>4</v>
      </c>
      <c r="M128" s="299" t="s">
        <v>19</v>
      </c>
      <c r="N128" s="300"/>
      <c r="O128" s="300"/>
      <c r="P128" s="191" t="s">
        <v>18</v>
      </c>
      <c r="Q128" s="159"/>
      <c r="R128" s="144"/>
      <c r="S128" s="144"/>
      <c r="T128" s="144"/>
      <c r="U128" s="144"/>
      <c r="V128" s="144">
        <f t="shared" si="1"/>
        <v>0</v>
      </c>
    </row>
    <row r="129" spans="1:22" ht="30.75" customHeight="1">
      <c r="A129" s="136"/>
      <c r="B129" s="299">
        <v>2018</v>
      </c>
      <c r="C129" s="300"/>
      <c r="D129" s="193" t="s">
        <v>272</v>
      </c>
      <c r="E129" s="301" t="s">
        <v>273</v>
      </c>
      <c r="F129" s="300"/>
      <c r="G129" s="300"/>
      <c r="H129" s="193" t="s">
        <v>22</v>
      </c>
      <c r="I129" s="301" t="s">
        <v>17</v>
      </c>
      <c r="J129" s="300"/>
      <c r="K129" s="191" t="s">
        <v>29</v>
      </c>
      <c r="L129" s="191">
        <v>4</v>
      </c>
      <c r="M129" s="299" t="s">
        <v>19</v>
      </c>
      <c r="N129" s="300"/>
      <c r="O129" s="300"/>
      <c r="P129" s="191" t="s">
        <v>18</v>
      </c>
      <c r="Q129" s="159"/>
      <c r="R129" s="159">
        <v>11291.63</v>
      </c>
      <c r="S129" s="159"/>
      <c r="T129" s="159"/>
      <c r="U129" s="159"/>
      <c r="V129" s="159">
        <f t="shared" si="1"/>
        <v>11291.63</v>
      </c>
    </row>
    <row r="130" spans="1:22" ht="24.9" customHeight="1">
      <c r="A130" s="136"/>
      <c r="B130" s="299">
        <v>2018</v>
      </c>
      <c r="C130" s="300"/>
      <c r="D130" s="193" t="s">
        <v>274</v>
      </c>
      <c r="E130" s="301" t="s">
        <v>275</v>
      </c>
      <c r="F130" s="300"/>
      <c r="G130" s="300"/>
      <c r="H130" s="193" t="s">
        <v>22</v>
      </c>
      <c r="I130" s="301" t="s">
        <v>17</v>
      </c>
      <c r="J130" s="300"/>
      <c r="K130" s="191" t="s">
        <v>29</v>
      </c>
      <c r="L130" s="191">
        <v>4</v>
      </c>
      <c r="M130" s="299" t="s">
        <v>19</v>
      </c>
      <c r="N130" s="300"/>
      <c r="O130" s="300"/>
      <c r="P130" s="191" t="s">
        <v>18</v>
      </c>
      <c r="Q130" s="159">
        <v>72000</v>
      </c>
      <c r="R130" s="159">
        <v>73336.399999999994</v>
      </c>
      <c r="S130" s="159"/>
      <c r="T130" s="159"/>
      <c r="U130" s="159"/>
      <c r="V130" s="159">
        <f t="shared" si="1"/>
        <v>145336.4</v>
      </c>
    </row>
    <row r="131" spans="1:22" s="156" customFormat="1" ht="24.9" customHeight="1">
      <c r="A131" s="152"/>
      <c r="B131" s="308">
        <v>2018</v>
      </c>
      <c r="C131" s="309"/>
      <c r="D131" s="153" t="s">
        <v>276</v>
      </c>
      <c r="E131" s="310" t="s">
        <v>277</v>
      </c>
      <c r="F131" s="309"/>
      <c r="G131" s="309"/>
      <c r="H131" s="153" t="s">
        <v>22</v>
      </c>
      <c r="I131" s="310" t="s">
        <v>17</v>
      </c>
      <c r="J131" s="309"/>
      <c r="K131" s="199" t="s">
        <v>18</v>
      </c>
      <c r="L131" s="199">
        <v>3</v>
      </c>
      <c r="M131" s="308" t="s">
        <v>19</v>
      </c>
      <c r="N131" s="309"/>
      <c r="O131" s="309"/>
      <c r="P131" s="199" t="s">
        <v>18</v>
      </c>
      <c r="Q131" s="155">
        <f>Q132</f>
        <v>10000</v>
      </c>
      <c r="R131" s="155"/>
      <c r="S131" s="155"/>
      <c r="T131" s="155"/>
      <c r="U131" s="155"/>
      <c r="V131" s="155">
        <f t="shared" si="1"/>
        <v>10000</v>
      </c>
    </row>
    <row r="132" spans="1:22" ht="24.9" customHeight="1">
      <c r="A132" s="136"/>
      <c r="B132" s="299">
        <v>2018</v>
      </c>
      <c r="C132" s="300"/>
      <c r="D132" s="193" t="s">
        <v>278</v>
      </c>
      <c r="E132" s="301" t="s">
        <v>279</v>
      </c>
      <c r="F132" s="300"/>
      <c r="G132" s="300"/>
      <c r="H132" s="193" t="s">
        <v>22</v>
      </c>
      <c r="I132" s="301" t="s">
        <v>17</v>
      </c>
      <c r="J132" s="300"/>
      <c r="K132" s="191" t="s">
        <v>29</v>
      </c>
      <c r="L132" s="191">
        <v>4</v>
      </c>
      <c r="M132" s="299" t="s">
        <v>19</v>
      </c>
      <c r="N132" s="300"/>
      <c r="O132" s="300"/>
      <c r="P132" s="191" t="s">
        <v>18</v>
      </c>
      <c r="Q132" s="159">
        <v>10000</v>
      </c>
      <c r="R132" s="144"/>
      <c r="S132" s="144"/>
      <c r="T132" s="144"/>
      <c r="U132" s="144"/>
      <c r="V132" s="144">
        <f t="shared" si="1"/>
        <v>10000</v>
      </c>
    </row>
    <row r="133" spans="1:22" s="156" customFormat="1" ht="24.9" customHeight="1">
      <c r="A133" s="152"/>
      <c r="B133" s="308">
        <v>2018</v>
      </c>
      <c r="C133" s="309"/>
      <c r="D133" s="153" t="s">
        <v>280</v>
      </c>
      <c r="E133" s="310" t="s">
        <v>281</v>
      </c>
      <c r="F133" s="309"/>
      <c r="G133" s="309"/>
      <c r="H133" s="153" t="s">
        <v>22</v>
      </c>
      <c r="I133" s="310" t="s">
        <v>17</v>
      </c>
      <c r="J133" s="309"/>
      <c r="K133" s="199" t="s">
        <v>18</v>
      </c>
      <c r="L133" s="199">
        <v>3</v>
      </c>
      <c r="M133" s="308" t="s">
        <v>19</v>
      </c>
      <c r="N133" s="309"/>
      <c r="O133" s="309"/>
      <c r="P133" s="199" t="s">
        <v>18</v>
      </c>
      <c r="Q133" s="155"/>
      <c r="R133" s="155"/>
      <c r="S133" s="155"/>
      <c r="T133" s="155"/>
      <c r="U133" s="155"/>
      <c r="V133" s="155">
        <f t="shared" si="1"/>
        <v>0</v>
      </c>
    </row>
    <row r="134" spans="1:22" ht="24.9" customHeight="1">
      <c r="A134" s="136"/>
      <c r="B134" s="299">
        <v>2018</v>
      </c>
      <c r="C134" s="300"/>
      <c r="D134" s="193" t="s">
        <v>282</v>
      </c>
      <c r="E134" s="301" t="s">
        <v>283</v>
      </c>
      <c r="F134" s="300"/>
      <c r="G134" s="300"/>
      <c r="H134" s="193" t="s">
        <v>22</v>
      </c>
      <c r="I134" s="301" t="s">
        <v>17</v>
      </c>
      <c r="J134" s="300"/>
      <c r="K134" s="191" t="s">
        <v>29</v>
      </c>
      <c r="L134" s="191">
        <v>4</v>
      </c>
      <c r="M134" s="299" t="s">
        <v>19</v>
      </c>
      <c r="N134" s="300"/>
      <c r="O134" s="300"/>
      <c r="P134" s="191" t="s">
        <v>18</v>
      </c>
      <c r="Q134" s="159"/>
      <c r="R134" s="144"/>
      <c r="S134" s="144"/>
      <c r="T134" s="144"/>
      <c r="U134" s="144"/>
      <c r="V134" s="144">
        <f t="shared" si="1"/>
        <v>0</v>
      </c>
    </row>
    <row r="135" spans="1:22" ht="24.9" customHeight="1">
      <c r="A135" s="136"/>
      <c r="B135" s="299">
        <v>2018</v>
      </c>
      <c r="C135" s="300"/>
      <c r="D135" s="193" t="s">
        <v>284</v>
      </c>
      <c r="E135" s="301" t="s">
        <v>285</v>
      </c>
      <c r="F135" s="300"/>
      <c r="G135" s="300"/>
      <c r="H135" s="193" t="s">
        <v>22</v>
      </c>
      <c r="I135" s="301" t="s">
        <v>17</v>
      </c>
      <c r="J135" s="300"/>
      <c r="K135" s="191" t="s">
        <v>29</v>
      </c>
      <c r="L135" s="191">
        <v>4</v>
      </c>
      <c r="M135" s="299" t="s">
        <v>19</v>
      </c>
      <c r="N135" s="300"/>
      <c r="O135" s="300"/>
      <c r="P135" s="191" t="s">
        <v>18</v>
      </c>
      <c r="Q135" s="159"/>
      <c r="R135" s="144"/>
      <c r="S135" s="144"/>
      <c r="T135" s="144"/>
      <c r="U135" s="144"/>
      <c r="V135" s="144">
        <f t="shared" ref="V135:V198" si="2">Q135+R135+S135+T135</f>
        <v>0</v>
      </c>
    </row>
    <row r="136" spans="1:22" ht="24.9" customHeight="1">
      <c r="A136" s="136"/>
      <c r="B136" s="299">
        <v>2018</v>
      </c>
      <c r="C136" s="300"/>
      <c r="D136" s="193" t="s">
        <v>286</v>
      </c>
      <c r="E136" s="301" t="s">
        <v>287</v>
      </c>
      <c r="F136" s="300"/>
      <c r="G136" s="300"/>
      <c r="H136" s="193" t="s">
        <v>22</v>
      </c>
      <c r="I136" s="301" t="s">
        <v>17</v>
      </c>
      <c r="J136" s="300"/>
      <c r="K136" s="191" t="s">
        <v>29</v>
      </c>
      <c r="L136" s="191">
        <v>4</v>
      </c>
      <c r="M136" s="299" t="s">
        <v>19</v>
      </c>
      <c r="N136" s="300"/>
      <c r="O136" s="300"/>
      <c r="P136" s="191" t="s">
        <v>18</v>
      </c>
      <c r="Q136" s="159"/>
      <c r="R136" s="144"/>
      <c r="S136" s="144"/>
      <c r="T136" s="144"/>
      <c r="U136" s="144"/>
      <c r="V136" s="144">
        <f t="shared" si="2"/>
        <v>0</v>
      </c>
    </row>
    <row r="137" spans="1:22" ht="24.9" customHeight="1">
      <c r="A137" s="136"/>
      <c r="B137" s="299">
        <v>2018</v>
      </c>
      <c r="C137" s="300"/>
      <c r="D137" s="193" t="s">
        <v>288</v>
      </c>
      <c r="E137" s="301" t="s">
        <v>289</v>
      </c>
      <c r="F137" s="300"/>
      <c r="G137" s="300"/>
      <c r="H137" s="193" t="s">
        <v>22</v>
      </c>
      <c r="I137" s="301" t="s">
        <v>17</v>
      </c>
      <c r="J137" s="300"/>
      <c r="K137" s="191" t="s">
        <v>29</v>
      </c>
      <c r="L137" s="191">
        <v>4</v>
      </c>
      <c r="M137" s="299" t="s">
        <v>19</v>
      </c>
      <c r="N137" s="300"/>
      <c r="O137" s="300"/>
      <c r="P137" s="191" t="s">
        <v>18</v>
      </c>
      <c r="Q137" s="159"/>
      <c r="R137" s="144"/>
      <c r="S137" s="144"/>
      <c r="T137" s="144"/>
      <c r="U137" s="144"/>
      <c r="V137" s="144">
        <f t="shared" si="2"/>
        <v>0</v>
      </c>
    </row>
    <row r="138" spans="1:22" ht="24.9" customHeight="1">
      <c r="A138" s="136"/>
      <c r="B138" s="299">
        <v>2018</v>
      </c>
      <c r="C138" s="300"/>
      <c r="D138" s="193" t="s">
        <v>290</v>
      </c>
      <c r="E138" s="301" t="s">
        <v>291</v>
      </c>
      <c r="F138" s="300"/>
      <c r="G138" s="300"/>
      <c r="H138" s="193" t="s">
        <v>22</v>
      </c>
      <c r="I138" s="301" t="s">
        <v>17</v>
      </c>
      <c r="J138" s="300"/>
      <c r="K138" s="191" t="s">
        <v>29</v>
      </c>
      <c r="L138" s="191">
        <v>4</v>
      </c>
      <c r="M138" s="299" t="s">
        <v>19</v>
      </c>
      <c r="N138" s="300"/>
      <c r="O138" s="300"/>
      <c r="P138" s="191" t="s">
        <v>18</v>
      </c>
      <c r="Q138" s="159"/>
      <c r="R138" s="144"/>
      <c r="S138" s="144"/>
      <c r="T138" s="144"/>
      <c r="U138" s="144"/>
      <c r="V138" s="144">
        <f t="shared" si="2"/>
        <v>0</v>
      </c>
    </row>
    <row r="139" spans="1:22" ht="24.9" customHeight="1">
      <c r="A139" s="136"/>
      <c r="B139" s="299">
        <v>2018</v>
      </c>
      <c r="C139" s="300"/>
      <c r="D139" s="193" t="s">
        <v>292</v>
      </c>
      <c r="E139" s="301" t="s">
        <v>293</v>
      </c>
      <c r="F139" s="300"/>
      <c r="G139" s="300"/>
      <c r="H139" s="193" t="s">
        <v>22</v>
      </c>
      <c r="I139" s="301" t="s">
        <v>17</v>
      </c>
      <c r="J139" s="300"/>
      <c r="K139" s="191" t="s">
        <v>29</v>
      </c>
      <c r="L139" s="191">
        <v>4</v>
      </c>
      <c r="M139" s="299" t="s">
        <v>19</v>
      </c>
      <c r="N139" s="300"/>
      <c r="O139" s="300"/>
      <c r="P139" s="191" t="s">
        <v>18</v>
      </c>
      <c r="Q139" s="159"/>
      <c r="R139" s="144"/>
      <c r="S139" s="144"/>
      <c r="T139" s="144"/>
      <c r="U139" s="144"/>
      <c r="V139" s="144">
        <f t="shared" si="2"/>
        <v>0</v>
      </c>
    </row>
    <row r="140" spans="1:22" ht="24.9" customHeight="1">
      <c r="A140" s="136"/>
      <c r="B140" s="299">
        <v>2018</v>
      </c>
      <c r="C140" s="300"/>
      <c r="D140" s="193" t="s">
        <v>294</v>
      </c>
      <c r="E140" s="301" t="s">
        <v>295</v>
      </c>
      <c r="F140" s="300"/>
      <c r="G140" s="300"/>
      <c r="H140" s="193" t="s">
        <v>22</v>
      </c>
      <c r="I140" s="301" t="s">
        <v>17</v>
      </c>
      <c r="J140" s="300"/>
      <c r="K140" s="191" t="s">
        <v>29</v>
      </c>
      <c r="L140" s="191">
        <v>4</v>
      </c>
      <c r="M140" s="299" t="s">
        <v>19</v>
      </c>
      <c r="N140" s="300"/>
      <c r="O140" s="300"/>
      <c r="P140" s="191" t="s">
        <v>18</v>
      </c>
      <c r="Q140" s="159"/>
      <c r="R140" s="144"/>
      <c r="S140" s="144"/>
      <c r="T140" s="144"/>
      <c r="U140" s="144"/>
      <c r="V140" s="144">
        <f t="shared" si="2"/>
        <v>0</v>
      </c>
    </row>
    <row r="141" spans="1:22" s="149" customFormat="1" ht="24.9" customHeight="1">
      <c r="A141" s="150"/>
      <c r="B141" s="305">
        <v>2018</v>
      </c>
      <c r="C141" s="306"/>
      <c r="D141" s="198" t="s">
        <v>296</v>
      </c>
      <c r="E141" s="307" t="s">
        <v>297</v>
      </c>
      <c r="F141" s="306"/>
      <c r="G141" s="306"/>
      <c r="H141" s="198" t="s">
        <v>22</v>
      </c>
      <c r="I141" s="307" t="s">
        <v>17</v>
      </c>
      <c r="J141" s="306"/>
      <c r="K141" s="196" t="s">
        <v>18</v>
      </c>
      <c r="L141" s="196">
        <v>2</v>
      </c>
      <c r="M141" s="305" t="s">
        <v>19</v>
      </c>
      <c r="N141" s="306"/>
      <c r="O141" s="306"/>
      <c r="P141" s="196" t="s">
        <v>18</v>
      </c>
      <c r="Q141" s="148"/>
      <c r="R141" s="148"/>
      <c r="S141" s="148"/>
      <c r="T141" s="148"/>
      <c r="U141" s="148"/>
      <c r="V141" s="148">
        <f t="shared" si="2"/>
        <v>0</v>
      </c>
    </row>
    <row r="142" spans="1:22" s="156" customFormat="1" ht="24.9" customHeight="1">
      <c r="A142" s="152"/>
      <c r="B142" s="308">
        <v>2018</v>
      </c>
      <c r="C142" s="309"/>
      <c r="D142" s="153" t="s">
        <v>298</v>
      </c>
      <c r="E142" s="310" t="s">
        <v>299</v>
      </c>
      <c r="F142" s="309"/>
      <c r="G142" s="309"/>
      <c r="H142" s="153" t="s">
        <v>22</v>
      </c>
      <c r="I142" s="310" t="s">
        <v>17</v>
      </c>
      <c r="J142" s="309"/>
      <c r="K142" s="199" t="s">
        <v>18</v>
      </c>
      <c r="L142" s="199">
        <v>3</v>
      </c>
      <c r="M142" s="308" t="s">
        <v>19</v>
      </c>
      <c r="N142" s="309"/>
      <c r="O142" s="309"/>
      <c r="P142" s="199" t="s">
        <v>18</v>
      </c>
      <c r="Q142" s="155"/>
      <c r="R142" s="155"/>
      <c r="S142" s="155"/>
      <c r="T142" s="155"/>
      <c r="U142" s="155"/>
      <c r="V142" s="155">
        <f t="shared" si="2"/>
        <v>0</v>
      </c>
    </row>
    <row r="143" spans="1:22" ht="24.9" customHeight="1">
      <c r="A143" s="136"/>
      <c r="B143" s="299">
        <v>2018</v>
      </c>
      <c r="C143" s="300"/>
      <c r="D143" s="193" t="s">
        <v>300</v>
      </c>
      <c r="E143" s="301" t="s">
        <v>301</v>
      </c>
      <c r="F143" s="300"/>
      <c r="G143" s="300"/>
      <c r="H143" s="193" t="s">
        <v>22</v>
      </c>
      <c r="I143" s="301" t="s">
        <v>17</v>
      </c>
      <c r="J143" s="300"/>
      <c r="K143" s="191" t="s">
        <v>29</v>
      </c>
      <c r="L143" s="191">
        <v>4</v>
      </c>
      <c r="M143" s="299" t="s">
        <v>19</v>
      </c>
      <c r="N143" s="300"/>
      <c r="O143" s="300"/>
      <c r="P143" s="191" t="s">
        <v>18</v>
      </c>
      <c r="Q143" s="159"/>
      <c r="R143" s="144"/>
      <c r="S143" s="144"/>
      <c r="T143" s="144"/>
      <c r="U143" s="144"/>
      <c r="V143" s="144">
        <f t="shared" si="2"/>
        <v>0</v>
      </c>
    </row>
    <row r="144" spans="1:22" s="156" customFormat="1" ht="24.9" customHeight="1">
      <c r="A144" s="152"/>
      <c r="B144" s="308">
        <v>2018</v>
      </c>
      <c r="C144" s="309"/>
      <c r="D144" s="153" t="s">
        <v>302</v>
      </c>
      <c r="E144" s="310" t="s">
        <v>303</v>
      </c>
      <c r="F144" s="309"/>
      <c r="G144" s="309"/>
      <c r="H144" s="153" t="s">
        <v>22</v>
      </c>
      <c r="I144" s="310" t="s">
        <v>17</v>
      </c>
      <c r="J144" s="309"/>
      <c r="K144" s="199" t="s">
        <v>18</v>
      </c>
      <c r="L144" s="199">
        <v>3</v>
      </c>
      <c r="M144" s="308" t="s">
        <v>19</v>
      </c>
      <c r="N144" s="309"/>
      <c r="O144" s="309"/>
      <c r="P144" s="199" t="s">
        <v>18</v>
      </c>
      <c r="Q144" s="155"/>
      <c r="R144" s="155"/>
      <c r="S144" s="155"/>
      <c r="T144" s="155"/>
      <c r="U144" s="155"/>
      <c r="V144" s="155">
        <f t="shared" si="2"/>
        <v>0</v>
      </c>
    </row>
    <row r="145" spans="1:22" ht="24.9" customHeight="1">
      <c r="A145" s="136"/>
      <c r="B145" s="299">
        <v>2018</v>
      </c>
      <c r="C145" s="300"/>
      <c r="D145" s="193" t="s">
        <v>304</v>
      </c>
      <c r="E145" s="301" t="s">
        <v>305</v>
      </c>
      <c r="F145" s="300"/>
      <c r="G145" s="300"/>
      <c r="H145" s="193" t="s">
        <v>22</v>
      </c>
      <c r="I145" s="301" t="s">
        <v>17</v>
      </c>
      <c r="J145" s="300"/>
      <c r="K145" s="191" t="s">
        <v>29</v>
      </c>
      <c r="L145" s="191">
        <v>4</v>
      </c>
      <c r="M145" s="299" t="s">
        <v>19</v>
      </c>
      <c r="N145" s="300"/>
      <c r="O145" s="300"/>
      <c r="P145" s="191" t="s">
        <v>18</v>
      </c>
      <c r="Q145" s="159"/>
      <c r="R145" s="144"/>
      <c r="S145" s="144"/>
      <c r="T145" s="144"/>
      <c r="U145" s="144"/>
      <c r="V145" s="144">
        <f t="shared" si="2"/>
        <v>0</v>
      </c>
    </row>
    <row r="146" spans="1:22" s="156" customFormat="1" ht="24.9" customHeight="1">
      <c r="A146" s="152"/>
      <c r="B146" s="308">
        <v>2018</v>
      </c>
      <c r="C146" s="309"/>
      <c r="D146" s="153" t="s">
        <v>306</v>
      </c>
      <c r="E146" s="310" t="s">
        <v>307</v>
      </c>
      <c r="F146" s="309"/>
      <c r="G146" s="309"/>
      <c r="H146" s="153" t="s">
        <v>22</v>
      </c>
      <c r="I146" s="310" t="s">
        <v>17</v>
      </c>
      <c r="J146" s="309"/>
      <c r="K146" s="199" t="s">
        <v>18</v>
      </c>
      <c r="L146" s="199">
        <v>3</v>
      </c>
      <c r="M146" s="308" t="s">
        <v>19</v>
      </c>
      <c r="N146" s="309"/>
      <c r="O146" s="309"/>
      <c r="P146" s="199" t="s">
        <v>18</v>
      </c>
      <c r="Q146" s="155"/>
      <c r="R146" s="155"/>
      <c r="S146" s="155"/>
      <c r="T146" s="155"/>
      <c r="U146" s="155"/>
      <c r="V146" s="155">
        <f t="shared" si="2"/>
        <v>0</v>
      </c>
    </row>
    <row r="147" spans="1:22" ht="24.9" customHeight="1">
      <c r="A147" s="136"/>
      <c r="B147" s="299">
        <v>2018</v>
      </c>
      <c r="C147" s="300"/>
      <c r="D147" s="193" t="s">
        <v>308</v>
      </c>
      <c r="E147" s="301" t="s">
        <v>309</v>
      </c>
      <c r="F147" s="300"/>
      <c r="G147" s="300"/>
      <c r="H147" s="193" t="s">
        <v>22</v>
      </c>
      <c r="I147" s="301" t="s">
        <v>17</v>
      </c>
      <c r="J147" s="300"/>
      <c r="K147" s="191" t="s">
        <v>29</v>
      </c>
      <c r="L147" s="191">
        <v>4</v>
      </c>
      <c r="M147" s="299" t="s">
        <v>19</v>
      </c>
      <c r="N147" s="300"/>
      <c r="O147" s="300"/>
      <c r="P147" s="191" t="s">
        <v>18</v>
      </c>
      <c r="Q147" s="159"/>
      <c r="R147" s="144"/>
      <c r="S147" s="144"/>
      <c r="T147" s="144"/>
      <c r="U147" s="144"/>
      <c r="V147" s="144">
        <f t="shared" si="2"/>
        <v>0</v>
      </c>
    </row>
    <row r="148" spans="1:22" s="156" customFormat="1" ht="24.9" customHeight="1">
      <c r="A148" s="152"/>
      <c r="B148" s="308">
        <v>2018</v>
      </c>
      <c r="C148" s="309"/>
      <c r="D148" s="153" t="s">
        <v>310</v>
      </c>
      <c r="E148" s="310" t="s">
        <v>311</v>
      </c>
      <c r="F148" s="309"/>
      <c r="G148" s="309"/>
      <c r="H148" s="153" t="s">
        <v>22</v>
      </c>
      <c r="I148" s="310" t="s">
        <v>17</v>
      </c>
      <c r="J148" s="309"/>
      <c r="K148" s="199" t="s">
        <v>18</v>
      </c>
      <c r="L148" s="199">
        <v>3</v>
      </c>
      <c r="M148" s="308" t="s">
        <v>19</v>
      </c>
      <c r="N148" s="309"/>
      <c r="O148" s="309"/>
      <c r="P148" s="199" t="s">
        <v>18</v>
      </c>
      <c r="Q148" s="155"/>
      <c r="R148" s="155"/>
      <c r="S148" s="155"/>
      <c r="T148" s="155"/>
      <c r="U148" s="155"/>
      <c r="V148" s="155">
        <f t="shared" si="2"/>
        <v>0</v>
      </c>
    </row>
    <row r="149" spans="1:22" ht="24.9" customHeight="1">
      <c r="A149" s="136"/>
      <c r="B149" s="299">
        <v>2018</v>
      </c>
      <c r="C149" s="300"/>
      <c r="D149" s="193" t="s">
        <v>312</v>
      </c>
      <c r="E149" s="301" t="s">
        <v>313</v>
      </c>
      <c r="F149" s="300"/>
      <c r="G149" s="300"/>
      <c r="H149" s="193" t="s">
        <v>22</v>
      </c>
      <c r="I149" s="301" t="s">
        <v>17</v>
      </c>
      <c r="J149" s="300"/>
      <c r="K149" s="191" t="s">
        <v>29</v>
      </c>
      <c r="L149" s="191">
        <v>4</v>
      </c>
      <c r="M149" s="299" t="s">
        <v>19</v>
      </c>
      <c r="N149" s="300"/>
      <c r="O149" s="300"/>
      <c r="P149" s="191" t="s">
        <v>18</v>
      </c>
      <c r="Q149" s="159"/>
      <c r="R149" s="144"/>
      <c r="S149" s="144"/>
      <c r="T149" s="144"/>
      <c r="U149" s="144"/>
      <c r="V149" s="144">
        <f t="shared" si="2"/>
        <v>0</v>
      </c>
    </row>
    <row r="150" spans="1:22" s="156" customFormat="1" ht="24.9" customHeight="1">
      <c r="A150" s="152"/>
      <c r="B150" s="308">
        <v>2018</v>
      </c>
      <c r="C150" s="309"/>
      <c r="D150" s="153" t="s">
        <v>314</v>
      </c>
      <c r="E150" s="310" t="s">
        <v>315</v>
      </c>
      <c r="F150" s="309"/>
      <c r="G150" s="309"/>
      <c r="H150" s="153" t="s">
        <v>22</v>
      </c>
      <c r="I150" s="310" t="s">
        <v>17</v>
      </c>
      <c r="J150" s="309"/>
      <c r="K150" s="199" t="s">
        <v>18</v>
      </c>
      <c r="L150" s="199">
        <v>3</v>
      </c>
      <c r="M150" s="308" t="s">
        <v>19</v>
      </c>
      <c r="N150" s="309"/>
      <c r="O150" s="309"/>
      <c r="P150" s="199" t="s">
        <v>18</v>
      </c>
      <c r="Q150" s="155"/>
      <c r="R150" s="155"/>
      <c r="S150" s="155"/>
      <c r="T150" s="155"/>
      <c r="U150" s="155"/>
      <c r="V150" s="155">
        <f t="shared" si="2"/>
        <v>0</v>
      </c>
    </row>
    <row r="151" spans="1:22" ht="24.9" customHeight="1">
      <c r="A151" s="136"/>
      <c r="B151" s="299">
        <v>2018</v>
      </c>
      <c r="C151" s="300"/>
      <c r="D151" s="193" t="s">
        <v>316</v>
      </c>
      <c r="E151" s="301" t="s">
        <v>317</v>
      </c>
      <c r="F151" s="300"/>
      <c r="G151" s="300"/>
      <c r="H151" s="193" t="s">
        <v>22</v>
      </c>
      <c r="I151" s="301" t="s">
        <v>17</v>
      </c>
      <c r="J151" s="300"/>
      <c r="K151" s="191" t="s">
        <v>29</v>
      </c>
      <c r="L151" s="191">
        <v>4</v>
      </c>
      <c r="M151" s="299" t="s">
        <v>19</v>
      </c>
      <c r="N151" s="300"/>
      <c r="O151" s="300"/>
      <c r="P151" s="191" t="s">
        <v>18</v>
      </c>
      <c r="Q151" s="159"/>
      <c r="R151" s="144"/>
      <c r="S151" s="144"/>
      <c r="T151" s="144"/>
      <c r="U151" s="144"/>
      <c r="V151" s="144">
        <f t="shared" si="2"/>
        <v>0</v>
      </c>
    </row>
    <row r="152" spans="1:22" s="149" customFormat="1" ht="24.9" customHeight="1">
      <c r="A152" s="150"/>
      <c r="B152" s="305">
        <v>2018</v>
      </c>
      <c r="C152" s="306"/>
      <c r="D152" s="198" t="s">
        <v>318</v>
      </c>
      <c r="E152" s="307" t="s">
        <v>319</v>
      </c>
      <c r="F152" s="306"/>
      <c r="G152" s="306"/>
      <c r="H152" s="198" t="s">
        <v>22</v>
      </c>
      <c r="I152" s="307" t="s">
        <v>17</v>
      </c>
      <c r="J152" s="306"/>
      <c r="K152" s="196" t="s">
        <v>18</v>
      </c>
      <c r="L152" s="196">
        <v>2</v>
      </c>
      <c r="M152" s="305" t="s">
        <v>19</v>
      </c>
      <c r="N152" s="306"/>
      <c r="O152" s="306"/>
      <c r="P152" s="196" t="s">
        <v>18</v>
      </c>
      <c r="Q152" s="148"/>
      <c r="R152" s="148"/>
      <c r="S152" s="148"/>
      <c r="T152" s="148"/>
      <c r="U152" s="148"/>
      <c r="V152" s="148">
        <f t="shared" si="2"/>
        <v>0</v>
      </c>
    </row>
    <row r="153" spans="1:22" s="156" customFormat="1" ht="24.9" customHeight="1">
      <c r="A153" s="152"/>
      <c r="B153" s="308">
        <v>2018</v>
      </c>
      <c r="C153" s="309"/>
      <c r="D153" s="153" t="s">
        <v>320</v>
      </c>
      <c r="E153" s="310" t="s">
        <v>321</v>
      </c>
      <c r="F153" s="309"/>
      <c r="G153" s="309"/>
      <c r="H153" s="153" t="s">
        <v>22</v>
      </c>
      <c r="I153" s="310" t="s">
        <v>17</v>
      </c>
      <c r="J153" s="309"/>
      <c r="K153" s="199" t="s">
        <v>18</v>
      </c>
      <c r="L153" s="199">
        <v>3</v>
      </c>
      <c r="M153" s="308" t="s">
        <v>19</v>
      </c>
      <c r="N153" s="309"/>
      <c r="O153" s="309"/>
      <c r="P153" s="199" t="s">
        <v>18</v>
      </c>
      <c r="Q153" s="155"/>
      <c r="R153" s="155"/>
      <c r="S153" s="155"/>
      <c r="T153" s="155"/>
      <c r="U153" s="155"/>
      <c r="V153" s="155">
        <f t="shared" si="2"/>
        <v>0</v>
      </c>
    </row>
    <row r="154" spans="1:22" ht="24.9" customHeight="1">
      <c r="A154" s="136"/>
      <c r="B154" s="299">
        <v>2018</v>
      </c>
      <c r="C154" s="300"/>
      <c r="D154" s="193" t="s">
        <v>322</v>
      </c>
      <c r="E154" s="301" t="s">
        <v>323</v>
      </c>
      <c r="F154" s="300"/>
      <c r="G154" s="300"/>
      <c r="H154" s="193" t="s">
        <v>22</v>
      </c>
      <c r="I154" s="301" t="s">
        <v>17</v>
      </c>
      <c r="J154" s="300"/>
      <c r="K154" s="191" t="s">
        <v>29</v>
      </c>
      <c r="L154" s="191">
        <v>4</v>
      </c>
      <c r="M154" s="299" t="s">
        <v>19</v>
      </c>
      <c r="N154" s="300"/>
      <c r="O154" s="300"/>
      <c r="P154" s="191" t="s">
        <v>18</v>
      </c>
      <c r="Q154" s="159"/>
      <c r="R154" s="144"/>
      <c r="S154" s="144"/>
      <c r="T154" s="144"/>
      <c r="U154" s="144"/>
      <c r="V154" s="144">
        <f t="shared" si="2"/>
        <v>0</v>
      </c>
    </row>
    <row r="155" spans="1:22" ht="24.9" customHeight="1">
      <c r="A155" s="136"/>
      <c r="B155" s="299">
        <v>2018</v>
      </c>
      <c r="C155" s="300"/>
      <c r="D155" s="193" t="s">
        <v>324</v>
      </c>
      <c r="E155" s="301" t="s">
        <v>325</v>
      </c>
      <c r="F155" s="300"/>
      <c r="G155" s="300"/>
      <c r="H155" s="193" t="s">
        <v>22</v>
      </c>
      <c r="I155" s="301" t="s">
        <v>17</v>
      </c>
      <c r="J155" s="300"/>
      <c r="K155" s="191" t="s">
        <v>29</v>
      </c>
      <c r="L155" s="191">
        <v>4</v>
      </c>
      <c r="M155" s="299" t="s">
        <v>19</v>
      </c>
      <c r="N155" s="300"/>
      <c r="O155" s="300"/>
      <c r="P155" s="191" t="s">
        <v>18</v>
      </c>
      <c r="Q155" s="159"/>
      <c r="R155" s="144"/>
      <c r="S155" s="144"/>
      <c r="T155" s="144"/>
      <c r="U155" s="144"/>
      <c r="V155" s="144">
        <f t="shared" si="2"/>
        <v>0</v>
      </c>
    </row>
    <row r="156" spans="1:22" s="149" customFormat="1" ht="24.9" customHeight="1">
      <c r="A156" s="150"/>
      <c r="B156" s="305">
        <v>2018</v>
      </c>
      <c r="C156" s="306"/>
      <c r="D156" s="198" t="s">
        <v>326</v>
      </c>
      <c r="E156" s="307" t="s">
        <v>327</v>
      </c>
      <c r="F156" s="306"/>
      <c r="G156" s="306"/>
      <c r="H156" s="198" t="s">
        <v>22</v>
      </c>
      <c r="I156" s="307" t="s">
        <v>17</v>
      </c>
      <c r="J156" s="306"/>
      <c r="K156" s="196" t="s">
        <v>18</v>
      </c>
      <c r="L156" s="196">
        <v>2</v>
      </c>
      <c r="M156" s="305" t="s">
        <v>19</v>
      </c>
      <c r="N156" s="306"/>
      <c r="O156" s="306"/>
      <c r="P156" s="196" t="s">
        <v>18</v>
      </c>
      <c r="Q156" s="148"/>
      <c r="R156" s="148"/>
      <c r="S156" s="148"/>
      <c r="T156" s="148"/>
      <c r="U156" s="148"/>
      <c r="V156" s="148">
        <f t="shared" si="2"/>
        <v>0</v>
      </c>
    </row>
    <row r="157" spans="1:22" s="156" customFormat="1" ht="24.9" customHeight="1">
      <c r="A157" s="152"/>
      <c r="B157" s="308">
        <v>2018</v>
      </c>
      <c r="C157" s="309"/>
      <c r="D157" s="153" t="s">
        <v>328</v>
      </c>
      <c r="E157" s="310" t="s">
        <v>329</v>
      </c>
      <c r="F157" s="309"/>
      <c r="G157" s="309"/>
      <c r="H157" s="153" t="s">
        <v>22</v>
      </c>
      <c r="I157" s="310" t="s">
        <v>17</v>
      </c>
      <c r="J157" s="309"/>
      <c r="K157" s="199" t="s">
        <v>18</v>
      </c>
      <c r="L157" s="199">
        <v>3</v>
      </c>
      <c r="M157" s="308" t="s">
        <v>19</v>
      </c>
      <c r="N157" s="309"/>
      <c r="O157" s="309"/>
      <c r="P157" s="199" t="s">
        <v>18</v>
      </c>
      <c r="Q157" s="155"/>
      <c r="R157" s="155"/>
      <c r="S157" s="155"/>
      <c r="T157" s="155"/>
      <c r="U157" s="155"/>
      <c r="V157" s="155">
        <f t="shared" si="2"/>
        <v>0</v>
      </c>
    </row>
    <row r="158" spans="1:22" ht="24.9" customHeight="1">
      <c r="A158" s="136"/>
      <c r="B158" s="299">
        <v>2018</v>
      </c>
      <c r="C158" s="300"/>
      <c r="D158" s="193" t="s">
        <v>330</v>
      </c>
      <c r="E158" s="301" t="s">
        <v>331</v>
      </c>
      <c r="F158" s="300"/>
      <c r="G158" s="300"/>
      <c r="H158" s="193" t="s">
        <v>22</v>
      </c>
      <c r="I158" s="301" t="s">
        <v>17</v>
      </c>
      <c r="J158" s="300"/>
      <c r="K158" s="191" t="s">
        <v>29</v>
      </c>
      <c r="L158" s="191">
        <v>4</v>
      </c>
      <c r="M158" s="299" t="s">
        <v>19</v>
      </c>
      <c r="N158" s="300"/>
      <c r="O158" s="300"/>
      <c r="P158" s="191" t="s">
        <v>18</v>
      </c>
      <c r="Q158" s="159"/>
      <c r="R158" s="144"/>
      <c r="S158" s="144"/>
      <c r="T158" s="144"/>
      <c r="U158" s="144"/>
      <c r="V158" s="144">
        <f t="shared" si="2"/>
        <v>0</v>
      </c>
    </row>
    <row r="159" spans="1:22" ht="24.9" customHeight="1">
      <c r="A159" s="136"/>
      <c r="B159" s="299">
        <v>2018</v>
      </c>
      <c r="C159" s="300"/>
      <c r="D159" s="193" t="s">
        <v>332</v>
      </c>
      <c r="E159" s="301" t="s">
        <v>333</v>
      </c>
      <c r="F159" s="300"/>
      <c r="G159" s="300"/>
      <c r="H159" s="193" t="s">
        <v>22</v>
      </c>
      <c r="I159" s="301" t="s">
        <v>17</v>
      </c>
      <c r="J159" s="300"/>
      <c r="K159" s="191" t="s">
        <v>29</v>
      </c>
      <c r="L159" s="191">
        <v>4</v>
      </c>
      <c r="M159" s="299" t="s">
        <v>19</v>
      </c>
      <c r="N159" s="300"/>
      <c r="O159" s="300"/>
      <c r="P159" s="191" t="s">
        <v>18</v>
      </c>
      <c r="Q159" s="159"/>
      <c r="R159" s="144"/>
      <c r="S159" s="144"/>
      <c r="T159" s="144"/>
      <c r="U159" s="144"/>
      <c r="V159" s="144">
        <f t="shared" si="2"/>
        <v>0</v>
      </c>
    </row>
    <row r="160" spans="1:22" ht="24.9" customHeight="1">
      <c r="A160" s="136"/>
      <c r="B160" s="299">
        <v>2018</v>
      </c>
      <c r="C160" s="300"/>
      <c r="D160" s="193" t="s">
        <v>334</v>
      </c>
      <c r="E160" s="301" t="s">
        <v>335</v>
      </c>
      <c r="F160" s="300"/>
      <c r="G160" s="300"/>
      <c r="H160" s="193" t="s">
        <v>22</v>
      </c>
      <c r="I160" s="301" t="s">
        <v>17</v>
      </c>
      <c r="J160" s="300"/>
      <c r="K160" s="191" t="s">
        <v>29</v>
      </c>
      <c r="L160" s="191">
        <v>4</v>
      </c>
      <c r="M160" s="299" t="s">
        <v>19</v>
      </c>
      <c r="N160" s="300"/>
      <c r="O160" s="300"/>
      <c r="P160" s="191" t="s">
        <v>18</v>
      </c>
      <c r="Q160" s="159"/>
      <c r="R160" s="144"/>
      <c r="S160" s="144"/>
      <c r="T160" s="144"/>
      <c r="U160" s="144"/>
      <c r="V160" s="144">
        <f t="shared" si="2"/>
        <v>0</v>
      </c>
    </row>
    <row r="161" spans="1:22" s="156" customFormat="1" ht="24.9" customHeight="1">
      <c r="A161" s="152"/>
      <c r="B161" s="308">
        <v>2018</v>
      </c>
      <c r="C161" s="309"/>
      <c r="D161" s="153" t="s">
        <v>336</v>
      </c>
      <c r="E161" s="310" t="s">
        <v>337</v>
      </c>
      <c r="F161" s="309"/>
      <c r="G161" s="309"/>
      <c r="H161" s="153" t="s">
        <v>22</v>
      </c>
      <c r="I161" s="310" t="s">
        <v>17</v>
      </c>
      <c r="J161" s="309"/>
      <c r="K161" s="199" t="s">
        <v>18</v>
      </c>
      <c r="L161" s="199">
        <v>3</v>
      </c>
      <c r="M161" s="308" t="s">
        <v>19</v>
      </c>
      <c r="N161" s="309"/>
      <c r="O161" s="309"/>
      <c r="P161" s="199" t="s">
        <v>18</v>
      </c>
      <c r="Q161" s="155"/>
      <c r="R161" s="155"/>
      <c r="S161" s="155"/>
      <c r="T161" s="155"/>
      <c r="U161" s="155"/>
      <c r="V161" s="155">
        <f t="shared" si="2"/>
        <v>0</v>
      </c>
    </row>
    <row r="162" spans="1:22" ht="24.9" customHeight="1">
      <c r="A162" s="136"/>
      <c r="B162" s="299">
        <v>2018</v>
      </c>
      <c r="C162" s="300"/>
      <c r="D162" s="193" t="s">
        <v>338</v>
      </c>
      <c r="E162" s="301" t="s">
        <v>339</v>
      </c>
      <c r="F162" s="300"/>
      <c r="G162" s="300"/>
      <c r="H162" s="193" t="s">
        <v>22</v>
      </c>
      <c r="I162" s="301" t="s">
        <v>17</v>
      </c>
      <c r="J162" s="300"/>
      <c r="K162" s="191" t="s">
        <v>29</v>
      </c>
      <c r="L162" s="191">
        <v>4</v>
      </c>
      <c r="M162" s="299" t="s">
        <v>19</v>
      </c>
      <c r="N162" s="300"/>
      <c r="O162" s="300"/>
      <c r="P162" s="191" t="s">
        <v>18</v>
      </c>
      <c r="Q162" s="159"/>
      <c r="R162" s="144"/>
      <c r="S162" s="144"/>
      <c r="T162" s="144"/>
      <c r="U162" s="144"/>
      <c r="V162" s="144">
        <f t="shared" si="2"/>
        <v>0</v>
      </c>
    </row>
    <row r="163" spans="1:22" ht="24.9" customHeight="1">
      <c r="A163" s="136"/>
      <c r="B163" s="299">
        <v>2018</v>
      </c>
      <c r="C163" s="300"/>
      <c r="D163" s="193" t="s">
        <v>340</v>
      </c>
      <c r="E163" s="301" t="s">
        <v>341</v>
      </c>
      <c r="F163" s="300"/>
      <c r="G163" s="300"/>
      <c r="H163" s="193" t="s">
        <v>22</v>
      </c>
      <c r="I163" s="301" t="s">
        <v>17</v>
      </c>
      <c r="J163" s="300"/>
      <c r="K163" s="191" t="s">
        <v>29</v>
      </c>
      <c r="L163" s="191">
        <v>4</v>
      </c>
      <c r="M163" s="299" t="s">
        <v>19</v>
      </c>
      <c r="N163" s="300"/>
      <c r="O163" s="300"/>
      <c r="P163" s="191" t="s">
        <v>18</v>
      </c>
      <c r="Q163" s="159"/>
      <c r="R163" s="144"/>
      <c r="S163" s="144"/>
      <c r="T163" s="144"/>
      <c r="U163" s="144"/>
      <c r="V163" s="144">
        <f t="shared" si="2"/>
        <v>0</v>
      </c>
    </row>
    <row r="164" spans="1:22" ht="24.9" customHeight="1">
      <c r="A164" s="136"/>
      <c r="B164" s="299">
        <v>2018</v>
      </c>
      <c r="C164" s="300"/>
      <c r="D164" s="193" t="s">
        <v>342</v>
      </c>
      <c r="E164" s="301" t="s">
        <v>343</v>
      </c>
      <c r="F164" s="300"/>
      <c r="G164" s="300"/>
      <c r="H164" s="193" t="s">
        <v>22</v>
      </c>
      <c r="I164" s="301" t="s">
        <v>17</v>
      </c>
      <c r="J164" s="300"/>
      <c r="K164" s="191" t="s">
        <v>29</v>
      </c>
      <c r="L164" s="191">
        <v>4</v>
      </c>
      <c r="M164" s="299" t="s">
        <v>19</v>
      </c>
      <c r="N164" s="300"/>
      <c r="O164" s="300"/>
      <c r="P164" s="191" t="s">
        <v>18</v>
      </c>
      <c r="Q164" s="159"/>
      <c r="R164" s="144"/>
      <c r="S164" s="144"/>
      <c r="T164" s="144"/>
      <c r="U164" s="144"/>
      <c r="V164" s="144">
        <f t="shared" si="2"/>
        <v>0</v>
      </c>
    </row>
    <row r="165" spans="1:22" s="149" customFormat="1" ht="24.9" customHeight="1">
      <c r="A165" s="150"/>
      <c r="B165" s="305">
        <v>2018</v>
      </c>
      <c r="C165" s="306"/>
      <c r="D165" s="198" t="s">
        <v>344</v>
      </c>
      <c r="E165" s="307" t="s">
        <v>345</v>
      </c>
      <c r="F165" s="306"/>
      <c r="G165" s="306"/>
      <c r="H165" s="198" t="s">
        <v>22</v>
      </c>
      <c r="I165" s="307" t="s">
        <v>17</v>
      </c>
      <c r="J165" s="306"/>
      <c r="K165" s="196" t="s">
        <v>18</v>
      </c>
      <c r="L165" s="196">
        <v>2</v>
      </c>
      <c r="M165" s="305" t="s">
        <v>19</v>
      </c>
      <c r="N165" s="306"/>
      <c r="O165" s="306"/>
      <c r="P165" s="196" t="s">
        <v>18</v>
      </c>
      <c r="Q165" s="148"/>
      <c r="R165" s="148"/>
      <c r="S165" s="148"/>
      <c r="T165" s="148"/>
      <c r="U165" s="148"/>
      <c r="V165" s="148">
        <f t="shared" si="2"/>
        <v>0</v>
      </c>
    </row>
    <row r="166" spans="1:22" s="156" customFormat="1" ht="24.9" customHeight="1">
      <c r="A166" s="152"/>
      <c r="B166" s="308">
        <v>2018</v>
      </c>
      <c r="C166" s="309"/>
      <c r="D166" s="153" t="s">
        <v>346</v>
      </c>
      <c r="E166" s="310" t="s">
        <v>347</v>
      </c>
      <c r="F166" s="309"/>
      <c r="G166" s="309"/>
      <c r="H166" s="153" t="s">
        <v>22</v>
      </c>
      <c r="I166" s="310" t="s">
        <v>17</v>
      </c>
      <c r="J166" s="309"/>
      <c r="K166" s="199" t="s">
        <v>18</v>
      </c>
      <c r="L166" s="199">
        <v>3</v>
      </c>
      <c r="M166" s="308" t="s">
        <v>19</v>
      </c>
      <c r="N166" s="309"/>
      <c r="O166" s="309"/>
      <c r="P166" s="199" t="s">
        <v>18</v>
      </c>
      <c r="Q166" s="155"/>
      <c r="R166" s="155"/>
      <c r="S166" s="155"/>
      <c r="T166" s="155"/>
      <c r="U166" s="155"/>
      <c r="V166" s="155">
        <f t="shared" si="2"/>
        <v>0</v>
      </c>
    </row>
    <row r="167" spans="1:22" ht="24.9" customHeight="1">
      <c r="A167" s="136"/>
      <c r="B167" s="299">
        <v>2018</v>
      </c>
      <c r="C167" s="300"/>
      <c r="D167" s="193" t="s">
        <v>348</v>
      </c>
      <c r="E167" s="301" t="s">
        <v>349</v>
      </c>
      <c r="F167" s="300"/>
      <c r="G167" s="300"/>
      <c r="H167" s="193" t="s">
        <v>22</v>
      </c>
      <c r="I167" s="301" t="s">
        <v>17</v>
      </c>
      <c r="J167" s="300"/>
      <c r="K167" s="191" t="s">
        <v>29</v>
      </c>
      <c r="L167" s="191">
        <v>4</v>
      </c>
      <c r="M167" s="299" t="s">
        <v>19</v>
      </c>
      <c r="N167" s="300"/>
      <c r="O167" s="300"/>
      <c r="P167" s="191" t="s">
        <v>18</v>
      </c>
      <c r="Q167" s="159"/>
      <c r="R167" s="144"/>
      <c r="S167" s="144"/>
      <c r="T167" s="144"/>
      <c r="U167" s="144"/>
      <c r="V167" s="144">
        <f t="shared" si="2"/>
        <v>0</v>
      </c>
    </row>
    <row r="168" spans="1:22" ht="24.9" customHeight="1">
      <c r="A168" s="136"/>
      <c r="B168" s="299">
        <v>2018</v>
      </c>
      <c r="C168" s="300"/>
      <c r="D168" s="193" t="s">
        <v>350</v>
      </c>
      <c r="E168" s="301" t="s">
        <v>351</v>
      </c>
      <c r="F168" s="300"/>
      <c r="G168" s="300"/>
      <c r="H168" s="193" t="s">
        <v>22</v>
      </c>
      <c r="I168" s="301" t="s">
        <v>17</v>
      </c>
      <c r="J168" s="300"/>
      <c r="K168" s="191" t="s">
        <v>29</v>
      </c>
      <c r="L168" s="191">
        <v>4</v>
      </c>
      <c r="M168" s="299" t="s">
        <v>19</v>
      </c>
      <c r="N168" s="300"/>
      <c r="O168" s="300"/>
      <c r="P168" s="191" t="s">
        <v>18</v>
      </c>
      <c r="Q168" s="159"/>
      <c r="R168" s="144"/>
      <c r="S168" s="144"/>
      <c r="T168" s="144"/>
      <c r="U168" s="144"/>
      <c r="V168" s="144">
        <f t="shared" si="2"/>
        <v>0</v>
      </c>
    </row>
    <row r="169" spans="1:22" ht="24.9" customHeight="1">
      <c r="A169" s="136"/>
      <c r="B169" s="299">
        <v>2018</v>
      </c>
      <c r="C169" s="300"/>
      <c r="D169" s="193" t="s">
        <v>352</v>
      </c>
      <c r="E169" s="301" t="s">
        <v>353</v>
      </c>
      <c r="F169" s="300"/>
      <c r="G169" s="300"/>
      <c r="H169" s="193" t="s">
        <v>22</v>
      </c>
      <c r="I169" s="301" t="s">
        <v>17</v>
      </c>
      <c r="J169" s="300"/>
      <c r="K169" s="191" t="s">
        <v>29</v>
      </c>
      <c r="L169" s="191">
        <v>4</v>
      </c>
      <c r="M169" s="299" t="s">
        <v>19</v>
      </c>
      <c r="N169" s="300"/>
      <c r="O169" s="300"/>
      <c r="P169" s="191" t="s">
        <v>18</v>
      </c>
      <c r="Q169" s="159"/>
      <c r="R169" s="144"/>
      <c r="S169" s="144"/>
      <c r="T169" s="144"/>
      <c r="U169" s="144"/>
      <c r="V169" s="144">
        <f t="shared" si="2"/>
        <v>0</v>
      </c>
    </row>
    <row r="170" spans="1:22" s="149" customFormat="1" ht="24.9" customHeight="1">
      <c r="A170" s="150"/>
      <c r="B170" s="305">
        <v>2018</v>
      </c>
      <c r="C170" s="306"/>
      <c r="D170" s="198" t="s">
        <v>354</v>
      </c>
      <c r="E170" s="307" t="s">
        <v>355</v>
      </c>
      <c r="F170" s="306"/>
      <c r="G170" s="306"/>
      <c r="H170" s="198" t="s">
        <v>22</v>
      </c>
      <c r="I170" s="307" t="s">
        <v>17</v>
      </c>
      <c r="J170" s="306"/>
      <c r="K170" s="196" t="s">
        <v>18</v>
      </c>
      <c r="L170" s="196">
        <v>2</v>
      </c>
      <c r="M170" s="305" t="s">
        <v>19</v>
      </c>
      <c r="N170" s="306"/>
      <c r="O170" s="306"/>
      <c r="P170" s="196" t="s">
        <v>18</v>
      </c>
      <c r="Q170" s="148">
        <f>Q175</f>
        <v>0</v>
      </c>
      <c r="R170" s="148"/>
      <c r="S170" s="148"/>
      <c r="T170" s="148"/>
      <c r="U170" s="148"/>
      <c r="V170" s="148">
        <f t="shared" si="2"/>
        <v>0</v>
      </c>
    </row>
    <row r="171" spans="1:22" s="156" customFormat="1" ht="24.9" customHeight="1">
      <c r="A171" s="152"/>
      <c r="B171" s="308">
        <v>2018</v>
      </c>
      <c r="C171" s="309"/>
      <c r="D171" s="153" t="s">
        <v>356</v>
      </c>
      <c r="E171" s="310" t="s">
        <v>357</v>
      </c>
      <c r="F171" s="309"/>
      <c r="G171" s="309"/>
      <c r="H171" s="153" t="s">
        <v>22</v>
      </c>
      <c r="I171" s="310" t="s">
        <v>17</v>
      </c>
      <c r="J171" s="309"/>
      <c r="K171" s="199" t="s">
        <v>18</v>
      </c>
      <c r="L171" s="199">
        <v>3</v>
      </c>
      <c r="M171" s="308" t="s">
        <v>19</v>
      </c>
      <c r="N171" s="309"/>
      <c r="O171" s="309"/>
      <c r="P171" s="199" t="s">
        <v>18</v>
      </c>
      <c r="Q171" s="155"/>
      <c r="R171" s="155"/>
      <c r="S171" s="155"/>
      <c r="T171" s="155"/>
      <c r="U171" s="155"/>
      <c r="V171" s="155">
        <f t="shared" si="2"/>
        <v>0</v>
      </c>
    </row>
    <row r="172" spans="1:22" ht="24.9" customHeight="1">
      <c r="A172" s="136"/>
      <c r="B172" s="299">
        <v>2018</v>
      </c>
      <c r="C172" s="300"/>
      <c r="D172" s="193" t="s">
        <v>358</v>
      </c>
      <c r="E172" s="301" t="s">
        <v>359</v>
      </c>
      <c r="F172" s="300"/>
      <c r="G172" s="300"/>
      <c r="H172" s="193" t="s">
        <v>22</v>
      </c>
      <c r="I172" s="301" t="s">
        <v>17</v>
      </c>
      <c r="J172" s="300"/>
      <c r="K172" s="191" t="s">
        <v>29</v>
      </c>
      <c r="L172" s="191">
        <v>4</v>
      </c>
      <c r="M172" s="299" t="s">
        <v>19</v>
      </c>
      <c r="N172" s="300"/>
      <c r="O172" s="300"/>
      <c r="P172" s="191" t="s">
        <v>18</v>
      </c>
      <c r="Q172" s="159"/>
      <c r="R172" s="144"/>
      <c r="S172" s="144"/>
      <c r="T172" s="144"/>
      <c r="U172" s="144"/>
      <c r="V172" s="144">
        <f t="shared" si="2"/>
        <v>0</v>
      </c>
    </row>
    <row r="173" spans="1:22" s="156" customFormat="1" ht="24.9" customHeight="1">
      <c r="A173" s="152"/>
      <c r="B173" s="308">
        <v>2018</v>
      </c>
      <c r="C173" s="309"/>
      <c r="D173" s="153" t="s">
        <v>360</v>
      </c>
      <c r="E173" s="310" t="s">
        <v>361</v>
      </c>
      <c r="F173" s="309"/>
      <c r="G173" s="309"/>
      <c r="H173" s="153" t="s">
        <v>22</v>
      </c>
      <c r="I173" s="310" t="s">
        <v>17</v>
      </c>
      <c r="J173" s="309"/>
      <c r="K173" s="199" t="s">
        <v>18</v>
      </c>
      <c r="L173" s="199">
        <v>3</v>
      </c>
      <c r="M173" s="308" t="s">
        <v>19</v>
      </c>
      <c r="N173" s="309"/>
      <c r="O173" s="309"/>
      <c r="P173" s="199" t="s">
        <v>18</v>
      </c>
      <c r="Q173" s="155"/>
      <c r="R173" s="155"/>
      <c r="S173" s="155"/>
      <c r="T173" s="155"/>
      <c r="U173" s="155"/>
      <c r="V173" s="155">
        <f t="shared" si="2"/>
        <v>0</v>
      </c>
    </row>
    <row r="174" spans="1:22" ht="24.9" customHeight="1">
      <c r="A174" s="136"/>
      <c r="B174" s="299">
        <v>2018</v>
      </c>
      <c r="C174" s="300"/>
      <c r="D174" s="193" t="s">
        <v>362</v>
      </c>
      <c r="E174" s="301" t="s">
        <v>363</v>
      </c>
      <c r="F174" s="300"/>
      <c r="G174" s="300"/>
      <c r="H174" s="193" t="s">
        <v>22</v>
      </c>
      <c r="I174" s="301" t="s">
        <v>17</v>
      </c>
      <c r="J174" s="300"/>
      <c r="K174" s="191" t="s">
        <v>29</v>
      </c>
      <c r="L174" s="191">
        <v>4</v>
      </c>
      <c r="M174" s="299" t="s">
        <v>19</v>
      </c>
      <c r="N174" s="300"/>
      <c r="O174" s="300"/>
      <c r="P174" s="191" t="s">
        <v>18</v>
      </c>
      <c r="Q174" s="159"/>
      <c r="R174" s="144"/>
      <c r="S174" s="144"/>
      <c r="T174" s="144"/>
      <c r="U174" s="144"/>
      <c r="V174" s="144">
        <f t="shared" si="2"/>
        <v>0</v>
      </c>
    </row>
    <row r="175" spans="1:22" s="156" customFormat="1" ht="24.9" customHeight="1">
      <c r="A175" s="152"/>
      <c r="B175" s="308">
        <v>2018</v>
      </c>
      <c r="C175" s="309"/>
      <c r="D175" s="153" t="s">
        <v>364</v>
      </c>
      <c r="E175" s="310" t="s">
        <v>365</v>
      </c>
      <c r="F175" s="309"/>
      <c r="G175" s="309"/>
      <c r="H175" s="153" t="s">
        <v>22</v>
      </c>
      <c r="I175" s="310" t="s">
        <v>17</v>
      </c>
      <c r="J175" s="309"/>
      <c r="K175" s="199" t="s">
        <v>18</v>
      </c>
      <c r="L175" s="199">
        <v>3</v>
      </c>
      <c r="M175" s="308" t="s">
        <v>19</v>
      </c>
      <c r="N175" s="309"/>
      <c r="O175" s="309"/>
      <c r="P175" s="199" t="s">
        <v>18</v>
      </c>
      <c r="Q175" s="155"/>
      <c r="R175" s="155"/>
      <c r="S175" s="155"/>
      <c r="T175" s="155"/>
      <c r="U175" s="155"/>
      <c r="V175" s="155">
        <f t="shared" si="2"/>
        <v>0</v>
      </c>
    </row>
    <row r="176" spans="1:22" ht="24.9" customHeight="1">
      <c r="A176" s="136"/>
      <c r="B176" s="299">
        <v>2018</v>
      </c>
      <c r="C176" s="300"/>
      <c r="D176" s="193" t="s">
        <v>366</v>
      </c>
      <c r="E176" s="301" t="s">
        <v>367</v>
      </c>
      <c r="F176" s="300"/>
      <c r="G176" s="300"/>
      <c r="H176" s="193" t="s">
        <v>22</v>
      </c>
      <c r="I176" s="301" t="s">
        <v>17</v>
      </c>
      <c r="J176" s="300"/>
      <c r="K176" s="191" t="s">
        <v>29</v>
      </c>
      <c r="L176" s="191">
        <v>4</v>
      </c>
      <c r="M176" s="299" t="s">
        <v>19</v>
      </c>
      <c r="N176" s="300"/>
      <c r="O176" s="300"/>
      <c r="P176" s="191" t="s">
        <v>18</v>
      </c>
      <c r="Q176" s="159"/>
      <c r="R176" s="144"/>
      <c r="S176" s="144"/>
      <c r="T176" s="144"/>
      <c r="U176" s="144"/>
      <c r="V176" s="144">
        <f t="shared" si="2"/>
        <v>0</v>
      </c>
    </row>
    <row r="177" spans="1:22" ht="24.9" customHeight="1">
      <c r="A177" s="136"/>
      <c r="B177" s="299">
        <v>2018</v>
      </c>
      <c r="C177" s="300"/>
      <c r="D177" s="193" t="s">
        <v>368</v>
      </c>
      <c r="E177" s="301" t="s">
        <v>369</v>
      </c>
      <c r="F177" s="300"/>
      <c r="G177" s="300"/>
      <c r="H177" s="193" t="s">
        <v>22</v>
      </c>
      <c r="I177" s="301" t="s">
        <v>17</v>
      </c>
      <c r="J177" s="300"/>
      <c r="K177" s="191" t="s">
        <v>29</v>
      </c>
      <c r="L177" s="191">
        <v>4</v>
      </c>
      <c r="M177" s="299" t="s">
        <v>19</v>
      </c>
      <c r="N177" s="300"/>
      <c r="O177" s="300"/>
      <c r="P177" s="191" t="s">
        <v>18</v>
      </c>
      <c r="Q177" s="159"/>
      <c r="R177" s="144"/>
      <c r="S177" s="144"/>
      <c r="T177" s="144"/>
      <c r="U177" s="144"/>
      <c r="V177" s="144">
        <f t="shared" si="2"/>
        <v>0</v>
      </c>
    </row>
    <row r="178" spans="1:22" s="149" customFormat="1" ht="24.9" customHeight="1">
      <c r="A178" s="150"/>
      <c r="B178" s="305">
        <v>2018</v>
      </c>
      <c r="C178" s="306"/>
      <c r="D178" s="198" t="s">
        <v>370</v>
      </c>
      <c r="E178" s="307" t="s">
        <v>371</v>
      </c>
      <c r="F178" s="306"/>
      <c r="G178" s="306"/>
      <c r="H178" s="198" t="s">
        <v>22</v>
      </c>
      <c r="I178" s="307" t="s">
        <v>17</v>
      </c>
      <c r="J178" s="306"/>
      <c r="K178" s="196" t="s">
        <v>18</v>
      </c>
      <c r="L178" s="196">
        <v>1</v>
      </c>
      <c r="M178" s="305"/>
      <c r="N178" s="306"/>
      <c r="O178" s="306"/>
      <c r="P178" s="196"/>
      <c r="Q178" s="148">
        <f>Q179</f>
        <v>390400</v>
      </c>
      <c r="R178" s="148"/>
      <c r="S178" s="148"/>
      <c r="T178" s="148"/>
      <c r="U178" s="148"/>
      <c r="V178" s="148">
        <f t="shared" si="2"/>
        <v>390400</v>
      </c>
    </row>
    <row r="179" spans="1:22" s="149" customFormat="1" ht="24.9" customHeight="1">
      <c r="A179" s="150"/>
      <c r="B179" s="305">
        <v>2018</v>
      </c>
      <c r="C179" s="306"/>
      <c r="D179" s="198" t="s">
        <v>372</v>
      </c>
      <c r="E179" s="307" t="s">
        <v>371</v>
      </c>
      <c r="F179" s="306"/>
      <c r="G179" s="306"/>
      <c r="H179" s="198" t="s">
        <v>22</v>
      </c>
      <c r="I179" s="307" t="s">
        <v>17</v>
      </c>
      <c r="J179" s="306"/>
      <c r="K179" s="196" t="s">
        <v>18</v>
      </c>
      <c r="L179" s="196">
        <v>2</v>
      </c>
      <c r="M179" s="305"/>
      <c r="N179" s="306"/>
      <c r="O179" s="306"/>
      <c r="P179" s="196"/>
      <c r="Q179" s="148">
        <f>Q184</f>
        <v>390400</v>
      </c>
      <c r="R179" s="148"/>
      <c r="S179" s="148"/>
      <c r="T179" s="148"/>
      <c r="U179" s="148"/>
      <c r="V179" s="148">
        <f t="shared" si="2"/>
        <v>390400</v>
      </c>
    </row>
    <row r="180" spans="1:22" s="156" customFormat="1" ht="24.9" customHeight="1">
      <c r="A180" s="152"/>
      <c r="B180" s="308">
        <v>2018</v>
      </c>
      <c r="C180" s="309"/>
      <c r="D180" s="153" t="s">
        <v>373</v>
      </c>
      <c r="E180" s="310" t="s">
        <v>374</v>
      </c>
      <c r="F180" s="311"/>
      <c r="G180" s="311"/>
      <c r="H180" s="153" t="s">
        <v>22</v>
      </c>
      <c r="I180" s="310" t="s">
        <v>17</v>
      </c>
      <c r="J180" s="309"/>
      <c r="K180" s="199" t="s">
        <v>18</v>
      </c>
      <c r="L180" s="199">
        <v>3</v>
      </c>
      <c r="M180" s="308"/>
      <c r="N180" s="309"/>
      <c r="O180" s="309"/>
      <c r="P180" s="199"/>
      <c r="Q180" s="155"/>
      <c r="R180" s="155"/>
      <c r="S180" s="155"/>
      <c r="T180" s="155"/>
      <c r="U180" s="155"/>
      <c r="V180" s="155">
        <f t="shared" si="2"/>
        <v>0</v>
      </c>
    </row>
    <row r="181" spans="1:22" ht="24.9" customHeight="1">
      <c r="A181" s="136"/>
      <c r="B181" s="299">
        <v>2018</v>
      </c>
      <c r="C181" s="300"/>
      <c r="D181" s="193" t="s">
        <v>375</v>
      </c>
      <c r="E181" s="301" t="s">
        <v>376</v>
      </c>
      <c r="F181" s="300"/>
      <c r="G181" s="300"/>
      <c r="H181" s="193" t="s">
        <v>22</v>
      </c>
      <c r="I181" s="301" t="s">
        <v>17</v>
      </c>
      <c r="J181" s="300"/>
      <c r="K181" s="191" t="s">
        <v>29</v>
      </c>
      <c r="L181" s="191">
        <v>4</v>
      </c>
      <c r="M181" s="299" t="s">
        <v>19</v>
      </c>
      <c r="N181" s="300"/>
      <c r="O181" s="300"/>
      <c r="P181" s="191" t="s">
        <v>18</v>
      </c>
      <c r="Q181" s="159"/>
      <c r="R181" s="144"/>
      <c r="S181" s="144"/>
      <c r="T181" s="144"/>
      <c r="U181" s="144"/>
      <c r="V181" s="144">
        <f t="shared" si="2"/>
        <v>0</v>
      </c>
    </row>
    <row r="182" spans="1:22" ht="24.9" customHeight="1">
      <c r="A182" s="136"/>
      <c r="B182" s="299">
        <v>2018</v>
      </c>
      <c r="C182" s="300"/>
      <c r="D182" s="193" t="s">
        <v>377</v>
      </c>
      <c r="E182" s="301" t="s">
        <v>378</v>
      </c>
      <c r="F182" s="300"/>
      <c r="G182" s="300"/>
      <c r="H182" s="193" t="s">
        <v>22</v>
      </c>
      <c r="I182" s="301" t="s">
        <v>17</v>
      </c>
      <c r="J182" s="300"/>
      <c r="K182" s="191" t="s">
        <v>29</v>
      </c>
      <c r="L182" s="191">
        <v>4</v>
      </c>
      <c r="M182" s="299" t="s">
        <v>19</v>
      </c>
      <c r="N182" s="300"/>
      <c r="O182" s="300"/>
      <c r="P182" s="191" t="s">
        <v>18</v>
      </c>
      <c r="Q182" s="159"/>
      <c r="R182" s="144"/>
      <c r="S182" s="144"/>
      <c r="T182" s="144"/>
      <c r="U182" s="144"/>
      <c r="V182" s="144">
        <f t="shared" si="2"/>
        <v>0</v>
      </c>
    </row>
    <row r="183" spans="1:22" ht="24.9" customHeight="1">
      <c r="A183" s="136"/>
      <c r="B183" s="299">
        <v>2018</v>
      </c>
      <c r="C183" s="300"/>
      <c r="D183" s="193" t="s">
        <v>379</v>
      </c>
      <c r="E183" s="301" t="s">
        <v>380</v>
      </c>
      <c r="F183" s="300"/>
      <c r="G183" s="300"/>
      <c r="H183" s="193" t="s">
        <v>22</v>
      </c>
      <c r="I183" s="301" t="s">
        <v>17</v>
      </c>
      <c r="J183" s="300"/>
      <c r="K183" s="191" t="s">
        <v>29</v>
      </c>
      <c r="L183" s="191">
        <v>4</v>
      </c>
      <c r="M183" s="299" t="s">
        <v>19</v>
      </c>
      <c r="N183" s="300"/>
      <c r="O183" s="300"/>
      <c r="P183" s="191" t="s">
        <v>18</v>
      </c>
      <c r="Q183" s="159"/>
      <c r="R183" s="144"/>
      <c r="S183" s="144"/>
      <c r="T183" s="144"/>
      <c r="U183" s="144"/>
      <c r="V183" s="144">
        <f t="shared" si="2"/>
        <v>0</v>
      </c>
    </row>
    <row r="184" spans="1:22" s="156" customFormat="1" ht="24.9" customHeight="1">
      <c r="A184" s="152"/>
      <c r="B184" s="308">
        <v>2018</v>
      </c>
      <c r="C184" s="309"/>
      <c r="D184" s="153" t="s">
        <v>381</v>
      </c>
      <c r="E184" s="310" t="s">
        <v>382</v>
      </c>
      <c r="F184" s="309"/>
      <c r="G184" s="309"/>
      <c r="H184" s="153" t="s">
        <v>22</v>
      </c>
      <c r="I184" s="310" t="s">
        <v>17</v>
      </c>
      <c r="J184" s="309"/>
      <c r="K184" s="199" t="s">
        <v>18</v>
      </c>
      <c r="L184" s="199">
        <v>3</v>
      </c>
      <c r="M184" s="308"/>
      <c r="N184" s="309"/>
      <c r="O184" s="309"/>
      <c r="P184" s="199"/>
      <c r="Q184" s="155">
        <f>Q185+Q186+Q187+Q188+Q189+Q190+Q191+Q192+Q193+Q194+Q195+Q196+Q197+Q198+Q199+Q200+Q201+Q202+Q203+Q204+Q205+Q206+Q207+Q208+Q209+Q210+Q211+Q212+Q213</f>
        <v>390400</v>
      </c>
      <c r="R184" s="155"/>
      <c r="S184" s="155"/>
      <c r="T184" s="155"/>
      <c r="U184" s="155"/>
      <c r="V184" s="155">
        <f t="shared" si="2"/>
        <v>390400</v>
      </c>
    </row>
    <row r="185" spans="1:22" ht="24.9" customHeight="1">
      <c r="A185" s="136"/>
      <c r="B185" s="299">
        <v>2018</v>
      </c>
      <c r="C185" s="300"/>
      <c r="D185" s="193" t="s">
        <v>383</v>
      </c>
      <c r="E185" s="301" t="s">
        <v>384</v>
      </c>
      <c r="F185" s="300"/>
      <c r="G185" s="300"/>
      <c r="H185" s="193" t="s">
        <v>22</v>
      </c>
      <c r="I185" s="301" t="s">
        <v>17</v>
      </c>
      <c r="J185" s="300"/>
      <c r="K185" s="191" t="s">
        <v>29</v>
      </c>
      <c r="L185" s="191">
        <v>4</v>
      </c>
      <c r="M185" s="299" t="s">
        <v>19</v>
      </c>
      <c r="N185" s="300"/>
      <c r="O185" s="300"/>
      <c r="P185" s="191" t="s">
        <v>18</v>
      </c>
      <c r="Q185" s="159"/>
      <c r="R185" s="144"/>
      <c r="S185" s="144"/>
      <c r="T185" s="144"/>
      <c r="U185" s="144"/>
      <c r="V185" s="144">
        <f t="shared" si="2"/>
        <v>0</v>
      </c>
    </row>
    <row r="186" spans="1:22" ht="24.9" customHeight="1">
      <c r="A186" s="136"/>
      <c r="B186" s="299">
        <v>2018</v>
      </c>
      <c r="C186" s="300"/>
      <c r="D186" s="193" t="s">
        <v>385</v>
      </c>
      <c r="E186" s="301" t="s">
        <v>386</v>
      </c>
      <c r="F186" s="300"/>
      <c r="G186" s="300"/>
      <c r="H186" s="193" t="s">
        <v>22</v>
      </c>
      <c r="I186" s="301" t="s">
        <v>17</v>
      </c>
      <c r="J186" s="300"/>
      <c r="K186" s="191" t="s">
        <v>29</v>
      </c>
      <c r="L186" s="191">
        <v>4</v>
      </c>
      <c r="M186" s="299" t="s">
        <v>19</v>
      </c>
      <c r="N186" s="300"/>
      <c r="O186" s="300"/>
      <c r="P186" s="191" t="s">
        <v>18</v>
      </c>
      <c r="Q186" s="159"/>
      <c r="R186" s="144"/>
      <c r="S186" s="144"/>
      <c r="T186" s="144"/>
      <c r="U186" s="144"/>
      <c r="V186" s="144">
        <f t="shared" si="2"/>
        <v>0</v>
      </c>
    </row>
    <row r="187" spans="1:22" ht="24.9" customHeight="1">
      <c r="A187" s="136"/>
      <c r="B187" s="299">
        <v>2018</v>
      </c>
      <c r="C187" s="300"/>
      <c r="D187" s="193" t="s">
        <v>387</v>
      </c>
      <c r="E187" s="301" t="s">
        <v>388</v>
      </c>
      <c r="F187" s="300"/>
      <c r="G187" s="300"/>
      <c r="H187" s="193" t="s">
        <v>22</v>
      </c>
      <c r="I187" s="301" t="s">
        <v>17</v>
      </c>
      <c r="J187" s="300"/>
      <c r="K187" s="191" t="s">
        <v>29</v>
      </c>
      <c r="L187" s="191">
        <v>4</v>
      </c>
      <c r="M187" s="299" t="s">
        <v>19</v>
      </c>
      <c r="N187" s="300"/>
      <c r="O187" s="300"/>
      <c r="P187" s="191" t="s">
        <v>18</v>
      </c>
      <c r="Q187" s="159"/>
      <c r="R187" s="144"/>
      <c r="S187" s="144"/>
      <c r="T187" s="144"/>
      <c r="U187" s="144"/>
      <c r="V187" s="144">
        <f t="shared" si="2"/>
        <v>0</v>
      </c>
    </row>
    <row r="188" spans="1:22" ht="24.9" customHeight="1">
      <c r="A188" s="136"/>
      <c r="B188" s="299">
        <v>2018</v>
      </c>
      <c r="C188" s="300"/>
      <c r="D188" s="193" t="s">
        <v>389</v>
      </c>
      <c r="E188" s="301" t="s">
        <v>390</v>
      </c>
      <c r="F188" s="300"/>
      <c r="G188" s="300"/>
      <c r="H188" s="193" t="s">
        <v>22</v>
      </c>
      <c r="I188" s="301" t="s">
        <v>17</v>
      </c>
      <c r="J188" s="300"/>
      <c r="K188" s="191" t="s">
        <v>29</v>
      </c>
      <c r="L188" s="191">
        <v>4</v>
      </c>
      <c r="M188" s="299" t="s">
        <v>19</v>
      </c>
      <c r="N188" s="300"/>
      <c r="O188" s="300"/>
      <c r="P188" s="191" t="s">
        <v>18</v>
      </c>
      <c r="Q188" s="159"/>
      <c r="R188" s="144"/>
      <c r="S188" s="144"/>
      <c r="T188" s="144"/>
      <c r="U188" s="144"/>
      <c r="V188" s="144">
        <f t="shared" si="2"/>
        <v>0</v>
      </c>
    </row>
    <row r="189" spans="1:22" ht="24.9" customHeight="1">
      <c r="A189" s="136"/>
      <c r="B189" s="299">
        <v>2018</v>
      </c>
      <c r="C189" s="300"/>
      <c r="D189" s="193" t="s">
        <v>391</v>
      </c>
      <c r="E189" s="301" t="s">
        <v>392</v>
      </c>
      <c r="F189" s="300"/>
      <c r="G189" s="300"/>
      <c r="H189" s="193" t="s">
        <v>22</v>
      </c>
      <c r="I189" s="301" t="s">
        <v>17</v>
      </c>
      <c r="J189" s="300"/>
      <c r="K189" s="191" t="s">
        <v>29</v>
      </c>
      <c r="L189" s="191">
        <v>4</v>
      </c>
      <c r="M189" s="299" t="s">
        <v>19</v>
      </c>
      <c r="N189" s="300"/>
      <c r="O189" s="300"/>
      <c r="P189" s="191" t="s">
        <v>18</v>
      </c>
      <c r="Q189" s="159"/>
      <c r="R189" s="144"/>
      <c r="S189" s="144"/>
      <c r="T189" s="144"/>
      <c r="U189" s="144"/>
      <c r="V189" s="144">
        <f t="shared" si="2"/>
        <v>0</v>
      </c>
    </row>
    <row r="190" spans="1:22" ht="24.9" customHeight="1">
      <c r="A190" s="136"/>
      <c r="B190" s="299">
        <v>2018</v>
      </c>
      <c r="C190" s="300"/>
      <c r="D190" s="193" t="s">
        <v>393</v>
      </c>
      <c r="E190" s="301" t="s">
        <v>394</v>
      </c>
      <c r="F190" s="300"/>
      <c r="G190" s="300"/>
      <c r="H190" s="193" t="s">
        <v>22</v>
      </c>
      <c r="I190" s="301" t="s">
        <v>17</v>
      </c>
      <c r="J190" s="300"/>
      <c r="K190" s="191" t="s">
        <v>29</v>
      </c>
      <c r="L190" s="191">
        <v>4</v>
      </c>
      <c r="M190" s="299" t="s">
        <v>19</v>
      </c>
      <c r="N190" s="300"/>
      <c r="O190" s="300"/>
      <c r="P190" s="191" t="s">
        <v>18</v>
      </c>
      <c r="Q190" s="159"/>
      <c r="R190" s="144"/>
      <c r="S190" s="144"/>
      <c r="T190" s="144"/>
      <c r="U190" s="144"/>
      <c r="V190" s="144">
        <f t="shared" si="2"/>
        <v>0</v>
      </c>
    </row>
    <row r="191" spans="1:22" ht="24.9" customHeight="1">
      <c r="A191" s="136"/>
      <c r="B191" s="299">
        <v>2018</v>
      </c>
      <c r="C191" s="300"/>
      <c r="D191" s="193" t="s">
        <v>395</v>
      </c>
      <c r="E191" s="301" t="s">
        <v>396</v>
      </c>
      <c r="F191" s="300"/>
      <c r="G191" s="300"/>
      <c r="H191" s="193" t="s">
        <v>22</v>
      </c>
      <c r="I191" s="301" t="s">
        <v>17</v>
      </c>
      <c r="J191" s="300"/>
      <c r="K191" s="191" t="s">
        <v>29</v>
      </c>
      <c r="L191" s="191">
        <v>4</v>
      </c>
      <c r="M191" s="299" t="s">
        <v>19</v>
      </c>
      <c r="N191" s="300"/>
      <c r="O191" s="300"/>
      <c r="P191" s="191" t="s">
        <v>18</v>
      </c>
      <c r="Q191" s="159"/>
      <c r="R191" s="144"/>
      <c r="S191" s="144"/>
      <c r="T191" s="144"/>
      <c r="U191" s="144"/>
      <c r="V191" s="144">
        <f t="shared" si="2"/>
        <v>0</v>
      </c>
    </row>
    <row r="192" spans="1:22" ht="24.9" customHeight="1">
      <c r="A192" s="136"/>
      <c r="B192" s="299">
        <v>2018</v>
      </c>
      <c r="C192" s="300"/>
      <c r="D192" s="193" t="s">
        <v>397</v>
      </c>
      <c r="E192" s="301" t="s">
        <v>398</v>
      </c>
      <c r="F192" s="300"/>
      <c r="G192" s="300"/>
      <c r="H192" s="193" t="s">
        <v>22</v>
      </c>
      <c r="I192" s="301" t="s">
        <v>17</v>
      </c>
      <c r="J192" s="300"/>
      <c r="K192" s="191" t="s">
        <v>29</v>
      </c>
      <c r="L192" s="191">
        <v>4</v>
      </c>
      <c r="M192" s="299" t="s">
        <v>19</v>
      </c>
      <c r="N192" s="300"/>
      <c r="O192" s="300"/>
      <c r="P192" s="191" t="s">
        <v>18</v>
      </c>
      <c r="Q192" s="159"/>
      <c r="R192" s="144"/>
      <c r="S192" s="144"/>
      <c r="T192" s="144"/>
      <c r="U192" s="144"/>
      <c r="V192" s="144">
        <f t="shared" si="2"/>
        <v>0</v>
      </c>
    </row>
    <row r="193" spans="1:22" ht="24.9" customHeight="1">
      <c r="A193" s="136"/>
      <c r="B193" s="299">
        <v>2018</v>
      </c>
      <c r="C193" s="300"/>
      <c r="D193" s="193" t="s">
        <v>399</v>
      </c>
      <c r="E193" s="301" t="s">
        <v>400</v>
      </c>
      <c r="F193" s="300"/>
      <c r="G193" s="300"/>
      <c r="H193" s="193" t="s">
        <v>22</v>
      </c>
      <c r="I193" s="301" t="s">
        <v>17</v>
      </c>
      <c r="J193" s="300"/>
      <c r="K193" s="191" t="s">
        <v>29</v>
      </c>
      <c r="L193" s="191">
        <v>4</v>
      </c>
      <c r="M193" s="299" t="s">
        <v>19</v>
      </c>
      <c r="N193" s="300"/>
      <c r="O193" s="300"/>
      <c r="P193" s="191" t="s">
        <v>18</v>
      </c>
      <c r="Q193" s="159"/>
      <c r="R193" s="144"/>
      <c r="S193" s="144"/>
      <c r="T193" s="144"/>
      <c r="U193" s="144"/>
      <c r="V193" s="144">
        <f t="shared" si="2"/>
        <v>0</v>
      </c>
    </row>
    <row r="194" spans="1:22" ht="24.9" customHeight="1">
      <c r="A194" s="136"/>
      <c r="B194" s="299">
        <v>2018</v>
      </c>
      <c r="C194" s="300"/>
      <c r="D194" s="193" t="s">
        <v>401</v>
      </c>
      <c r="E194" s="301" t="s">
        <v>402</v>
      </c>
      <c r="F194" s="300"/>
      <c r="G194" s="300"/>
      <c r="H194" s="193" t="s">
        <v>22</v>
      </c>
      <c r="I194" s="301" t="s">
        <v>17</v>
      </c>
      <c r="J194" s="300"/>
      <c r="K194" s="191" t="s">
        <v>29</v>
      </c>
      <c r="L194" s="191">
        <v>4</v>
      </c>
      <c r="M194" s="299" t="s">
        <v>19</v>
      </c>
      <c r="N194" s="300"/>
      <c r="O194" s="300"/>
      <c r="P194" s="191" t="s">
        <v>18</v>
      </c>
      <c r="Q194" s="159">
        <v>20000</v>
      </c>
      <c r="R194" s="144"/>
      <c r="S194" s="144"/>
      <c r="T194" s="144"/>
      <c r="U194" s="144"/>
      <c r="V194" s="144">
        <f t="shared" si="2"/>
        <v>20000</v>
      </c>
    </row>
    <row r="195" spans="1:22" ht="24.9" customHeight="1">
      <c r="A195" s="136"/>
      <c r="B195" s="299">
        <v>2018</v>
      </c>
      <c r="C195" s="300"/>
      <c r="D195" s="193" t="s">
        <v>403</v>
      </c>
      <c r="E195" s="301" t="s">
        <v>404</v>
      </c>
      <c r="F195" s="300"/>
      <c r="G195" s="300"/>
      <c r="H195" s="193" t="s">
        <v>22</v>
      </c>
      <c r="I195" s="301" t="s">
        <v>17</v>
      </c>
      <c r="J195" s="300"/>
      <c r="K195" s="191" t="s">
        <v>29</v>
      </c>
      <c r="L195" s="191">
        <v>4</v>
      </c>
      <c r="M195" s="299" t="s">
        <v>19</v>
      </c>
      <c r="N195" s="300"/>
      <c r="O195" s="300"/>
      <c r="P195" s="191" t="s">
        <v>18</v>
      </c>
      <c r="Q195" s="159"/>
      <c r="R195" s="144"/>
      <c r="S195" s="144"/>
      <c r="T195" s="144"/>
      <c r="U195" s="144"/>
      <c r="V195" s="144">
        <f t="shared" si="2"/>
        <v>0</v>
      </c>
    </row>
    <row r="196" spans="1:22" ht="24.9" customHeight="1">
      <c r="A196" s="136"/>
      <c r="B196" s="299">
        <v>2018</v>
      </c>
      <c r="C196" s="300"/>
      <c r="D196" s="193" t="s">
        <v>405</v>
      </c>
      <c r="E196" s="301" t="s">
        <v>406</v>
      </c>
      <c r="F196" s="300"/>
      <c r="G196" s="300"/>
      <c r="H196" s="193" t="s">
        <v>22</v>
      </c>
      <c r="I196" s="301" t="s">
        <v>17</v>
      </c>
      <c r="J196" s="300"/>
      <c r="K196" s="191" t="s">
        <v>29</v>
      </c>
      <c r="L196" s="191">
        <v>4</v>
      </c>
      <c r="M196" s="299" t="s">
        <v>19</v>
      </c>
      <c r="N196" s="300"/>
      <c r="O196" s="300"/>
      <c r="P196" s="191" t="s">
        <v>18</v>
      </c>
      <c r="Q196" s="159"/>
      <c r="R196" s="144"/>
      <c r="S196" s="144"/>
      <c r="T196" s="144"/>
      <c r="U196" s="144"/>
      <c r="V196" s="144">
        <f t="shared" si="2"/>
        <v>0</v>
      </c>
    </row>
    <row r="197" spans="1:22" ht="36.75" customHeight="1">
      <c r="A197" s="136"/>
      <c r="B197" s="299">
        <v>2018</v>
      </c>
      <c r="C197" s="300"/>
      <c r="D197" s="193" t="s">
        <v>407</v>
      </c>
      <c r="E197" s="301" t="s">
        <v>408</v>
      </c>
      <c r="F197" s="300"/>
      <c r="G197" s="300"/>
      <c r="H197" s="193" t="s">
        <v>22</v>
      </c>
      <c r="I197" s="301" t="s">
        <v>17</v>
      </c>
      <c r="J197" s="300"/>
      <c r="K197" s="191" t="s">
        <v>29</v>
      </c>
      <c r="L197" s="191">
        <v>4</v>
      </c>
      <c r="M197" s="299" t="s">
        <v>19</v>
      </c>
      <c r="N197" s="300"/>
      <c r="O197" s="300"/>
      <c r="P197" s="191" t="s">
        <v>18</v>
      </c>
      <c r="Q197" s="159">
        <v>119000</v>
      </c>
      <c r="R197" s="144"/>
      <c r="S197" s="144"/>
      <c r="T197" s="144"/>
      <c r="U197" s="144"/>
      <c r="V197" s="144">
        <f t="shared" si="2"/>
        <v>119000</v>
      </c>
    </row>
    <row r="198" spans="1:22" ht="24.9" customHeight="1">
      <c r="A198" s="136"/>
      <c r="B198" s="299">
        <v>2018</v>
      </c>
      <c r="C198" s="300"/>
      <c r="D198" s="193" t="s">
        <v>409</v>
      </c>
      <c r="E198" s="301" t="s">
        <v>410</v>
      </c>
      <c r="F198" s="300"/>
      <c r="G198" s="300"/>
      <c r="H198" s="193" t="s">
        <v>22</v>
      </c>
      <c r="I198" s="301" t="s">
        <v>17</v>
      </c>
      <c r="J198" s="300"/>
      <c r="K198" s="191" t="s">
        <v>29</v>
      </c>
      <c r="L198" s="191">
        <v>4</v>
      </c>
      <c r="M198" s="299" t="s">
        <v>19</v>
      </c>
      <c r="N198" s="300"/>
      <c r="O198" s="300"/>
      <c r="P198" s="191" t="s">
        <v>18</v>
      </c>
      <c r="Q198" s="159">
        <v>19000</v>
      </c>
      <c r="R198" s="144"/>
      <c r="S198" s="144"/>
      <c r="T198" s="144"/>
      <c r="U198" s="144"/>
      <c r="V198" s="144">
        <f t="shared" si="2"/>
        <v>19000</v>
      </c>
    </row>
    <row r="199" spans="1:22" ht="24.9" customHeight="1">
      <c r="A199" s="136"/>
      <c r="B199" s="299">
        <v>2018</v>
      </c>
      <c r="C199" s="300"/>
      <c r="D199" s="193" t="s">
        <v>411</v>
      </c>
      <c r="E199" s="301" t="s">
        <v>412</v>
      </c>
      <c r="F199" s="300"/>
      <c r="G199" s="300"/>
      <c r="H199" s="193" t="s">
        <v>22</v>
      </c>
      <c r="I199" s="301" t="s">
        <v>17</v>
      </c>
      <c r="J199" s="300"/>
      <c r="K199" s="191" t="s">
        <v>29</v>
      </c>
      <c r="L199" s="191">
        <v>4</v>
      </c>
      <c r="M199" s="299" t="s">
        <v>19</v>
      </c>
      <c r="N199" s="300"/>
      <c r="O199" s="300"/>
      <c r="P199" s="191" t="s">
        <v>18</v>
      </c>
      <c r="Q199" s="159"/>
      <c r="R199" s="144"/>
      <c r="S199" s="144"/>
      <c r="T199" s="144"/>
      <c r="U199" s="144"/>
      <c r="V199" s="144">
        <f t="shared" ref="V199:V217" si="3">Q199+R199+S199+T199</f>
        <v>0</v>
      </c>
    </row>
    <row r="200" spans="1:22" ht="24.9" customHeight="1">
      <c r="A200" s="136"/>
      <c r="B200" s="299">
        <v>2018</v>
      </c>
      <c r="C200" s="300"/>
      <c r="D200" s="193" t="s">
        <v>413</v>
      </c>
      <c r="E200" s="301" t="s">
        <v>414</v>
      </c>
      <c r="F200" s="300"/>
      <c r="G200" s="300"/>
      <c r="H200" s="193" t="s">
        <v>22</v>
      </c>
      <c r="I200" s="301" t="s">
        <v>17</v>
      </c>
      <c r="J200" s="300"/>
      <c r="K200" s="191" t="s">
        <v>29</v>
      </c>
      <c r="L200" s="191">
        <v>4</v>
      </c>
      <c r="M200" s="299" t="s">
        <v>19</v>
      </c>
      <c r="N200" s="300"/>
      <c r="O200" s="300"/>
      <c r="P200" s="191" t="s">
        <v>18</v>
      </c>
      <c r="Q200" s="159"/>
      <c r="R200" s="144"/>
      <c r="S200" s="144"/>
      <c r="T200" s="144"/>
      <c r="U200" s="144"/>
      <c r="V200" s="144">
        <f t="shared" si="3"/>
        <v>0</v>
      </c>
    </row>
    <row r="201" spans="1:22" ht="24.9" customHeight="1">
      <c r="A201" s="136"/>
      <c r="B201" s="299">
        <v>2018</v>
      </c>
      <c r="C201" s="300"/>
      <c r="D201" s="193" t="s">
        <v>415</v>
      </c>
      <c r="E201" s="301" t="s">
        <v>416</v>
      </c>
      <c r="F201" s="300"/>
      <c r="G201" s="300"/>
      <c r="H201" s="193" t="s">
        <v>22</v>
      </c>
      <c r="I201" s="301" t="s">
        <v>17</v>
      </c>
      <c r="J201" s="300"/>
      <c r="K201" s="191" t="s">
        <v>29</v>
      </c>
      <c r="L201" s="191">
        <v>4</v>
      </c>
      <c r="M201" s="299" t="s">
        <v>19</v>
      </c>
      <c r="N201" s="300"/>
      <c r="O201" s="300"/>
      <c r="P201" s="191" t="s">
        <v>18</v>
      </c>
      <c r="Q201" s="159"/>
      <c r="R201" s="144"/>
      <c r="S201" s="144"/>
      <c r="T201" s="144"/>
      <c r="U201" s="144"/>
      <c r="V201" s="144">
        <f t="shared" si="3"/>
        <v>0</v>
      </c>
    </row>
    <row r="202" spans="1:22" ht="24.9" customHeight="1">
      <c r="A202" s="136"/>
      <c r="B202" s="299">
        <v>2018</v>
      </c>
      <c r="C202" s="300"/>
      <c r="D202" s="193" t="s">
        <v>417</v>
      </c>
      <c r="E202" s="301" t="s">
        <v>418</v>
      </c>
      <c r="F202" s="300"/>
      <c r="G202" s="300"/>
      <c r="H202" s="193" t="s">
        <v>22</v>
      </c>
      <c r="I202" s="301" t="s">
        <v>17</v>
      </c>
      <c r="J202" s="300"/>
      <c r="K202" s="191" t="s">
        <v>29</v>
      </c>
      <c r="L202" s="191">
        <v>4</v>
      </c>
      <c r="M202" s="299" t="s">
        <v>19</v>
      </c>
      <c r="N202" s="300"/>
      <c r="O202" s="300"/>
      <c r="P202" s="191" t="s">
        <v>18</v>
      </c>
      <c r="Q202" s="159">
        <v>37400</v>
      </c>
      <c r="R202" s="144"/>
      <c r="S202" s="144"/>
      <c r="T202" s="144"/>
      <c r="U202" s="144"/>
      <c r="V202" s="144">
        <f t="shared" si="3"/>
        <v>37400</v>
      </c>
    </row>
    <row r="203" spans="1:22" ht="24.9" customHeight="1">
      <c r="A203" s="136"/>
      <c r="B203" s="299">
        <v>2018</v>
      </c>
      <c r="C203" s="300"/>
      <c r="D203" s="193" t="s">
        <v>419</v>
      </c>
      <c r="E203" s="301" t="s">
        <v>420</v>
      </c>
      <c r="F203" s="300"/>
      <c r="G203" s="300"/>
      <c r="H203" s="193" t="s">
        <v>22</v>
      </c>
      <c r="I203" s="301" t="s">
        <v>17</v>
      </c>
      <c r="J203" s="300"/>
      <c r="K203" s="191" t="s">
        <v>29</v>
      </c>
      <c r="L203" s="191">
        <v>4</v>
      </c>
      <c r="M203" s="299" t="s">
        <v>19</v>
      </c>
      <c r="N203" s="300"/>
      <c r="O203" s="300"/>
      <c r="P203" s="191" t="s">
        <v>18</v>
      </c>
      <c r="Q203" s="159"/>
      <c r="R203" s="144"/>
      <c r="S203" s="144"/>
      <c r="T203" s="144"/>
      <c r="U203" s="144"/>
      <c r="V203" s="144">
        <f t="shared" si="3"/>
        <v>0</v>
      </c>
    </row>
    <row r="204" spans="1:22" ht="24.9" customHeight="1">
      <c r="A204" s="136"/>
      <c r="B204" s="299">
        <v>2018</v>
      </c>
      <c r="C204" s="300"/>
      <c r="D204" s="193" t="s">
        <v>421</v>
      </c>
      <c r="E204" s="301" t="s">
        <v>422</v>
      </c>
      <c r="F204" s="300"/>
      <c r="G204" s="300"/>
      <c r="H204" s="193" t="s">
        <v>22</v>
      </c>
      <c r="I204" s="301" t="s">
        <v>17</v>
      </c>
      <c r="J204" s="300"/>
      <c r="K204" s="191" t="s">
        <v>29</v>
      </c>
      <c r="L204" s="191">
        <v>4</v>
      </c>
      <c r="M204" s="299" t="s">
        <v>19</v>
      </c>
      <c r="N204" s="300"/>
      <c r="O204" s="300"/>
      <c r="P204" s="191" t="s">
        <v>18</v>
      </c>
      <c r="Q204" s="159"/>
      <c r="R204" s="144"/>
      <c r="S204" s="144"/>
      <c r="T204" s="144"/>
      <c r="U204" s="144"/>
      <c r="V204" s="144">
        <f t="shared" si="3"/>
        <v>0</v>
      </c>
    </row>
    <row r="205" spans="1:22" ht="24.9" customHeight="1">
      <c r="A205" s="136"/>
      <c r="B205" s="299">
        <v>2018</v>
      </c>
      <c r="C205" s="300"/>
      <c r="D205" s="193" t="s">
        <v>423</v>
      </c>
      <c r="E205" s="301" t="s">
        <v>424</v>
      </c>
      <c r="F205" s="300"/>
      <c r="G205" s="300"/>
      <c r="H205" s="193" t="s">
        <v>22</v>
      </c>
      <c r="I205" s="301" t="s">
        <v>17</v>
      </c>
      <c r="J205" s="300"/>
      <c r="K205" s="191" t="s">
        <v>29</v>
      </c>
      <c r="L205" s="191">
        <v>4</v>
      </c>
      <c r="M205" s="299" t="s">
        <v>19</v>
      </c>
      <c r="N205" s="300"/>
      <c r="O205" s="300"/>
      <c r="P205" s="191" t="s">
        <v>18</v>
      </c>
      <c r="Q205" s="159">
        <v>80000</v>
      </c>
      <c r="R205" s="144"/>
      <c r="S205" s="144"/>
      <c r="T205" s="144"/>
      <c r="U205" s="144"/>
      <c r="V205" s="144">
        <f t="shared" si="3"/>
        <v>80000</v>
      </c>
    </row>
    <row r="206" spans="1:22" ht="24.9" customHeight="1">
      <c r="A206" s="136"/>
      <c r="B206" s="299">
        <v>2018</v>
      </c>
      <c r="C206" s="300"/>
      <c r="D206" s="193" t="s">
        <v>425</v>
      </c>
      <c r="E206" s="301" t="s">
        <v>426</v>
      </c>
      <c r="F206" s="300"/>
      <c r="G206" s="300"/>
      <c r="H206" s="193" t="s">
        <v>22</v>
      </c>
      <c r="I206" s="301" t="s">
        <v>17</v>
      </c>
      <c r="J206" s="300"/>
      <c r="K206" s="191" t="s">
        <v>29</v>
      </c>
      <c r="L206" s="191">
        <v>4</v>
      </c>
      <c r="M206" s="299" t="s">
        <v>19</v>
      </c>
      <c r="N206" s="300"/>
      <c r="O206" s="300"/>
      <c r="P206" s="191" t="s">
        <v>18</v>
      </c>
      <c r="Q206" s="159"/>
      <c r="R206" s="144"/>
      <c r="S206" s="144"/>
      <c r="T206" s="144"/>
      <c r="U206" s="144"/>
      <c r="V206" s="144">
        <f t="shared" si="3"/>
        <v>0</v>
      </c>
    </row>
    <row r="207" spans="1:22" ht="24.9" customHeight="1">
      <c r="A207" s="136"/>
      <c r="B207" s="299">
        <v>2018</v>
      </c>
      <c r="C207" s="300"/>
      <c r="D207" s="193" t="s">
        <v>427</v>
      </c>
      <c r="E207" s="301" t="s">
        <v>428</v>
      </c>
      <c r="F207" s="300"/>
      <c r="G207" s="300"/>
      <c r="H207" s="193" t="s">
        <v>22</v>
      </c>
      <c r="I207" s="301" t="s">
        <v>17</v>
      </c>
      <c r="J207" s="300"/>
      <c r="K207" s="191" t="s">
        <v>29</v>
      </c>
      <c r="L207" s="191">
        <v>4</v>
      </c>
      <c r="M207" s="299" t="s">
        <v>19</v>
      </c>
      <c r="N207" s="300"/>
      <c r="O207" s="300"/>
      <c r="P207" s="191" t="s">
        <v>18</v>
      </c>
      <c r="Q207" s="159"/>
      <c r="R207" s="144"/>
      <c r="S207" s="144"/>
      <c r="T207" s="144"/>
      <c r="U207" s="144"/>
      <c r="V207" s="144">
        <f t="shared" si="3"/>
        <v>0</v>
      </c>
    </row>
    <row r="208" spans="1:22" ht="24.9" customHeight="1">
      <c r="A208" s="136"/>
      <c r="B208" s="299">
        <v>2018</v>
      </c>
      <c r="C208" s="300"/>
      <c r="D208" s="193" t="s">
        <v>429</v>
      </c>
      <c r="E208" s="301" t="s">
        <v>430</v>
      </c>
      <c r="F208" s="300"/>
      <c r="G208" s="300"/>
      <c r="H208" s="193" t="s">
        <v>22</v>
      </c>
      <c r="I208" s="301" t="s">
        <v>17</v>
      </c>
      <c r="J208" s="300"/>
      <c r="K208" s="191" t="s">
        <v>29</v>
      </c>
      <c r="L208" s="191">
        <v>4</v>
      </c>
      <c r="M208" s="299" t="s">
        <v>19</v>
      </c>
      <c r="N208" s="300"/>
      <c r="O208" s="300"/>
      <c r="P208" s="191" t="s">
        <v>18</v>
      </c>
      <c r="Q208" s="159">
        <v>60000</v>
      </c>
      <c r="R208" s="144"/>
      <c r="S208" s="144"/>
      <c r="T208" s="144"/>
      <c r="U208" s="144"/>
      <c r="V208" s="144">
        <f t="shared" si="3"/>
        <v>60000</v>
      </c>
    </row>
    <row r="209" spans="1:22" ht="24.9" customHeight="1">
      <c r="A209" s="136"/>
      <c r="B209" s="299">
        <v>2018</v>
      </c>
      <c r="C209" s="300"/>
      <c r="D209" s="193" t="s">
        <v>431</v>
      </c>
      <c r="E209" s="301" t="s">
        <v>432</v>
      </c>
      <c r="F209" s="300"/>
      <c r="G209" s="300"/>
      <c r="H209" s="193" t="s">
        <v>22</v>
      </c>
      <c r="I209" s="301" t="s">
        <v>17</v>
      </c>
      <c r="J209" s="300"/>
      <c r="K209" s="191" t="s">
        <v>29</v>
      </c>
      <c r="L209" s="191">
        <v>4</v>
      </c>
      <c r="M209" s="299" t="s">
        <v>19</v>
      </c>
      <c r="N209" s="300"/>
      <c r="O209" s="300"/>
      <c r="P209" s="191" t="s">
        <v>18</v>
      </c>
      <c r="Q209" s="159"/>
      <c r="R209" s="144"/>
      <c r="S209" s="144"/>
      <c r="T209" s="144"/>
      <c r="U209" s="144"/>
      <c r="V209" s="144">
        <f t="shared" si="3"/>
        <v>0</v>
      </c>
    </row>
    <row r="210" spans="1:22" ht="24.9" customHeight="1">
      <c r="A210" s="136"/>
      <c r="B210" s="299">
        <v>2018</v>
      </c>
      <c r="C210" s="300"/>
      <c r="D210" s="193" t="s">
        <v>433</v>
      </c>
      <c r="E210" s="301" t="s">
        <v>434</v>
      </c>
      <c r="F210" s="300"/>
      <c r="G210" s="300"/>
      <c r="H210" s="193" t="s">
        <v>22</v>
      </c>
      <c r="I210" s="301" t="s">
        <v>17</v>
      </c>
      <c r="J210" s="300"/>
      <c r="K210" s="191" t="s">
        <v>29</v>
      </c>
      <c r="L210" s="191">
        <v>4</v>
      </c>
      <c r="M210" s="299" t="s">
        <v>19</v>
      </c>
      <c r="N210" s="300"/>
      <c r="O210" s="300"/>
      <c r="P210" s="191" t="s">
        <v>18</v>
      </c>
      <c r="Q210" s="159">
        <v>55000</v>
      </c>
      <c r="R210" s="144"/>
      <c r="S210" s="144"/>
      <c r="T210" s="144"/>
      <c r="U210" s="144"/>
      <c r="V210" s="144">
        <f t="shared" si="3"/>
        <v>55000</v>
      </c>
    </row>
    <row r="211" spans="1:22" ht="24.9" customHeight="1">
      <c r="A211" s="136"/>
      <c r="B211" s="299">
        <v>2018</v>
      </c>
      <c r="C211" s="300"/>
      <c r="D211" s="193" t="s">
        <v>435</v>
      </c>
      <c r="E211" s="301" t="s">
        <v>436</v>
      </c>
      <c r="F211" s="300"/>
      <c r="G211" s="300"/>
      <c r="H211" s="193" t="s">
        <v>22</v>
      </c>
      <c r="I211" s="301" t="s">
        <v>17</v>
      </c>
      <c r="J211" s="300"/>
      <c r="K211" s="191" t="s">
        <v>29</v>
      </c>
      <c r="L211" s="191">
        <v>4</v>
      </c>
      <c r="M211" s="299" t="s">
        <v>19</v>
      </c>
      <c r="N211" s="300"/>
      <c r="O211" s="300"/>
      <c r="P211" s="191" t="s">
        <v>18</v>
      </c>
      <c r="Q211" s="159"/>
      <c r="R211" s="144"/>
      <c r="S211" s="144"/>
      <c r="T211" s="144"/>
      <c r="U211" s="144"/>
      <c r="V211" s="144">
        <f t="shared" si="3"/>
        <v>0</v>
      </c>
    </row>
    <row r="212" spans="1:22" ht="24.9" customHeight="1">
      <c r="A212" s="136"/>
      <c r="B212" s="299">
        <v>2018</v>
      </c>
      <c r="C212" s="300"/>
      <c r="D212" s="193" t="s">
        <v>437</v>
      </c>
      <c r="E212" s="301" t="s">
        <v>438</v>
      </c>
      <c r="F212" s="300"/>
      <c r="G212" s="300"/>
      <c r="H212" s="193" t="s">
        <v>22</v>
      </c>
      <c r="I212" s="301" t="s">
        <v>17</v>
      </c>
      <c r="J212" s="300"/>
      <c r="K212" s="191" t="s">
        <v>29</v>
      </c>
      <c r="L212" s="191">
        <v>4</v>
      </c>
      <c r="M212" s="299" t="s">
        <v>19</v>
      </c>
      <c r="N212" s="300"/>
      <c r="O212" s="300"/>
      <c r="P212" s="191" t="s">
        <v>18</v>
      </c>
      <c r="Q212" s="159"/>
      <c r="R212" s="144"/>
      <c r="S212" s="144"/>
      <c r="T212" s="144"/>
      <c r="U212" s="144"/>
      <c r="V212" s="144">
        <f t="shared" si="3"/>
        <v>0</v>
      </c>
    </row>
    <row r="213" spans="1:22" ht="24.9" customHeight="1">
      <c r="A213" s="136"/>
      <c r="B213" s="299">
        <v>2018</v>
      </c>
      <c r="C213" s="300"/>
      <c r="D213" s="193" t="s">
        <v>439</v>
      </c>
      <c r="E213" s="301" t="s">
        <v>440</v>
      </c>
      <c r="F213" s="300"/>
      <c r="G213" s="300"/>
      <c r="H213" s="193" t="s">
        <v>22</v>
      </c>
      <c r="I213" s="301" t="s">
        <v>17</v>
      </c>
      <c r="J213" s="300"/>
      <c r="K213" s="191" t="s">
        <v>29</v>
      </c>
      <c r="L213" s="191">
        <v>4</v>
      </c>
      <c r="M213" s="299" t="s">
        <v>19</v>
      </c>
      <c r="N213" s="300"/>
      <c r="O213" s="300"/>
      <c r="P213" s="191" t="s">
        <v>18</v>
      </c>
      <c r="Q213" s="159"/>
      <c r="R213" s="144"/>
      <c r="S213" s="144"/>
      <c r="T213" s="144"/>
      <c r="U213" s="144"/>
      <c r="V213" s="144">
        <f t="shared" si="3"/>
        <v>0</v>
      </c>
    </row>
    <row r="214" spans="1:22" s="149" customFormat="1" ht="24.9" customHeight="1">
      <c r="A214" s="150"/>
      <c r="B214" s="305">
        <v>2018</v>
      </c>
      <c r="C214" s="306"/>
      <c r="D214" s="198" t="s">
        <v>441</v>
      </c>
      <c r="E214" s="307" t="s">
        <v>442</v>
      </c>
      <c r="F214" s="306"/>
      <c r="G214" s="306"/>
      <c r="H214" s="198" t="s">
        <v>22</v>
      </c>
      <c r="I214" s="307" t="s">
        <v>17</v>
      </c>
      <c r="J214" s="306"/>
      <c r="K214" s="196" t="s">
        <v>18</v>
      </c>
      <c r="L214" s="196">
        <v>1</v>
      </c>
      <c r="M214" s="305" t="s">
        <v>19</v>
      </c>
      <c r="N214" s="306"/>
      <c r="O214" s="306"/>
      <c r="P214" s="196" t="s">
        <v>18</v>
      </c>
      <c r="Q214" s="148"/>
      <c r="R214" s="148"/>
      <c r="S214" s="148"/>
      <c r="T214" s="148"/>
      <c r="U214" s="148"/>
      <c r="V214" s="148">
        <f t="shared" si="3"/>
        <v>0</v>
      </c>
    </row>
    <row r="215" spans="1:22" s="149" customFormat="1" ht="24.9" customHeight="1">
      <c r="A215" s="150"/>
      <c r="B215" s="305">
        <v>2018</v>
      </c>
      <c r="C215" s="306"/>
      <c r="D215" s="198" t="s">
        <v>443</v>
      </c>
      <c r="E215" s="307" t="s">
        <v>442</v>
      </c>
      <c r="F215" s="306"/>
      <c r="G215" s="306"/>
      <c r="H215" s="198" t="s">
        <v>22</v>
      </c>
      <c r="I215" s="307" t="s">
        <v>17</v>
      </c>
      <c r="J215" s="306"/>
      <c r="K215" s="196" t="s">
        <v>18</v>
      </c>
      <c r="L215" s="196">
        <v>2</v>
      </c>
      <c r="M215" s="305" t="s">
        <v>19</v>
      </c>
      <c r="N215" s="306"/>
      <c r="O215" s="306"/>
      <c r="P215" s="196" t="s">
        <v>18</v>
      </c>
      <c r="Q215" s="148"/>
      <c r="R215" s="148"/>
      <c r="S215" s="148"/>
      <c r="T215" s="148"/>
      <c r="U215" s="148"/>
      <c r="V215" s="148">
        <f t="shared" si="3"/>
        <v>0</v>
      </c>
    </row>
    <row r="216" spans="1:22" s="156" customFormat="1" ht="24.9" customHeight="1">
      <c r="A216" s="152"/>
      <c r="B216" s="308">
        <v>2018</v>
      </c>
      <c r="C216" s="309"/>
      <c r="D216" s="153" t="s">
        <v>444</v>
      </c>
      <c r="E216" s="310" t="s">
        <v>442</v>
      </c>
      <c r="F216" s="309"/>
      <c r="G216" s="309"/>
      <c r="H216" s="153" t="s">
        <v>22</v>
      </c>
      <c r="I216" s="310" t="s">
        <v>17</v>
      </c>
      <c r="J216" s="309"/>
      <c r="K216" s="199" t="s">
        <v>18</v>
      </c>
      <c r="L216" s="199">
        <v>3</v>
      </c>
      <c r="M216" s="308" t="s">
        <v>19</v>
      </c>
      <c r="N216" s="309"/>
      <c r="O216" s="309"/>
      <c r="P216" s="199" t="s">
        <v>18</v>
      </c>
      <c r="Q216" s="155"/>
      <c r="R216" s="155"/>
      <c r="S216" s="155"/>
      <c r="T216" s="155"/>
      <c r="U216" s="155"/>
      <c r="V216" s="155">
        <f t="shared" si="3"/>
        <v>0</v>
      </c>
    </row>
    <row r="217" spans="1:22" ht="24.9" customHeight="1">
      <c r="A217" s="136"/>
      <c r="B217" s="299">
        <v>2018</v>
      </c>
      <c r="C217" s="300"/>
      <c r="D217" s="193" t="s">
        <v>445</v>
      </c>
      <c r="E217" s="301" t="s">
        <v>446</v>
      </c>
      <c r="F217" s="300"/>
      <c r="G217" s="300"/>
      <c r="H217" s="193" t="s">
        <v>22</v>
      </c>
      <c r="I217" s="301" t="s">
        <v>17</v>
      </c>
      <c r="J217" s="300"/>
      <c r="K217" s="191" t="s">
        <v>29</v>
      </c>
      <c r="L217" s="191">
        <v>4</v>
      </c>
      <c r="M217" s="299" t="s">
        <v>19</v>
      </c>
      <c r="N217" s="300"/>
      <c r="O217" s="300"/>
      <c r="P217" s="191" t="s">
        <v>18</v>
      </c>
      <c r="Q217" s="163"/>
      <c r="R217" s="164"/>
      <c r="S217" s="164"/>
      <c r="T217" s="164"/>
      <c r="U217" s="164"/>
      <c r="V217" s="164">
        <f t="shared" si="3"/>
        <v>0</v>
      </c>
    </row>
    <row r="218" spans="1:22" s="169" customFormat="1" ht="24.9" customHeight="1" thickBot="1">
      <c r="A218" s="165"/>
      <c r="B218" s="302"/>
      <c r="C218" s="303"/>
      <c r="D218" s="195"/>
      <c r="E218" s="304" t="s">
        <v>447</v>
      </c>
      <c r="F218" s="303"/>
      <c r="G218" s="303"/>
      <c r="H218" s="195"/>
      <c r="I218" s="304"/>
      <c r="J218" s="303"/>
      <c r="K218" s="194"/>
      <c r="L218" s="194"/>
      <c r="M218" s="302"/>
      <c r="N218" s="303"/>
      <c r="O218" s="303"/>
      <c r="P218" s="194"/>
      <c r="Q218" s="167">
        <f t="shared" ref="Q218:V218" si="4">Q178+Q3+Q214</f>
        <v>472400</v>
      </c>
      <c r="R218" s="167">
        <f t="shared" si="4"/>
        <v>1285767.6300000001</v>
      </c>
      <c r="S218" s="167">
        <f t="shared" si="4"/>
        <v>229551.12</v>
      </c>
      <c r="T218" s="167">
        <f t="shared" si="4"/>
        <v>6135.78</v>
      </c>
      <c r="U218" s="167">
        <f t="shared" si="4"/>
        <v>31979.84</v>
      </c>
      <c r="V218" s="168">
        <f t="shared" si="4"/>
        <v>2025834.37</v>
      </c>
    </row>
    <row r="219" spans="1:22" ht="24.9" customHeight="1" thickTop="1"/>
  </sheetData>
  <autoFilter ref="A1:X218">
    <filterColumn colId="1" showButton="0"/>
    <filterColumn colId="4" showButton="0"/>
    <filterColumn colId="5" showButton="0"/>
    <filterColumn colId="8" showButton="0"/>
    <filterColumn colId="12" showButton="0"/>
    <filterColumn colId="13" showButton="0"/>
  </autoFilter>
  <mergeCells count="871">
    <mergeCell ref="B1:C1"/>
    <mergeCell ref="E1:G1"/>
    <mergeCell ref="I1:J1"/>
    <mergeCell ref="M1:O1"/>
    <mergeCell ref="B2:C2"/>
    <mergeCell ref="E2:G2"/>
    <mergeCell ref="I2:J2"/>
    <mergeCell ref="M2:O2"/>
    <mergeCell ref="B5:C5"/>
    <mergeCell ref="E5:G5"/>
    <mergeCell ref="I5:J5"/>
    <mergeCell ref="M5:O5"/>
    <mergeCell ref="B6:C6"/>
    <mergeCell ref="E6:G6"/>
    <mergeCell ref="I6:J6"/>
    <mergeCell ref="M6:O6"/>
    <mergeCell ref="B3:C3"/>
    <mergeCell ref="E3:G3"/>
    <mergeCell ref="I3:J3"/>
    <mergeCell ref="M3:O3"/>
    <mergeCell ref="B4:C4"/>
    <mergeCell ref="E4:G4"/>
    <mergeCell ref="I4:J4"/>
    <mergeCell ref="M4:O4"/>
    <mergeCell ref="B9:C9"/>
    <mergeCell ref="E9:G9"/>
    <mergeCell ref="I9:J9"/>
    <mergeCell ref="M9:O9"/>
    <mergeCell ref="B10:C10"/>
    <mergeCell ref="E10:G10"/>
    <mergeCell ref="I10:J10"/>
    <mergeCell ref="M10:O10"/>
    <mergeCell ref="B7:C7"/>
    <mergeCell ref="E7:G7"/>
    <mergeCell ref="I7:J7"/>
    <mergeCell ref="M7:O7"/>
    <mergeCell ref="B8:C8"/>
    <mergeCell ref="E8:G8"/>
    <mergeCell ref="I8:J8"/>
    <mergeCell ref="M8:O8"/>
    <mergeCell ref="B13:C13"/>
    <mergeCell ref="E13:G13"/>
    <mergeCell ref="I13:J13"/>
    <mergeCell ref="M13:O13"/>
    <mergeCell ref="B14:C14"/>
    <mergeCell ref="E14:G14"/>
    <mergeCell ref="I14:J14"/>
    <mergeCell ref="M14:O14"/>
    <mergeCell ref="B11:C11"/>
    <mergeCell ref="E11:G11"/>
    <mergeCell ref="I11:J11"/>
    <mergeCell ref="M11:O11"/>
    <mergeCell ref="B12:C12"/>
    <mergeCell ref="E12:G12"/>
    <mergeCell ref="I12:J12"/>
    <mergeCell ref="M12:O12"/>
    <mergeCell ref="B17:C17"/>
    <mergeCell ref="E17:G17"/>
    <mergeCell ref="I17:J17"/>
    <mergeCell ref="M17:O17"/>
    <mergeCell ref="B18:C18"/>
    <mergeCell ref="E18:G18"/>
    <mergeCell ref="I18:J18"/>
    <mergeCell ref="M18:O18"/>
    <mergeCell ref="B15:C15"/>
    <mergeCell ref="E15:G15"/>
    <mergeCell ref="I15:J15"/>
    <mergeCell ref="M15:O15"/>
    <mergeCell ref="B16:C16"/>
    <mergeCell ref="E16:G16"/>
    <mergeCell ref="I16:J16"/>
    <mergeCell ref="M16:O16"/>
    <mergeCell ref="B21:C21"/>
    <mergeCell ref="E21:G21"/>
    <mergeCell ref="I21:J21"/>
    <mergeCell ref="M21:O21"/>
    <mergeCell ref="B22:C22"/>
    <mergeCell ref="E22:G22"/>
    <mergeCell ref="I22:J22"/>
    <mergeCell ref="M22:O22"/>
    <mergeCell ref="B19:C19"/>
    <mergeCell ref="E19:G19"/>
    <mergeCell ref="I19:J19"/>
    <mergeCell ref="M19:O19"/>
    <mergeCell ref="B20:C20"/>
    <mergeCell ref="E20:G20"/>
    <mergeCell ref="I20:J20"/>
    <mergeCell ref="M20:O20"/>
    <mergeCell ref="B25:C25"/>
    <mergeCell ref="E25:G25"/>
    <mergeCell ref="I25:J25"/>
    <mergeCell ref="M25:O25"/>
    <mergeCell ref="B26:C26"/>
    <mergeCell ref="E26:G26"/>
    <mergeCell ref="I26:J26"/>
    <mergeCell ref="M26:O26"/>
    <mergeCell ref="B23:C23"/>
    <mergeCell ref="E23:G23"/>
    <mergeCell ref="I23:J23"/>
    <mergeCell ref="M23:O23"/>
    <mergeCell ref="B24:C24"/>
    <mergeCell ref="E24:G24"/>
    <mergeCell ref="I24:J24"/>
    <mergeCell ref="M24:O24"/>
    <mergeCell ref="B29:C29"/>
    <mergeCell ref="E29:G29"/>
    <mergeCell ref="I29:J29"/>
    <mergeCell ref="M29:O29"/>
    <mergeCell ref="B30:C30"/>
    <mergeCell ref="E30:G30"/>
    <mergeCell ref="I30:J30"/>
    <mergeCell ref="M30:O30"/>
    <mergeCell ref="B27:C27"/>
    <mergeCell ref="E27:G27"/>
    <mergeCell ref="I27:J27"/>
    <mergeCell ref="M27:O27"/>
    <mergeCell ref="B28:C28"/>
    <mergeCell ref="E28:G28"/>
    <mergeCell ref="I28:J28"/>
    <mergeCell ref="M28:O28"/>
    <mergeCell ref="B33:C33"/>
    <mergeCell ref="E33:G33"/>
    <mergeCell ref="I33:J33"/>
    <mergeCell ref="M33:O33"/>
    <mergeCell ref="B34:C34"/>
    <mergeCell ref="E34:G34"/>
    <mergeCell ref="I34:J34"/>
    <mergeCell ref="M34:O34"/>
    <mergeCell ref="B31:C31"/>
    <mergeCell ref="E31:G31"/>
    <mergeCell ref="I31:J31"/>
    <mergeCell ref="M31:O31"/>
    <mergeCell ref="B32:C32"/>
    <mergeCell ref="E32:G32"/>
    <mergeCell ref="I32:J32"/>
    <mergeCell ref="M32:O32"/>
    <mergeCell ref="B37:C37"/>
    <mergeCell ref="E37:G37"/>
    <mergeCell ref="I37:J37"/>
    <mergeCell ref="M37:O37"/>
    <mergeCell ref="B38:C38"/>
    <mergeCell ref="E38:G38"/>
    <mergeCell ref="I38:J38"/>
    <mergeCell ref="M38:O38"/>
    <mergeCell ref="B35:C35"/>
    <mergeCell ref="E35:G35"/>
    <mergeCell ref="I35:J35"/>
    <mergeCell ref="M35:O35"/>
    <mergeCell ref="B36:C36"/>
    <mergeCell ref="E36:G36"/>
    <mergeCell ref="I36:J36"/>
    <mergeCell ref="M36:O36"/>
    <mergeCell ref="B41:C41"/>
    <mergeCell ref="E41:G41"/>
    <mergeCell ref="I41:J41"/>
    <mergeCell ref="M41:O41"/>
    <mergeCell ref="B42:C42"/>
    <mergeCell ref="E42:G42"/>
    <mergeCell ref="I42:J42"/>
    <mergeCell ref="M42:O42"/>
    <mergeCell ref="B39:C39"/>
    <mergeCell ref="E39:G39"/>
    <mergeCell ref="I39:J39"/>
    <mergeCell ref="M39:O39"/>
    <mergeCell ref="B40:C40"/>
    <mergeCell ref="E40:G40"/>
    <mergeCell ref="I40:J40"/>
    <mergeCell ref="M40:O40"/>
    <mergeCell ref="B45:C45"/>
    <mergeCell ref="E45:G45"/>
    <mergeCell ref="I45:J45"/>
    <mergeCell ref="M45:O45"/>
    <mergeCell ref="B46:C46"/>
    <mergeCell ref="E46:G46"/>
    <mergeCell ref="I46:J46"/>
    <mergeCell ref="M46:O46"/>
    <mergeCell ref="B43:C43"/>
    <mergeCell ref="E43:G43"/>
    <mergeCell ref="I43:J43"/>
    <mergeCell ref="M43:O43"/>
    <mergeCell ref="B44:C44"/>
    <mergeCell ref="E44:G44"/>
    <mergeCell ref="I44:J44"/>
    <mergeCell ref="M44:O44"/>
    <mergeCell ref="B49:C49"/>
    <mergeCell ref="E49:G49"/>
    <mergeCell ref="I49:J49"/>
    <mergeCell ref="M49:O49"/>
    <mergeCell ref="B50:C50"/>
    <mergeCell ref="E50:G50"/>
    <mergeCell ref="I50:J50"/>
    <mergeCell ref="M50:O50"/>
    <mergeCell ref="B47:C47"/>
    <mergeCell ref="E47:G47"/>
    <mergeCell ref="I47:J47"/>
    <mergeCell ref="M47:O47"/>
    <mergeCell ref="B48:C48"/>
    <mergeCell ref="E48:G48"/>
    <mergeCell ref="I48:J48"/>
    <mergeCell ref="M48:O48"/>
    <mergeCell ref="B53:C53"/>
    <mergeCell ref="E53:G53"/>
    <mergeCell ref="I53:J53"/>
    <mergeCell ref="M53:O53"/>
    <mergeCell ref="B54:C54"/>
    <mergeCell ref="E54:G54"/>
    <mergeCell ref="I54:J54"/>
    <mergeCell ref="M54:O54"/>
    <mergeCell ref="B51:C51"/>
    <mergeCell ref="E51:G51"/>
    <mergeCell ref="I51:J51"/>
    <mergeCell ref="M51:O51"/>
    <mergeCell ref="B52:C52"/>
    <mergeCell ref="E52:G52"/>
    <mergeCell ref="I52:J52"/>
    <mergeCell ref="M52:O52"/>
    <mergeCell ref="B57:C57"/>
    <mergeCell ref="E57:G57"/>
    <mergeCell ref="I57:J57"/>
    <mergeCell ref="M57:O57"/>
    <mergeCell ref="B58:C58"/>
    <mergeCell ref="E58:G58"/>
    <mergeCell ref="I58:J58"/>
    <mergeCell ref="M58:O58"/>
    <mergeCell ref="B55:C55"/>
    <mergeCell ref="E55:G55"/>
    <mergeCell ref="I55:J55"/>
    <mergeCell ref="M55:O55"/>
    <mergeCell ref="B56:C56"/>
    <mergeCell ref="E56:G56"/>
    <mergeCell ref="I56:J56"/>
    <mergeCell ref="M56:O56"/>
    <mergeCell ref="B61:C61"/>
    <mergeCell ref="E61:G61"/>
    <mergeCell ref="I61:J61"/>
    <mergeCell ref="M61:O61"/>
    <mergeCell ref="B62:C62"/>
    <mergeCell ref="E62:G62"/>
    <mergeCell ref="I62:J62"/>
    <mergeCell ref="M62:O62"/>
    <mergeCell ref="B59:C59"/>
    <mergeCell ref="E59:G59"/>
    <mergeCell ref="I59:J59"/>
    <mergeCell ref="M59:O59"/>
    <mergeCell ref="B60:C60"/>
    <mergeCell ref="E60:G60"/>
    <mergeCell ref="I60:J60"/>
    <mergeCell ref="M60:O60"/>
    <mergeCell ref="B65:C65"/>
    <mergeCell ref="E65:G65"/>
    <mergeCell ref="I65:J65"/>
    <mergeCell ref="M65:O65"/>
    <mergeCell ref="B66:C66"/>
    <mergeCell ref="E66:G66"/>
    <mergeCell ref="I66:J66"/>
    <mergeCell ref="M66:O66"/>
    <mergeCell ref="B63:C63"/>
    <mergeCell ref="E63:G63"/>
    <mergeCell ref="I63:J63"/>
    <mergeCell ref="M63:O63"/>
    <mergeCell ref="B64:C64"/>
    <mergeCell ref="E64:G64"/>
    <mergeCell ref="I64:J64"/>
    <mergeCell ref="M64:O64"/>
    <mergeCell ref="B69:C69"/>
    <mergeCell ref="E69:G69"/>
    <mergeCell ref="I69:J69"/>
    <mergeCell ref="M69:O69"/>
    <mergeCell ref="B70:C70"/>
    <mergeCell ref="E70:G70"/>
    <mergeCell ref="I70:J70"/>
    <mergeCell ref="M70:O70"/>
    <mergeCell ref="B67:C67"/>
    <mergeCell ref="E67:G67"/>
    <mergeCell ref="I67:J67"/>
    <mergeCell ref="M67:O67"/>
    <mergeCell ref="B68:C68"/>
    <mergeCell ref="E68:G68"/>
    <mergeCell ref="I68:J68"/>
    <mergeCell ref="M68:O68"/>
    <mergeCell ref="B73:C73"/>
    <mergeCell ref="E73:G73"/>
    <mergeCell ref="I73:J73"/>
    <mergeCell ref="M73:O73"/>
    <mergeCell ref="B74:C74"/>
    <mergeCell ref="E74:G74"/>
    <mergeCell ref="I74:J74"/>
    <mergeCell ref="M74:O74"/>
    <mergeCell ref="B71:C71"/>
    <mergeCell ref="E71:G71"/>
    <mergeCell ref="I71:J71"/>
    <mergeCell ref="M71:O71"/>
    <mergeCell ref="B72:C72"/>
    <mergeCell ref="E72:G72"/>
    <mergeCell ref="I72:J72"/>
    <mergeCell ref="M72:O72"/>
    <mergeCell ref="B77:C77"/>
    <mergeCell ref="E77:G77"/>
    <mergeCell ref="I77:J77"/>
    <mergeCell ref="M77:O77"/>
    <mergeCell ref="B78:C78"/>
    <mergeCell ref="E78:G78"/>
    <mergeCell ref="I78:J78"/>
    <mergeCell ref="M78:O78"/>
    <mergeCell ref="B75:C75"/>
    <mergeCell ref="E75:G75"/>
    <mergeCell ref="I75:J75"/>
    <mergeCell ref="M75:O75"/>
    <mergeCell ref="B76:C76"/>
    <mergeCell ref="E76:G76"/>
    <mergeCell ref="I76:J76"/>
    <mergeCell ref="M76:O76"/>
    <mergeCell ref="B81:C81"/>
    <mergeCell ref="E81:G81"/>
    <mergeCell ref="I81:J81"/>
    <mergeCell ref="M81:O81"/>
    <mergeCell ref="B82:C82"/>
    <mergeCell ref="E82:G82"/>
    <mergeCell ref="I82:J82"/>
    <mergeCell ref="M82:O82"/>
    <mergeCell ref="B79:C79"/>
    <mergeCell ref="E79:G79"/>
    <mergeCell ref="I79:J79"/>
    <mergeCell ref="M79:O79"/>
    <mergeCell ref="B80:C80"/>
    <mergeCell ref="E80:G80"/>
    <mergeCell ref="I80:J80"/>
    <mergeCell ref="M80:O80"/>
    <mergeCell ref="B85:C85"/>
    <mergeCell ref="E85:G85"/>
    <mergeCell ref="I85:J85"/>
    <mergeCell ref="M85:O85"/>
    <mergeCell ref="B86:C86"/>
    <mergeCell ref="E86:G86"/>
    <mergeCell ref="I86:J86"/>
    <mergeCell ref="M86:O86"/>
    <mergeCell ref="B83:C83"/>
    <mergeCell ref="E83:G83"/>
    <mergeCell ref="I83:J83"/>
    <mergeCell ref="M83:O83"/>
    <mergeCell ref="B84:C84"/>
    <mergeCell ref="E84:G84"/>
    <mergeCell ref="I84:J84"/>
    <mergeCell ref="M84:O84"/>
    <mergeCell ref="B89:C89"/>
    <mergeCell ref="E89:G89"/>
    <mergeCell ref="I89:J89"/>
    <mergeCell ref="M89:O89"/>
    <mergeCell ref="B90:C90"/>
    <mergeCell ref="E90:G90"/>
    <mergeCell ref="I90:J90"/>
    <mergeCell ref="M90:O90"/>
    <mergeCell ref="B87:C87"/>
    <mergeCell ref="E87:G87"/>
    <mergeCell ref="I87:J87"/>
    <mergeCell ref="M87:O87"/>
    <mergeCell ref="B88:C88"/>
    <mergeCell ref="E88:G88"/>
    <mergeCell ref="I88:J88"/>
    <mergeCell ref="M88:O88"/>
    <mergeCell ref="B93:C93"/>
    <mergeCell ref="E93:G93"/>
    <mergeCell ref="I93:J93"/>
    <mergeCell ref="M93:O93"/>
    <mergeCell ref="B94:C94"/>
    <mergeCell ref="E94:G94"/>
    <mergeCell ref="I94:J94"/>
    <mergeCell ref="M94:O94"/>
    <mergeCell ref="B91:C91"/>
    <mergeCell ref="E91:G91"/>
    <mergeCell ref="I91:J91"/>
    <mergeCell ref="M91:O91"/>
    <mergeCell ref="B92:C92"/>
    <mergeCell ref="E92:G92"/>
    <mergeCell ref="I92:J92"/>
    <mergeCell ref="M92:O92"/>
    <mergeCell ref="B97:C97"/>
    <mergeCell ref="E97:G97"/>
    <mergeCell ref="I97:J97"/>
    <mergeCell ref="M97:O97"/>
    <mergeCell ref="B98:C98"/>
    <mergeCell ref="E98:G98"/>
    <mergeCell ref="I98:J98"/>
    <mergeCell ref="M98:O98"/>
    <mergeCell ref="B95:C95"/>
    <mergeCell ref="E95:G95"/>
    <mergeCell ref="I95:J95"/>
    <mergeCell ref="M95:O95"/>
    <mergeCell ref="B96:C96"/>
    <mergeCell ref="E96:G96"/>
    <mergeCell ref="I96:J96"/>
    <mergeCell ref="M96:O96"/>
    <mergeCell ref="B101:C101"/>
    <mergeCell ref="E101:G101"/>
    <mergeCell ref="I101:J101"/>
    <mergeCell ref="M101:O101"/>
    <mergeCell ref="B102:C102"/>
    <mergeCell ref="E102:G102"/>
    <mergeCell ref="I102:J102"/>
    <mergeCell ref="M102:O102"/>
    <mergeCell ref="B99:C99"/>
    <mergeCell ref="E99:G99"/>
    <mergeCell ref="I99:J99"/>
    <mergeCell ref="M99:O99"/>
    <mergeCell ref="B100:C100"/>
    <mergeCell ref="E100:G100"/>
    <mergeCell ref="I100:J100"/>
    <mergeCell ref="B105:C105"/>
    <mergeCell ref="E105:G105"/>
    <mergeCell ref="I105:J105"/>
    <mergeCell ref="M105:O105"/>
    <mergeCell ref="B106:C106"/>
    <mergeCell ref="E106:G106"/>
    <mergeCell ref="I106:J106"/>
    <mergeCell ref="M106:O106"/>
    <mergeCell ref="B103:C103"/>
    <mergeCell ref="E103:G103"/>
    <mergeCell ref="I103:J103"/>
    <mergeCell ref="M103:O103"/>
    <mergeCell ref="B104:C104"/>
    <mergeCell ref="E104:G104"/>
    <mergeCell ref="I104:J104"/>
    <mergeCell ref="M104:O104"/>
    <mergeCell ref="B109:C109"/>
    <mergeCell ref="E109:G109"/>
    <mergeCell ref="I109:J109"/>
    <mergeCell ref="M109:O109"/>
    <mergeCell ref="B110:C110"/>
    <mergeCell ref="E110:G110"/>
    <mergeCell ref="I110:J110"/>
    <mergeCell ref="M110:O110"/>
    <mergeCell ref="B107:C107"/>
    <mergeCell ref="E107:G107"/>
    <mergeCell ref="I107:J107"/>
    <mergeCell ref="M107:O107"/>
    <mergeCell ref="B108:C108"/>
    <mergeCell ref="E108:G108"/>
    <mergeCell ref="I108:J108"/>
    <mergeCell ref="M108:O108"/>
    <mergeCell ref="B113:C113"/>
    <mergeCell ref="E113:G113"/>
    <mergeCell ref="I113:J113"/>
    <mergeCell ref="M113:O113"/>
    <mergeCell ref="B114:C114"/>
    <mergeCell ref="E114:G114"/>
    <mergeCell ref="I114:J114"/>
    <mergeCell ref="M114:O114"/>
    <mergeCell ref="B111:C111"/>
    <mergeCell ref="E111:G111"/>
    <mergeCell ref="I111:J111"/>
    <mergeCell ref="M111:O111"/>
    <mergeCell ref="B112:C112"/>
    <mergeCell ref="E112:G112"/>
    <mergeCell ref="I112:J112"/>
    <mergeCell ref="M112:O112"/>
    <mergeCell ref="B117:C117"/>
    <mergeCell ref="E117:G117"/>
    <mergeCell ref="I117:J117"/>
    <mergeCell ref="M117:O117"/>
    <mergeCell ref="B118:C118"/>
    <mergeCell ref="E118:G118"/>
    <mergeCell ref="I118:J118"/>
    <mergeCell ref="M118:O118"/>
    <mergeCell ref="B115:C115"/>
    <mergeCell ref="E115:G115"/>
    <mergeCell ref="I115:J115"/>
    <mergeCell ref="M115:O115"/>
    <mergeCell ref="B116:C116"/>
    <mergeCell ref="E116:G116"/>
    <mergeCell ref="I116:J116"/>
    <mergeCell ref="M116:O116"/>
    <mergeCell ref="B121:C121"/>
    <mergeCell ref="E121:G121"/>
    <mergeCell ref="I121:J121"/>
    <mergeCell ref="M121:O121"/>
    <mergeCell ref="B122:C122"/>
    <mergeCell ref="E122:G122"/>
    <mergeCell ref="I122:J122"/>
    <mergeCell ref="M122:O122"/>
    <mergeCell ref="B119:C119"/>
    <mergeCell ref="E119:G119"/>
    <mergeCell ref="I119:J119"/>
    <mergeCell ref="M119:O119"/>
    <mergeCell ref="B120:C120"/>
    <mergeCell ref="E120:G120"/>
    <mergeCell ref="I120:J120"/>
    <mergeCell ref="M120:O120"/>
    <mergeCell ref="B125:C125"/>
    <mergeCell ref="E125:G125"/>
    <mergeCell ref="I125:J125"/>
    <mergeCell ref="M125:O125"/>
    <mergeCell ref="B126:C126"/>
    <mergeCell ref="E126:G126"/>
    <mergeCell ref="I126:J126"/>
    <mergeCell ref="M126:O126"/>
    <mergeCell ref="B123:C123"/>
    <mergeCell ref="E123:G123"/>
    <mergeCell ref="I123:J123"/>
    <mergeCell ref="M123:O123"/>
    <mergeCell ref="B124:C124"/>
    <mergeCell ref="E124:G124"/>
    <mergeCell ref="I124:J124"/>
    <mergeCell ref="M124:O124"/>
    <mergeCell ref="B129:C129"/>
    <mergeCell ref="E129:G129"/>
    <mergeCell ref="I129:J129"/>
    <mergeCell ref="M129:O129"/>
    <mergeCell ref="B130:C130"/>
    <mergeCell ref="E130:G130"/>
    <mergeCell ref="I130:J130"/>
    <mergeCell ref="M130:O130"/>
    <mergeCell ref="B127:C127"/>
    <mergeCell ref="E127:G127"/>
    <mergeCell ref="I127:J127"/>
    <mergeCell ref="M127:O127"/>
    <mergeCell ref="B128:C128"/>
    <mergeCell ref="E128:G128"/>
    <mergeCell ref="I128:J128"/>
    <mergeCell ref="M128:O128"/>
    <mergeCell ref="B133:C133"/>
    <mergeCell ref="E133:G133"/>
    <mergeCell ref="I133:J133"/>
    <mergeCell ref="M133:O133"/>
    <mergeCell ref="B134:C134"/>
    <mergeCell ref="E134:G134"/>
    <mergeCell ref="I134:J134"/>
    <mergeCell ref="M134:O134"/>
    <mergeCell ref="B131:C131"/>
    <mergeCell ref="E131:G131"/>
    <mergeCell ref="I131:J131"/>
    <mergeCell ref="M131:O131"/>
    <mergeCell ref="B132:C132"/>
    <mergeCell ref="E132:G132"/>
    <mergeCell ref="I132:J132"/>
    <mergeCell ref="M132:O132"/>
    <mergeCell ref="B137:C137"/>
    <mergeCell ref="E137:G137"/>
    <mergeCell ref="I137:J137"/>
    <mergeCell ref="M137:O137"/>
    <mergeCell ref="B138:C138"/>
    <mergeCell ref="E138:G138"/>
    <mergeCell ref="I138:J138"/>
    <mergeCell ref="M138:O138"/>
    <mergeCell ref="B135:C135"/>
    <mergeCell ref="E135:G135"/>
    <mergeCell ref="I135:J135"/>
    <mergeCell ref="M135:O135"/>
    <mergeCell ref="B136:C136"/>
    <mergeCell ref="E136:G136"/>
    <mergeCell ref="I136:J136"/>
    <mergeCell ref="M136:O136"/>
    <mergeCell ref="B141:C141"/>
    <mergeCell ref="E141:G141"/>
    <mergeCell ref="I141:J141"/>
    <mergeCell ref="M141:O141"/>
    <mergeCell ref="B142:C142"/>
    <mergeCell ref="E142:G142"/>
    <mergeCell ref="I142:J142"/>
    <mergeCell ref="M142:O142"/>
    <mergeCell ref="B139:C139"/>
    <mergeCell ref="E139:G139"/>
    <mergeCell ref="I139:J139"/>
    <mergeCell ref="M139:O139"/>
    <mergeCell ref="B140:C140"/>
    <mergeCell ref="E140:G140"/>
    <mergeCell ref="I140:J140"/>
    <mergeCell ref="M140:O140"/>
    <mergeCell ref="B145:C145"/>
    <mergeCell ref="E145:G145"/>
    <mergeCell ref="I145:J145"/>
    <mergeCell ref="M145:O145"/>
    <mergeCell ref="B146:C146"/>
    <mergeCell ref="E146:G146"/>
    <mergeCell ref="I146:J146"/>
    <mergeCell ref="M146:O146"/>
    <mergeCell ref="B143:C143"/>
    <mergeCell ref="E143:G143"/>
    <mergeCell ref="I143:J143"/>
    <mergeCell ref="M143:O143"/>
    <mergeCell ref="B144:C144"/>
    <mergeCell ref="E144:G144"/>
    <mergeCell ref="I144:J144"/>
    <mergeCell ref="M144:O144"/>
    <mergeCell ref="B149:C149"/>
    <mergeCell ref="E149:G149"/>
    <mergeCell ref="I149:J149"/>
    <mergeCell ref="M149:O149"/>
    <mergeCell ref="B150:C150"/>
    <mergeCell ref="E150:G150"/>
    <mergeCell ref="I150:J150"/>
    <mergeCell ref="M150:O150"/>
    <mergeCell ref="B147:C147"/>
    <mergeCell ref="E147:G147"/>
    <mergeCell ref="I147:J147"/>
    <mergeCell ref="M147:O147"/>
    <mergeCell ref="B148:C148"/>
    <mergeCell ref="E148:G148"/>
    <mergeCell ref="I148:J148"/>
    <mergeCell ref="M148:O148"/>
    <mergeCell ref="B153:C153"/>
    <mergeCell ref="E153:G153"/>
    <mergeCell ref="I153:J153"/>
    <mergeCell ref="M153:O153"/>
    <mergeCell ref="B154:C154"/>
    <mergeCell ref="E154:G154"/>
    <mergeCell ref="I154:J154"/>
    <mergeCell ref="M154:O154"/>
    <mergeCell ref="B151:C151"/>
    <mergeCell ref="E151:G151"/>
    <mergeCell ref="I151:J151"/>
    <mergeCell ref="M151:O151"/>
    <mergeCell ref="B152:C152"/>
    <mergeCell ref="E152:G152"/>
    <mergeCell ref="I152:J152"/>
    <mergeCell ref="M152:O152"/>
    <mergeCell ref="B157:C157"/>
    <mergeCell ref="E157:G157"/>
    <mergeCell ref="I157:J157"/>
    <mergeCell ref="M157:O157"/>
    <mergeCell ref="B158:C158"/>
    <mergeCell ref="E158:G158"/>
    <mergeCell ref="I158:J158"/>
    <mergeCell ref="M158:O158"/>
    <mergeCell ref="B155:C155"/>
    <mergeCell ref="E155:G155"/>
    <mergeCell ref="I155:J155"/>
    <mergeCell ref="M155:O155"/>
    <mergeCell ref="B156:C156"/>
    <mergeCell ref="E156:G156"/>
    <mergeCell ref="I156:J156"/>
    <mergeCell ref="M156:O156"/>
    <mergeCell ref="B161:C161"/>
    <mergeCell ref="E161:G161"/>
    <mergeCell ref="I161:J161"/>
    <mergeCell ref="M161:O161"/>
    <mergeCell ref="B162:C162"/>
    <mergeCell ref="E162:G162"/>
    <mergeCell ref="I162:J162"/>
    <mergeCell ref="M162:O162"/>
    <mergeCell ref="B159:C159"/>
    <mergeCell ref="E159:G159"/>
    <mergeCell ref="I159:J159"/>
    <mergeCell ref="M159:O159"/>
    <mergeCell ref="B160:C160"/>
    <mergeCell ref="E160:G160"/>
    <mergeCell ref="I160:J160"/>
    <mergeCell ref="M160:O160"/>
    <mergeCell ref="B165:C165"/>
    <mergeCell ref="E165:G165"/>
    <mergeCell ref="I165:J165"/>
    <mergeCell ref="M165:O165"/>
    <mergeCell ref="B166:C166"/>
    <mergeCell ref="E166:G166"/>
    <mergeCell ref="I166:J166"/>
    <mergeCell ref="M166:O166"/>
    <mergeCell ref="B163:C163"/>
    <mergeCell ref="E163:G163"/>
    <mergeCell ref="I163:J163"/>
    <mergeCell ref="M163:O163"/>
    <mergeCell ref="B164:C164"/>
    <mergeCell ref="E164:G164"/>
    <mergeCell ref="I164:J164"/>
    <mergeCell ref="M164:O164"/>
    <mergeCell ref="B169:C169"/>
    <mergeCell ref="E169:G169"/>
    <mergeCell ref="I169:J169"/>
    <mergeCell ref="M169:O169"/>
    <mergeCell ref="B170:C170"/>
    <mergeCell ref="E170:G170"/>
    <mergeCell ref="I170:J170"/>
    <mergeCell ref="M170:O170"/>
    <mergeCell ref="B167:C167"/>
    <mergeCell ref="E167:G167"/>
    <mergeCell ref="I167:J167"/>
    <mergeCell ref="M167:O167"/>
    <mergeCell ref="B168:C168"/>
    <mergeCell ref="E168:G168"/>
    <mergeCell ref="I168:J168"/>
    <mergeCell ref="M168:O168"/>
    <mergeCell ref="B173:C173"/>
    <mergeCell ref="E173:G173"/>
    <mergeCell ref="I173:J173"/>
    <mergeCell ref="M173:O173"/>
    <mergeCell ref="B174:C174"/>
    <mergeCell ref="E174:G174"/>
    <mergeCell ref="I174:J174"/>
    <mergeCell ref="M174:O174"/>
    <mergeCell ref="B171:C171"/>
    <mergeCell ref="E171:G171"/>
    <mergeCell ref="I171:J171"/>
    <mergeCell ref="M171:O171"/>
    <mergeCell ref="B172:C172"/>
    <mergeCell ref="E172:G172"/>
    <mergeCell ref="I172:J172"/>
    <mergeCell ref="M172:O172"/>
    <mergeCell ref="B177:C177"/>
    <mergeCell ref="E177:G177"/>
    <mergeCell ref="I177:J177"/>
    <mergeCell ref="M177:O177"/>
    <mergeCell ref="B178:C178"/>
    <mergeCell ref="E178:G178"/>
    <mergeCell ref="I178:J178"/>
    <mergeCell ref="M178:O178"/>
    <mergeCell ref="B175:C175"/>
    <mergeCell ref="E175:G175"/>
    <mergeCell ref="I175:J175"/>
    <mergeCell ref="M175:O175"/>
    <mergeCell ref="B176:C176"/>
    <mergeCell ref="E176:G176"/>
    <mergeCell ref="I176:J176"/>
    <mergeCell ref="M176:O176"/>
    <mergeCell ref="B181:C181"/>
    <mergeCell ref="E181:G181"/>
    <mergeCell ref="I181:J181"/>
    <mergeCell ref="M181:O181"/>
    <mergeCell ref="B182:C182"/>
    <mergeCell ref="E182:G182"/>
    <mergeCell ref="I182:J182"/>
    <mergeCell ref="M182:O182"/>
    <mergeCell ref="B179:C179"/>
    <mergeCell ref="E179:G179"/>
    <mergeCell ref="I179:J179"/>
    <mergeCell ref="M179:O179"/>
    <mergeCell ref="B180:C180"/>
    <mergeCell ref="E180:G180"/>
    <mergeCell ref="I180:J180"/>
    <mergeCell ref="M180:O180"/>
    <mergeCell ref="B185:C185"/>
    <mergeCell ref="E185:G185"/>
    <mergeCell ref="I185:J185"/>
    <mergeCell ref="M185:O185"/>
    <mergeCell ref="B186:C186"/>
    <mergeCell ref="E186:G186"/>
    <mergeCell ref="I186:J186"/>
    <mergeCell ref="M186:O186"/>
    <mergeCell ref="B183:C183"/>
    <mergeCell ref="E183:G183"/>
    <mergeCell ref="I183:J183"/>
    <mergeCell ref="M183:O183"/>
    <mergeCell ref="B184:C184"/>
    <mergeCell ref="E184:G184"/>
    <mergeCell ref="I184:J184"/>
    <mergeCell ref="M184:O184"/>
    <mergeCell ref="B189:C189"/>
    <mergeCell ref="E189:G189"/>
    <mergeCell ref="I189:J189"/>
    <mergeCell ref="M189:O189"/>
    <mergeCell ref="B190:C190"/>
    <mergeCell ref="E190:G190"/>
    <mergeCell ref="I190:J190"/>
    <mergeCell ref="M190:O190"/>
    <mergeCell ref="B187:C187"/>
    <mergeCell ref="E187:G187"/>
    <mergeCell ref="I187:J187"/>
    <mergeCell ref="M187:O187"/>
    <mergeCell ref="B188:C188"/>
    <mergeCell ref="E188:G188"/>
    <mergeCell ref="I188:J188"/>
    <mergeCell ref="M188:O188"/>
    <mergeCell ref="B193:C193"/>
    <mergeCell ref="E193:G193"/>
    <mergeCell ref="I193:J193"/>
    <mergeCell ref="M193:O193"/>
    <mergeCell ref="B194:C194"/>
    <mergeCell ref="E194:G194"/>
    <mergeCell ref="I194:J194"/>
    <mergeCell ref="M194:O194"/>
    <mergeCell ref="B191:C191"/>
    <mergeCell ref="E191:G191"/>
    <mergeCell ref="I191:J191"/>
    <mergeCell ref="M191:O191"/>
    <mergeCell ref="B192:C192"/>
    <mergeCell ref="E192:G192"/>
    <mergeCell ref="I192:J192"/>
    <mergeCell ref="M192:O192"/>
    <mergeCell ref="B197:C197"/>
    <mergeCell ref="E197:G197"/>
    <mergeCell ref="I197:J197"/>
    <mergeCell ref="M197:O197"/>
    <mergeCell ref="B198:C198"/>
    <mergeCell ref="E198:G198"/>
    <mergeCell ref="I198:J198"/>
    <mergeCell ref="M198:O198"/>
    <mergeCell ref="B195:C195"/>
    <mergeCell ref="E195:G195"/>
    <mergeCell ref="I195:J195"/>
    <mergeCell ref="M195:O195"/>
    <mergeCell ref="B196:C196"/>
    <mergeCell ref="E196:G196"/>
    <mergeCell ref="I196:J196"/>
    <mergeCell ref="M196:O196"/>
    <mergeCell ref="B201:C201"/>
    <mergeCell ref="E201:G201"/>
    <mergeCell ref="I201:J201"/>
    <mergeCell ref="M201:O201"/>
    <mergeCell ref="B202:C202"/>
    <mergeCell ref="E202:G202"/>
    <mergeCell ref="I202:J202"/>
    <mergeCell ref="M202:O202"/>
    <mergeCell ref="B199:C199"/>
    <mergeCell ref="E199:G199"/>
    <mergeCell ref="I199:J199"/>
    <mergeCell ref="M199:O199"/>
    <mergeCell ref="B200:C200"/>
    <mergeCell ref="E200:G200"/>
    <mergeCell ref="I200:J200"/>
    <mergeCell ref="M200:O200"/>
    <mergeCell ref="B205:C205"/>
    <mergeCell ref="E205:G205"/>
    <mergeCell ref="I205:J205"/>
    <mergeCell ref="M205:O205"/>
    <mergeCell ref="B206:C206"/>
    <mergeCell ref="E206:G206"/>
    <mergeCell ref="I206:J206"/>
    <mergeCell ref="M206:O206"/>
    <mergeCell ref="B203:C203"/>
    <mergeCell ref="E203:G203"/>
    <mergeCell ref="I203:J203"/>
    <mergeCell ref="M203:O203"/>
    <mergeCell ref="B204:C204"/>
    <mergeCell ref="E204:G204"/>
    <mergeCell ref="I204:J204"/>
    <mergeCell ref="M204:O204"/>
    <mergeCell ref="B209:C209"/>
    <mergeCell ref="E209:G209"/>
    <mergeCell ref="I209:J209"/>
    <mergeCell ref="M209:O209"/>
    <mergeCell ref="B210:C210"/>
    <mergeCell ref="E210:G210"/>
    <mergeCell ref="I210:J210"/>
    <mergeCell ref="M210:O210"/>
    <mergeCell ref="B207:C207"/>
    <mergeCell ref="E207:G207"/>
    <mergeCell ref="I207:J207"/>
    <mergeCell ref="M207:O207"/>
    <mergeCell ref="B208:C208"/>
    <mergeCell ref="E208:G208"/>
    <mergeCell ref="I208:J208"/>
    <mergeCell ref="M208:O208"/>
    <mergeCell ref="B213:C213"/>
    <mergeCell ref="E213:G213"/>
    <mergeCell ref="I213:J213"/>
    <mergeCell ref="M213:O213"/>
    <mergeCell ref="B214:C214"/>
    <mergeCell ref="E214:G214"/>
    <mergeCell ref="I214:J214"/>
    <mergeCell ref="M214:O214"/>
    <mergeCell ref="B211:C211"/>
    <mergeCell ref="E211:G211"/>
    <mergeCell ref="I211:J211"/>
    <mergeCell ref="M211:O211"/>
    <mergeCell ref="B212:C212"/>
    <mergeCell ref="E212:G212"/>
    <mergeCell ref="I212:J212"/>
    <mergeCell ref="M212:O212"/>
    <mergeCell ref="B217:C217"/>
    <mergeCell ref="E217:G217"/>
    <mergeCell ref="I217:J217"/>
    <mergeCell ref="M217:O217"/>
    <mergeCell ref="B218:C218"/>
    <mergeCell ref="E218:G218"/>
    <mergeCell ref="I218:J218"/>
    <mergeCell ref="M218:O218"/>
    <mergeCell ref="B215:C215"/>
    <mergeCell ref="E215:G215"/>
    <mergeCell ref="I215:J215"/>
    <mergeCell ref="M215:O215"/>
    <mergeCell ref="B216:C216"/>
    <mergeCell ref="E216:G216"/>
    <mergeCell ref="I216:J216"/>
    <mergeCell ref="M216:O216"/>
  </mergeCells>
  <pageMargins left="0" right="0" top="0.74803149606299213" bottom="0" header="0.31496062992125984" footer="0.31496062992125984"/>
  <pageSetup paperSize="9" scale="70" orientation="landscape" r:id="rId1"/>
  <headerFooter alignWithMargins="0">
    <oddHeader>&amp;CBUDGET ECONOMICO RICAVI 2018 DIPARTIMENTO DI SCIENZE MEDICHE E CHIRURGICHE</oddHeader>
  </headerFooter>
  <ignoredErrors>
    <ignoredError sqref="V120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W590"/>
  <sheetViews>
    <sheetView topLeftCell="E572" zoomScaleNormal="100" workbookViewId="0">
      <selection activeCell="W579" sqref="W579"/>
    </sheetView>
  </sheetViews>
  <sheetFormatPr defaultColWidth="9.109375" defaultRowHeight="30" customHeight="1"/>
  <cols>
    <col min="1" max="1" width="0" style="172" hidden="1" customWidth="1"/>
    <col min="2" max="2" width="16.5546875" style="183" hidden="1" customWidth="1"/>
    <col min="3" max="3" width="9.109375" style="172"/>
    <col min="4" max="4" width="3.6640625" style="172" customWidth="1"/>
    <col min="5" max="5" width="15.5546875" style="172" customWidth="1"/>
    <col min="6" max="7" width="9.109375" style="172"/>
    <col min="8" max="8" width="23.5546875" style="172" customWidth="1"/>
    <col min="9" max="13" width="9.109375" style="172"/>
    <col min="14" max="17" width="0" style="172" hidden="1" customWidth="1"/>
    <col min="18" max="18" width="16.88671875" style="144" bestFit="1" customWidth="1"/>
    <col min="19" max="21" width="16.88671875" style="144" customWidth="1"/>
    <col min="22" max="23" width="16.88671875" style="144" bestFit="1" customWidth="1"/>
    <col min="24" max="256" width="9.109375" style="172"/>
    <col min="257" max="258" width="0" style="172" hidden="1" customWidth="1"/>
    <col min="259" max="259" width="9.109375" style="172"/>
    <col min="260" max="260" width="3.6640625" style="172" customWidth="1"/>
    <col min="261" max="261" width="15.5546875" style="172" customWidth="1"/>
    <col min="262" max="263" width="9.109375" style="172"/>
    <col min="264" max="264" width="23.5546875" style="172" customWidth="1"/>
    <col min="265" max="269" width="9.109375" style="172"/>
    <col min="270" max="273" width="0" style="172" hidden="1" customWidth="1"/>
    <col min="274" max="274" width="16.88671875" style="172" bestFit="1" customWidth="1"/>
    <col min="275" max="277" width="16.88671875" style="172" customWidth="1"/>
    <col min="278" max="279" width="16.88671875" style="172" bestFit="1" customWidth="1"/>
    <col min="280" max="512" width="9.109375" style="172"/>
    <col min="513" max="514" width="0" style="172" hidden="1" customWidth="1"/>
    <col min="515" max="515" width="9.109375" style="172"/>
    <col min="516" max="516" width="3.6640625" style="172" customWidth="1"/>
    <col min="517" max="517" width="15.5546875" style="172" customWidth="1"/>
    <col min="518" max="519" width="9.109375" style="172"/>
    <col min="520" max="520" width="23.5546875" style="172" customWidth="1"/>
    <col min="521" max="525" width="9.109375" style="172"/>
    <col min="526" max="529" width="0" style="172" hidden="1" customWidth="1"/>
    <col min="530" max="530" width="16.88671875" style="172" bestFit="1" customWidth="1"/>
    <col min="531" max="533" width="16.88671875" style="172" customWidth="1"/>
    <col min="534" max="535" width="16.88671875" style="172" bestFit="1" customWidth="1"/>
    <col min="536" max="768" width="9.109375" style="172"/>
    <col min="769" max="770" width="0" style="172" hidden="1" customWidth="1"/>
    <col min="771" max="771" width="9.109375" style="172"/>
    <col min="772" max="772" width="3.6640625" style="172" customWidth="1"/>
    <col min="773" max="773" width="15.5546875" style="172" customWidth="1"/>
    <col min="774" max="775" width="9.109375" style="172"/>
    <col min="776" max="776" width="23.5546875" style="172" customWidth="1"/>
    <col min="777" max="781" width="9.109375" style="172"/>
    <col min="782" max="785" width="0" style="172" hidden="1" customWidth="1"/>
    <col min="786" max="786" width="16.88671875" style="172" bestFit="1" customWidth="1"/>
    <col min="787" max="789" width="16.88671875" style="172" customWidth="1"/>
    <col min="790" max="791" width="16.88671875" style="172" bestFit="1" customWidth="1"/>
    <col min="792" max="1024" width="9.109375" style="172"/>
    <col min="1025" max="1026" width="0" style="172" hidden="1" customWidth="1"/>
    <col min="1027" max="1027" width="9.109375" style="172"/>
    <col min="1028" max="1028" width="3.6640625" style="172" customWidth="1"/>
    <col min="1029" max="1029" width="15.5546875" style="172" customWidth="1"/>
    <col min="1030" max="1031" width="9.109375" style="172"/>
    <col min="1032" max="1032" width="23.5546875" style="172" customWidth="1"/>
    <col min="1033" max="1037" width="9.109375" style="172"/>
    <col min="1038" max="1041" width="0" style="172" hidden="1" customWidth="1"/>
    <col min="1042" max="1042" width="16.88671875" style="172" bestFit="1" customWidth="1"/>
    <col min="1043" max="1045" width="16.88671875" style="172" customWidth="1"/>
    <col min="1046" max="1047" width="16.88671875" style="172" bestFit="1" customWidth="1"/>
    <col min="1048" max="1280" width="9.109375" style="172"/>
    <col min="1281" max="1282" width="0" style="172" hidden="1" customWidth="1"/>
    <col min="1283" max="1283" width="9.109375" style="172"/>
    <col min="1284" max="1284" width="3.6640625" style="172" customWidth="1"/>
    <col min="1285" max="1285" width="15.5546875" style="172" customWidth="1"/>
    <col min="1286" max="1287" width="9.109375" style="172"/>
    <col min="1288" max="1288" width="23.5546875" style="172" customWidth="1"/>
    <col min="1289" max="1293" width="9.109375" style="172"/>
    <col min="1294" max="1297" width="0" style="172" hidden="1" customWidth="1"/>
    <col min="1298" max="1298" width="16.88671875" style="172" bestFit="1" customWidth="1"/>
    <col min="1299" max="1301" width="16.88671875" style="172" customWidth="1"/>
    <col min="1302" max="1303" width="16.88671875" style="172" bestFit="1" customWidth="1"/>
    <col min="1304" max="1536" width="9.109375" style="172"/>
    <col min="1537" max="1538" width="0" style="172" hidden="1" customWidth="1"/>
    <col min="1539" max="1539" width="9.109375" style="172"/>
    <col min="1540" max="1540" width="3.6640625" style="172" customWidth="1"/>
    <col min="1541" max="1541" width="15.5546875" style="172" customWidth="1"/>
    <col min="1542" max="1543" width="9.109375" style="172"/>
    <col min="1544" max="1544" width="23.5546875" style="172" customWidth="1"/>
    <col min="1545" max="1549" width="9.109375" style="172"/>
    <col min="1550" max="1553" width="0" style="172" hidden="1" customWidth="1"/>
    <col min="1554" max="1554" width="16.88671875" style="172" bestFit="1" customWidth="1"/>
    <col min="1555" max="1557" width="16.88671875" style="172" customWidth="1"/>
    <col min="1558" max="1559" width="16.88671875" style="172" bestFit="1" customWidth="1"/>
    <col min="1560" max="1792" width="9.109375" style="172"/>
    <col min="1793" max="1794" width="0" style="172" hidden="1" customWidth="1"/>
    <col min="1795" max="1795" width="9.109375" style="172"/>
    <col min="1796" max="1796" width="3.6640625" style="172" customWidth="1"/>
    <col min="1797" max="1797" width="15.5546875" style="172" customWidth="1"/>
    <col min="1798" max="1799" width="9.109375" style="172"/>
    <col min="1800" max="1800" width="23.5546875" style="172" customWidth="1"/>
    <col min="1801" max="1805" width="9.109375" style="172"/>
    <col min="1806" max="1809" width="0" style="172" hidden="1" customWidth="1"/>
    <col min="1810" max="1810" width="16.88671875" style="172" bestFit="1" customWidth="1"/>
    <col min="1811" max="1813" width="16.88671875" style="172" customWidth="1"/>
    <col min="1814" max="1815" width="16.88671875" style="172" bestFit="1" customWidth="1"/>
    <col min="1816" max="2048" width="9.109375" style="172"/>
    <col min="2049" max="2050" width="0" style="172" hidden="1" customWidth="1"/>
    <col min="2051" max="2051" width="9.109375" style="172"/>
    <col min="2052" max="2052" width="3.6640625" style="172" customWidth="1"/>
    <col min="2053" max="2053" width="15.5546875" style="172" customWidth="1"/>
    <col min="2054" max="2055" width="9.109375" style="172"/>
    <col min="2056" max="2056" width="23.5546875" style="172" customWidth="1"/>
    <col min="2057" max="2061" width="9.109375" style="172"/>
    <col min="2062" max="2065" width="0" style="172" hidden="1" customWidth="1"/>
    <col min="2066" max="2066" width="16.88671875" style="172" bestFit="1" customWidth="1"/>
    <col min="2067" max="2069" width="16.88671875" style="172" customWidth="1"/>
    <col min="2070" max="2071" width="16.88671875" style="172" bestFit="1" customWidth="1"/>
    <col min="2072" max="2304" width="9.109375" style="172"/>
    <col min="2305" max="2306" width="0" style="172" hidden="1" customWidth="1"/>
    <col min="2307" max="2307" width="9.109375" style="172"/>
    <col min="2308" max="2308" width="3.6640625" style="172" customWidth="1"/>
    <col min="2309" max="2309" width="15.5546875" style="172" customWidth="1"/>
    <col min="2310" max="2311" width="9.109375" style="172"/>
    <col min="2312" max="2312" width="23.5546875" style="172" customWidth="1"/>
    <col min="2313" max="2317" width="9.109375" style="172"/>
    <col min="2318" max="2321" width="0" style="172" hidden="1" customWidth="1"/>
    <col min="2322" max="2322" width="16.88671875" style="172" bestFit="1" customWidth="1"/>
    <col min="2323" max="2325" width="16.88671875" style="172" customWidth="1"/>
    <col min="2326" max="2327" width="16.88671875" style="172" bestFit="1" customWidth="1"/>
    <col min="2328" max="2560" width="9.109375" style="172"/>
    <col min="2561" max="2562" width="0" style="172" hidden="1" customWidth="1"/>
    <col min="2563" max="2563" width="9.109375" style="172"/>
    <col min="2564" max="2564" width="3.6640625" style="172" customWidth="1"/>
    <col min="2565" max="2565" width="15.5546875" style="172" customWidth="1"/>
    <col min="2566" max="2567" width="9.109375" style="172"/>
    <col min="2568" max="2568" width="23.5546875" style="172" customWidth="1"/>
    <col min="2569" max="2573" width="9.109375" style="172"/>
    <col min="2574" max="2577" width="0" style="172" hidden="1" customWidth="1"/>
    <col min="2578" max="2578" width="16.88671875" style="172" bestFit="1" customWidth="1"/>
    <col min="2579" max="2581" width="16.88671875" style="172" customWidth="1"/>
    <col min="2582" max="2583" width="16.88671875" style="172" bestFit="1" customWidth="1"/>
    <col min="2584" max="2816" width="9.109375" style="172"/>
    <col min="2817" max="2818" width="0" style="172" hidden="1" customWidth="1"/>
    <col min="2819" max="2819" width="9.109375" style="172"/>
    <col min="2820" max="2820" width="3.6640625" style="172" customWidth="1"/>
    <col min="2821" max="2821" width="15.5546875" style="172" customWidth="1"/>
    <col min="2822" max="2823" width="9.109375" style="172"/>
    <col min="2824" max="2824" width="23.5546875" style="172" customWidth="1"/>
    <col min="2825" max="2829" width="9.109375" style="172"/>
    <col min="2830" max="2833" width="0" style="172" hidden="1" customWidth="1"/>
    <col min="2834" max="2834" width="16.88671875" style="172" bestFit="1" customWidth="1"/>
    <col min="2835" max="2837" width="16.88671875" style="172" customWidth="1"/>
    <col min="2838" max="2839" width="16.88671875" style="172" bestFit="1" customWidth="1"/>
    <col min="2840" max="3072" width="9.109375" style="172"/>
    <col min="3073" max="3074" width="0" style="172" hidden="1" customWidth="1"/>
    <col min="3075" max="3075" width="9.109375" style="172"/>
    <col min="3076" max="3076" width="3.6640625" style="172" customWidth="1"/>
    <col min="3077" max="3077" width="15.5546875" style="172" customWidth="1"/>
    <col min="3078" max="3079" width="9.109375" style="172"/>
    <col min="3080" max="3080" width="23.5546875" style="172" customWidth="1"/>
    <col min="3081" max="3085" width="9.109375" style="172"/>
    <col min="3086" max="3089" width="0" style="172" hidden="1" customWidth="1"/>
    <col min="3090" max="3090" width="16.88671875" style="172" bestFit="1" customWidth="1"/>
    <col min="3091" max="3093" width="16.88671875" style="172" customWidth="1"/>
    <col min="3094" max="3095" width="16.88671875" style="172" bestFit="1" customWidth="1"/>
    <col min="3096" max="3328" width="9.109375" style="172"/>
    <col min="3329" max="3330" width="0" style="172" hidden="1" customWidth="1"/>
    <col min="3331" max="3331" width="9.109375" style="172"/>
    <col min="3332" max="3332" width="3.6640625" style="172" customWidth="1"/>
    <col min="3333" max="3333" width="15.5546875" style="172" customWidth="1"/>
    <col min="3334" max="3335" width="9.109375" style="172"/>
    <col min="3336" max="3336" width="23.5546875" style="172" customWidth="1"/>
    <col min="3337" max="3341" width="9.109375" style="172"/>
    <col min="3342" max="3345" width="0" style="172" hidden="1" customWidth="1"/>
    <col min="3346" max="3346" width="16.88671875" style="172" bestFit="1" customWidth="1"/>
    <col min="3347" max="3349" width="16.88671875" style="172" customWidth="1"/>
    <col min="3350" max="3351" width="16.88671875" style="172" bestFit="1" customWidth="1"/>
    <col min="3352" max="3584" width="9.109375" style="172"/>
    <col min="3585" max="3586" width="0" style="172" hidden="1" customWidth="1"/>
    <col min="3587" max="3587" width="9.109375" style="172"/>
    <col min="3588" max="3588" width="3.6640625" style="172" customWidth="1"/>
    <col min="3589" max="3589" width="15.5546875" style="172" customWidth="1"/>
    <col min="3590" max="3591" width="9.109375" style="172"/>
    <col min="3592" max="3592" width="23.5546875" style="172" customWidth="1"/>
    <col min="3593" max="3597" width="9.109375" style="172"/>
    <col min="3598" max="3601" width="0" style="172" hidden="1" customWidth="1"/>
    <col min="3602" max="3602" width="16.88671875" style="172" bestFit="1" customWidth="1"/>
    <col min="3603" max="3605" width="16.88671875" style="172" customWidth="1"/>
    <col min="3606" max="3607" width="16.88671875" style="172" bestFit="1" customWidth="1"/>
    <col min="3608" max="3840" width="9.109375" style="172"/>
    <col min="3841" max="3842" width="0" style="172" hidden="1" customWidth="1"/>
    <col min="3843" max="3843" width="9.109375" style="172"/>
    <col min="3844" max="3844" width="3.6640625" style="172" customWidth="1"/>
    <col min="3845" max="3845" width="15.5546875" style="172" customWidth="1"/>
    <col min="3846" max="3847" width="9.109375" style="172"/>
    <col min="3848" max="3848" width="23.5546875" style="172" customWidth="1"/>
    <col min="3849" max="3853" width="9.109375" style="172"/>
    <col min="3854" max="3857" width="0" style="172" hidden="1" customWidth="1"/>
    <col min="3858" max="3858" width="16.88671875" style="172" bestFit="1" customWidth="1"/>
    <col min="3859" max="3861" width="16.88671875" style="172" customWidth="1"/>
    <col min="3862" max="3863" width="16.88671875" style="172" bestFit="1" customWidth="1"/>
    <col min="3864" max="4096" width="9.109375" style="172"/>
    <col min="4097" max="4098" width="0" style="172" hidden="1" customWidth="1"/>
    <col min="4099" max="4099" width="9.109375" style="172"/>
    <col min="4100" max="4100" width="3.6640625" style="172" customWidth="1"/>
    <col min="4101" max="4101" width="15.5546875" style="172" customWidth="1"/>
    <col min="4102" max="4103" width="9.109375" style="172"/>
    <col min="4104" max="4104" width="23.5546875" style="172" customWidth="1"/>
    <col min="4105" max="4109" width="9.109375" style="172"/>
    <col min="4110" max="4113" width="0" style="172" hidden="1" customWidth="1"/>
    <col min="4114" max="4114" width="16.88671875" style="172" bestFit="1" customWidth="1"/>
    <col min="4115" max="4117" width="16.88671875" style="172" customWidth="1"/>
    <col min="4118" max="4119" width="16.88671875" style="172" bestFit="1" customWidth="1"/>
    <col min="4120" max="4352" width="9.109375" style="172"/>
    <col min="4353" max="4354" width="0" style="172" hidden="1" customWidth="1"/>
    <col min="4355" max="4355" width="9.109375" style="172"/>
    <col min="4356" max="4356" width="3.6640625" style="172" customWidth="1"/>
    <col min="4357" max="4357" width="15.5546875" style="172" customWidth="1"/>
    <col min="4358" max="4359" width="9.109375" style="172"/>
    <col min="4360" max="4360" width="23.5546875" style="172" customWidth="1"/>
    <col min="4361" max="4365" width="9.109375" style="172"/>
    <col min="4366" max="4369" width="0" style="172" hidden="1" customWidth="1"/>
    <col min="4370" max="4370" width="16.88671875" style="172" bestFit="1" customWidth="1"/>
    <col min="4371" max="4373" width="16.88671875" style="172" customWidth="1"/>
    <col min="4374" max="4375" width="16.88671875" style="172" bestFit="1" customWidth="1"/>
    <col min="4376" max="4608" width="9.109375" style="172"/>
    <col min="4609" max="4610" width="0" style="172" hidden="1" customWidth="1"/>
    <col min="4611" max="4611" width="9.109375" style="172"/>
    <col min="4612" max="4612" width="3.6640625" style="172" customWidth="1"/>
    <col min="4613" max="4613" width="15.5546875" style="172" customWidth="1"/>
    <col min="4614" max="4615" width="9.109375" style="172"/>
    <col min="4616" max="4616" width="23.5546875" style="172" customWidth="1"/>
    <col min="4617" max="4621" width="9.109375" style="172"/>
    <col min="4622" max="4625" width="0" style="172" hidden="1" customWidth="1"/>
    <col min="4626" max="4626" width="16.88671875" style="172" bestFit="1" customWidth="1"/>
    <col min="4627" max="4629" width="16.88671875" style="172" customWidth="1"/>
    <col min="4630" max="4631" width="16.88671875" style="172" bestFit="1" customWidth="1"/>
    <col min="4632" max="4864" width="9.109375" style="172"/>
    <col min="4865" max="4866" width="0" style="172" hidden="1" customWidth="1"/>
    <col min="4867" max="4867" width="9.109375" style="172"/>
    <col min="4868" max="4868" width="3.6640625" style="172" customWidth="1"/>
    <col min="4869" max="4869" width="15.5546875" style="172" customWidth="1"/>
    <col min="4870" max="4871" width="9.109375" style="172"/>
    <col min="4872" max="4872" width="23.5546875" style="172" customWidth="1"/>
    <col min="4873" max="4877" width="9.109375" style="172"/>
    <col min="4878" max="4881" width="0" style="172" hidden="1" customWidth="1"/>
    <col min="4882" max="4882" width="16.88671875" style="172" bestFit="1" customWidth="1"/>
    <col min="4883" max="4885" width="16.88671875" style="172" customWidth="1"/>
    <col min="4886" max="4887" width="16.88671875" style="172" bestFit="1" customWidth="1"/>
    <col min="4888" max="5120" width="9.109375" style="172"/>
    <col min="5121" max="5122" width="0" style="172" hidden="1" customWidth="1"/>
    <col min="5123" max="5123" width="9.109375" style="172"/>
    <col min="5124" max="5124" width="3.6640625" style="172" customWidth="1"/>
    <col min="5125" max="5125" width="15.5546875" style="172" customWidth="1"/>
    <col min="5126" max="5127" width="9.109375" style="172"/>
    <col min="5128" max="5128" width="23.5546875" style="172" customWidth="1"/>
    <col min="5129" max="5133" width="9.109375" style="172"/>
    <col min="5134" max="5137" width="0" style="172" hidden="1" customWidth="1"/>
    <col min="5138" max="5138" width="16.88671875" style="172" bestFit="1" customWidth="1"/>
    <col min="5139" max="5141" width="16.88671875" style="172" customWidth="1"/>
    <col min="5142" max="5143" width="16.88671875" style="172" bestFit="1" customWidth="1"/>
    <col min="5144" max="5376" width="9.109375" style="172"/>
    <col min="5377" max="5378" width="0" style="172" hidden="1" customWidth="1"/>
    <col min="5379" max="5379" width="9.109375" style="172"/>
    <col min="5380" max="5380" width="3.6640625" style="172" customWidth="1"/>
    <col min="5381" max="5381" width="15.5546875" style="172" customWidth="1"/>
    <col min="5382" max="5383" width="9.109375" style="172"/>
    <col min="5384" max="5384" width="23.5546875" style="172" customWidth="1"/>
    <col min="5385" max="5389" width="9.109375" style="172"/>
    <col min="5390" max="5393" width="0" style="172" hidden="1" customWidth="1"/>
    <col min="5394" max="5394" width="16.88671875" style="172" bestFit="1" customWidth="1"/>
    <col min="5395" max="5397" width="16.88671875" style="172" customWidth="1"/>
    <col min="5398" max="5399" width="16.88671875" style="172" bestFit="1" customWidth="1"/>
    <col min="5400" max="5632" width="9.109375" style="172"/>
    <col min="5633" max="5634" width="0" style="172" hidden="1" customWidth="1"/>
    <col min="5635" max="5635" width="9.109375" style="172"/>
    <col min="5636" max="5636" width="3.6640625" style="172" customWidth="1"/>
    <col min="5637" max="5637" width="15.5546875" style="172" customWidth="1"/>
    <col min="5638" max="5639" width="9.109375" style="172"/>
    <col min="5640" max="5640" width="23.5546875" style="172" customWidth="1"/>
    <col min="5641" max="5645" width="9.109375" style="172"/>
    <col min="5646" max="5649" width="0" style="172" hidden="1" customWidth="1"/>
    <col min="5650" max="5650" width="16.88671875" style="172" bestFit="1" customWidth="1"/>
    <col min="5651" max="5653" width="16.88671875" style="172" customWidth="1"/>
    <col min="5654" max="5655" width="16.88671875" style="172" bestFit="1" customWidth="1"/>
    <col min="5656" max="5888" width="9.109375" style="172"/>
    <col min="5889" max="5890" width="0" style="172" hidden="1" customWidth="1"/>
    <col min="5891" max="5891" width="9.109375" style="172"/>
    <col min="5892" max="5892" width="3.6640625" style="172" customWidth="1"/>
    <col min="5893" max="5893" width="15.5546875" style="172" customWidth="1"/>
    <col min="5894" max="5895" width="9.109375" style="172"/>
    <col min="5896" max="5896" width="23.5546875" style="172" customWidth="1"/>
    <col min="5897" max="5901" width="9.109375" style="172"/>
    <col min="5902" max="5905" width="0" style="172" hidden="1" customWidth="1"/>
    <col min="5906" max="5906" width="16.88671875" style="172" bestFit="1" customWidth="1"/>
    <col min="5907" max="5909" width="16.88671875" style="172" customWidth="1"/>
    <col min="5910" max="5911" width="16.88671875" style="172" bestFit="1" customWidth="1"/>
    <col min="5912" max="6144" width="9.109375" style="172"/>
    <col min="6145" max="6146" width="0" style="172" hidden="1" customWidth="1"/>
    <col min="6147" max="6147" width="9.109375" style="172"/>
    <col min="6148" max="6148" width="3.6640625" style="172" customWidth="1"/>
    <col min="6149" max="6149" width="15.5546875" style="172" customWidth="1"/>
    <col min="6150" max="6151" width="9.109375" style="172"/>
    <col min="6152" max="6152" width="23.5546875" style="172" customWidth="1"/>
    <col min="6153" max="6157" width="9.109375" style="172"/>
    <col min="6158" max="6161" width="0" style="172" hidden="1" customWidth="1"/>
    <col min="6162" max="6162" width="16.88671875" style="172" bestFit="1" customWidth="1"/>
    <col min="6163" max="6165" width="16.88671875" style="172" customWidth="1"/>
    <col min="6166" max="6167" width="16.88671875" style="172" bestFit="1" customWidth="1"/>
    <col min="6168" max="6400" width="9.109375" style="172"/>
    <col min="6401" max="6402" width="0" style="172" hidden="1" customWidth="1"/>
    <col min="6403" max="6403" width="9.109375" style="172"/>
    <col min="6404" max="6404" width="3.6640625" style="172" customWidth="1"/>
    <col min="6405" max="6405" width="15.5546875" style="172" customWidth="1"/>
    <col min="6406" max="6407" width="9.109375" style="172"/>
    <col min="6408" max="6408" width="23.5546875" style="172" customWidth="1"/>
    <col min="6409" max="6413" width="9.109375" style="172"/>
    <col min="6414" max="6417" width="0" style="172" hidden="1" customWidth="1"/>
    <col min="6418" max="6418" width="16.88671875" style="172" bestFit="1" customWidth="1"/>
    <col min="6419" max="6421" width="16.88671875" style="172" customWidth="1"/>
    <col min="6422" max="6423" width="16.88671875" style="172" bestFit="1" customWidth="1"/>
    <col min="6424" max="6656" width="9.109375" style="172"/>
    <col min="6657" max="6658" width="0" style="172" hidden="1" customWidth="1"/>
    <col min="6659" max="6659" width="9.109375" style="172"/>
    <col min="6660" max="6660" width="3.6640625" style="172" customWidth="1"/>
    <col min="6661" max="6661" width="15.5546875" style="172" customWidth="1"/>
    <col min="6662" max="6663" width="9.109375" style="172"/>
    <col min="6664" max="6664" width="23.5546875" style="172" customWidth="1"/>
    <col min="6665" max="6669" width="9.109375" style="172"/>
    <col min="6670" max="6673" width="0" style="172" hidden="1" customWidth="1"/>
    <col min="6674" max="6674" width="16.88671875" style="172" bestFit="1" customWidth="1"/>
    <col min="6675" max="6677" width="16.88671875" style="172" customWidth="1"/>
    <col min="6678" max="6679" width="16.88671875" style="172" bestFit="1" customWidth="1"/>
    <col min="6680" max="6912" width="9.109375" style="172"/>
    <col min="6913" max="6914" width="0" style="172" hidden="1" customWidth="1"/>
    <col min="6915" max="6915" width="9.109375" style="172"/>
    <col min="6916" max="6916" width="3.6640625" style="172" customWidth="1"/>
    <col min="6917" max="6917" width="15.5546875" style="172" customWidth="1"/>
    <col min="6918" max="6919" width="9.109375" style="172"/>
    <col min="6920" max="6920" width="23.5546875" style="172" customWidth="1"/>
    <col min="6921" max="6925" width="9.109375" style="172"/>
    <col min="6926" max="6929" width="0" style="172" hidden="1" customWidth="1"/>
    <col min="6930" max="6930" width="16.88671875" style="172" bestFit="1" customWidth="1"/>
    <col min="6931" max="6933" width="16.88671875" style="172" customWidth="1"/>
    <col min="6934" max="6935" width="16.88671875" style="172" bestFit="1" customWidth="1"/>
    <col min="6936" max="7168" width="9.109375" style="172"/>
    <col min="7169" max="7170" width="0" style="172" hidden="1" customWidth="1"/>
    <col min="7171" max="7171" width="9.109375" style="172"/>
    <col min="7172" max="7172" width="3.6640625" style="172" customWidth="1"/>
    <col min="7173" max="7173" width="15.5546875" style="172" customWidth="1"/>
    <col min="7174" max="7175" width="9.109375" style="172"/>
    <col min="7176" max="7176" width="23.5546875" style="172" customWidth="1"/>
    <col min="7177" max="7181" width="9.109375" style="172"/>
    <col min="7182" max="7185" width="0" style="172" hidden="1" customWidth="1"/>
    <col min="7186" max="7186" width="16.88671875" style="172" bestFit="1" customWidth="1"/>
    <col min="7187" max="7189" width="16.88671875" style="172" customWidth="1"/>
    <col min="7190" max="7191" width="16.88671875" style="172" bestFit="1" customWidth="1"/>
    <col min="7192" max="7424" width="9.109375" style="172"/>
    <col min="7425" max="7426" width="0" style="172" hidden="1" customWidth="1"/>
    <col min="7427" max="7427" width="9.109375" style="172"/>
    <col min="7428" max="7428" width="3.6640625" style="172" customWidth="1"/>
    <col min="7429" max="7429" width="15.5546875" style="172" customWidth="1"/>
    <col min="7430" max="7431" width="9.109375" style="172"/>
    <col min="7432" max="7432" width="23.5546875" style="172" customWidth="1"/>
    <col min="7433" max="7437" width="9.109375" style="172"/>
    <col min="7438" max="7441" width="0" style="172" hidden="1" customWidth="1"/>
    <col min="7442" max="7442" width="16.88671875" style="172" bestFit="1" customWidth="1"/>
    <col min="7443" max="7445" width="16.88671875" style="172" customWidth="1"/>
    <col min="7446" max="7447" width="16.88671875" style="172" bestFit="1" customWidth="1"/>
    <col min="7448" max="7680" width="9.109375" style="172"/>
    <col min="7681" max="7682" width="0" style="172" hidden="1" customWidth="1"/>
    <col min="7683" max="7683" width="9.109375" style="172"/>
    <col min="7684" max="7684" width="3.6640625" style="172" customWidth="1"/>
    <col min="7685" max="7685" width="15.5546875" style="172" customWidth="1"/>
    <col min="7686" max="7687" width="9.109375" style="172"/>
    <col min="7688" max="7688" width="23.5546875" style="172" customWidth="1"/>
    <col min="7689" max="7693" width="9.109375" style="172"/>
    <col min="7694" max="7697" width="0" style="172" hidden="1" customWidth="1"/>
    <col min="7698" max="7698" width="16.88671875" style="172" bestFit="1" customWidth="1"/>
    <col min="7699" max="7701" width="16.88671875" style="172" customWidth="1"/>
    <col min="7702" max="7703" width="16.88671875" style="172" bestFit="1" customWidth="1"/>
    <col min="7704" max="7936" width="9.109375" style="172"/>
    <col min="7937" max="7938" width="0" style="172" hidden="1" customWidth="1"/>
    <col min="7939" max="7939" width="9.109375" style="172"/>
    <col min="7940" max="7940" width="3.6640625" style="172" customWidth="1"/>
    <col min="7941" max="7941" width="15.5546875" style="172" customWidth="1"/>
    <col min="7942" max="7943" width="9.109375" style="172"/>
    <col min="7944" max="7944" width="23.5546875" style="172" customWidth="1"/>
    <col min="7945" max="7949" width="9.109375" style="172"/>
    <col min="7950" max="7953" width="0" style="172" hidden="1" customWidth="1"/>
    <col min="7954" max="7954" width="16.88671875" style="172" bestFit="1" customWidth="1"/>
    <col min="7955" max="7957" width="16.88671875" style="172" customWidth="1"/>
    <col min="7958" max="7959" width="16.88671875" style="172" bestFit="1" customWidth="1"/>
    <col min="7960" max="8192" width="9.109375" style="172"/>
    <col min="8193" max="8194" width="0" style="172" hidden="1" customWidth="1"/>
    <col min="8195" max="8195" width="9.109375" style="172"/>
    <col min="8196" max="8196" width="3.6640625" style="172" customWidth="1"/>
    <col min="8197" max="8197" width="15.5546875" style="172" customWidth="1"/>
    <col min="8198" max="8199" width="9.109375" style="172"/>
    <col min="8200" max="8200" width="23.5546875" style="172" customWidth="1"/>
    <col min="8201" max="8205" width="9.109375" style="172"/>
    <col min="8206" max="8209" width="0" style="172" hidden="1" customWidth="1"/>
    <col min="8210" max="8210" width="16.88671875" style="172" bestFit="1" customWidth="1"/>
    <col min="8211" max="8213" width="16.88671875" style="172" customWidth="1"/>
    <col min="8214" max="8215" width="16.88671875" style="172" bestFit="1" customWidth="1"/>
    <col min="8216" max="8448" width="9.109375" style="172"/>
    <col min="8449" max="8450" width="0" style="172" hidden="1" customWidth="1"/>
    <col min="8451" max="8451" width="9.109375" style="172"/>
    <col min="8452" max="8452" width="3.6640625" style="172" customWidth="1"/>
    <col min="8453" max="8453" width="15.5546875" style="172" customWidth="1"/>
    <col min="8454" max="8455" width="9.109375" style="172"/>
    <col min="8456" max="8456" width="23.5546875" style="172" customWidth="1"/>
    <col min="8457" max="8461" width="9.109375" style="172"/>
    <col min="8462" max="8465" width="0" style="172" hidden="1" customWidth="1"/>
    <col min="8466" max="8466" width="16.88671875" style="172" bestFit="1" customWidth="1"/>
    <col min="8467" max="8469" width="16.88671875" style="172" customWidth="1"/>
    <col min="8470" max="8471" width="16.88671875" style="172" bestFit="1" customWidth="1"/>
    <col min="8472" max="8704" width="9.109375" style="172"/>
    <col min="8705" max="8706" width="0" style="172" hidden="1" customWidth="1"/>
    <col min="8707" max="8707" width="9.109375" style="172"/>
    <col min="8708" max="8708" width="3.6640625" style="172" customWidth="1"/>
    <col min="8709" max="8709" width="15.5546875" style="172" customWidth="1"/>
    <col min="8710" max="8711" width="9.109375" style="172"/>
    <col min="8712" max="8712" width="23.5546875" style="172" customWidth="1"/>
    <col min="8713" max="8717" width="9.109375" style="172"/>
    <col min="8718" max="8721" width="0" style="172" hidden="1" customWidth="1"/>
    <col min="8722" max="8722" width="16.88671875" style="172" bestFit="1" customWidth="1"/>
    <col min="8723" max="8725" width="16.88671875" style="172" customWidth="1"/>
    <col min="8726" max="8727" width="16.88671875" style="172" bestFit="1" customWidth="1"/>
    <col min="8728" max="8960" width="9.109375" style="172"/>
    <col min="8961" max="8962" width="0" style="172" hidden="1" customWidth="1"/>
    <col min="8963" max="8963" width="9.109375" style="172"/>
    <col min="8964" max="8964" width="3.6640625" style="172" customWidth="1"/>
    <col min="8965" max="8965" width="15.5546875" style="172" customWidth="1"/>
    <col min="8966" max="8967" width="9.109375" style="172"/>
    <col min="8968" max="8968" width="23.5546875" style="172" customWidth="1"/>
    <col min="8969" max="8973" width="9.109375" style="172"/>
    <col min="8974" max="8977" width="0" style="172" hidden="1" customWidth="1"/>
    <col min="8978" max="8978" width="16.88671875" style="172" bestFit="1" customWidth="1"/>
    <col min="8979" max="8981" width="16.88671875" style="172" customWidth="1"/>
    <col min="8982" max="8983" width="16.88671875" style="172" bestFit="1" customWidth="1"/>
    <col min="8984" max="9216" width="9.109375" style="172"/>
    <col min="9217" max="9218" width="0" style="172" hidden="1" customWidth="1"/>
    <col min="9219" max="9219" width="9.109375" style="172"/>
    <col min="9220" max="9220" width="3.6640625" style="172" customWidth="1"/>
    <col min="9221" max="9221" width="15.5546875" style="172" customWidth="1"/>
    <col min="9222" max="9223" width="9.109375" style="172"/>
    <col min="9224" max="9224" width="23.5546875" style="172" customWidth="1"/>
    <col min="9225" max="9229" width="9.109375" style="172"/>
    <col min="9230" max="9233" width="0" style="172" hidden="1" customWidth="1"/>
    <col min="9234" max="9234" width="16.88671875" style="172" bestFit="1" customWidth="1"/>
    <col min="9235" max="9237" width="16.88671875" style="172" customWidth="1"/>
    <col min="9238" max="9239" width="16.88671875" style="172" bestFit="1" customWidth="1"/>
    <col min="9240" max="9472" width="9.109375" style="172"/>
    <col min="9473" max="9474" width="0" style="172" hidden="1" customWidth="1"/>
    <col min="9475" max="9475" width="9.109375" style="172"/>
    <col min="9476" max="9476" width="3.6640625" style="172" customWidth="1"/>
    <col min="9477" max="9477" width="15.5546875" style="172" customWidth="1"/>
    <col min="9478" max="9479" width="9.109375" style="172"/>
    <col min="9480" max="9480" width="23.5546875" style="172" customWidth="1"/>
    <col min="9481" max="9485" width="9.109375" style="172"/>
    <col min="9486" max="9489" width="0" style="172" hidden="1" customWidth="1"/>
    <col min="9490" max="9490" width="16.88671875" style="172" bestFit="1" customWidth="1"/>
    <col min="9491" max="9493" width="16.88671875" style="172" customWidth="1"/>
    <col min="9494" max="9495" width="16.88671875" style="172" bestFit="1" customWidth="1"/>
    <col min="9496" max="9728" width="9.109375" style="172"/>
    <col min="9729" max="9730" width="0" style="172" hidden="1" customWidth="1"/>
    <col min="9731" max="9731" width="9.109375" style="172"/>
    <col min="9732" max="9732" width="3.6640625" style="172" customWidth="1"/>
    <col min="9733" max="9733" width="15.5546875" style="172" customWidth="1"/>
    <col min="9734" max="9735" width="9.109375" style="172"/>
    <col min="9736" max="9736" width="23.5546875" style="172" customWidth="1"/>
    <col min="9737" max="9741" width="9.109375" style="172"/>
    <col min="9742" max="9745" width="0" style="172" hidden="1" customWidth="1"/>
    <col min="9746" max="9746" width="16.88671875" style="172" bestFit="1" customWidth="1"/>
    <col min="9747" max="9749" width="16.88671875" style="172" customWidth="1"/>
    <col min="9750" max="9751" width="16.88671875" style="172" bestFit="1" customWidth="1"/>
    <col min="9752" max="9984" width="9.109375" style="172"/>
    <col min="9985" max="9986" width="0" style="172" hidden="1" customWidth="1"/>
    <col min="9987" max="9987" width="9.109375" style="172"/>
    <col min="9988" max="9988" width="3.6640625" style="172" customWidth="1"/>
    <col min="9989" max="9989" width="15.5546875" style="172" customWidth="1"/>
    <col min="9990" max="9991" width="9.109375" style="172"/>
    <col min="9992" max="9992" width="23.5546875" style="172" customWidth="1"/>
    <col min="9993" max="9997" width="9.109375" style="172"/>
    <col min="9998" max="10001" width="0" style="172" hidden="1" customWidth="1"/>
    <col min="10002" max="10002" width="16.88671875" style="172" bestFit="1" customWidth="1"/>
    <col min="10003" max="10005" width="16.88671875" style="172" customWidth="1"/>
    <col min="10006" max="10007" width="16.88671875" style="172" bestFit="1" customWidth="1"/>
    <col min="10008" max="10240" width="9.109375" style="172"/>
    <col min="10241" max="10242" width="0" style="172" hidden="1" customWidth="1"/>
    <col min="10243" max="10243" width="9.109375" style="172"/>
    <col min="10244" max="10244" width="3.6640625" style="172" customWidth="1"/>
    <col min="10245" max="10245" width="15.5546875" style="172" customWidth="1"/>
    <col min="10246" max="10247" width="9.109375" style="172"/>
    <col min="10248" max="10248" width="23.5546875" style="172" customWidth="1"/>
    <col min="10249" max="10253" width="9.109375" style="172"/>
    <col min="10254" max="10257" width="0" style="172" hidden="1" customWidth="1"/>
    <col min="10258" max="10258" width="16.88671875" style="172" bestFit="1" customWidth="1"/>
    <col min="10259" max="10261" width="16.88671875" style="172" customWidth="1"/>
    <col min="10262" max="10263" width="16.88671875" style="172" bestFit="1" customWidth="1"/>
    <col min="10264" max="10496" width="9.109375" style="172"/>
    <col min="10497" max="10498" width="0" style="172" hidden="1" customWidth="1"/>
    <col min="10499" max="10499" width="9.109375" style="172"/>
    <col min="10500" max="10500" width="3.6640625" style="172" customWidth="1"/>
    <col min="10501" max="10501" width="15.5546875" style="172" customWidth="1"/>
    <col min="10502" max="10503" width="9.109375" style="172"/>
    <col min="10504" max="10504" width="23.5546875" style="172" customWidth="1"/>
    <col min="10505" max="10509" width="9.109375" style="172"/>
    <col min="10510" max="10513" width="0" style="172" hidden="1" customWidth="1"/>
    <col min="10514" max="10514" width="16.88671875" style="172" bestFit="1" customWidth="1"/>
    <col min="10515" max="10517" width="16.88671875" style="172" customWidth="1"/>
    <col min="10518" max="10519" width="16.88671875" style="172" bestFit="1" customWidth="1"/>
    <col min="10520" max="10752" width="9.109375" style="172"/>
    <col min="10753" max="10754" width="0" style="172" hidden="1" customWidth="1"/>
    <col min="10755" max="10755" width="9.109375" style="172"/>
    <col min="10756" max="10756" width="3.6640625" style="172" customWidth="1"/>
    <col min="10757" max="10757" width="15.5546875" style="172" customWidth="1"/>
    <col min="10758" max="10759" width="9.109375" style="172"/>
    <col min="10760" max="10760" width="23.5546875" style="172" customWidth="1"/>
    <col min="10761" max="10765" width="9.109375" style="172"/>
    <col min="10766" max="10769" width="0" style="172" hidden="1" customWidth="1"/>
    <col min="10770" max="10770" width="16.88671875" style="172" bestFit="1" customWidth="1"/>
    <col min="10771" max="10773" width="16.88671875" style="172" customWidth="1"/>
    <col min="10774" max="10775" width="16.88671875" style="172" bestFit="1" customWidth="1"/>
    <col min="10776" max="11008" width="9.109375" style="172"/>
    <col min="11009" max="11010" width="0" style="172" hidden="1" customWidth="1"/>
    <col min="11011" max="11011" width="9.109375" style="172"/>
    <col min="11012" max="11012" width="3.6640625" style="172" customWidth="1"/>
    <col min="11013" max="11013" width="15.5546875" style="172" customWidth="1"/>
    <col min="11014" max="11015" width="9.109375" style="172"/>
    <col min="11016" max="11016" width="23.5546875" style="172" customWidth="1"/>
    <col min="11017" max="11021" width="9.109375" style="172"/>
    <col min="11022" max="11025" width="0" style="172" hidden="1" customWidth="1"/>
    <col min="11026" max="11026" width="16.88671875" style="172" bestFit="1" customWidth="1"/>
    <col min="11027" max="11029" width="16.88671875" style="172" customWidth="1"/>
    <col min="11030" max="11031" width="16.88671875" style="172" bestFit="1" customWidth="1"/>
    <col min="11032" max="11264" width="9.109375" style="172"/>
    <col min="11265" max="11266" width="0" style="172" hidden="1" customWidth="1"/>
    <col min="11267" max="11267" width="9.109375" style="172"/>
    <col min="11268" max="11268" width="3.6640625" style="172" customWidth="1"/>
    <col min="11269" max="11269" width="15.5546875" style="172" customWidth="1"/>
    <col min="11270" max="11271" width="9.109375" style="172"/>
    <col min="11272" max="11272" width="23.5546875" style="172" customWidth="1"/>
    <col min="11273" max="11277" width="9.109375" style="172"/>
    <col min="11278" max="11281" width="0" style="172" hidden="1" customWidth="1"/>
    <col min="11282" max="11282" width="16.88671875" style="172" bestFit="1" customWidth="1"/>
    <col min="11283" max="11285" width="16.88671875" style="172" customWidth="1"/>
    <col min="11286" max="11287" width="16.88671875" style="172" bestFit="1" customWidth="1"/>
    <col min="11288" max="11520" width="9.109375" style="172"/>
    <col min="11521" max="11522" width="0" style="172" hidden="1" customWidth="1"/>
    <col min="11523" max="11523" width="9.109375" style="172"/>
    <col min="11524" max="11524" width="3.6640625" style="172" customWidth="1"/>
    <col min="11525" max="11525" width="15.5546875" style="172" customWidth="1"/>
    <col min="11526" max="11527" width="9.109375" style="172"/>
    <col min="11528" max="11528" width="23.5546875" style="172" customWidth="1"/>
    <col min="11529" max="11533" width="9.109375" style="172"/>
    <col min="11534" max="11537" width="0" style="172" hidden="1" customWidth="1"/>
    <col min="11538" max="11538" width="16.88671875" style="172" bestFit="1" customWidth="1"/>
    <col min="11539" max="11541" width="16.88671875" style="172" customWidth="1"/>
    <col min="11542" max="11543" width="16.88671875" style="172" bestFit="1" customWidth="1"/>
    <col min="11544" max="11776" width="9.109375" style="172"/>
    <col min="11777" max="11778" width="0" style="172" hidden="1" customWidth="1"/>
    <col min="11779" max="11779" width="9.109375" style="172"/>
    <col min="11780" max="11780" width="3.6640625" style="172" customWidth="1"/>
    <col min="11781" max="11781" width="15.5546875" style="172" customWidth="1"/>
    <col min="11782" max="11783" width="9.109375" style="172"/>
    <col min="11784" max="11784" width="23.5546875" style="172" customWidth="1"/>
    <col min="11785" max="11789" width="9.109375" style="172"/>
    <col min="11790" max="11793" width="0" style="172" hidden="1" customWidth="1"/>
    <col min="11794" max="11794" width="16.88671875" style="172" bestFit="1" customWidth="1"/>
    <col min="11795" max="11797" width="16.88671875" style="172" customWidth="1"/>
    <col min="11798" max="11799" width="16.88671875" style="172" bestFit="1" customWidth="1"/>
    <col min="11800" max="12032" width="9.109375" style="172"/>
    <col min="12033" max="12034" width="0" style="172" hidden="1" customWidth="1"/>
    <col min="12035" max="12035" width="9.109375" style="172"/>
    <col min="12036" max="12036" width="3.6640625" style="172" customWidth="1"/>
    <col min="12037" max="12037" width="15.5546875" style="172" customWidth="1"/>
    <col min="12038" max="12039" width="9.109375" style="172"/>
    <col min="12040" max="12040" width="23.5546875" style="172" customWidth="1"/>
    <col min="12041" max="12045" width="9.109375" style="172"/>
    <col min="12046" max="12049" width="0" style="172" hidden="1" customWidth="1"/>
    <col min="12050" max="12050" width="16.88671875" style="172" bestFit="1" customWidth="1"/>
    <col min="12051" max="12053" width="16.88671875" style="172" customWidth="1"/>
    <col min="12054" max="12055" width="16.88671875" style="172" bestFit="1" customWidth="1"/>
    <col min="12056" max="12288" width="9.109375" style="172"/>
    <col min="12289" max="12290" width="0" style="172" hidden="1" customWidth="1"/>
    <col min="12291" max="12291" width="9.109375" style="172"/>
    <col min="12292" max="12292" width="3.6640625" style="172" customWidth="1"/>
    <col min="12293" max="12293" width="15.5546875" style="172" customWidth="1"/>
    <col min="12294" max="12295" width="9.109375" style="172"/>
    <col min="12296" max="12296" width="23.5546875" style="172" customWidth="1"/>
    <col min="12297" max="12301" width="9.109375" style="172"/>
    <col min="12302" max="12305" width="0" style="172" hidden="1" customWidth="1"/>
    <col min="12306" max="12306" width="16.88671875" style="172" bestFit="1" customWidth="1"/>
    <col min="12307" max="12309" width="16.88671875" style="172" customWidth="1"/>
    <col min="12310" max="12311" width="16.88671875" style="172" bestFit="1" customWidth="1"/>
    <col min="12312" max="12544" width="9.109375" style="172"/>
    <col min="12545" max="12546" width="0" style="172" hidden="1" customWidth="1"/>
    <col min="12547" max="12547" width="9.109375" style="172"/>
    <col min="12548" max="12548" width="3.6640625" style="172" customWidth="1"/>
    <col min="12549" max="12549" width="15.5546875" style="172" customWidth="1"/>
    <col min="12550" max="12551" width="9.109375" style="172"/>
    <col min="12552" max="12552" width="23.5546875" style="172" customWidth="1"/>
    <col min="12553" max="12557" width="9.109375" style="172"/>
    <col min="12558" max="12561" width="0" style="172" hidden="1" customWidth="1"/>
    <col min="12562" max="12562" width="16.88671875" style="172" bestFit="1" customWidth="1"/>
    <col min="12563" max="12565" width="16.88671875" style="172" customWidth="1"/>
    <col min="12566" max="12567" width="16.88671875" style="172" bestFit="1" customWidth="1"/>
    <col min="12568" max="12800" width="9.109375" style="172"/>
    <col min="12801" max="12802" width="0" style="172" hidden="1" customWidth="1"/>
    <col min="12803" max="12803" width="9.109375" style="172"/>
    <col min="12804" max="12804" width="3.6640625" style="172" customWidth="1"/>
    <col min="12805" max="12805" width="15.5546875" style="172" customWidth="1"/>
    <col min="12806" max="12807" width="9.109375" style="172"/>
    <col min="12808" max="12808" width="23.5546875" style="172" customWidth="1"/>
    <col min="12809" max="12813" width="9.109375" style="172"/>
    <col min="12814" max="12817" width="0" style="172" hidden="1" customWidth="1"/>
    <col min="12818" max="12818" width="16.88671875" style="172" bestFit="1" customWidth="1"/>
    <col min="12819" max="12821" width="16.88671875" style="172" customWidth="1"/>
    <col min="12822" max="12823" width="16.88671875" style="172" bestFit="1" customWidth="1"/>
    <col min="12824" max="13056" width="9.109375" style="172"/>
    <col min="13057" max="13058" width="0" style="172" hidden="1" customWidth="1"/>
    <col min="13059" max="13059" width="9.109375" style="172"/>
    <col min="13060" max="13060" width="3.6640625" style="172" customWidth="1"/>
    <col min="13061" max="13061" width="15.5546875" style="172" customWidth="1"/>
    <col min="13062" max="13063" width="9.109375" style="172"/>
    <col min="13064" max="13064" width="23.5546875" style="172" customWidth="1"/>
    <col min="13065" max="13069" width="9.109375" style="172"/>
    <col min="13070" max="13073" width="0" style="172" hidden="1" customWidth="1"/>
    <col min="13074" max="13074" width="16.88671875" style="172" bestFit="1" customWidth="1"/>
    <col min="13075" max="13077" width="16.88671875" style="172" customWidth="1"/>
    <col min="13078" max="13079" width="16.88671875" style="172" bestFit="1" customWidth="1"/>
    <col min="13080" max="13312" width="9.109375" style="172"/>
    <col min="13313" max="13314" width="0" style="172" hidden="1" customWidth="1"/>
    <col min="13315" max="13315" width="9.109375" style="172"/>
    <col min="13316" max="13316" width="3.6640625" style="172" customWidth="1"/>
    <col min="13317" max="13317" width="15.5546875" style="172" customWidth="1"/>
    <col min="13318" max="13319" width="9.109375" style="172"/>
    <col min="13320" max="13320" width="23.5546875" style="172" customWidth="1"/>
    <col min="13321" max="13325" width="9.109375" style="172"/>
    <col min="13326" max="13329" width="0" style="172" hidden="1" customWidth="1"/>
    <col min="13330" max="13330" width="16.88671875" style="172" bestFit="1" customWidth="1"/>
    <col min="13331" max="13333" width="16.88671875" style="172" customWidth="1"/>
    <col min="13334" max="13335" width="16.88671875" style="172" bestFit="1" customWidth="1"/>
    <col min="13336" max="13568" width="9.109375" style="172"/>
    <col min="13569" max="13570" width="0" style="172" hidden="1" customWidth="1"/>
    <col min="13571" max="13571" width="9.109375" style="172"/>
    <col min="13572" max="13572" width="3.6640625" style="172" customWidth="1"/>
    <col min="13573" max="13573" width="15.5546875" style="172" customWidth="1"/>
    <col min="13574" max="13575" width="9.109375" style="172"/>
    <col min="13576" max="13576" width="23.5546875" style="172" customWidth="1"/>
    <col min="13577" max="13581" width="9.109375" style="172"/>
    <col min="13582" max="13585" width="0" style="172" hidden="1" customWidth="1"/>
    <col min="13586" max="13586" width="16.88671875" style="172" bestFit="1" customWidth="1"/>
    <col min="13587" max="13589" width="16.88671875" style="172" customWidth="1"/>
    <col min="13590" max="13591" width="16.88671875" style="172" bestFit="1" customWidth="1"/>
    <col min="13592" max="13824" width="9.109375" style="172"/>
    <col min="13825" max="13826" width="0" style="172" hidden="1" customWidth="1"/>
    <col min="13827" max="13827" width="9.109375" style="172"/>
    <col min="13828" max="13828" width="3.6640625" style="172" customWidth="1"/>
    <col min="13829" max="13829" width="15.5546875" style="172" customWidth="1"/>
    <col min="13830" max="13831" width="9.109375" style="172"/>
    <col min="13832" max="13832" width="23.5546875" style="172" customWidth="1"/>
    <col min="13833" max="13837" width="9.109375" style="172"/>
    <col min="13838" max="13841" width="0" style="172" hidden="1" customWidth="1"/>
    <col min="13842" max="13842" width="16.88671875" style="172" bestFit="1" customWidth="1"/>
    <col min="13843" max="13845" width="16.88671875" style="172" customWidth="1"/>
    <col min="13846" max="13847" width="16.88671875" style="172" bestFit="1" customWidth="1"/>
    <col min="13848" max="14080" width="9.109375" style="172"/>
    <col min="14081" max="14082" width="0" style="172" hidden="1" customWidth="1"/>
    <col min="14083" max="14083" width="9.109375" style="172"/>
    <col min="14084" max="14084" width="3.6640625" style="172" customWidth="1"/>
    <col min="14085" max="14085" width="15.5546875" style="172" customWidth="1"/>
    <col min="14086" max="14087" width="9.109375" style="172"/>
    <col min="14088" max="14088" width="23.5546875" style="172" customWidth="1"/>
    <col min="14089" max="14093" width="9.109375" style="172"/>
    <col min="14094" max="14097" width="0" style="172" hidden="1" customWidth="1"/>
    <col min="14098" max="14098" width="16.88671875" style="172" bestFit="1" customWidth="1"/>
    <col min="14099" max="14101" width="16.88671875" style="172" customWidth="1"/>
    <col min="14102" max="14103" width="16.88671875" style="172" bestFit="1" customWidth="1"/>
    <col min="14104" max="14336" width="9.109375" style="172"/>
    <col min="14337" max="14338" width="0" style="172" hidden="1" customWidth="1"/>
    <col min="14339" max="14339" width="9.109375" style="172"/>
    <col min="14340" max="14340" width="3.6640625" style="172" customWidth="1"/>
    <col min="14341" max="14341" width="15.5546875" style="172" customWidth="1"/>
    <col min="14342" max="14343" width="9.109375" style="172"/>
    <col min="14344" max="14344" width="23.5546875" style="172" customWidth="1"/>
    <col min="14345" max="14349" width="9.109375" style="172"/>
    <col min="14350" max="14353" width="0" style="172" hidden="1" customWidth="1"/>
    <col min="14354" max="14354" width="16.88671875" style="172" bestFit="1" customWidth="1"/>
    <col min="14355" max="14357" width="16.88671875" style="172" customWidth="1"/>
    <col min="14358" max="14359" width="16.88671875" style="172" bestFit="1" customWidth="1"/>
    <col min="14360" max="14592" width="9.109375" style="172"/>
    <col min="14593" max="14594" width="0" style="172" hidden="1" customWidth="1"/>
    <col min="14595" max="14595" width="9.109375" style="172"/>
    <col min="14596" max="14596" width="3.6640625" style="172" customWidth="1"/>
    <col min="14597" max="14597" width="15.5546875" style="172" customWidth="1"/>
    <col min="14598" max="14599" width="9.109375" style="172"/>
    <col min="14600" max="14600" width="23.5546875" style="172" customWidth="1"/>
    <col min="14601" max="14605" width="9.109375" style="172"/>
    <col min="14606" max="14609" width="0" style="172" hidden="1" customWidth="1"/>
    <col min="14610" max="14610" width="16.88671875" style="172" bestFit="1" customWidth="1"/>
    <col min="14611" max="14613" width="16.88671875" style="172" customWidth="1"/>
    <col min="14614" max="14615" width="16.88671875" style="172" bestFit="1" customWidth="1"/>
    <col min="14616" max="14848" width="9.109375" style="172"/>
    <col min="14849" max="14850" width="0" style="172" hidden="1" customWidth="1"/>
    <col min="14851" max="14851" width="9.109375" style="172"/>
    <col min="14852" max="14852" width="3.6640625" style="172" customWidth="1"/>
    <col min="14853" max="14853" width="15.5546875" style="172" customWidth="1"/>
    <col min="14854" max="14855" width="9.109375" style="172"/>
    <col min="14856" max="14856" width="23.5546875" style="172" customWidth="1"/>
    <col min="14857" max="14861" width="9.109375" style="172"/>
    <col min="14862" max="14865" width="0" style="172" hidden="1" customWidth="1"/>
    <col min="14866" max="14866" width="16.88671875" style="172" bestFit="1" customWidth="1"/>
    <col min="14867" max="14869" width="16.88671875" style="172" customWidth="1"/>
    <col min="14870" max="14871" width="16.88671875" style="172" bestFit="1" customWidth="1"/>
    <col min="14872" max="15104" width="9.109375" style="172"/>
    <col min="15105" max="15106" width="0" style="172" hidden="1" customWidth="1"/>
    <col min="15107" max="15107" width="9.109375" style="172"/>
    <col min="15108" max="15108" width="3.6640625" style="172" customWidth="1"/>
    <col min="15109" max="15109" width="15.5546875" style="172" customWidth="1"/>
    <col min="15110" max="15111" width="9.109375" style="172"/>
    <col min="15112" max="15112" width="23.5546875" style="172" customWidth="1"/>
    <col min="15113" max="15117" width="9.109375" style="172"/>
    <col min="15118" max="15121" width="0" style="172" hidden="1" customWidth="1"/>
    <col min="15122" max="15122" width="16.88671875" style="172" bestFit="1" customWidth="1"/>
    <col min="15123" max="15125" width="16.88671875" style="172" customWidth="1"/>
    <col min="15126" max="15127" width="16.88671875" style="172" bestFit="1" customWidth="1"/>
    <col min="15128" max="15360" width="9.109375" style="172"/>
    <col min="15361" max="15362" width="0" style="172" hidden="1" customWidth="1"/>
    <col min="15363" max="15363" width="9.109375" style="172"/>
    <col min="15364" max="15364" width="3.6640625" style="172" customWidth="1"/>
    <col min="15365" max="15365" width="15.5546875" style="172" customWidth="1"/>
    <col min="15366" max="15367" width="9.109375" style="172"/>
    <col min="15368" max="15368" width="23.5546875" style="172" customWidth="1"/>
    <col min="15369" max="15373" width="9.109375" style="172"/>
    <col min="15374" max="15377" width="0" style="172" hidden="1" customWidth="1"/>
    <col min="15378" max="15378" width="16.88671875" style="172" bestFit="1" customWidth="1"/>
    <col min="15379" max="15381" width="16.88671875" style="172" customWidth="1"/>
    <col min="15382" max="15383" width="16.88671875" style="172" bestFit="1" customWidth="1"/>
    <col min="15384" max="15616" width="9.109375" style="172"/>
    <col min="15617" max="15618" width="0" style="172" hidden="1" customWidth="1"/>
    <col min="15619" max="15619" width="9.109375" style="172"/>
    <col min="15620" max="15620" width="3.6640625" style="172" customWidth="1"/>
    <col min="15621" max="15621" width="15.5546875" style="172" customWidth="1"/>
    <col min="15622" max="15623" width="9.109375" style="172"/>
    <col min="15624" max="15624" width="23.5546875" style="172" customWidth="1"/>
    <col min="15625" max="15629" width="9.109375" style="172"/>
    <col min="15630" max="15633" width="0" style="172" hidden="1" customWidth="1"/>
    <col min="15634" max="15634" width="16.88671875" style="172" bestFit="1" customWidth="1"/>
    <col min="15635" max="15637" width="16.88671875" style="172" customWidth="1"/>
    <col min="15638" max="15639" width="16.88671875" style="172" bestFit="1" customWidth="1"/>
    <col min="15640" max="15872" width="9.109375" style="172"/>
    <col min="15873" max="15874" width="0" style="172" hidden="1" customWidth="1"/>
    <col min="15875" max="15875" width="9.109375" style="172"/>
    <col min="15876" max="15876" width="3.6640625" style="172" customWidth="1"/>
    <col min="15877" max="15877" width="15.5546875" style="172" customWidth="1"/>
    <col min="15878" max="15879" width="9.109375" style="172"/>
    <col min="15880" max="15880" width="23.5546875" style="172" customWidth="1"/>
    <col min="15881" max="15885" width="9.109375" style="172"/>
    <col min="15886" max="15889" width="0" style="172" hidden="1" customWidth="1"/>
    <col min="15890" max="15890" width="16.88671875" style="172" bestFit="1" customWidth="1"/>
    <col min="15891" max="15893" width="16.88671875" style="172" customWidth="1"/>
    <col min="15894" max="15895" width="16.88671875" style="172" bestFit="1" customWidth="1"/>
    <col min="15896" max="16128" width="9.109375" style="172"/>
    <col min="16129" max="16130" width="0" style="172" hidden="1" customWidth="1"/>
    <col min="16131" max="16131" width="9.109375" style="172"/>
    <col min="16132" max="16132" width="3.6640625" style="172" customWidth="1"/>
    <col min="16133" max="16133" width="15.5546875" style="172" customWidth="1"/>
    <col min="16134" max="16135" width="9.109375" style="172"/>
    <col min="16136" max="16136" width="23.5546875" style="172" customWidth="1"/>
    <col min="16137" max="16141" width="9.109375" style="172"/>
    <col min="16142" max="16145" width="0" style="172" hidden="1" customWidth="1"/>
    <col min="16146" max="16146" width="16.88671875" style="172" bestFit="1" customWidth="1"/>
    <col min="16147" max="16149" width="16.88671875" style="172" customWidth="1"/>
    <col min="16150" max="16151" width="16.88671875" style="172" bestFit="1" customWidth="1"/>
    <col min="16152" max="16384" width="9.109375" style="172"/>
  </cols>
  <sheetData>
    <row r="1" spans="2:23" ht="30" customHeight="1">
      <c r="B1" s="171"/>
      <c r="C1" s="302" t="s">
        <v>0</v>
      </c>
      <c r="D1" s="302"/>
      <c r="E1" s="194" t="s">
        <v>1</v>
      </c>
      <c r="F1" s="302" t="s">
        <v>2</v>
      </c>
      <c r="G1" s="302"/>
      <c r="H1" s="302"/>
      <c r="I1" s="194" t="s">
        <v>3</v>
      </c>
      <c r="J1" s="302" t="s">
        <v>4</v>
      </c>
      <c r="K1" s="302"/>
      <c r="L1" s="194" t="s">
        <v>5</v>
      </c>
      <c r="M1" s="194" t="s">
        <v>6</v>
      </c>
      <c r="N1" s="302" t="s">
        <v>7</v>
      </c>
      <c r="O1" s="302"/>
      <c r="P1" s="302"/>
      <c r="Q1" s="194" t="s">
        <v>8</v>
      </c>
      <c r="R1" s="194" t="s">
        <v>1576</v>
      </c>
      <c r="S1" s="194" t="s">
        <v>1575</v>
      </c>
      <c r="T1" s="194" t="s">
        <v>1574</v>
      </c>
      <c r="U1" s="194" t="s">
        <v>1584</v>
      </c>
      <c r="V1" s="194" t="s">
        <v>1573</v>
      </c>
      <c r="W1" s="194" t="s">
        <v>13</v>
      </c>
    </row>
    <row r="2" spans="2:23" s="201" customFormat="1" ht="20.100000000000001" customHeight="1">
      <c r="B2" s="173"/>
      <c r="C2" s="312">
        <v>2018</v>
      </c>
      <c r="D2" s="312"/>
      <c r="E2" s="202" t="s">
        <v>14</v>
      </c>
      <c r="F2" s="314" t="s">
        <v>15</v>
      </c>
      <c r="G2" s="314"/>
      <c r="H2" s="314"/>
      <c r="I2" s="202" t="s">
        <v>16</v>
      </c>
      <c r="J2" s="314" t="s">
        <v>17</v>
      </c>
      <c r="K2" s="314"/>
      <c r="L2" s="200" t="s">
        <v>18</v>
      </c>
      <c r="M2" s="200">
        <v>0</v>
      </c>
      <c r="N2" s="312" t="s">
        <v>19</v>
      </c>
      <c r="O2" s="312"/>
      <c r="P2" s="312"/>
      <c r="Q2" s="200" t="s">
        <v>18</v>
      </c>
      <c r="R2" s="174"/>
      <c r="S2" s="174"/>
      <c r="T2" s="174"/>
      <c r="U2" s="174"/>
      <c r="V2" s="174"/>
      <c r="W2" s="174"/>
    </row>
    <row r="3" spans="2:23" s="197" customFormat="1" ht="20.100000000000001" customHeight="1">
      <c r="B3" s="176"/>
      <c r="C3" s="305">
        <v>2018</v>
      </c>
      <c r="D3" s="305"/>
      <c r="E3" s="198" t="s">
        <v>1572</v>
      </c>
      <c r="F3" s="307" t="s">
        <v>1571</v>
      </c>
      <c r="G3" s="307"/>
      <c r="H3" s="307"/>
      <c r="I3" s="198" t="s">
        <v>450</v>
      </c>
      <c r="J3" s="307" t="s">
        <v>17</v>
      </c>
      <c r="K3" s="307"/>
      <c r="L3" s="196" t="s">
        <v>18</v>
      </c>
      <c r="M3" s="196">
        <v>1</v>
      </c>
      <c r="N3" s="305" t="s">
        <v>19</v>
      </c>
      <c r="O3" s="305"/>
      <c r="P3" s="305"/>
      <c r="Q3" s="196" t="s">
        <v>18</v>
      </c>
      <c r="R3" s="177"/>
      <c r="S3" s="177">
        <f>S4+S25+S130+S138+S315+S372+S383+S497+S511+S531</f>
        <v>44878</v>
      </c>
      <c r="T3" s="177">
        <f>T4+T25+T130+T138+T315+T372+T383+T497+T511+T531</f>
        <v>5517.5</v>
      </c>
      <c r="U3" s="177">
        <f>U4+U25+U130+U138+U315+U372+U383+U497+U511+U531</f>
        <v>6135.78</v>
      </c>
      <c r="V3" s="177">
        <f>V4+V25+V130+V138+V315+V372+V383+V497+V511+V531</f>
        <v>31979.840000000004</v>
      </c>
      <c r="W3" s="177">
        <f>R3+S3+T3+U3+V3</f>
        <v>88511.12</v>
      </c>
    </row>
    <row r="4" spans="2:23" s="179" customFormat="1" ht="30" customHeight="1">
      <c r="B4" s="178"/>
      <c r="C4" s="305">
        <v>2018</v>
      </c>
      <c r="D4" s="305"/>
      <c r="E4" s="198" t="s">
        <v>1570</v>
      </c>
      <c r="F4" s="307" t="s">
        <v>1569</v>
      </c>
      <c r="G4" s="307"/>
      <c r="H4" s="307"/>
      <c r="I4" s="198" t="s">
        <v>450</v>
      </c>
      <c r="J4" s="307" t="s">
        <v>17</v>
      </c>
      <c r="K4" s="307"/>
      <c r="L4" s="196" t="s">
        <v>18</v>
      </c>
      <c r="M4" s="196">
        <v>2</v>
      </c>
      <c r="N4" s="305" t="s">
        <v>19</v>
      </c>
      <c r="O4" s="305"/>
      <c r="P4" s="305"/>
      <c r="Q4" s="196" t="s">
        <v>18</v>
      </c>
      <c r="R4" s="148"/>
      <c r="S4" s="148"/>
      <c r="T4" s="148"/>
      <c r="U4" s="148">
        <f>U5+U8+U10+U17+U20+U23</f>
        <v>2000</v>
      </c>
      <c r="V4" s="148"/>
      <c r="W4" s="148">
        <f t="shared" ref="W4:W67" si="0">R4+S4+T4+U4+V4</f>
        <v>2000</v>
      </c>
    </row>
    <row r="5" spans="2:23" s="181" customFormat="1" ht="30" customHeight="1">
      <c r="B5" s="180"/>
      <c r="C5" s="308">
        <v>2018</v>
      </c>
      <c r="D5" s="308"/>
      <c r="E5" s="153" t="s">
        <v>1568</v>
      </c>
      <c r="F5" s="310" t="s">
        <v>1567</v>
      </c>
      <c r="G5" s="310"/>
      <c r="H5" s="310"/>
      <c r="I5" s="153" t="s">
        <v>450</v>
      </c>
      <c r="J5" s="310" t="s">
        <v>17</v>
      </c>
      <c r="K5" s="310"/>
      <c r="L5" s="199" t="s">
        <v>18</v>
      </c>
      <c r="M5" s="199">
        <v>3</v>
      </c>
      <c r="N5" s="308" t="s">
        <v>19</v>
      </c>
      <c r="O5" s="308"/>
      <c r="P5" s="308"/>
      <c r="Q5" s="199" t="s">
        <v>18</v>
      </c>
      <c r="R5" s="155"/>
      <c r="S5" s="155"/>
      <c r="T5" s="155"/>
      <c r="U5" s="155">
        <f>U6+U7</f>
        <v>2000</v>
      </c>
      <c r="V5" s="155"/>
      <c r="W5" s="155">
        <f t="shared" si="0"/>
        <v>2000</v>
      </c>
    </row>
    <row r="6" spans="2:23" ht="30" customHeight="1">
      <c r="B6" s="182"/>
      <c r="C6" s="312">
        <v>2018</v>
      </c>
      <c r="D6" s="312"/>
      <c r="E6" s="202" t="s">
        <v>1566</v>
      </c>
      <c r="F6" s="314" t="s">
        <v>1565</v>
      </c>
      <c r="G6" s="314"/>
      <c r="H6" s="314"/>
      <c r="I6" s="202" t="s">
        <v>450</v>
      </c>
      <c r="J6" s="314" t="s">
        <v>17</v>
      </c>
      <c r="K6" s="314"/>
      <c r="L6" s="200" t="s">
        <v>29</v>
      </c>
      <c r="M6" s="200">
        <v>4</v>
      </c>
      <c r="N6" s="312" t="s">
        <v>19</v>
      </c>
      <c r="O6" s="312"/>
      <c r="P6" s="312"/>
      <c r="Q6" s="200" t="s">
        <v>18</v>
      </c>
      <c r="U6" s="144">
        <v>2000</v>
      </c>
      <c r="W6" s="144">
        <f t="shared" si="0"/>
        <v>2000</v>
      </c>
    </row>
    <row r="7" spans="2:23" ht="30" customHeight="1">
      <c r="B7" s="171"/>
      <c r="C7" s="312">
        <v>2018</v>
      </c>
      <c r="D7" s="312"/>
      <c r="E7" s="202" t="s">
        <v>1564</v>
      </c>
      <c r="F7" s="314" t="s">
        <v>1563</v>
      </c>
      <c r="G7" s="314"/>
      <c r="H7" s="314"/>
      <c r="I7" s="202" t="s">
        <v>450</v>
      </c>
      <c r="J7" s="314" t="s">
        <v>17</v>
      </c>
      <c r="K7" s="314"/>
      <c r="L7" s="200" t="s">
        <v>29</v>
      </c>
      <c r="M7" s="200">
        <v>4</v>
      </c>
      <c r="N7" s="312" t="s">
        <v>19</v>
      </c>
      <c r="O7" s="312"/>
      <c r="P7" s="312"/>
      <c r="Q7" s="200" t="s">
        <v>18</v>
      </c>
      <c r="W7" s="144">
        <f t="shared" si="0"/>
        <v>0</v>
      </c>
    </row>
    <row r="8" spans="2:23" s="181" customFormat="1" ht="30" customHeight="1">
      <c r="B8" s="180"/>
      <c r="C8" s="308">
        <v>2018</v>
      </c>
      <c r="D8" s="308"/>
      <c r="E8" s="153" t="s">
        <v>1562</v>
      </c>
      <c r="F8" s="310" t="s">
        <v>1561</v>
      </c>
      <c r="G8" s="310"/>
      <c r="H8" s="310"/>
      <c r="I8" s="153" t="s">
        <v>450</v>
      </c>
      <c r="J8" s="310" t="s">
        <v>17</v>
      </c>
      <c r="K8" s="310"/>
      <c r="L8" s="199" t="s">
        <v>18</v>
      </c>
      <c r="M8" s="199">
        <v>3</v>
      </c>
      <c r="N8" s="308" t="s">
        <v>19</v>
      </c>
      <c r="O8" s="308"/>
      <c r="P8" s="308"/>
      <c r="Q8" s="199" t="s">
        <v>18</v>
      </c>
      <c r="R8" s="155"/>
      <c r="S8" s="155"/>
      <c r="T8" s="155"/>
      <c r="U8" s="155"/>
      <c r="V8" s="155"/>
      <c r="W8" s="155">
        <f t="shared" si="0"/>
        <v>0</v>
      </c>
    </row>
    <row r="9" spans="2:23" ht="30" customHeight="1">
      <c r="B9" s="171"/>
      <c r="C9" s="312">
        <v>2018</v>
      </c>
      <c r="D9" s="312"/>
      <c r="E9" s="202" t="s">
        <v>1560</v>
      </c>
      <c r="F9" s="314" t="s">
        <v>1559</v>
      </c>
      <c r="G9" s="314"/>
      <c r="H9" s="314"/>
      <c r="I9" s="202" t="s">
        <v>450</v>
      </c>
      <c r="J9" s="314" t="s">
        <v>17</v>
      </c>
      <c r="K9" s="314"/>
      <c r="L9" s="200" t="s">
        <v>29</v>
      </c>
      <c r="M9" s="200">
        <v>4</v>
      </c>
      <c r="N9" s="312" t="s">
        <v>19</v>
      </c>
      <c r="O9" s="312"/>
      <c r="P9" s="312"/>
      <c r="Q9" s="200" t="s">
        <v>18</v>
      </c>
      <c r="W9" s="144">
        <f t="shared" si="0"/>
        <v>0</v>
      </c>
    </row>
    <row r="10" spans="2:23" s="181" customFormat="1" ht="30" customHeight="1">
      <c r="B10" s="180"/>
      <c r="C10" s="308">
        <v>2018</v>
      </c>
      <c r="D10" s="308"/>
      <c r="E10" s="153" t="s">
        <v>1558</v>
      </c>
      <c r="F10" s="310" t="s">
        <v>1557</v>
      </c>
      <c r="G10" s="310"/>
      <c r="H10" s="310"/>
      <c r="I10" s="153" t="s">
        <v>450</v>
      </c>
      <c r="J10" s="310" t="s">
        <v>17</v>
      </c>
      <c r="K10" s="310"/>
      <c r="L10" s="199" t="s">
        <v>18</v>
      </c>
      <c r="M10" s="199">
        <v>3</v>
      </c>
      <c r="N10" s="308" t="s">
        <v>19</v>
      </c>
      <c r="O10" s="308"/>
      <c r="P10" s="308"/>
      <c r="Q10" s="199" t="s">
        <v>18</v>
      </c>
      <c r="R10" s="155"/>
      <c r="S10" s="155"/>
      <c r="T10" s="155"/>
      <c r="U10" s="155"/>
      <c r="V10" s="155"/>
      <c r="W10" s="155">
        <f t="shared" si="0"/>
        <v>0</v>
      </c>
    </row>
    <row r="11" spans="2:23" ht="30" customHeight="1">
      <c r="C11" s="312">
        <v>2018</v>
      </c>
      <c r="D11" s="312"/>
      <c r="E11" s="202" t="s">
        <v>1556</v>
      </c>
      <c r="F11" s="314" t="s">
        <v>1555</v>
      </c>
      <c r="G11" s="314"/>
      <c r="H11" s="314"/>
      <c r="I11" s="202" t="s">
        <v>450</v>
      </c>
      <c r="J11" s="314" t="s">
        <v>17</v>
      </c>
      <c r="K11" s="314"/>
      <c r="L11" s="200" t="s">
        <v>18</v>
      </c>
      <c r="M11" s="200">
        <v>4</v>
      </c>
      <c r="N11" s="312" t="s">
        <v>19</v>
      </c>
      <c r="O11" s="312"/>
      <c r="P11" s="312"/>
      <c r="Q11" s="200" t="s">
        <v>18</v>
      </c>
      <c r="W11" s="144">
        <f t="shared" si="0"/>
        <v>0</v>
      </c>
    </row>
    <row r="12" spans="2:23" ht="30" customHeight="1">
      <c r="B12" s="184"/>
      <c r="C12" s="312">
        <v>2018</v>
      </c>
      <c r="D12" s="312"/>
      <c r="E12" s="202" t="s">
        <v>1554</v>
      </c>
      <c r="F12" s="314" t="s">
        <v>1553</v>
      </c>
      <c r="G12" s="314"/>
      <c r="H12" s="314"/>
      <c r="I12" s="202" t="s">
        <v>450</v>
      </c>
      <c r="J12" s="314" t="s">
        <v>17</v>
      </c>
      <c r="K12" s="314"/>
      <c r="L12" s="200" t="s">
        <v>29</v>
      </c>
      <c r="M12" s="200">
        <v>5</v>
      </c>
      <c r="N12" s="312" t="s">
        <v>19</v>
      </c>
      <c r="O12" s="312"/>
      <c r="P12" s="312"/>
      <c r="Q12" s="200" t="s">
        <v>18</v>
      </c>
      <c r="W12" s="144">
        <f t="shared" si="0"/>
        <v>0</v>
      </c>
    </row>
    <row r="13" spans="2:23" ht="30" customHeight="1">
      <c r="B13" s="184"/>
      <c r="C13" s="312">
        <v>2018</v>
      </c>
      <c r="D13" s="312"/>
      <c r="E13" s="202" t="s">
        <v>1552</v>
      </c>
      <c r="F13" s="314" t="s">
        <v>1551</v>
      </c>
      <c r="G13" s="314"/>
      <c r="H13" s="314"/>
      <c r="I13" s="202" t="s">
        <v>450</v>
      </c>
      <c r="J13" s="314" t="s">
        <v>17</v>
      </c>
      <c r="K13" s="314"/>
      <c r="L13" s="200" t="s">
        <v>29</v>
      </c>
      <c r="M13" s="200">
        <v>5</v>
      </c>
      <c r="N13" s="312" t="s">
        <v>19</v>
      </c>
      <c r="O13" s="312"/>
      <c r="P13" s="312"/>
      <c r="Q13" s="200" t="s">
        <v>18</v>
      </c>
      <c r="W13" s="144">
        <f t="shared" si="0"/>
        <v>0</v>
      </c>
    </row>
    <row r="14" spans="2:23" ht="30" customHeight="1">
      <c r="B14" s="184"/>
      <c r="C14" s="312">
        <v>2018</v>
      </c>
      <c r="D14" s="312"/>
      <c r="E14" s="202" t="s">
        <v>1550</v>
      </c>
      <c r="F14" s="314" t="s">
        <v>1549</v>
      </c>
      <c r="G14" s="314"/>
      <c r="H14" s="314"/>
      <c r="I14" s="202" t="s">
        <v>450</v>
      </c>
      <c r="J14" s="314" t="s">
        <v>17</v>
      </c>
      <c r="K14" s="314"/>
      <c r="L14" s="200" t="s">
        <v>29</v>
      </c>
      <c r="M14" s="200">
        <v>5</v>
      </c>
      <c r="N14" s="312" t="s">
        <v>19</v>
      </c>
      <c r="O14" s="312"/>
      <c r="P14" s="312"/>
      <c r="Q14" s="200" t="s">
        <v>18</v>
      </c>
      <c r="W14" s="144">
        <f t="shared" si="0"/>
        <v>0</v>
      </c>
    </row>
    <row r="15" spans="2:23" ht="30" customHeight="1">
      <c r="B15" s="184"/>
      <c r="C15" s="312">
        <v>2018</v>
      </c>
      <c r="D15" s="312"/>
      <c r="E15" s="202" t="s">
        <v>1548</v>
      </c>
      <c r="F15" s="314" t="s">
        <v>1547</v>
      </c>
      <c r="G15" s="314"/>
      <c r="H15" s="314"/>
      <c r="I15" s="202" t="s">
        <v>450</v>
      </c>
      <c r="J15" s="314" t="s">
        <v>17</v>
      </c>
      <c r="K15" s="314"/>
      <c r="L15" s="200" t="s">
        <v>29</v>
      </c>
      <c r="M15" s="200">
        <v>5</v>
      </c>
      <c r="N15" s="312" t="s">
        <v>19</v>
      </c>
      <c r="O15" s="312"/>
      <c r="P15" s="312"/>
      <c r="Q15" s="200" t="s">
        <v>18</v>
      </c>
      <c r="W15" s="144">
        <f t="shared" si="0"/>
        <v>0</v>
      </c>
    </row>
    <row r="16" spans="2:23" ht="30" customHeight="1">
      <c r="B16" s="184"/>
      <c r="C16" s="312">
        <v>2018</v>
      </c>
      <c r="D16" s="312"/>
      <c r="E16" s="202" t="s">
        <v>1546</v>
      </c>
      <c r="F16" s="314" t="s">
        <v>1545</v>
      </c>
      <c r="G16" s="314"/>
      <c r="H16" s="314"/>
      <c r="I16" s="202" t="s">
        <v>450</v>
      </c>
      <c r="J16" s="314" t="s">
        <v>17</v>
      </c>
      <c r="K16" s="314"/>
      <c r="L16" s="200" t="s">
        <v>29</v>
      </c>
      <c r="M16" s="200">
        <v>5</v>
      </c>
      <c r="N16" s="312" t="s">
        <v>19</v>
      </c>
      <c r="O16" s="312"/>
      <c r="P16" s="312"/>
      <c r="Q16" s="200" t="s">
        <v>18</v>
      </c>
      <c r="W16" s="144">
        <f t="shared" si="0"/>
        <v>0</v>
      </c>
    </row>
    <row r="17" spans="1:23" s="181" customFormat="1" ht="30" customHeight="1">
      <c r="B17" s="180"/>
      <c r="C17" s="308">
        <v>2018</v>
      </c>
      <c r="D17" s="308"/>
      <c r="E17" s="153" t="s">
        <v>1544</v>
      </c>
      <c r="F17" s="310" t="s">
        <v>1543</v>
      </c>
      <c r="G17" s="310"/>
      <c r="H17" s="310"/>
      <c r="I17" s="153" t="s">
        <v>450</v>
      </c>
      <c r="J17" s="310" t="s">
        <v>17</v>
      </c>
      <c r="K17" s="310"/>
      <c r="L17" s="199" t="s">
        <v>18</v>
      </c>
      <c r="M17" s="199">
        <v>3</v>
      </c>
      <c r="N17" s="308" t="s">
        <v>19</v>
      </c>
      <c r="O17" s="308"/>
      <c r="P17" s="308"/>
      <c r="Q17" s="199" t="s">
        <v>18</v>
      </c>
      <c r="R17" s="155"/>
      <c r="S17" s="155"/>
      <c r="T17" s="155"/>
      <c r="U17" s="155"/>
      <c r="V17" s="155"/>
      <c r="W17" s="155">
        <f t="shared" si="0"/>
        <v>0</v>
      </c>
    </row>
    <row r="18" spans="1:23" ht="30" customHeight="1">
      <c r="B18" s="171"/>
      <c r="C18" s="312">
        <v>2018</v>
      </c>
      <c r="D18" s="312"/>
      <c r="E18" s="202" t="s">
        <v>1542</v>
      </c>
      <c r="F18" s="314" t="s">
        <v>1541</v>
      </c>
      <c r="G18" s="314"/>
      <c r="H18" s="314"/>
      <c r="I18" s="202" t="s">
        <v>450</v>
      </c>
      <c r="J18" s="314" t="s">
        <v>17</v>
      </c>
      <c r="K18" s="314"/>
      <c r="L18" s="200" t="s">
        <v>29</v>
      </c>
      <c r="M18" s="200">
        <v>4</v>
      </c>
      <c r="N18" s="312" t="s">
        <v>19</v>
      </c>
      <c r="O18" s="312"/>
      <c r="P18" s="312"/>
      <c r="Q18" s="200" t="s">
        <v>18</v>
      </c>
      <c r="W18" s="144">
        <f t="shared" si="0"/>
        <v>0</v>
      </c>
    </row>
    <row r="19" spans="1:23" ht="30" customHeight="1">
      <c r="B19" s="171"/>
      <c r="C19" s="312">
        <v>2018</v>
      </c>
      <c r="D19" s="312"/>
      <c r="E19" s="202" t="s">
        <v>1540</v>
      </c>
      <c r="F19" s="314" t="s">
        <v>1539</v>
      </c>
      <c r="G19" s="314"/>
      <c r="H19" s="314"/>
      <c r="I19" s="202" t="s">
        <v>450</v>
      </c>
      <c r="J19" s="314" t="s">
        <v>17</v>
      </c>
      <c r="K19" s="314"/>
      <c r="L19" s="200" t="s">
        <v>29</v>
      </c>
      <c r="M19" s="200">
        <v>4</v>
      </c>
      <c r="N19" s="312" t="s">
        <v>19</v>
      </c>
      <c r="O19" s="312"/>
      <c r="P19" s="312"/>
      <c r="Q19" s="200" t="s">
        <v>18</v>
      </c>
      <c r="W19" s="144">
        <f t="shared" si="0"/>
        <v>0</v>
      </c>
    </row>
    <row r="20" spans="1:23" s="181" customFormat="1" ht="30" customHeight="1">
      <c r="B20" s="180"/>
      <c r="C20" s="308">
        <v>2018</v>
      </c>
      <c r="D20" s="308"/>
      <c r="E20" s="153" t="s">
        <v>1538</v>
      </c>
      <c r="F20" s="310" t="s">
        <v>1537</v>
      </c>
      <c r="G20" s="310"/>
      <c r="H20" s="310"/>
      <c r="I20" s="153" t="s">
        <v>450</v>
      </c>
      <c r="J20" s="310" t="s">
        <v>17</v>
      </c>
      <c r="K20" s="310"/>
      <c r="L20" s="199" t="s">
        <v>18</v>
      </c>
      <c r="M20" s="199">
        <v>3</v>
      </c>
      <c r="N20" s="308" t="s">
        <v>19</v>
      </c>
      <c r="O20" s="308"/>
      <c r="P20" s="308"/>
      <c r="Q20" s="199" t="s">
        <v>18</v>
      </c>
      <c r="R20" s="155"/>
      <c r="S20" s="155"/>
      <c r="T20" s="155"/>
      <c r="U20" s="155"/>
      <c r="V20" s="155"/>
      <c r="W20" s="155">
        <f t="shared" si="0"/>
        <v>0</v>
      </c>
    </row>
    <row r="21" spans="1:23" ht="30" customHeight="1">
      <c r="B21" s="171"/>
      <c r="C21" s="312">
        <v>2018</v>
      </c>
      <c r="D21" s="312"/>
      <c r="E21" s="202" t="s">
        <v>1536</v>
      </c>
      <c r="F21" s="314" t="s">
        <v>1535</v>
      </c>
      <c r="G21" s="314"/>
      <c r="H21" s="314"/>
      <c r="I21" s="202" t="s">
        <v>450</v>
      </c>
      <c r="J21" s="314" t="s">
        <v>17</v>
      </c>
      <c r="K21" s="314"/>
      <c r="L21" s="200" t="s">
        <v>29</v>
      </c>
      <c r="M21" s="200">
        <v>4</v>
      </c>
      <c r="N21" s="312" t="s">
        <v>19</v>
      </c>
      <c r="O21" s="312"/>
      <c r="P21" s="312"/>
      <c r="Q21" s="200" t="s">
        <v>18</v>
      </c>
      <c r="W21" s="144">
        <f t="shared" si="0"/>
        <v>0</v>
      </c>
    </row>
    <row r="22" spans="1:23" ht="30" customHeight="1">
      <c r="B22" s="171"/>
      <c r="C22" s="312">
        <v>2018</v>
      </c>
      <c r="D22" s="312"/>
      <c r="E22" s="202" t="s">
        <v>1534</v>
      </c>
      <c r="F22" s="314" t="s">
        <v>1533</v>
      </c>
      <c r="G22" s="314"/>
      <c r="H22" s="314"/>
      <c r="I22" s="202" t="s">
        <v>450</v>
      </c>
      <c r="J22" s="314" t="s">
        <v>17</v>
      </c>
      <c r="K22" s="314"/>
      <c r="L22" s="200" t="s">
        <v>29</v>
      </c>
      <c r="M22" s="200">
        <v>4</v>
      </c>
      <c r="N22" s="312" t="s">
        <v>19</v>
      </c>
      <c r="O22" s="312"/>
      <c r="P22" s="312"/>
      <c r="Q22" s="200" t="s">
        <v>18</v>
      </c>
      <c r="W22" s="144">
        <f t="shared" si="0"/>
        <v>0</v>
      </c>
    </row>
    <row r="23" spans="1:23" s="181" customFormat="1" ht="30" customHeight="1">
      <c r="B23" s="180"/>
      <c r="C23" s="308">
        <v>2018</v>
      </c>
      <c r="D23" s="308"/>
      <c r="E23" s="153" t="s">
        <v>1532</v>
      </c>
      <c r="F23" s="310" t="s">
        <v>1531</v>
      </c>
      <c r="G23" s="310"/>
      <c r="H23" s="310"/>
      <c r="I23" s="153" t="s">
        <v>450</v>
      </c>
      <c r="J23" s="310" t="s">
        <v>17</v>
      </c>
      <c r="K23" s="310"/>
      <c r="L23" s="199" t="s">
        <v>18</v>
      </c>
      <c r="M23" s="199">
        <v>3</v>
      </c>
      <c r="N23" s="308" t="s">
        <v>19</v>
      </c>
      <c r="O23" s="308"/>
      <c r="P23" s="308"/>
      <c r="Q23" s="199" t="s">
        <v>18</v>
      </c>
      <c r="R23" s="155"/>
      <c r="S23" s="155"/>
      <c r="T23" s="155"/>
      <c r="U23" s="155"/>
      <c r="V23" s="155"/>
      <c r="W23" s="155">
        <f t="shared" si="0"/>
        <v>0</v>
      </c>
    </row>
    <row r="24" spans="1:23" ht="30" customHeight="1">
      <c r="B24" s="171"/>
      <c r="C24" s="312">
        <v>2018</v>
      </c>
      <c r="D24" s="312"/>
      <c r="E24" s="202" t="s">
        <v>1530</v>
      </c>
      <c r="F24" s="314" t="s">
        <v>1529</v>
      </c>
      <c r="G24" s="314"/>
      <c r="H24" s="314"/>
      <c r="I24" s="202" t="s">
        <v>450</v>
      </c>
      <c r="J24" s="314" t="s">
        <v>17</v>
      </c>
      <c r="K24" s="314"/>
      <c r="L24" s="200" t="s">
        <v>29</v>
      </c>
      <c r="M24" s="200">
        <v>4</v>
      </c>
      <c r="N24" s="312" t="s">
        <v>19</v>
      </c>
      <c r="O24" s="312"/>
      <c r="P24" s="312"/>
      <c r="Q24" s="200" t="s">
        <v>18</v>
      </c>
      <c r="W24" s="144">
        <f t="shared" si="0"/>
        <v>0</v>
      </c>
    </row>
    <row r="25" spans="1:23" s="179" customFormat="1" ht="30" customHeight="1">
      <c r="B25" s="178"/>
      <c r="C25" s="305">
        <v>2018</v>
      </c>
      <c r="D25" s="305"/>
      <c r="E25" s="198" t="s">
        <v>1528</v>
      </c>
      <c r="F25" s="307" t="s">
        <v>1527</v>
      </c>
      <c r="G25" s="307"/>
      <c r="H25" s="307"/>
      <c r="I25" s="198" t="s">
        <v>450</v>
      </c>
      <c r="J25" s="307" t="s">
        <v>17</v>
      </c>
      <c r="K25" s="307"/>
      <c r="L25" s="196" t="s">
        <v>18</v>
      </c>
      <c r="M25" s="196">
        <v>2</v>
      </c>
      <c r="N25" s="305" t="s">
        <v>19</v>
      </c>
      <c r="O25" s="305"/>
      <c r="P25" s="305"/>
      <c r="Q25" s="196" t="s">
        <v>18</v>
      </c>
      <c r="R25" s="148"/>
      <c r="S25" s="148"/>
      <c r="T25" s="148"/>
      <c r="U25" s="148">
        <f>U26+U35+U41+U51+U55+U60+U66+U75+U81+U87</f>
        <v>1500</v>
      </c>
      <c r="V25" s="148"/>
      <c r="W25" s="148">
        <f t="shared" si="0"/>
        <v>1500</v>
      </c>
    </row>
    <row r="26" spans="1:23" s="181" customFormat="1" ht="30" customHeight="1">
      <c r="B26" s="180"/>
      <c r="C26" s="308">
        <v>2018</v>
      </c>
      <c r="D26" s="308"/>
      <c r="E26" s="153" t="s">
        <v>1526</v>
      </c>
      <c r="F26" s="310" t="s">
        <v>1525</v>
      </c>
      <c r="G26" s="310"/>
      <c r="H26" s="310"/>
      <c r="I26" s="153" t="s">
        <v>450</v>
      </c>
      <c r="J26" s="310" t="s">
        <v>17</v>
      </c>
      <c r="K26" s="310"/>
      <c r="L26" s="199" t="s">
        <v>18</v>
      </c>
      <c r="M26" s="199">
        <v>3</v>
      </c>
      <c r="N26" s="308" t="s">
        <v>19</v>
      </c>
      <c r="O26" s="308"/>
      <c r="P26" s="308"/>
      <c r="Q26" s="199" t="s">
        <v>18</v>
      </c>
      <c r="R26" s="155"/>
      <c r="S26" s="155"/>
      <c r="T26" s="155"/>
      <c r="U26" s="155"/>
      <c r="V26" s="155"/>
      <c r="W26" s="155">
        <f t="shared" si="0"/>
        <v>0</v>
      </c>
    </row>
    <row r="27" spans="1:23" ht="30" customHeight="1">
      <c r="B27" s="171"/>
      <c r="C27" s="312">
        <v>2018</v>
      </c>
      <c r="D27" s="312"/>
      <c r="E27" s="202" t="s">
        <v>1524</v>
      </c>
      <c r="F27" s="314" t="s">
        <v>1523</v>
      </c>
      <c r="G27" s="314"/>
      <c r="H27" s="314"/>
      <c r="I27" s="202" t="s">
        <v>450</v>
      </c>
      <c r="J27" s="314" t="s">
        <v>17</v>
      </c>
      <c r="K27" s="314"/>
      <c r="L27" s="200" t="s">
        <v>29</v>
      </c>
      <c r="M27" s="200">
        <v>4</v>
      </c>
      <c r="N27" s="312" t="s">
        <v>19</v>
      </c>
      <c r="O27" s="312"/>
      <c r="P27" s="312"/>
      <c r="Q27" s="200" t="s">
        <v>29</v>
      </c>
      <c r="W27" s="144">
        <f t="shared" si="0"/>
        <v>0</v>
      </c>
    </row>
    <row r="28" spans="1:23" ht="30" customHeight="1">
      <c r="B28" s="171"/>
      <c r="C28" s="312">
        <v>2018</v>
      </c>
      <c r="D28" s="312"/>
      <c r="E28" s="202" t="s">
        <v>1522</v>
      </c>
      <c r="F28" s="314" t="s">
        <v>1521</v>
      </c>
      <c r="G28" s="314"/>
      <c r="H28" s="314"/>
      <c r="I28" s="202" t="s">
        <v>450</v>
      </c>
      <c r="J28" s="314" t="s">
        <v>17</v>
      </c>
      <c r="K28" s="314"/>
      <c r="L28" s="200" t="s">
        <v>29</v>
      </c>
      <c r="M28" s="200">
        <v>4</v>
      </c>
      <c r="N28" s="312" t="s">
        <v>19</v>
      </c>
      <c r="O28" s="312"/>
      <c r="P28" s="312"/>
      <c r="Q28" s="200" t="s">
        <v>29</v>
      </c>
      <c r="W28" s="144">
        <f t="shared" si="0"/>
        <v>0</v>
      </c>
    </row>
    <row r="29" spans="1:23" ht="30" customHeight="1">
      <c r="A29" s="184"/>
      <c r="C29" s="312">
        <v>2018</v>
      </c>
      <c r="D29" s="312"/>
      <c r="E29" s="202" t="s">
        <v>1520</v>
      </c>
      <c r="F29" s="314" t="s">
        <v>1519</v>
      </c>
      <c r="G29" s="314"/>
      <c r="H29" s="314"/>
      <c r="I29" s="202" t="s">
        <v>450</v>
      </c>
      <c r="J29" s="314" t="s">
        <v>17</v>
      </c>
      <c r="K29" s="314"/>
      <c r="L29" s="200" t="s">
        <v>29</v>
      </c>
      <c r="M29" s="200">
        <v>4</v>
      </c>
      <c r="N29" s="312" t="s">
        <v>19</v>
      </c>
      <c r="O29" s="312"/>
      <c r="P29" s="312"/>
      <c r="Q29" s="200" t="s">
        <v>18</v>
      </c>
      <c r="W29" s="144">
        <f t="shared" si="0"/>
        <v>0</v>
      </c>
    </row>
    <row r="30" spans="1:23" ht="30" customHeight="1">
      <c r="B30" s="171"/>
      <c r="C30" s="312">
        <v>2018</v>
      </c>
      <c r="D30" s="312"/>
      <c r="E30" s="202" t="s">
        <v>1518</v>
      </c>
      <c r="F30" s="314" t="s">
        <v>1517</v>
      </c>
      <c r="G30" s="314"/>
      <c r="H30" s="314"/>
      <c r="I30" s="202" t="s">
        <v>450</v>
      </c>
      <c r="J30" s="314" t="s">
        <v>17</v>
      </c>
      <c r="K30" s="314"/>
      <c r="L30" s="200" t="s">
        <v>29</v>
      </c>
      <c r="M30" s="200">
        <v>4</v>
      </c>
      <c r="N30" s="312" t="s">
        <v>19</v>
      </c>
      <c r="O30" s="312"/>
      <c r="P30" s="312"/>
      <c r="Q30" s="200" t="s">
        <v>18</v>
      </c>
      <c r="W30" s="144">
        <f t="shared" si="0"/>
        <v>0</v>
      </c>
    </row>
    <row r="31" spans="1:23" ht="30" customHeight="1">
      <c r="B31" s="171"/>
      <c r="C31" s="312">
        <v>2018</v>
      </c>
      <c r="D31" s="312"/>
      <c r="E31" s="202" t="s">
        <v>1516</v>
      </c>
      <c r="F31" s="314" t="s">
        <v>1515</v>
      </c>
      <c r="G31" s="314"/>
      <c r="H31" s="314"/>
      <c r="I31" s="202" t="s">
        <v>450</v>
      </c>
      <c r="J31" s="314" t="s">
        <v>17</v>
      </c>
      <c r="K31" s="314"/>
      <c r="L31" s="200" t="s">
        <v>29</v>
      </c>
      <c r="M31" s="200">
        <v>4</v>
      </c>
      <c r="N31" s="312" t="s">
        <v>19</v>
      </c>
      <c r="O31" s="312"/>
      <c r="P31" s="312"/>
      <c r="Q31" s="200" t="s">
        <v>29</v>
      </c>
      <c r="W31" s="144">
        <f t="shared" si="0"/>
        <v>0</v>
      </c>
    </row>
    <row r="32" spans="1:23" ht="30" customHeight="1">
      <c r="B32" s="171"/>
      <c r="C32" s="312">
        <v>2018</v>
      </c>
      <c r="D32" s="312"/>
      <c r="E32" s="202" t="s">
        <v>1514</v>
      </c>
      <c r="F32" s="314" t="s">
        <v>1513</v>
      </c>
      <c r="G32" s="314"/>
      <c r="H32" s="314"/>
      <c r="I32" s="202" t="s">
        <v>450</v>
      </c>
      <c r="J32" s="314" t="s">
        <v>17</v>
      </c>
      <c r="K32" s="314"/>
      <c r="L32" s="200" t="s">
        <v>29</v>
      </c>
      <c r="M32" s="200">
        <v>4</v>
      </c>
      <c r="N32" s="312" t="s">
        <v>19</v>
      </c>
      <c r="O32" s="312"/>
      <c r="P32" s="312"/>
      <c r="Q32" s="200" t="s">
        <v>18</v>
      </c>
      <c r="W32" s="144">
        <f t="shared" si="0"/>
        <v>0</v>
      </c>
    </row>
    <row r="33" spans="2:23" ht="30" customHeight="1">
      <c r="B33" s="171"/>
      <c r="C33" s="312">
        <v>2018</v>
      </c>
      <c r="D33" s="312"/>
      <c r="E33" s="202" t="s">
        <v>1512</v>
      </c>
      <c r="F33" s="314" t="s">
        <v>1511</v>
      </c>
      <c r="G33" s="314"/>
      <c r="H33" s="314"/>
      <c r="I33" s="202" t="s">
        <v>450</v>
      </c>
      <c r="J33" s="314" t="s">
        <v>17</v>
      </c>
      <c r="K33" s="314"/>
      <c r="L33" s="200" t="s">
        <v>29</v>
      </c>
      <c r="M33" s="200">
        <v>4</v>
      </c>
      <c r="N33" s="312" t="s">
        <v>19</v>
      </c>
      <c r="O33" s="312"/>
      <c r="P33" s="312"/>
      <c r="Q33" s="200" t="s">
        <v>29</v>
      </c>
      <c r="W33" s="144">
        <f t="shared" si="0"/>
        <v>0</v>
      </c>
    </row>
    <row r="34" spans="2:23" ht="30" customHeight="1">
      <c r="B34" s="171"/>
      <c r="C34" s="312">
        <v>2018</v>
      </c>
      <c r="D34" s="312"/>
      <c r="E34" s="202" t="s">
        <v>1510</v>
      </c>
      <c r="F34" s="314" t="s">
        <v>1509</v>
      </c>
      <c r="G34" s="314"/>
      <c r="H34" s="314"/>
      <c r="I34" s="202" t="s">
        <v>450</v>
      </c>
      <c r="J34" s="314" t="s">
        <v>17</v>
      </c>
      <c r="K34" s="314"/>
      <c r="L34" s="200" t="s">
        <v>29</v>
      </c>
      <c r="M34" s="200">
        <v>4</v>
      </c>
      <c r="N34" s="312" t="s">
        <v>19</v>
      </c>
      <c r="O34" s="312"/>
      <c r="P34" s="312"/>
      <c r="Q34" s="200" t="s">
        <v>29</v>
      </c>
      <c r="W34" s="144">
        <f t="shared" si="0"/>
        <v>0</v>
      </c>
    </row>
    <row r="35" spans="2:23" s="181" customFormat="1" ht="30" customHeight="1">
      <c r="B35" s="180"/>
      <c r="C35" s="308">
        <v>2018</v>
      </c>
      <c r="D35" s="308"/>
      <c r="E35" s="153" t="s">
        <v>1508</v>
      </c>
      <c r="F35" s="310" t="s">
        <v>1507</v>
      </c>
      <c r="G35" s="310"/>
      <c r="H35" s="310"/>
      <c r="I35" s="153" t="s">
        <v>450</v>
      </c>
      <c r="J35" s="310" t="s">
        <v>17</v>
      </c>
      <c r="K35" s="310"/>
      <c r="L35" s="199" t="s">
        <v>18</v>
      </c>
      <c r="M35" s="199">
        <v>3</v>
      </c>
      <c r="N35" s="308" t="s">
        <v>19</v>
      </c>
      <c r="O35" s="308"/>
      <c r="P35" s="308"/>
      <c r="Q35" s="199" t="s">
        <v>18</v>
      </c>
      <c r="R35" s="155"/>
      <c r="S35" s="155"/>
      <c r="T35" s="155"/>
      <c r="U35" s="155"/>
      <c r="V35" s="155"/>
      <c r="W35" s="155">
        <f t="shared" si="0"/>
        <v>0</v>
      </c>
    </row>
    <row r="36" spans="2:23" ht="30" customHeight="1">
      <c r="B36" s="171"/>
      <c r="C36" s="312">
        <v>2018</v>
      </c>
      <c r="D36" s="312"/>
      <c r="E36" s="202" t="s">
        <v>1506</v>
      </c>
      <c r="F36" s="314" t="s">
        <v>1505</v>
      </c>
      <c r="G36" s="314"/>
      <c r="H36" s="314"/>
      <c r="I36" s="202" t="s">
        <v>450</v>
      </c>
      <c r="J36" s="314" t="s">
        <v>17</v>
      </c>
      <c r="K36" s="314"/>
      <c r="L36" s="200" t="s">
        <v>29</v>
      </c>
      <c r="M36" s="200">
        <v>4</v>
      </c>
      <c r="N36" s="312" t="s">
        <v>19</v>
      </c>
      <c r="O36" s="312"/>
      <c r="P36" s="312"/>
      <c r="Q36" s="200" t="s">
        <v>18</v>
      </c>
      <c r="W36" s="144">
        <f t="shared" si="0"/>
        <v>0</v>
      </c>
    </row>
    <row r="37" spans="2:23" ht="30" customHeight="1">
      <c r="B37" s="171"/>
      <c r="C37" s="312">
        <v>2018</v>
      </c>
      <c r="D37" s="312"/>
      <c r="E37" s="202" t="s">
        <v>1504</v>
      </c>
      <c r="F37" s="314" t="s">
        <v>1503</v>
      </c>
      <c r="G37" s="314"/>
      <c r="H37" s="314"/>
      <c r="I37" s="202" t="s">
        <v>450</v>
      </c>
      <c r="J37" s="314" t="s">
        <v>17</v>
      </c>
      <c r="K37" s="314"/>
      <c r="L37" s="200" t="s">
        <v>29</v>
      </c>
      <c r="M37" s="200">
        <v>4</v>
      </c>
      <c r="N37" s="312" t="s">
        <v>19</v>
      </c>
      <c r="O37" s="312"/>
      <c r="P37" s="312"/>
      <c r="Q37" s="200" t="s">
        <v>18</v>
      </c>
      <c r="W37" s="144">
        <f t="shared" si="0"/>
        <v>0</v>
      </c>
    </row>
    <row r="38" spans="2:23" ht="30" customHeight="1">
      <c r="B38" s="171"/>
      <c r="C38" s="312">
        <v>2018</v>
      </c>
      <c r="D38" s="312"/>
      <c r="E38" s="202" t="s">
        <v>1502</v>
      </c>
      <c r="F38" s="314" t="s">
        <v>1501</v>
      </c>
      <c r="G38" s="314"/>
      <c r="H38" s="314"/>
      <c r="I38" s="202" t="s">
        <v>450</v>
      </c>
      <c r="J38" s="314" t="s">
        <v>17</v>
      </c>
      <c r="K38" s="314"/>
      <c r="L38" s="200" t="s">
        <v>29</v>
      </c>
      <c r="M38" s="200">
        <v>4</v>
      </c>
      <c r="N38" s="312" t="s">
        <v>19</v>
      </c>
      <c r="O38" s="312"/>
      <c r="P38" s="312"/>
      <c r="Q38" s="200" t="s">
        <v>18</v>
      </c>
      <c r="W38" s="144">
        <f t="shared" si="0"/>
        <v>0</v>
      </c>
    </row>
    <row r="39" spans="2:23" ht="30" customHeight="1">
      <c r="B39" s="171"/>
      <c r="C39" s="312">
        <v>2018</v>
      </c>
      <c r="D39" s="312"/>
      <c r="E39" s="202" t="s">
        <v>1500</v>
      </c>
      <c r="F39" s="314" t="s">
        <v>1499</v>
      </c>
      <c r="G39" s="314"/>
      <c r="H39" s="314"/>
      <c r="I39" s="202" t="s">
        <v>450</v>
      </c>
      <c r="J39" s="314" t="s">
        <v>17</v>
      </c>
      <c r="K39" s="314"/>
      <c r="L39" s="200" t="s">
        <v>29</v>
      </c>
      <c r="M39" s="200">
        <v>4</v>
      </c>
      <c r="N39" s="312" t="s">
        <v>19</v>
      </c>
      <c r="O39" s="312"/>
      <c r="P39" s="312"/>
      <c r="Q39" s="200" t="s">
        <v>18</v>
      </c>
      <c r="W39" s="144">
        <f t="shared" si="0"/>
        <v>0</v>
      </c>
    </row>
    <row r="40" spans="2:23" ht="30" customHeight="1">
      <c r="B40" s="171"/>
      <c r="C40" s="312">
        <v>2018</v>
      </c>
      <c r="D40" s="312"/>
      <c r="E40" s="202" t="s">
        <v>1498</v>
      </c>
      <c r="F40" s="314" t="s">
        <v>1497</v>
      </c>
      <c r="G40" s="314"/>
      <c r="H40" s="314"/>
      <c r="I40" s="202" t="s">
        <v>450</v>
      </c>
      <c r="J40" s="314" t="s">
        <v>17</v>
      </c>
      <c r="K40" s="314"/>
      <c r="L40" s="200" t="s">
        <v>29</v>
      </c>
      <c r="M40" s="200">
        <v>4</v>
      </c>
      <c r="N40" s="312" t="s">
        <v>19</v>
      </c>
      <c r="O40" s="312"/>
      <c r="P40" s="312"/>
      <c r="Q40" s="200" t="s">
        <v>18</v>
      </c>
      <c r="W40" s="144">
        <f t="shared" si="0"/>
        <v>0</v>
      </c>
    </row>
    <row r="41" spans="2:23" s="181" customFormat="1" ht="30" customHeight="1">
      <c r="B41" s="180"/>
      <c r="C41" s="308">
        <v>2018</v>
      </c>
      <c r="D41" s="308"/>
      <c r="E41" s="153" t="s">
        <v>1496</v>
      </c>
      <c r="F41" s="310" t="s">
        <v>1495</v>
      </c>
      <c r="G41" s="310"/>
      <c r="H41" s="310"/>
      <c r="I41" s="153" t="s">
        <v>450</v>
      </c>
      <c r="J41" s="310" t="s">
        <v>17</v>
      </c>
      <c r="K41" s="310"/>
      <c r="L41" s="199" t="s">
        <v>18</v>
      </c>
      <c r="M41" s="199">
        <v>3</v>
      </c>
      <c r="N41" s="308" t="s">
        <v>19</v>
      </c>
      <c r="O41" s="308"/>
      <c r="P41" s="308"/>
      <c r="Q41" s="199" t="s">
        <v>18</v>
      </c>
      <c r="R41" s="155"/>
      <c r="S41" s="155"/>
      <c r="T41" s="155"/>
      <c r="U41" s="155"/>
      <c r="V41" s="155"/>
      <c r="W41" s="155">
        <f t="shared" si="0"/>
        <v>0</v>
      </c>
    </row>
    <row r="42" spans="2:23" ht="30" customHeight="1">
      <c r="B42" s="171"/>
      <c r="C42" s="312">
        <v>2018</v>
      </c>
      <c r="D42" s="312"/>
      <c r="E42" s="202" t="s">
        <v>1494</v>
      </c>
      <c r="F42" s="314" t="s">
        <v>1492</v>
      </c>
      <c r="G42" s="314"/>
      <c r="H42" s="314"/>
      <c r="I42" s="202" t="s">
        <v>450</v>
      </c>
      <c r="J42" s="314" t="s">
        <v>17</v>
      </c>
      <c r="K42" s="314"/>
      <c r="L42" s="200" t="s">
        <v>18</v>
      </c>
      <c r="M42" s="200">
        <v>4</v>
      </c>
      <c r="N42" s="312" t="s">
        <v>19</v>
      </c>
      <c r="O42" s="312"/>
      <c r="P42" s="312"/>
      <c r="Q42" s="200" t="s">
        <v>18</v>
      </c>
      <c r="W42" s="144">
        <f t="shared" si="0"/>
        <v>0</v>
      </c>
    </row>
    <row r="43" spans="2:23" ht="30" customHeight="1">
      <c r="B43" s="184"/>
      <c r="C43" s="312">
        <v>2018</v>
      </c>
      <c r="D43" s="312"/>
      <c r="E43" s="202" t="s">
        <v>1493</v>
      </c>
      <c r="F43" s="314" t="s">
        <v>1492</v>
      </c>
      <c r="G43" s="314"/>
      <c r="H43" s="314"/>
      <c r="I43" s="202" t="s">
        <v>450</v>
      </c>
      <c r="J43" s="314" t="s">
        <v>17</v>
      </c>
      <c r="K43" s="314"/>
      <c r="L43" s="200" t="s">
        <v>29</v>
      </c>
      <c r="M43" s="200">
        <v>5</v>
      </c>
      <c r="N43" s="312" t="s">
        <v>19</v>
      </c>
      <c r="O43" s="312"/>
      <c r="P43" s="312"/>
      <c r="Q43" s="200" t="s">
        <v>18</v>
      </c>
      <c r="W43" s="144">
        <f t="shared" si="0"/>
        <v>0</v>
      </c>
    </row>
    <row r="44" spans="2:23" ht="30" customHeight="1">
      <c r="B44" s="184"/>
      <c r="C44" s="312">
        <v>2018</v>
      </c>
      <c r="D44" s="312"/>
      <c r="E44" s="202" t="s">
        <v>1491</v>
      </c>
      <c r="F44" s="314" t="s">
        <v>1490</v>
      </c>
      <c r="G44" s="314"/>
      <c r="H44" s="314"/>
      <c r="I44" s="202" t="s">
        <v>450</v>
      </c>
      <c r="J44" s="314" t="s">
        <v>17</v>
      </c>
      <c r="K44" s="314"/>
      <c r="L44" s="200" t="s">
        <v>29</v>
      </c>
      <c r="M44" s="200">
        <v>5</v>
      </c>
      <c r="N44" s="312" t="s">
        <v>19</v>
      </c>
      <c r="O44" s="312"/>
      <c r="P44" s="312"/>
      <c r="Q44" s="200" t="s">
        <v>18</v>
      </c>
      <c r="W44" s="144">
        <f t="shared" si="0"/>
        <v>0</v>
      </c>
    </row>
    <row r="45" spans="2:23" ht="30" customHeight="1">
      <c r="B45" s="184"/>
      <c r="C45" s="312">
        <v>2018</v>
      </c>
      <c r="D45" s="312"/>
      <c r="E45" s="202" t="s">
        <v>1489</v>
      </c>
      <c r="F45" s="314" t="s">
        <v>1488</v>
      </c>
      <c r="G45" s="314"/>
      <c r="H45" s="314"/>
      <c r="I45" s="202" t="s">
        <v>450</v>
      </c>
      <c r="J45" s="314" t="s">
        <v>17</v>
      </c>
      <c r="K45" s="314"/>
      <c r="L45" s="200" t="s">
        <v>29</v>
      </c>
      <c r="M45" s="200">
        <v>5</v>
      </c>
      <c r="N45" s="312" t="s">
        <v>19</v>
      </c>
      <c r="O45" s="312"/>
      <c r="P45" s="312"/>
      <c r="Q45" s="200" t="s">
        <v>18</v>
      </c>
      <c r="W45" s="144">
        <f t="shared" si="0"/>
        <v>0</v>
      </c>
    </row>
    <row r="46" spans="2:23" ht="30" customHeight="1">
      <c r="B46" s="184"/>
      <c r="C46" s="312">
        <v>2018</v>
      </c>
      <c r="D46" s="312"/>
      <c r="E46" s="202" t="s">
        <v>1487</v>
      </c>
      <c r="F46" s="314" t="s">
        <v>1486</v>
      </c>
      <c r="G46" s="314"/>
      <c r="H46" s="314"/>
      <c r="I46" s="202" t="s">
        <v>450</v>
      </c>
      <c r="J46" s="314" t="s">
        <v>17</v>
      </c>
      <c r="K46" s="314"/>
      <c r="L46" s="200" t="s">
        <v>29</v>
      </c>
      <c r="M46" s="200">
        <v>5</v>
      </c>
      <c r="N46" s="312" t="s">
        <v>19</v>
      </c>
      <c r="O46" s="312"/>
      <c r="P46" s="312"/>
      <c r="Q46" s="200" t="s">
        <v>18</v>
      </c>
      <c r="W46" s="144">
        <f t="shared" si="0"/>
        <v>0</v>
      </c>
    </row>
    <row r="47" spans="2:23" ht="30" customHeight="1">
      <c r="B47" s="171"/>
      <c r="C47" s="312">
        <v>2018</v>
      </c>
      <c r="D47" s="312"/>
      <c r="E47" s="202" t="s">
        <v>1485</v>
      </c>
      <c r="F47" s="314" t="s">
        <v>1483</v>
      </c>
      <c r="G47" s="314"/>
      <c r="H47" s="314"/>
      <c r="I47" s="202" t="s">
        <v>450</v>
      </c>
      <c r="J47" s="314" t="s">
        <v>17</v>
      </c>
      <c r="K47" s="314"/>
      <c r="L47" s="200" t="s">
        <v>18</v>
      </c>
      <c r="M47" s="200">
        <v>4</v>
      </c>
      <c r="N47" s="312" t="s">
        <v>19</v>
      </c>
      <c r="O47" s="312"/>
      <c r="P47" s="312"/>
      <c r="Q47" s="200" t="s">
        <v>18</v>
      </c>
      <c r="W47" s="144">
        <f t="shared" si="0"/>
        <v>0</v>
      </c>
    </row>
    <row r="48" spans="2:23" ht="30" customHeight="1">
      <c r="B48" s="184"/>
      <c r="C48" s="312">
        <v>2018</v>
      </c>
      <c r="D48" s="312"/>
      <c r="E48" s="202" t="s">
        <v>1484</v>
      </c>
      <c r="F48" s="314" t="s">
        <v>1483</v>
      </c>
      <c r="G48" s="314"/>
      <c r="H48" s="314"/>
      <c r="I48" s="202" t="s">
        <v>450</v>
      </c>
      <c r="J48" s="314" t="s">
        <v>17</v>
      </c>
      <c r="K48" s="314"/>
      <c r="L48" s="200" t="s">
        <v>29</v>
      </c>
      <c r="M48" s="200">
        <v>5</v>
      </c>
      <c r="N48" s="312" t="s">
        <v>19</v>
      </c>
      <c r="O48" s="312"/>
      <c r="P48" s="312"/>
      <c r="Q48" s="200" t="s">
        <v>18</v>
      </c>
      <c r="W48" s="144">
        <f t="shared" si="0"/>
        <v>0</v>
      </c>
    </row>
    <row r="49" spans="1:23" ht="30" customHeight="1">
      <c r="B49" s="184"/>
      <c r="C49" s="312">
        <v>2018</v>
      </c>
      <c r="D49" s="312"/>
      <c r="E49" s="202" t="s">
        <v>1482</v>
      </c>
      <c r="F49" s="314" t="s">
        <v>1481</v>
      </c>
      <c r="G49" s="314"/>
      <c r="H49" s="314"/>
      <c r="I49" s="202" t="s">
        <v>450</v>
      </c>
      <c r="J49" s="314" t="s">
        <v>17</v>
      </c>
      <c r="K49" s="314"/>
      <c r="L49" s="200" t="s">
        <v>29</v>
      </c>
      <c r="M49" s="200">
        <v>5</v>
      </c>
      <c r="N49" s="312" t="s">
        <v>19</v>
      </c>
      <c r="O49" s="312"/>
      <c r="P49" s="312"/>
      <c r="Q49" s="200" t="s">
        <v>18</v>
      </c>
      <c r="W49" s="144">
        <f t="shared" si="0"/>
        <v>0</v>
      </c>
    </row>
    <row r="50" spans="1:23" ht="30" customHeight="1">
      <c r="B50" s="184"/>
      <c r="C50" s="312">
        <v>2018</v>
      </c>
      <c r="D50" s="312"/>
      <c r="E50" s="202" t="s">
        <v>1480</v>
      </c>
      <c r="F50" s="314" t="s">
        <v>1479</v>
      </c>
      <c r="G50" s="314"/>
      <c r="H50" s="314"/>
      <c r="I50" s="202" t="s">
        <v>450</v>
      </c>
      <c r="J50" s="314" t="s">
        <v>17</v>
      </c>
      <c r="K50" s="314"/>
      <c r="L50" s="200" t="s">
        <v>29</v>
      </c>
      <c r="M50" s="200">
        <v>5</v>
      </c>
      <c r="N50" s="312" t="s">
        <v>19</v>
      </c>
      <c r="O50" s="312"/>
      <c r="P50" s="312"/>
      <c r="Q50" s="200" t="s">
        <v>18</v>
      </c>
      <c r="W50" s="144">
        <f t="shared" si="0"/>
        <v>0</v>
      </c>
    </row>
    <row r="51" spans="1:23" s="181" customFormat="1" ht="30" customHeight="1">
      <c r="B51" s="180"/>
      <c r="C51" s="308">
        <v>2018</v>
      </c>
      <c r="D51" s="308"/>
      <c r="E51" s="153" t="s">
        <v>1478</v>
      </c>
      <c r="F51" s="310" t="s">
        <v>1477</v>
      </c>
      <c r="G51" s="310"/>
      <c r="H51" s="310"/>
      <c r="I51" s="153" t="s">
        <v>450</v>
      </c>
      <c r="J51" s="310" t="s">
        <v>17</v>
      </c>
      <c r="K51" s="310"/>
      <c r="L51" s="199" t="s">
        <v>18</v>
      </c>
      <c r="M51" s="199">
        <v>3</v>
      </c>
      <c r="N51" s="308" t="s">
        <v>19</v>
      </c>
      <c r="O51" s="308"/>
      <c r="P51" s="308"/>
      <c r="Q51" s="199" t="s">
        <v>18</v>
      </c>
      <c r="R51" s="155"/>
      <c r="S51" s="155"/>
      <c r="T51" s="155"/>
      <c r="U51" s="155"/>
      <c r="V51" s="155"/>
      <c r="W51" s="155">
        <f t="shared" si="0"/>
        <v>0</v>
      </c>
    </row>
    <row r="52" spans="1:23" ht="30" customHeight="1">
      <c r="B52" s="171"/>
      <c r="C52" s="312">
        <v>2018</v>
      </c>
      <c r="D52" s="312"/>
      <c r="E52" s="202" t="s">
        <v>1476</v>
      </c>
      <c r="F52" s="314" t="s">
        <v>1475</v>
      </c>
      <c r="G52" s="314"/>
      <c r="H52" s="314"/>
      <c r="I52" s="202" t="s">
        <v>450</v>
      </c>
      <c r="J52" s="314" t="s">
        <v>17</v>
      </c>
      <c r="K52" s="314"/>
      <c r="L52" s="200" t="s">
        <v>29</v>
      </c>
      <c r="M52" s="200">
        <v>4</v>
      </c>
      <c r="N52" s="312" t="s">
        <v>19</v>
      </c>
      <c r="O52" s="312"/>
      <c r="P52" s="312"/>
      <c r="Q52" s="200" t="s">
        <v>29</v>
      </c>
      <c r="W52" s="144">
        <f t="shared" si="0"/>
        <v>0</v>
      </c>
    </row>
    <row r="53" spans="1:23" ht="30" customHeight="1">
      <c r="B53" s="171"/>
      <c r="C53" s="312">
        <v>2018</v>
      </c>
      <c r="D53" s="312"/>
      <c r="E53" s="202" t="s">
        <v>1474</v>
      </c>
      <c r="F53" s="314" t="s">
        <v>1473</v>
      </c>
      <c r="G53" s="314"/>
      <c r="H53" s="314"/>
      <c r="I53" s="202" t="s">
        <v>450</v>
      </c>
      <c r="J53" s="314" t="s">
        <v>17</v>
      </c>
      <c r="K53" s="314"/>
      <c r="L53" s="200" t="s">
        <v>29</v>
      </c>
      <c r="M53" s="200">
        <v>4</v>
      </c>
      <c r="N53" s="312" t="s">
        <v>19</v>
      </c>
      <c r="O53" s="312"/>
      <c r="P53" s="312"/>
      <c r="Q53" s="200" t="s">
        <v>18</v>
      </c>
      <c r="W53" s="144">
        <f t="shared" si="0"/>
        <v>0</v>
      </c>
    </row>
    <row r="54" spans="1:23" ht="30" customHeight="1">
      <c r="B54" s="171"/>
      <c r="C54" s="312">
        <v>2018</v>
      </c>
      <c r="D54" s="312"/>
      <c r="E54" s="202" t="s">
        <v>1472</v>
      </c>
      <c r="F54" s="314" t="s">
        <v>1471</v>
      </c>
      <c r="G54" s="314"/>
      <c r="H54" s="314"/>
      <c r="I54" s="202" t="s">
        <v>450</v>
      </c>
      <c r="J54" s="314" t="s">
        <v>17</v>
      </c>
      <c r="K54" s="314"/>
      <c r="L54" s="200" t="s">
        <v>29</v>
      </c>
      <c r="M54" s="200">
        <v>4</v>
      </c>
      <c r="N54" s="312" t="s">
        <v>19</v>
      </c>
      <c r="O54" s="312"/>
      <c r="P54" s="312"/>
      <c r="Q54" s="200" t="s">
        <v>18</v>
      </c>
      <c r="W54" s="144">
        <f t="shared" si="0"/>
        <v>0</v>
      </c>
    </row>
    <row r="55" spans="1:23" s="181" customFormat="1" ht="30" customHeight="1">
      <c r="B55" s="180"/>
      <c r="C55" s="308">
        <v>2018</v>
      </c>
      <c r="D55" s="308"/>
      <c r="E55" s="153" t="s">
        <v>1470</v>
      </c>
      <c r="F55" s="310" t="s">
        <v>1469</v>
      </c>
      <c r="G55" s="310"/>
      <c r="H55" s="310"/>
      <c r="I55" s="153" t="s">
        <v>450</v>
      </c>
      <c r="J55" s="310" t="s">
        <v>17</v>
      </c>
      <c r="K55" s="310"/>
      <c r="L55" s="199" t="s">
        <v>18</v>
      </c>
      <c r="M55" s="199">
        <v>3</v>
      </c>
      <c r="N55" s="308" t="s">
        <v>19</v>
      </c>
      <c r="O55" s="308"/>
      <c r="P55" s="308"/>
      <c r="Q55" s="199" t="s">
        <v>18</v>
      </c>
      <c r="R55" s="155"/>
      <c r="S55" s="155"/>
      <c r="T55" s="155"/>
      <c r="U55" s="155"/>
      <c r="V55" s="155"/>
      <c r="W55" s="155">
        <f t="shared" si="0"/>
        <v>0</v>
      </c>
    </row>
    <row r="56" spans="1:23" ht="30" customHeight="1">
      <c r="B56" s="171"/>
      <c r="C56" s="312">
        <v>2018</v>
      </c>
      <c r="D56" s="312"/>
      <c r="E56" s="202" t="s">
        <v>1468</v>
      </c>
      <c r="F56" s="314" t="s">
        <v>1467</v>
      </c>
      <c r="G56" s="314"/>
      <c r="H56" s="314"/>
      <c r="I56" s="202" t="s">
        <v>450</v>
      </c>
      <c r="J56" s="314" t="s">
        <v>17</v>
      </c>
      <c r="K56" s="314"/>
      <c r="L56" s="200" t="s">
        <v>29</v>
      </c>
      <c r="M56" s="200">
        <v>4</v>
      </c>
      <c r="N56" s="312" t="s">
        <v>19</v>
      </c>
      <c r="O56" s="312"/>
      <c r="P56" s="312"/>
      <c r="Q56" s="200" t="s">
        <v>29</v>
      </c>
      <c r="W56" s="144">
        <f t="shared" si="0"/>
        <v>0</v>
      </c>
    </row>
    <row r="57" spans="1:23" ht="30" customHeight="1">
      <c r="B57" s="171"/>
      <c r="C57" s="312">
        <v>2018</v>
      </c>
      <c r="D57" s="312"/>
      <c r="E57" s="202" t="s">
        <v>1466</v>
      </c>
      <c r="F57" s="314" t="s">
        <v>1465</v>
      </c>
      <c r="G57" s="314"/>
      <c r="H57" s="314"/>
      <c r="I57" s="202" t="s">
        <v>450</v>
      </c>
      <c r="J57" s="314" t="s">
        <v>17</v>
      </c>
      <c r="K57" s="314"/>
      <c r="L57" s="200" t="s">
        <v>29</v>
      </c>
      <c r="M57" s="200">
        <v>4</v>
      </c>
      <c r="N57" s="312" t="s">
        <v>19</v>
      </c>
      <c r="O57" s="312"/>
      <c r="P57" s="312"/>
      <c r="Q57" s="200" t="s">
        <v>29</v>
      </c>
      <c r="W57" s="144">
        <f t="shared" si="0"/>
        <v>0</v>
      </c>
    </row>
    <row r="58" spans="1:23" ht="30" customHeight="1">
      <c r="B58" s="171"/>
      <c r="C58" s="312">
        <v>2018</v>
      </c>
      <c r="D58" s="312"/>
      <c r="E58" s="202" t="s">
        <v>1464</v>
      </c>
      <c r="F58" s="314" t="s">
        <v>1463</v>
      </c>
      <c r="G58" s="314"/>
      <c r="H58" s="314"/>
      <c r="I58" s="202" t="s">
        <v>450</v>
      </c>
      <c r="J58" s="314" t="s">
        <v>17</v>
      </c>
      <c r="K58" s="314"/>
      <c r="L58" s="200" t="s">
        <v>29</v>
      </c>
      <c r="M58" s="200">
        <v>4</v>
      </c>
      <c r="N58" s="312" t="s">
        <v>19</v>
      </c>
      <c r="O58" s="312"/>
      <c r="P58" s="312"/>
      <c r="Q58" s="200" t="s">
        <v>18</v>
      </c>
      <c r="W58" s="144">
        <f t="shared" si="0"/>
        <v>0</v>
      </c>
    </row>
    <row r="59" spans="1:23" ht="30" customHeight="1">
      <c r="B59" s="171"/>
      <c r="C59" s="312">
        <v>2018</v>
      </c>
      <c r="D59" s="312"/>
      <c r="E59" s="202" t="s">
        <v>1462</v>
      </c>
      <c r="F59" s="314" t="s">
        <v>1461</v>
      </c>
      <c r="G59" s="314"/>
      <c r="H59" s="314"/>
      <c r="I59" s="202" t="s">
        <v>450</v>
      </c>
      <c r="J59" s="314" t="s">
        <v>17</v>
      </c>
      <c r="K59" s="314"/>
      <c r="L59" s="200" t="s">
        <v>29</v>
      </c>
      <c r="M59" s="200">
        <v>4</v>
      </c>
      <c r="N59" s="312" t="s">
        <v>19</v>
      </c>
      <c r="O59" s="312"/>
      <c r="P59" s="312"/>
      <c r="Q59" s="200" t="s">
        <v>18</v>
      </c>
      <c r="W59" s="144">
        <f t="shared" si="0"/>
        <v>0</v>
      </c>
    </row>
    <row r="60" spans="1:23" s="181" customFormat="1" ht="30" customHeight="1">
      <c r="B60" s="180"/>
      <c r="C60" s="308">
        <v>2018</v>
      </c>
      <c r="D60" s="308"/>
      <c r="E60" s="153" t="s">
        <v>1460</v>
      </c>
      <c r="F60" s="310" t="s">
        <v>1459</v>
      </c>
      <c r="G60" s="310"/>
      <c r="H60" s="310"/>
      <c r="I60" s="153" t="s">
        <v>450</v>
      </c>
      <c r="J60" s="310" t="s">
        <v>17</v>
      </c>
      <c r="K60" s="310"/>
      <c r="L60" s="199" t="s">
        <v>18</v>
      </c>
      <c r="M60" s="199">
        <v>3</v>
      </c>
      <c r="N60" s="308" t="s">
        <v>19</v>
      </c>
      <c r="O60" s="308"/>
      <c r="P60" s="308"/>
      <c r="Q60" s="199" t="s">
        <v>18</v>
      </c>
      <c r="R60" s="155"/>
      <c r="S60" s="155"/>
      <c r="T60" s="155"/>
      <c r="U60" s="155"/>
      <c r="V60" s="155"/>
      <c r="W60" s="155">
        <f t="shared" si="0"/>
        <v>0</v>
      </c>
    </row>
    <row r="61" spans="1:23" ht="30" customHeight="1">
      <c r="B61" s="171"/>
      <c r="C61" s="312">
        <v>2018</v>
      </c>
      <c r="D61" s="312"/>
      <c r="E61" s="202" t="s">
        <v>1458</v>
      </c>
      <c r="F61" s="314" t="s">
        <v>1457</v>
      </c>
      <c r="G61" s="314"/>
      <c r="H61" s="314"/>
      <c r="I61" s="202" t="s">
        <v>450</v>
      </c>
      <c r="J61" s="314" t="s">
        <v>17</v>
      </c>
      <c r="K61" s="314"/>
      <c r="L61" s="200" t="s">
        <v>29</v>
      </c>
      <c r="M61" s="200">
        <v>4</v>
      </c>
      <c r="N61" s="312" t="s">
        <v>19</v>
      </c>
      <c r="O61" s="312"/>
      <c r="P61" s="312"/>
      <c r="Q61" s="200" t="s">
        <v>29</v>
      </c>
      <c r="W61" s="144">
        <f t="shared" si="0"/>
        <v>0</v>
      </c>
    </row>
    <row r="62" spans="1:23" ht="30" customHeight="1">
      <c r="B62" s="171"/>
      <c r="C62" s="312">
        <v>2018</v>
      </c>
      <c r="D62" s="312"/>
      <c r="E62" s="202" t="s">
        <v>1456</v>
      </c>
      <c r="F62" s="314" t="s">
        <v>1455</v>
      </c>
      <c r="G62" s="314"/>
      <c r="H62" s="314"/>
      <c r="I62" s="202" t="s">
        <v>450</v>
      </c>
      <c r="J62" s="314" t="s">
        <v>17</v>
      </c>
      <c r="K62" s="314"/>
      <c r="L62" s="200" t="s">
        <v>29</v>
      </c>
      <c r="M62" s="200">
        <v>4</v>
      </c>
      <c r="N62" s="312" t="s">
        <v>19</v>
      </c>
      <c r="O62" s="312"/>
      <c r="P62" s="312"/>
      <c r="Q62" s="200" t="s">
        <v>29</v>
      </c>
      <c r="W62" s="144">
        <f t="shared" si="0"/>
        <v>0</v>
      </c>
    </row>
    <row r="63" spans="1:23" ht="30" customHeight="1">
      <c r="B63" s="171"/>
      <c r="C63" s="312">
        <v>2018</v>
      </c>
      <c r="D63" s="312"/>
      <c r="E63" s="202" t="s">
        <v>1454</v>
      </c>
      <c r="F63" s="314" t="s">
        <v>1453</v>
      </c>
      <c r="G63" s="314"/>
      <c r="H63" s="314"/>
      <c r="I63" s="202" t="s">
        <v>450</v>
      </c>
      <c r="J63" s="314" t="s">
        <v>17</v>
      </c>
      <c r="K63" s="314"/>
      <c r="L63" s="200" t="s">
        <v>29</v>
      </c>
      <c r="M63" s="200">
        <v>4</v>
      </c>
      <c r="N63" s="312" t="s">
        <v>19</v>
      </c>
      <c r="O63" s="312"/>
      <c r="P63" s="312"/>
      <c r="Q63" s="200" t="s">
        <v>29</v>
      </c>
      <c r="W63" s="144">
        <f t="shared" si="0"/>
        <v>0</v>
      </c>
    </row>
    <row r="64" spans="1:23" ht="30" customHeight="1">
      <c r="A64" s="184"/>
      <c r="B64" s="171"/>
      <c r="C64" s="312">
        <v>2018</v>
      </c>
      <c r="D64" s="312"/>
      <c r="E64" s="202" t="s">
        <v>1452</v>
      </c>
      <c r="F64" s="314" t="s">
        <v>1451</v>
      </c>
      <c r="G64" s="314"/>
      <c r="H64" s="314"/>
      <c r="I64" s="202" t="s">
        <v>450</v>
      </c>
      <c r="J64" s="314" t="s">
        <v>17</v>
      </c>
      <c r="K64" s="314"/>
      <c r="L64" s="200" t="s">
        <v>29</v>
      </c>
      <c r="M64" s="200">
        <v>4</v>
      </c>
      <c r="N64" s="312" t="s">
        <v>19</v>
      </c>
      <c r="O64" s="312"/>
      <c r="P64" s="312"/>
      <c r="Q64" s="200" t="s">
        <v>29</v>
      </c>
      <c r="W64" s="144">
        <f t="shared" si="0"/>
        <v>0</v>
      </c>
    </row>
    <row r="65" spans="1:23" ht="30" customHeight="1">
      <c r="A65" s="184"/>
      <c r="B65" s="171"/>
      <c r="C65" s="312">
        <v>2018</v>
      </c>
      <c r="D65" s="312"/>
      <c r="E65" s="202" t="s">
        <v>1450</v>
      </c>
      <c r="F65" s="314" t="s">
        <v>1449</v>
      </c>
      <c r="G65" s="314"/>
      <c r="H65" s="314"/>
      <c r="I65" s="202" t="s">
        <v>450</v>
      </c>
      <c r="J65" s="314" t="s">
        <v>17</v>
      </c>
      <c r="K65" s="314"/>
      <c r="L65" s="200" t="s">
        <v>29</v>
      </c>
      <c r="M65" s="200">
        <v>4</v>
      </c>
      <c r="N65" s="312" t="s">
        <v>19</v>
      </c>
      <c r="O65" s="312"/>
      <c r="P65" s="312"/>
      <c r="Q65" s="200" t="s">
        <v>29</v>
      </c>
      <c r="W65" s="144">
        <f t="shared" si="0"/>
        <v>0</v>
      </c>
    </row>
    <row r="66" spans="1:23" s="181" customFormat="1" ht="30" customHeight="1">
      <c r="B66" s="180"/>
      <c r="C66" s="308">
        <v>2018</v>
      </c>
      <c r="D66" s="308"/>
      <c r="E66" s="153" t="s">
        <v>1448</v>
      </c>
      <c r="F66" s="310" t="s">
        <v>1447</v>
      </c>
      <c r="G66" s="310"/>
      <c r="H66" s="310"/>
      <c r="I66" s="153" t="s">
        <v>450</v>
      </c>
      <c r="J66" s="310" t="s">
        <v>17</v>
      </c>
      <c r="K66" s="310"/>
      <c r="L66" s="199" t="s">
        <v>18</v>
      </c>
      <c r="M66" s="199">
        <v>3</v>
      </c>
      <c r="N66" s="308" t="s">
        <v>19</v>
      </c>
      <c r="O66" s="308"/>
      <c r="P66" s="308"/>
      <c r="Q66" s="199" t="s">
        <v>18</v>
      </c>
      <c r="R66" s="155"/>
      <c r="S66" s="155"/>
      <c r="T66" s="155"/>
      <c r="U66" s="155">
        <f>U67+U68+U69+U70+U71+U72+U73+U74</f>
        <v>1500</v>
      </c>
      <c r="V66" s="155"/>
      <c r="W66" s="155">
        <f t="shared" si="0"/>
        <v>1500</v>
      </c>
    </row>
    <row r="67" spans="1:23" ht="30" customHeight="1">
      <c r="B67" s="171"/>
      <c r="C67" s="312">
        <v>2018</v>
      </c>
      <c r="D67" s="312"/>
      <c r="E67" s="202" t="s">
        <v>1446</v>
      </c>
      <c r="F67" s="314" t="s">
        <v>1445</v>
      </c>
      <c r="G67" s="314"/>
      <c r="H67" s="314"/>
      <c r="I67" s="202" t="s">
        <v>450</v>
      </c>
      <c r="J67" s="314" t="s">
        <v>17</v>
      </c>
      <c r="K67" s="314"/>
      <c r="L67" s="200" t="s">
        <v>29</v>
      </c>
      <c r="M67" s="200">
        <v>4</v>
      </c>
      <c r="N67" s="312" t="s">
        <v>19</v>
      </c>
      <c r="O67" s="312"/>
      <c r="P67" s="312"/>
      <c r="Q67" s="200" t="s">
        <v>29</v>
      </c>
      <c r="W67" s="144">
        <f t="shared" si="0"/>
        <v>0</v>
      </c>
    </row>
    <row r="68" spans="1:23" ht="30" customHeight="1">
      <c r="B68" s="171"/>
      <c r="C68" s="312">
        <v>2018</v>
      </c>
      <c r="D68" s="312"/>
      <c r="E68" s="202" t="s">
        <v>1444</v>
      </c>
      <c r="F68" s="314" t="s">
        <v>1443</v>
      </c>
      <c r="G68" s="314"/>
      <c r="H68" s="314"/>
      <c r="I68" s="202" t="s">
        <v>450</v>
      </c>
      <c r="J68" s="314" t="s">
        <v>17</v>
      </c>
      <c r="K68" s="314"/>
      <c r="L68" s="200" t="s">
        <v>29</v>
      </c>
      <c r="M68" s="200">
        <v>4</v>
      </c>
      <c r="N68" s="312" t="s">
        <v>19</v>
      </c>
      <c r="O68" s="312"/>
      <c r="P68" s="312"/>
      <c r="Q68" s="200" t="s">
        <v>29</v>
      </c>
      <c r="U68" s="144">
        <v>1000</v>
      </c>
      <c r="W68" s="144">
        <f t="shared" ref="W68:W131" si="1">R68+S68+T68+U68+V68</f>
        <v>1000</v>
      </c>
    </row>
    <row r="69" spans="1:23" ht="30" customHeight="1">
      <c r="B69" s="171"/>
      <c r="C69" s="312">
        <v>2018</v>
      </c>
      <c r="D69" s="312"/>
      <c r="E69" s="202" t="s">
        <v>1442</v>
      </c>
      <c r="F69" s="314" t="s">
        <v>1441</v>
      </c>
      <c r="G69" s="314"/>
      <c r="H69" s="314"/>
      <c r="I69" s="202" t="s">
        <v>450</v>
      </c>
      <c r="J69" s="314" t="s">
        <v>17</v>
      </c>
      <c r="K69" s="314"/>
      <c r="L69" s="200" t="s">
        <v>29</v>
      </c>
      <c r="M69" s="200">
        <v>4</v>
      </c>
      <c r="N69" s="312" t="s">
        <v>19</v>
      </c>
      <c r="O69" s="312"/>
      <c r="P69" s="312"/>
      <c r="Q69" s="200" t="s">
        <v>18</v>
      </c>
      <c r="W69" s="144">
        <f t="shared" si="1"/>
        <v>0</v>
      </c>
    </row>
    <row r="70" spans="1:23" ht="30" customHeight="1">
      <c r="B70" s="171"/>
      <c r="C70" s="312">
        <v>2018</v>
      </c>
      <c r="D70" s="312"/>
      <c r="E70" s="202" t="s">
        <v>1440</v>
      </c>
      <c r="F70" s="314" t="s">
        <v>1439</v>
      </c>
      <c r="G70" s="314"/>
      <c r="H70" s="314"/>
      <c r="I70" s="202" t="s">
        <v>450</v>
      </c>
      <c r="J70" s="314" t="s">
        <v>17</v>
      </c>
      <c r="K70" s="314"/>
      <c r="L70" s="200" t="s">
        <v>29</v>
      </c>
      <c r="M70" s="200">
        <v>4</v>
      </c>
      <c r="N70" s="312" t="s">
        <v>19</v>
      </c>
      <c r="O70" s="312"/>
      <c r="P70" s="312"/>
      <c r="Q70" s="200" t="s">
        <v>29</v>
      </c>
      <c r="U70" s="144">
        <v>500</v>
      </c>
      <c r="W70" s="144">
        <f t="shared" si="1"/>
        <v>500</v>
      </c>
    </row>
    <row r="71" spans="1:23" ht="30" customHeight="1">
      <c r="B71" s="171"/>
      <c r="C71" s="312">
        <v>2018</v>
      </c>
      <c r="D71" s="312"/>
      <c r="E71" s="202" t="s">
        <v>1438</v>
      </c>
      <c r="F71" s="314" t="s">
        <v>1437</v>
      </c>
      <c r="G71" s="314"/>
      <c r="H71" s="314"/>
      <c r="I71" s="202" t="s">
        <v>450</v>
      </c>
      <c r="J71" s="314" t="s">
        <v>17</v>
      </c>
      <c r="K71" s="314"/>
      <c r="L71" s="200" t="s">
        <v>29</v>
      </c>
      <c r="M71" s="200">
        <v>4</v>
      </c>
      <c r="N71" s="312" t="s">
        <v>19</v>
      </c>
      <c r="O71" s="312"/>
      <c r="P71" s="312"/>
      <c r="Q71" s="200" t="s">
        <v>29</v>
      </c>
      <c r="W71" s="144">
        <f t="shared" si="1"/>
        <v>0</v>
      </c>
    </row>
    <row r="72" spans="1:23" ht="30" customHeight="1">
      <c r="B72" s="171"/>
      <c r="C72" s="312">
        <v>2018</v>
      </c>
      <c r="D72" s="312"/>
      <c r="E72" s="202" t="s">
        <v>1436</v>
      </c>
      <c r="F72" s="314" t="s">
        <v>1435</v>
      </c>
      <c r="G72" s="314"/>
      <c r="H72" s="314"/>
      <c r="I72" s="202" t="s">
        <v>450</v>
      </c>
      <c r="J72" s="314" t="s">
        <v>17</v>
      </c>
      <c r="K72" s="314"/>
      <c r="L72" s="200" t="s">
        <v>29</v>
      </c>
      <c r="M72" s="200">
        <v>4</v>
      </c>
      <c r="N72" s="312" t="s">
        <v>19</v>
      </c>
      <c r="O72" s="312"/>
      <c r="P72" s="312"/>
      <c r="Q72" s="200" t="s">
        <v>29</v>
      </c>
      <c r="W72" s="144">
        <f t="shared" si="1"/>
        <v>0</v>
      </c>
    </row>
    <row r="73" spans="1:23" ht="30" customHeight="1">
      <c r="B73" s="171"/>
      <c r="C73" s="312">
        <v>2018</v>
      </c>
      <c r="D73" s="312"/>
      <c r="E73" s="202" t="s">
        <v>1434</v>
      </c>
      <c r="F73" s="314" t="s">
        <v>1433</v>
      </c>
      <c r="G73" s="314"/>
      <c r="H73" s="314"/>
      <c r="I73" s="202" t="s">
        <v>450</v>
      </c>
      <c r="J73" s="314" t="s">
        <v>17</v>
      </c>
      <c r="K73" s="314"/>
      <c r="L73" s="200" t="s">
        <v>29</v>
      </c>
      <c r="M73" s="200">
        <v>4</v>
      </c>
      <c r="N73" s="312" t="s">
        <v>19</v>
      </c>
      <c r="O73" s="312"/>
      <c r="P73" s="312"/>
      <c r="Q73" s="200" t="s">
        <v>18</v>
      </c>
      <c r="W73" s="144">
        <f t="shared" si="1"/>
        <v>0</v>
      </c>
    </row>
    <row r="74" spans="1:23" ht="30" customHeight="1">
      <c r="B74" s="171"/>
      <c r="C74" s="312">
        <v>2018</v>
      </c>
      <c r="D74" s="312"/>
      <c r="E74" s="202" t="s">
        <v>1432</v>
      </c>
      <c r="F74" s="314" t="s">
        <v>1431</v>
      </c>
      <c r="G74" s="314"/>
      <c r="H74" s="314"/>
      <c r="I74" s="202" t="s">
        <v>450</v>
      </c>
      <c r="J74" s="314" t="s">
        <v>17</v>
      </c>
      <c r="K74" s="314"/>
      <c r="L74" s="200" t="s">
        <v>29</v>
      </c>
      <c r="M74" s="200">
        <v>4</v>
      </c>
      <c r="N74" s="312" t="s">
        <v>19</v>
      </c>
      <c r="O74" s="312"/>
      <c r="P74" s="312"/>
      <c r="Q74" s="200" t="s">
        <v>18</v>
      </c>
      <c r="W74" s="144">
        <f t="shared" si="1"/>
        <v>0</v>
      </c>
    </row>
    <row r="75" spans="1:23" s="181" customFormat="1" ht="30" customHeight="1">
      <c r="B75" s="180"/>
      <c r="C75" s="308">
        <v>2018</v>
      </c>
      <c r="D75" s="308"/>
      <c r="E75" s="153" t="s">
        <v>1430</v>
      </c>
      <c r="F75" s="310" t="s">
        <v>1429</v>
      </c>
      <c r="G75" s="310"/>
      <c r="H75" s="310"/>
      <c r="I75" s="153" t="s">
        <v>450</v>
      </c>
      <c r="J75" s="310" t="s">
        <v>17</v>
      </c>
      <c r="K75" s="310"/>
      <c r="L75" s="199" t="s">
        <v>18</v>
      </c>
      <c r="M75" s="199">
        <v>3</v>
      </c>
      <c r="N75" s="308" t="s">
        <v>19</v>
      </c>
      <c r="O75" s="308"/>
      <c r="P75" s="308"/>
      <c r="Q75" s="199" t="s">
        <v>18</v>
      </c>
      <c r="R75" s="155"/>
      <c r="S75" s="155"/>
      <c r="T75" s="155"/>
      <c r="U75" s="155"/>
      <c r="V75" s="155"/>
      <c r="W75" s="155">
        <f t="shared" si="1"/>
        <v>0</v>
      </c>
    </row>
    <row r="76" spans="1:23" ht="30" customHeight="1">
      <c r="B76" s="171"/>
      <c r="C76" s="312">
        <v>2018</v>
      </c>
      <c r="D76" s="312"/>
      <c r="E76" s="202" t="s">
        <v>1428</v>
      </c>
      <c r="F76" s="314" t="s">
        <v>1427</v>
      </c>
      <c r="G76" s="314"/>
      <c r="H76" s="314"/>
      <c r="I76" s="202" t="s">
        <v>450</v>
      </c>
      <c r="J76" s="314" t="s">
        <v>17</v>
      </c>
      <c r="K76" s="314"/>
      <c r="L76" s="200" t="s">
        <v>29</v>
      </c>
      <c r="M76" s="200">
        <v>4</v>
      </c>
      <c r="N76" s="312" t="s">
        <v>19</v>
      </c>
      <c r="O76" s="312"/>
      <c r="P76" s="312"/>
      <c r="Q76" s="200" t="s">
        <v>18</v>
      </c>
      <c r="W76" s="144">
        <f t="shared" si="1"/>
        <v>0</v>
      </c>
    </row>
    <row r="77" spans="1:23" ht="30" customHeight="1">
      <c r="B77" s="171"/>
      <c r="C77" s="312">
        <v>2018</v>
      </c>
      <c r="D77" s="312"/>
      <c r="E77" s="202" t="s">
        <v>1426</v>
      </c>
      <c r="F77" s="314" t="s">
        <v>1425</v>
      </c>
      <c r="G77" s="314"/>
      <c r="H77" s="314"/>
      <c r="I77" s="202" t="s">
        <v>450</v>
      </c>
      <c r="J77" s="314" t="s">
        <v>17</v>
      </c>
      <c r="K77" s="314"/>
      <c r="L77" s="200" t="s">
        <v>29</v>
      </c>
      <c r="M77" s="200">
        <v>4</v>
      </c>
      <c r="N77" s="312" t="s">
        <v>19</v>
      </c>
      <c r="O77" s="312"/>
      <c r="P77" s="312"/>
      <c r="Q77" s="200" t="s">
        <v>18</v>
      </c>
      <c r="W77" s="144">
        <f t="shared" si="1"/>
        <v>0</v>
      </c>
    </row>
    <row r="78" spans="1:23" ht="30" customHeight="1">
      <c r="B78" s="171"/>
      <c r="C78" s="312">
        <v>2018</v>
      </c>
      <c r="D78" s="312"/>
      <c r="E78" s="202" t="s">
        <v>1424</v>
      </c>
      <c r="F78" s="314" t="s">
        <v>1423</v>
      </c>
      <c r="G78" s="314"/>
      <c r="H78" s="314"/>
      <c r="I78" s="202" t="s">
        <v>450</v>
      </c>
      <c r="J78" s="314" t="s">
        <v>17</v>
      </c>
      <c r="K78" s="314"/>
      <c r="L78" s="200" t="s">
        <v>29</v>
      </c>
      <c r="M78" s="200">
        <v>4</v>
      </c>
      <c r="N78" s="312" t="s">
        <v>19</v>
      </c>
      <c r="O78" s="312"/>
      <c r="P78" s="312"/>
      <c r="Q78" s="200" t="s">
        <v>18</v>
      </c>
      <c r="W78" s="144">
        <f t="shared" si="1"/>
        <v>0</v>
      </c>
    </row>
    <row r="79" spans="1:23" ht="30" customHeight="1">
      <c r="B79" s="171"/>
      <c r="C79" s="312">
        <v>2018</v>
      </c>
      <c r="D79" s="312"/>
      <c r="E79" s="202" t="s">
        <v>1422</v>
      </c>
      <c r="F79" s="314" t="s">
        <v>1421</v>
      </c>
      <c r="G79" s="314"/>
      <c r="H79" s="314"/>
      <c r="I79" s="202" t="s">
        <v>450</v>
      </c>
      <c r="J79" s="314" t="s">
        <v>17</v>
      </c>
      <c r="K79" s="314"/>
      <c r="L79" s="200" t="s">
        <v>29</v>
      </c>
      <c r="M79" s="200">
        <v>4</v>
      </c>
      <c r="N79" s="312" t="s">
        <v>19</v>
      </c>
      <c r="O79" s="312"/>
      <c r="P79" s="312"/>
      <c r="Q79" s="200" t="s">
        <v>18</v>
      </c>
      <c r="W79" s="144">
        <f t="shared" si="1"/>
        <v>0</v>
      </c>
    </row>
    <row r="80" spans="1:23" ht="30" customHeight="1">
      <c r="B80" s="171"/>
      <c r="C80" s="312">
        <v>2018</v>
      </c>
      <c r="D80" s="312"/>
      <c r="E80" s="202" t="s">
        <v>1420</v>
      </c>
      <c r="F80" s="314" t="s">
        <v>1419</v>
      </c>
      <c r="G80" s="314"/>
      <c r="H80" s="314"/>
      <c r="I80" s="202" t="s">
        <v>450</v>
      </c>
      <c r="J80" s="314" t="s">
        <v>17</v>
      </c>
      <c r="K80" s="314"/>
      <c r="L80" s="200" t="s">
        <v>29</v>
      </c>
      <c r="M80" s="200">
        <v>4</v>
      </c>
      <c r="N80" s="312" t="s">
        <v>19</v>
      </c>
      <c r="O80" s="312"/>
      <c r="P80" s="312"/>
      <c r="Q80" s="200" t="s">
        <v>18</v>
      </c>
      <c r="W80" s="144">
        <f t="shared" si="1"/>
        <v>0</v>
      </c>
    </row>
    <row r="81" spans="2:23" s="181" customFormat="1" ht="30" customHeight="1">
      <c r="B81" s="180"/>
      <c r="C81" s="308">
        <v>2018</v>
      </c>
      <c r="D81" s="308"/>
      <c r="E81" s="153" t="s">
        <v>1418</v>
      </c>
      <c r="F81" s="310" t="s">
        <v>1417</v>
      </c>
      <c r="G81" s="310"/>
      <c r="H81" s="310"/>
      <c r="I81" s="153" t="s">
        <v>450</v>
      </c>
      <c r="J81" s="310" t="s">
        <v>17</v>
      </c>
      <c r="K81" s="310"/>
      <c r="L81" s="199" t="s">
        <v>18</v>
      </c>
      <c r="M81" s="199">
        <v>3</v>
      </c>
      <c r="N81" s="308" t="s">
        <v>19</v>
      </c>
      <c r="O81" s="308"/>
      <c r="P81" s="308"/>
      <c r="Q81" s="199" t="s">
        <v>18</v>
      </c>
      <c r="R81" s="155"/>
      <c r="S81" s="155"/>
      <c r="T81" s="155"/>
      <c r="U81" s="155"/>
      <c r="V81" s="155"/>
      <c r="W81" s="155">
        <f t="shared" si="1"/>
        <v>0</v>
      </c>
    </row>
    <row r="82" spans="2:23" ht="30" customHeight="1">
      <c r="B82" s="171"/>
      <c r="C82" s="312">
        <v>2018</v>
      </c>
      <c r="D82" s="312"/>
      <c r="E82" s="202" t="s">
        <v>1416</v>
      </c>
      <c r="F82" s="314" t="s">
        <v>1415</v>
      </c>
      <c r="G82" s="314"/>
      <c r="H82" s="314"/>
      <c r="I82" s="202" t="s">
        <v>450</v>
      </c>
      <c r="J82" s="314" t="s">
        <v>17</v>
      </c>
      <c r="K82" s="314"/>
      <c r="L82" s="200" t="s">
        <v>29</v>
      </c>
      <c r="M82" s="200">
        <v>4</v>
      </c>
      <c r="N82" s="312" t="s">
        <v>19</v>
      </c>
      <c r="O82" s="312"/>
      <c r="P82" s="312"/>
      <c r="Q82" s="200" t="s">
        <v>18</v>
      </c>
      <c r="W82" s="144">
        <f t="shared" si="1"/>
        <v>0</v>
      </c>
    </row>
    <row r="83" spans="2:23" ht="30" customHeight="1">
      <c r="B83" s="171"/>
      <c r="C83" s="312">
        <v>2018</v>
      </c>
      <c r="D83" s="312"/>
      <c r="E83" s="202" t="s">
        <v>1414</v>
      </c>
      <c r="F83" s="314" t="s">
        <v>1413</v>
      </c>
      <c r="G83" s="314"/>
      <c r="H83" s="314"/>
      <c r="I83" s="202" t="s">
        <v>450</v>
      </c>
      <c r="J83" s="314" t="s">
        <v>17</v>
      </c>
      <c r="K83" s="314"/>
      <c r="L83" s="200" t="s">
        <v>29</v>
      </c>
      <c r="M83" s="200">
        <v>4</v>
      </c>
      <c r="N83" s="312" t="s">
        <v>19</v>
      </c>
      <c r="O83" s="312"/>
      <c r="P83" s="312"/>
      <c r="Q83" s="200" t="s">
        <v>18</v>
      </c>
      <c r="W83" s="144">
        <f t="shared" si="1"/>
        <v>0</v>
      </c>
    </row>
    <row r="84" spans="2:23" ht="30" customHeight="1">
      <c r="B84" s="171"/>
      <c r="C84" s="312">
        <v>2018</v>
      </c>
      <c r="D84" s="312"/>
      <c r="E84" s="202" t="s">
        <v>1412</v>
      </c>
      <c r="F84" s="314" t="s">
        <v>1411</v>
      </c>
      <c r="G84" s="314"/>
      <c r="H84" s="314"/>
      <c r="I84" s="202" t="s">
        <v>450</v>
      </c>
      <c r="J84" s="314" t="s">
        <v>17</v>
      </c>
      <c r="K84" s="314"/>
      <c r="L84" s="200" t="s">
        <v>29</v>
      </c>
      <c r="M84" s="200">
        <v>4</v>
      </c>
      <c r="N84" s="312" t="s">
        <v>19</v>
      </c>
      <c r="O84" s="312"/>
      <c r="P84" s="312"/>
      <c r="Q84" s="200" t="s">
        <v>18</v>
      </c>
      <c r="W84" s="144">
        <f t="shared" si="1"/>
        <v>0</v>
      </c>
    </row>
    <row r="85" spans="2:23" ht="30" customHeight="1">
      <c r="B85" s="171"/>
      <c r="C85" s="312">
        <v>2018</v>
      </c>
      <c r="D85" s="312"/>
      <c r="E85" s="202" t="s">
        <v>1410</v>
      </c>
      <c r="F85" s="314" t="s">
        <v>1409</v>
      </c>
      <c r="G85" s="314"/>
      <c r="H85" s="314"/>
      <c r="I85" s="202" t="s">
        <v>450</v>
      </c>
      <c r="J85" s="314" t="s">
        <v>17</v>
      </c>
      <c r="K85" s="314"/>
      <c r="L85" s="200" t="s">
        <v>29</v>
      </c>
      <c r="M85" s="200">
        <v>4</v>
      </c>
      <c r="N85" s="312" t="s">
        <v>19</v>
      </c>
      <c r="O85" s="312"/>
      <c r="P85" s="312"/>
      <c r="Q85" s="200" t="s">
        <v>18</v>
      </c>
      <c r="W85" s="144">
        <f t="shared" si="1"/>
        <v>0</v>
      </c>
    </row>
    <row r="86" spans="2:23" ht="30" customHeight="1">
      <c r="B86" s="171"/>
      <c r="C86" s="312">
        <v>2018</v>
      </c>
      <c r="D86" s="312"/>
      <c r="E86" s="202" t="s">
        <v>1408</v>
      </c>
      <c r="F86" s="314" t="s">
        <v>1407</v>
      </c>
      <c r="G86" s="314"/>
      <c r="H86" s="314"/>
      <c r="I86" s="202" t="s">
        <v>450</v>
      </c>
      <c r="J86" s="314" t="s">
        <v>17</v>
      </c>
      <c r="K86" s="314"/>
      <c r="L86" s="200" t="s">
        <v>29</v>
      </c>
      <c r="M86" s="200">
        <v>4</v>
      </c>
      <c r="N86" s="312" t="s">
        <v>19</v>
      </c>
      <c r="O86" s="312"/>
      <c r="P86" s="312"/>
      <c r="Q86" s="200" t="s">
        <v>18</v>
      </c>
      <c r="W86" s="144">
        <f t="shared" si="1"/>
        <v>0</v>
      </c>
    </row>
    <row r="87" spans="2:23" s="181" customFormat="1" ht="30" customHeight="1">
      <c r="B87" s="180"/>
      <c r="C87" s="308">
        <v>2018</v>
      </c>
      <c r="D87" s="308"/>
      <c r="E87" s="153" t="s">
        <v>1406</v>
      </c>
      <c r="F87" s="310" t="s">
        <v>1405</v>
      </c>
      <c r="G87" s="310"/>
      <c r="H87" s="310"/>
      <c r="I87" s="153" t="s">
        <v>450</v>
      </c>
      <c r="J87" s="310" t="s">
        <v>17</v>
      </c>
      <c r="K87" s="310"/>
      <c r="L87" s="199" t="s">
        <v>18</v>
      </c>
      <c r="M87" s="199">
        <v>3</v>
      </c>
      <c r="N87" s="308" t="s">
        <v>19</v>
      </c>
      <c r="O87" s="308"/>
      <c r="P87" s="308"/>
      <c r="Q87" s="199" t="s">
        <v>18</v>
      </c>
      <c r="R87" s="155"/>
      <c r="S87" s="155"/>
      <c r="T87" s="155"/>
      <c r="U87" s="155"/>
      <c r="V87" s="155"/>
      <c r="W87" s="155">
        <f t="shared" si="1"/>
        <v>0</v>
      </c>
    </row>
    <row r="88" spans="2:23" ht="30" customHeight="1">
      <c r="B88" s="171"/>
      <c r="C88" s="312">
        <v>2018</v>
      </c>
      <c r="D88" s="312"/>
      <c r="E88" s="202" t="s">
        <v>1404</v>
      </c>
      <c r="F88" s="314" t="s">
        <v>1403</v>
      </c>
      <c r="G88" s="314"/>
      <c r="H88" s="314"/>
      <c r="I88" s="202" t="s">
        <v>450</v>
      </c>
      <c r="J88" s="314" t="s">
        <v>17</v>
      </c>
      <c r="K88" s="314"/>
      <c r="L88" s="200" t="s">
        <v>18</v>
      </c>
      <c r="M88" s="200">
        <v>4</v>
      </c>
      <c r="N88" s="312" t="s">
        <v>19</v>
      </c>
      <c r="O88" s="312"/>
      <c r="P88" s="312"/>
      <c r="Q88" s="200" t="s">
        <v>18</v>
      </c>
      <c r="W88" s="144">
        <f t="shared" si="1"/>
        <v>0</v>
      </c>
    </row>
    <row r="89" spans="2:23" s="186" customFormat="1" ht="30" customHeight="1">
      <c r="B89" s="185"/>
      <c r="C89" s="312">
        <v>2018</v>
      </c>
      <c r="D89" s="312"/>
      <c r="E89" s="193" t="s">
        <v>1402</v>
      </c>
      <c r="F89" s="301" t="s">
        <v>1401</v>
      </c>
      <c r="G89" s="301"/>
      <c r="H89" s="301"/>
      <c r="I89" s="193" t="s">
        <v>450</v>
      </c>
      <c r="J89" s="301" t="s">
        <v>17</v>
      </c>
      <c r="K89" s="301"/>
      <c r="L89" s="191" t="s">
        <v>29</v>
      </c>
      <c r="M89" s="191">
        <v>5</v>
      </c>
      <c r="N89" s="299" t="s">
        <v>19</v>
      </c>
      <c r="O89" s="299"/>
      <c r="P89" s="299"/>
      <c r="Q89" s="191" t="s">
        <v>18</v>
      </c>
      <c r="R89" s="159"/>
      <c r="S89" s="159"/>
      <c r="T89" s="159"/>
      <c r="U89" s="159"/>
      <c r="V89" s="159"/>
      <c r="W89" s="159">
        <f t="shared" si="1"/>
        <v>0</v>
      </c>
    </row>
    <row r="90" spans="2:23" ht="30" customHeight="1">
      <c r="B90" s="184"/>
      <c r="C90" s="312">
        <v>2018</v>
      </c>
      <c r="D90" s="312"/>
      <c r="E90" s="202" t="s">
        <v>1400</v>
      </c>
      <c r="F90" s="314" t="s">
        <v>1399</v>
      </c>
      <c r="G90" s="314"/>
      <c r="H90" s="314"/>
      <c r="I90" s="202" t="s">
        <v>450</v>
      </c>
      <c r="J90" s="314" t="s">
        <v>17</v>
      </c>
      <c r="K90" s="314"/>
      <c r="L90" s="200" t="s">
        <v>29</v>
      </c>
      <c r="M90" s="200">
        <v>5</v>
      </c>
      <c r="N90" s="312" t="s">
        <v>19</v>
      </c>
      <c r="O90" s="312"/>
      <c r="P90" s="312"/>
      <c r="Q90" s="200" t="s">
        <v>18</v>
      </c>
      <c r="W90" s="144">
        <f t="shared" si="1"/>
        <v>0</v>
      </c>
    </row>
    <row r="91" spans="2:23" ht="30" customHeight="1">
      <c r="B91" s="184"/>
      <c r="C91" s="312">
        <v>2018</v>
      </c>
      <c r="D91" s="312"/>
      <c r="E91" s="202" t="s">
        <v>1398</v>
      </c>
      <c r="F91" s="314" t="s">
        <v>1397</v>
      </c>
      <c r="G91" s="314"/>
      <c r="H91" s="314"/>
      <c r="I91" s="202" t="s">
        <v>450</v>
      </c>
      <c r="J91" s="314" t="s">
        <v>17</v>
      </c>
      <c r="K91" s="314"/>
      <c r="L91" s="200" t="s">
        <v>29</v>
      </c>
      <c r="M91" s="200">
        <v>5</v>
      </c>
      <c r="N91" s="312" t="s">
        <v>19</v>
      </c>
      <c r="O91" s="312"/>
      <c r="P91" s="312"/>
      <c r="Q91" s="200" t="s">
        <v>18</v>
      </c>
      <c r="W91" s="144">
        <f t="shared" si="1"/>
        <v>0</v>
      </c>
    </row>
    <row r="92" spans="2:23" ht="30" customHeight="1">
      <c r="B92" s="171"/>
      <c r="C92" s="312">
        <v>2018</v>
      </c>
      <c r="D92" s="312"/>
      <c r="E92" s="202" t="s">
        <v>1396</v>
      </c>
      <c r="F92" s="314" t="s">
        <v>1394</v>
      </c>
      <c r="G92" s="314"/>
      <c r="H92" s="314"/>
      <c r="I92" s="202" t="s">
        <v>450</v>
      </c>
      <c r="J92" s="314" t="s">
        <v>17</v>
      </c>
      <c r="K92" s="314"/>
      <c r="L92" s="200" t="s">
        <v>18</v>
      </c>
      <c r="M92" s="200">
        <v>4</v>
      </c>
      <c r="N92" s="312" t="s">
        <v>19</v>
      </c>
      <c r="O92" s="312"/>
      <c r="P92" s="312"/>
      <c r="Q92" s="200" t="s">
        <v>18</v>
      </c>
      <c r="W92" s="144">
        <f t="shared" si="1"/>
        <v>0</v>
      </c>
    </row>
    <row r="93" spans="2:23" ht="30" customHeight="1">
      <c r="B93" s="184"/>
      <c r="C93" s="312">
        <v>2018</v>
      </c>
      <c r="D93" s="312"/>
      <c r="E93" s="202" t="s">
        <v>1395</v>
      </c>
      <c r="F93" s="314" t="s">
        <v>1394</v>
      </c>
      <c r="G93" s="314"/>
      <c r="H93" s="314"/>
      <c r="I93" s="202" t="s">
        <v>450</v>
      </c>
      <c r="J93" s="314" t="s">
        <v>17</v>
      </c>
      <c r="K93" s="314"/>
      <c r="L93" s="200" t="s">
        <v>29</v>
      </c>
      <c r="M93" s="200">
        <v>5</v>
      </c>
      <c r="N93" s="312" t="s">
        <v>19</v>
      </c>
      <c r="O93" s="312"/>
      <c r="P93" s="312"/>
      <c r="Q93" s="200" t="s">
        <v>18</v>
      </c>
      <c r="W93" s="144">
        <f t="shared" si="1"/>
        <v>0</v>
      </c>
    </row>
    <row r="94" spans="2:23" ht="30" customHeight="1">
      <c r="B94" s="184"/>
      <c r="C94" s="312">
        <v>2018</v>
      </c>
      <c r="D94" s="312"/>
      <c r="E94" s="202" t="s">
        <v>1393</v>
      </c>
      <c r="F94" s="314" t="s">
        <v>1392</v>
      </c>
      <c r="G94" s="314"/>
      <c r="H94" s="314"/>
      <c r="I94" s="202" t="s">
        <v>450</v>
      </c>
      <c r="J94" s="314" t="s">
        <v>17</v>
      </c>
      <c r="K94" s="314"/>
      <c r="L94" s="200" t="s">
        <v>29</v>
      </c>
      <c r="M94" s="200">
        <v>5</v>
      </c>
      <c r="N94" s="312" t="s">
        <v>19</v>
      </c>
      <c r="O94" s="312"/>
      <c r="P94" s="312"/>
      <c r="Q94" s="200" t="s">
        <v>18</v>
      </c>
      <c r="W94" s="144">
        <f t="shared" si="1"/>
        <v>0</v>
      </c>
    </row>
    <row r="95" spans="2:23" ht="30" customHeight="1">
      <c r="B95" s="184"/>
      <c r="C95" s="312">
        <v>2018</v>
      </c>
      <c r="D95" s="312"/>
      <c r="E95" s="202" t="s">
        <v>1391</v>
      </c>
      <c r="F95" s="314" t="s">
        <v>1390</v>
      </c>
      <c r="G95" s="314"/>
      <c r="H95" s="314"/>
      <c r="I95" s="202" t="s">
        <v>450</v>
      </c>
      <c r="J95" s="314" t="s">
        <v>17</v>
      </c>
      <c r="K95" s="314"/>
      <c r="L95" s="200" t="s">
        <v>29</v>
      </c>
      <c r="M95" s="200">
        <v>5</v>
      </c>
      <c r="N95" s="312" t="s">
        <v>19</v>
      </c>
      <c r="O95" s="312"/>
      <c r="P95" s="312"/>
      <c r="Q95" s="200" t="s">
        <v>18</v>
      </c>
      <c r="W95" s="144">
        <f t="shared" si="1"/>
        <v>0</v>
      </c>
    </row>
    <row r="96" spans="2:23" ht="30" customHeight="1">
      <c r="B96" s="171"/>
      <c r="C96" s="312">
        <v>2018</v>
      </c>
      <c r="D96" s="312"/>
      <c r="E96" s="202" t="s">
        <v>1389</v>
      </c>
      <c r="F96" s="314" t="s">
        <v>1388</v>
      </c>
      <c r="G96" s="314"/>
      <c r="H96" s="314"/>
      <c r="I96" s="202" t="s">
        <v>450</v>
      </c>
      <c r="J96" s="314" t="s">
        <v>17</v>
      </c>
      <c r="K96" s="314"/>
      <c r="L96" s="200" t="s">
        <v>18</v>
      </c>
      <c r="M96" s="200">
        <v>4</v>
      </c>
      <c r="N96" s="312" t="s">
        <v>19</v>
      </c>
      <c r="O96" s="312"/>
      <c r="P96" s="312"/>
      <c r="Q96" s="200" t="s">
        <v>18</v>
      </c>
      <c r="W96" s="144">
        <f t="shared" si="1"/>
        <v>0</v>
      </c>
    </row>
    <row r="97" spans="2:23" ht="30" customHeight="1">
      <c r="B97" s="184"/>
      <c r="C97" s="312">
        <v>2018</v>
      </c>
      <c r="D97" s="312"/>
      <c r="E97" s="202" t="s">
        <v>1387</v>
      </c>
      <c r="F97" s="314" t="s">
        <v>1386</v>
      </c>
      <c r="G97" s="314"/>
      <c r="H97" s="314"/>
      <c r="I97" s="202" t="s">
        <v>450</v>
      </c>
      <c r="J97" s="314" t="s">
        <v>17</v>
      </c>
      <c r="K97" s="314"/>
      <c r="L97" s="200" t="s">
        <v>29</v>
      </c>
      <c r="M97" s="200">
        <v>5</v>
      </c>
      <c r="N97" s="312" t="s">
        <v>19</v>
      </c>
      <c r="O97" s="312"/>
      <c r="P97" s="312"/>
      <c r="Q97" s="200" t="s">
        <v>18</v>
      </c>
      <c r="W97" s="144">
        <f t="shared" si="1"/>
        <v>0</v>
      </c>
    </row>
    <row r="98" spans="2:23" ht="30" customHeight="1">
      <c r="B98" s="184"/>
      <c r="C98" s="312">
        <v>2018</v>
      </c>
      <c r="D98" s="312"/>
      <c r="E98" s="202" t="s">
        <v>1385</v>
      </c>
      <c r="F98" s="314" t="s">
        <v>1384</v>
      </c>
      <c r="G98" s="314"/>
      <c r="H98" s="314"/>
      <c r="I98" s="202" t="s">
        <v>450</v>
      </c>
      <c r="J98" s="314" t="s">
        <v>17</v>
      </c>
      <c r="K98" s="314"/>
      <c r="L98" s="200" t="s">
        <v>29</v>
      </c>
      <c r="M98" s="200">
        <v>5</v>
      </c>
      <c r="N98" s="312" t="s">
        <v>19</v>
      </c>
      <c r="O98" s="312"/>
      <c r="P98" s="312"/>
      <c r="Q98" s="200" t="s">
        <v>18</v>
      </c>
      <c r="W98" s="144">
        <f t="shared" si="1"/>
        <v>0</v>
      </c>
    </row>
    <row r="99" spans="2:23" ht="30" customHeight="1">
      <c r="B99" s="184"/>
      <c r="C99" s="312">
        <v>2018</v>
      </c>
      <c r="D99" s="312"/>
      <c r="E99" s="202" t="s">
        <v>1383</v>
      </c>
      <c r="F99" s="314" t="s">
        <v>1382</v>
      </c>
      <c r="G99" s="314"/>
      <c r="H99" s="314"/>
      <c r="I99" s="202" t="s">
        <v>450</v>
      </c>
      <c r="J99" s="314" t="s">
        <v>17</v>
      </c>
      <c r="K99" s="314"/>
      <c r="L99" s="200" t="s">
        <v>29</v>
      </c>
      <c r="M99" s="200">
        <v>5</v>
      </c>
      <c r="N99" s="312" t="s">
        <v>19</v>
      </c>
      <c r="O99" s="312"/>
      <c r="P99" s="312"/>
      <c r="Q99" s="200" t="s">
        <v>18</v>
      </c>
      <c r="W99" s="144">
        <f t="shared" si="1"/>
        <v>0</v>
      </c>
    </row>
    <row r="100" spans="2:23" ht="30" customHeight="1">
      <c r="B100" s="171"/>
      <c r="C100" s="312">
        <v>2018</v>
      </c>
      <c r="D100" s="312"/>
      <c r="E100" s="202" t="s">
        <v>1381</v>
      </c>
      <c r="F100" s="314" t="s">
        <v>1379</v>
      </c>
      <c r="G100" s="314"/>
      <c r="H100" s="314"/>
      <c r="I100" s="202" t="s">
        <v>450</v>
      </c>
      <c r="J100" s="314" t="s">
        <v>17</v>
      </c>
      <c r="K100" s="314"/>
      <c r="L100" s="200" t="s">
        <v>18</v>
      </c>
      <c r="M100" s="200">
        <v>4</v>
      </c>
      <c r="N100" s="312" t="s">
        <v>19</v>
      </c>
      <c r="O100" s="312"/>
      <c r="P100" s="312"/>
      <c r="Q100" s="200" t="s">
        <v>18</v>
      </c>
      <c r="W100" s="144">
        <f t="shared" si="1"/>
        <v>0</v>
      </c>
    </row>
    <row r="101" spans="2:23" ht="30" customHeight="1">
      <c r="B101" s="184"/>
      <c r="C101" s="312">
        <v>2018</v>
      </c>
      <c r="D101" s="312"/>
      <c r="E101" s="202" t="s">
        <v>1380</v>
      </c>
      <c r="F101" s="314" t="s">
        <v>1379</v>
      </c>
      <c r="G101" s="314"/>
      <c r="H101" s="314"/>
      <c r="I101" s="202" t="s">
        <v>450</v>
      </c>
      <c r="J101" s="314" t="s">
        <v>17</v>
      </c>
      <c r="K101" s="314"/>
      <c r="L101" s="200" t="s">
        <v>29</v>
      </c>
      <c r="M101" s="200">
        <v>5</v>
      </c>
      <c r="N101" s="312" t="s">
        <v>19</v>
      </c>
      <c r="O101" s="312"/>
      <c r="P101" s="312"/>
      <c r="Q101" s="200" t="s">
        <v>18</v>
      </c>
      <c r="W101" s="144">
        <f t="shared" si="1"/>
        <v>0</v>
      </c>
    </row>
    <row r="102" spans="2:23" ht="30" customHeight="1">
      <c r="B102" s="184"/>
      <c r="C102" s="312">
        <v>2018</v>
      </c>
      <c r="D102" s="312"/>
      <c r="E102" s="202" t="s">
        <v>1378</v>
      </c>
      <c r="F102" s="314" t="s">
        <v>1377</v>
      </c>
      <c r="G102" s="314"/>
      <c r="H102" s="314"/>
      <c r="I102" s="202" t="s">
        <v>450</v>
      </c>
      <c r="J102" s="314" t="s">
        <v>17</v>
      </c>
      <c r="K102" s="314"/>
      <c r="L102" s="200" t="s">
        <v>29</v>
      </c>
      <c r="M102" s="200">
        <v>5</v>
      </c>
      <c r="N102" s="312" t="s">
        <v>19</v>
      </c>
      <c r="O102" s="312"/>
      <c r="P102" s="312"/>
      <c r="Q102" s="200" t="s">
        <v>18</v>
      </c>
      <c r="W102" s="144">
        <f t="shared" si="1"/>
        <v>0</v>
      </c>
    </row>
    <row r="103" spans="2:23" ht="30" customHeight="1">
      <c r="B103" s="184"/>
      <c r="C103" s="312">
        <v>2018</v>
      </c>
      <c r="D103" s="312"/>
      <c r="E103" s="202" t="s">
        <v>1376</v>
      </c>
      <c r="F103" s="314" t="s">
        <v>1375</v>
      </c>
      <c r="G103" s="314"/>
      <c r="H103" s="314"/>
      <c r="I103" s="202" t="s">
        <v>450</v>
      </c>
      <c r="J103" s="314" t="s">
        <v>17</v>
      </c>
      <c r="K103" s="314"/>
      <c r="L103" s="200" t="s">
        <v>29</v>
      </c>
      <c r="M103" s="200">
        <v>5</v>
      </c>
      <c r="N103" s="312" t="s">
        <v>19</v>
      </c>
      <c r="O103" s="312"/>
      <c r="P103" s="312"/>
      <c r="Q103" s="200" t="s">
        <v>18</v>
      </c>
      <c r="W103" s="144">
        <f t="shared" si="1"/>
        <v>0</v>
      </c>
    </row>
    <row r="104" spans="2:23" ht="30" customHeight="1">
      <c r="B104" s="171"/>
      <c r="C104" s="312">
        <v>2018</v>
      </c>
      <c r="D104" s="312"/>
      <c r="E104" s="202" t="s">
        <v>1374</v>
      </c>
      <c r="F104" s="314" t="s">
        <v>1373</v>
      </c>
      <c r="G104" s="314"/>
      <c r="H104" s="314"/>
      <c r="I104" s="202" t="s">
        <v>450</v>
      </c>
      <c r="J104" s="314" t="s">
        <v>17</v>
      </c>
      <c r="K104" s="314"/>
      <c r="L104" s="200" t="s">
        <v>18</v>
      </c>
      <c r="M104" s="200">
        <v>4</v>
      </c>
      <c r="N104" s="312" t="s">
        <v>19</v>
      </c>
      <c r="O104" s="312"/>
      <c r="P104" s="312"/>
      <c r="Q104" s="200" t="s">
        <v>18</v>
      </c>
      <c r="W104" s="144">
        <f t="shared" si="1"/>
        <v>0</v>
      </c>
    </row>
    <row r="105" spans="2:23" ht="30" customHeight="1">
      <c r="B105" s="184"/>
      <c r="C105" s="312">
        <v>2018</v>
      </c>
      <c r="D105" s="312"/>
      <c r="E105" s="202" t="s">
        <v>1372</v>
      </c>
      <c r="F105" s="314" t="s">
        <v>1371</v>
      </c>
      <c r="G105" s="314"/>
      <c r="H105" s="314"/>
      <c r="I105" s="202" t="s">
        <v>450</v>
      </c>
      <c r="J105" s="314" t="s">
        <v>17</v>
      </c>
      <c r="K105" s="314"/>
      <c r="L105" s="200" t="s">
        <v>29</v>
      </c>
      <c r="M105" s="200">
        <v>5</v>
      </c>
      <c r="N105" s="312" t="s">
        <v>19</v>
      </c>
      <c r="O105" s="312"/>
      <c r="P105" s="312"/>
      <c r="Q105" s="200" t="s">
        <v>18</v>
      </c>
      <c r="W105" s="144">
        <f t="shared" si="1"/>
        <v>0</v>
      </c>
    </row>
    <row r="106" spans="2:23" ht="30" customHeight="1">
      <c r="B106" s="184"/>
      <c r="C106" s="312">
        <v>2018</v>
      </c>
      <c r="D106" s="312"/>
      <c r="E106" s="202" t="s">
        <v>1370</v>
      </c>
      <c r="F106" s="314" t="s">
        <v>1369</v>
      </c>
      <c r="G106" s="314"/>
      <c r="H106" s="314"/>
      <c r="I106" s="202" t="s">
        <v>450</v>
      </c>
      <c r="J106" s="314" t="s">
        <v>17</v>
      </c>
      <c r="K106" s="314"/>
      <c r="L106" s="200" t="s">
        <v>29</v>
      </c>
      <c r="M106" s="200">
        <v>5</v>
      </c>
      <c r="N106" s="312" t="s">
        <v>19</v>
      </c>
      <c r="O106" s="312"/>
      <c r="P106" s="312"/>
      <c r="Q106" s="200" t="s">
        <v>18</v>
      </c>
      <c r="W106" s="144">
        <f t="shared" si="1"/>
        <v>0</v>
      </c>
    </row>
    <row r="107" spans="2:23" ht="30" customHeight="1">
      <c r="B107" s="184"/>
      <c r="C107" s="312">
        <v>2018</v>
      </c>
      <c r="D107" s="312"/>
      <c r="E107" s="202" t="s">
        <v>1368</v>
      </c>
      <c r="F107" s="314" t="s">
        <v>1367</v>
      </c>
      <c r="G107" s="314"/>
      <c r="H107" s="314"/>
      <c r="I107" s="202" t="s">
        <v>450</v>
      </c>
      <c r="J107" s="314" t="s">
        <v>17</v>
      </c>
      <c r="K107" s="314"/>
      <c r="L107" s="200" t="s">
        <v>29</v>
      </c>
      <c r="M107" s="200">
        <v>5</v>
      </c>
      <c r="N107" s="312" t="s">
        <v>19</v>
      </c>
      <c r="O107" s="312"/>
      <c r="P107" s="312"/>
      <c r="Q107" s="200" t="s">
        <v>18</v>
      </c>
      <c r="W107" s="144">
        <f t="shared" si="1"/>
        <v>0</v>
      </c>
    </row>
    <row r="108" spans="2:23" ht="30" customHeight="1">
      <c r="B108" s="171"/>
      <c r="C108" s="312">
        <v>2018</v>
      </c>
      <c r="D108" s="312"/>
      <c r="E108" s="202" t="s">
        <v>1366</v>
      </c>
      <c r="F108" s="314" t="s">
        <v>1365</v>
      </c>
      <c r="G108" s="314"/>
      <c r="H108" s="314"/>
      <c r="I108" s="202" t="s">
        <v>450</v>
      </c>
      <c r="J108" s="314" t="s">
        <v>17</v>
      </c>
      <c r="K108" s="314"/>
      <c r="L108" s="200" t="s">
        <v>18</v>
      </c>
      <c r="M108" s="200">
        <v>4</v>
      </c>
      <c r="N108" s="312" t="s">
        <v>19</v>
      </c>
      <c r="O108" s="312"/>
      <c r="P108" s="312"/>
      <c r="Q108" s="200" t="s">
        <v>18</v>
      </c>
      <c r="W108" s="144">
        <f t="shared" si="1"/>
        <v>0</v>
      </c>
    </row>
    <row r="109" spans="2:23" ht="30" customHeight="1">
      <c r="B109" s="184"/>
      <c r="C109" s="312">
        <v>2018</v>
      </c>
      <c r="D109" s="312"/>
      <c r="E109" s="202" t="s">
        <v>1364</v>
      </c>
      <c r="F109" s="314" t="s">
        <v>1363</v>
      </c>
      <c r="G109" s="314"/>
      <c r="H109" s="314"/>
      <c r="I109" s="202" t="s">
        <v>450</v>
      </c>
      <c r="J109" s="314" t="s">
        <v>17</v>
      </c>
      <c r="K109" s="314"/>
      <c r="L109" s="200" t="s">
        <v>29</v>
      </c>
      <c r="M109" s="200">
        <v>5</v>
      </c>
      <c r="N109" s="312" t="s">
        <v>19</v>
      </c>
      <c r="O109" s="312"/>
      <c r="P109" s="312"/>
      <c r="Q109" s="200" t="s">
        <v>18</v>
      </c>
      <c r="W109" s="144">
        <f t="shared" si="1"/>
        <v>0</v>
      </c>
    </row>
    <row r="110" spans="2:23" s="186" customFormat="1" ht="30" customHeight="1">
      <c r="B110" s="171"/>
      <c r="C110" s="312">
        <v>2018</v>
      </c>
      <c r="D110" s="312"/>
      <c r="E110" s="193" t="s">
        <v>1362</v>
      </c>
      <c r="F110" s="301" t="s">
        <v>1360</v>
      </c>
      <c r="G110" s="301"/>
      <c r="H110" s="301"/>
      <c r="I110" s="193" t="s">
        <v>450</v>
      </c>
      <c r="J110" s="301" t="s">
        <v>17</v>
      </c>
      <c r="K110" s="301"/>
      <c r="L110" s="191" t="s">
        <v>18</v>
      </c>
      <c r="M110" s="191">
        <v>4</v>
      </c>
      <c r="N110" s="299" t="s">
        <v>19</v>
      </c>
      <c r="O110" s="299"/>
      <c r="P110" s="299"/>
      <c r="Q110" s="191" t="s">
        <v>18</v>
      </c>
      <c r="R110" s="159"/>
      <c r="S110" s="159"/>
      <c r="T110" s="159"/>
      <c r="U110" s="159"/>
      <c r="V110" s="159"/>
      <c r="W110" s="159">
        <f t="shared" si="1"/>
        <v>0</v>
      </c>
    </row>
    <row r="111" spans="2:23" ht="30" customHeight="1">
      <c r="B111" s="184"/>
      <c r="C111" s="312">
        <v>2018</v>
      </c>
      <c r="D111" s="312"/>
      <c r="E111" s="202" t="s">
        <v>1361</v>
      </c>
      <c r="F111" s="314" t="s">
        <v>1360</v>
      </c>
      <c r="G111" s="314"/>
      <c r="H111" s="314"/>
      <c r="I111" s="202" t="s">
        <v>450</v>
      </c>
      <c r="J111" s="314" t="s">
        <v>17</v>
      </c>
      <c r="K111" s="314"/>
      <c r="L111" s="200" t="s">
        <v>29</v>
      </c>
      <c r="M111" s="200">
        <v>5</v>
      </c>
      <c r="N111" s="312" t="s">
        <v>19</v>
      </c>
      <c r="O111" s="312"/>
      <c r="P111" s="312"/>
      <c r="Q111" s="200" t="s">
        <v>18</v>
      </c>
      <c r="W111" s="144">
        <f t="shared" si="1"/>
        <v>0</v>
      </c>
    </row>
    <row r="112" spans="2:23" ht="30" customHeight="1">
      <c r="B112" s="184"/>
      <c r="C112" s="312">
        <v>2018</v>
      </c>
      <c r="D112" s="312"/>
      <c r="E112" s="202" t="s">
        <v>1359</v>
      </c>
      <c r="F112" s="314" t="s">
        <v>1358</v>
      </c>
      <c r="G112" s="314"/>
      <c r="H112" s="314"/>
      <c r="I112" s="202" t="s">
        <v>450</v>
      </c>
      <c r="J112" s="314" t="s">
        <v>17</v>
      </c>
      <c r="K112" s="314"/>
      <c r="L112" s="200" t="s">
        <v>29</v>
      </c>
      <c r="M112" s="200">
        <v>5</v>
      </c>
      <c r="N112" s="312" t="s">
        <v>19</v>
      </c>
      <c r="O112" s="312"/>
      <c r="P112" s="312"/>
      <c r="Q112" s="200" t="s">
        <v>18</v>
      </c>
      <c r="W112" s="144">
        <f t="shared" si="1"/>
        <v>0</v>
      </c>
    </row>
    <row r="113" spans="2:23" ht="30" customHeight="1">
      <c r="B113" s="184"/>
      <c r="C113" s="312">
        <v>2018</v>
      </c>
      <c r="D113" s="312"/>
      <c r="E113" s="202" t="s">
        <v>1357</v>
      </c>
      <c r="F113" s="314" t="s">
        <v>1356</v>
      </c>
      <c r="G113" s="314"/>
      <c r="H113" s="314"/>
      <c r="I113" s="202" t="s">
        <v>450</v>
      </c>
      <c r="J113" s="314" t="s">
        <v>17</v>
      </c>
      <c r="K113" s="314"/>
      <c r="L113" s="200" t="s">
        <v>29</v>
      </c>
      <c r="M113" s="200">
        <v>5</v>
      </c>
      <c r="N113" s="312" t="s">
        <v>19</v>
      </c>
      <c r="O113" s="312"/>
      <c r="P113" s="312"/>
      <c r="Q113" s="200" t="s">
        <v>18</v>
      </c>
      <c r="W113" s="144">
        <f t="shared" si="1"/>
        <v>0</v>
      </c>
    </row>
    <row r="114" spans="2:23" ht="30" customHeight="1">
      <c r="B114" s="171"/>
      <c r="C114" s="312">
        <v>2018</v>
      </c>
      <c r="D114" s="312"/>
      <c r="E114" s="202" t="s">
        <v>1355</v>
      </c>
      <c r="F114" s="314" t="s">
        <v>1353</v>
      </c>
      <c r="G114" s="314"/>
      <c r="H114" s="314"/>
      <c r="I114" s="202" t="s">
        <v>450</v>
      </c>
      <c r="J114" s="314" t="s">
        <v>17</v>
      </c>
      <c r="K114" s="314"/>
      <c r="L114" s="200" t="s">
        <v>18</v>
      </c>
      <c r="M114" s="200">
        <v>4</v>
      </c>
      <c r="N114" s="312" t="s">
        <v>19</v>
      </c>
      <c r="O114" s="312"/>
      <c r="P114" s="312"/>
      <c r="Q114" s="200" t="s">
        <v>18</v>
      </c>
      <c r="W114" s="144">
        <f t="shared" si="1"/>
        <v>0</v>
      </c>
    </row>
    <row r="115" spans="2:23" ht="30" customHeight="1">
      <c r="B115" s="184"/>
      <c r="C115" s="312">
        <v>2018</v>
      </c>
      <c r="D115" s="312"/>
      <c r="E115" s="202" t="s">
        <v>1354</v>
      </c>
      <c r="F115" s="314" t="s">
        <v>1353</v>
      </c>
      <c r="G115" s="314"/>
      <c r="H115" s="314"/>
      <c r="I115" s="202" t="s">
        <v>450</v>
      </c>
      <c r="J115" s="314" t="s">
        <v>17</v>
      </c>
      <c r="K115" s="314"/>
      <c r="L115" s="200" t="s">
        <v>29</v>
      </c>
      <c r="M115" s="200">
        <v>5</v>
      </c>
      <c r="N115" s="312" t="s">
        <v>19</v>
      </c>
      <c r="O115" s="312"/>
      <c r="P115" s="312"/>
      <c r="Q115" s="200" t="s">
        <v>18</v>
      </c>
      <c r="W115" s="144">
        <f t="shared" si="1"/>
        <v>0</v>
      </c>
    </row>
    <row r="116" spans="2:23" ht="30" customHeight="1">
      <c r="B116" s="184"/>
      <c r="C116" s="312">
        <v>2018</v>
      </c>
      <c r="D116" s="312"/>
      <c r="E116" s="202" t="s">
        <v>1352</v>
      </c>
      <c r="F116" s="314" t="s">
        <v>1351</v>
      </c>
      <c r="G116" s="314"/>
      <c r="H116" s="314"/>
      <c r="I116" s="202" t="s">
        <v>450</v>
      </c>
      <c r="J116" s="314" t="s">
        <v>17</v>
      </c>
      <c r="K116" s="314"/>
      <c r="L116" s="200" t="s">
        <v>29</v>
      </c>
      <c r="M116" s="200">
        <v>5</v>
      </c>
      <c r="N116" s="312" t="s">
        <v>19</v>
      </c>
      <c r="O116" s="312"/>
      <c r="P116" s="312"/>
      <c r="Q116" s="200" t="s">
        <v>18</v>
      </c>
      <c r="W116" s="144">
        <f t="shared" si="1"/>
        <v>0</v>
      </c>
    </row>
    <row r="117" spans="2:23" ht="30" customHeight="1">
      <c r="B117" s="184"/>
      <c r="C117" s="312">
        <v>2018</v>
      </c>
      <c r="D117" s="312"/>
      <c r="E117" s="202" t="s">
        <v>1350</v>
      </c>
      <c r="F117" s="314" t="s">
        <v>1349</v>
      </c>
      <c r="G117" s="314"/>
      <c r="H117" s="314"/>
      <c r="I117" s="202" t="s">
        <v>450</v>
      </c>
      <c r="J117" s="314" t="s">
        <v>17</v>
      </c>
      <c r="K117" s="314"/>
      <c r="L117" s="200" t="s">
        <v>29</v>
      </c>
      <c r="M117" s="200">
        <v>5</v>
      </c>
      <c r="N117" s="312" t="s">
        <v>19</v>
      </c>
      <c r="O117" s="312"/>
      <c r="P117" s="312"/>
      <c r="Q117" s="200" t="s">
        <v>18</v>
      </c>
      <c r="W117" s="144">
        <f t="shared" si="1"/>
        <v>0</v>
      </c>
    </row>
    <row r="118" spans="2:23" ht="30" customHeight="1">
      <c r="B118" s="171"/>
      <c r="C118" s="312">
        <v>2018</v>
      </c>
      <c r="D118" s="312"/>
      <c r="E118" s="202" t="s">
        <v>1348</v>
      </c>
      <c r="F118" s="314" t="s">
        <v>1346</v>
      </c>
      <c r="G118" s="314"/>
      <c r="H118" s="314"/>
      <c r="I118" s="202" t="s">
        <v>450</v>
      </c>
      <c r="J118" s="314" t="s">
        <v>17</v>
      </c>
      <c r="K118" s="314"/>
      <c r="L118" s="200" t="s">
        <v>18</v>
      </c>
      <c r="M118" s="200">
        <v>4</v>
      </c>
      <c r="N118" s="312" t="s">
        <v>19</v>
      </c>
      <c r="O118" s="312"/>
      <c r="P118" s="312"/>
      <c r="Q118" s="200" t="s">
        <v>18</v>
      </c>
      <c r="W118" s="144">
        <f t="shared" si="1"/>
        <v>0</v>
      </c>
    </row>
    <row r="119" spans="2:23" ht="30" customHeight="1">
      <c r="B119" s="184"/>
      <c r="C119" s="312">
        <v>2018</v>
      </c>
      <c r="D119" s="312"/>
      <c r="E119" s="202" t="s">
        <v>1347</v>
      </c>
      <c r="F119" s="314" t="s">
        <v>1346</v>
      </c>
      <c r="G119" s="314"/>
      <c r="H119" s="314"/>
      <c r="I119" s="202" t="s">
        <v>450</v>
      </c>
      <c r="J119" s="314" t="s">
        <v>17</v>
      </c>
      <c r="K119" s="314"/>
      <c r="L119" s="200" t="s">
        <v>29</v>
      </c>
      <c r="M119" s="200">
        <v>5</v>
      </c>
      <c r="N119" s="312" t="s">
        <v>19</v>
      </c>
      <c r="O119" s="312"/>
      <c r="P119" s="312"/>
      <c r="Q119" s="200" t="s">
        <v>18</v>
      </c>
      <c r="W119" s="144">
        <f t="shared" si="1"/>
        <v>0</v>
      </c>
    </row>
    <row r="120" spans="2:23" ht="30" customHeight="1">
      <c r="B120" s="171"/>
      <c r="C120" s="312">
        <v>2018</v>
      </c>
      <c r="D120" s="312"/>
      <c r="E120" s="202" t="s">
        <v>1345</v>
      </c>
      <c r="F120" s="314" t="s">
        <v>1344</v>
      </c>
      <c r="G120" s="314"/>
      <c r="H120" s="314"/>
      <c r="I120" s="202" t="s">
        <v>450</v>
      </c>
      <c r="J120" s="314" t="s">
        <v>17</v>
      </c>
      <c r="K120" s="314"/>
      <c r="L120" s="200" t="s">
        <v>18</v>
      </c>
      <c r="M120" s="200">
        <v>4</v>
      </c>
      <c r="N120" s="312" t="s">
        <v>19</v>
      </c>
      <c r="O120" s="312"/>
      <c r="P120" s="312"/>
      <c r="Q120" s="200" t="s">
        <v>18</v>
      </c>
      <c r="W120" s="144">
        <f t="shared" si="1"/>
        <v>0</v>
      </c>
    </row>
    <row r="121" spans="2:23" ht="30" customHeight="1">
      <c r="B121" s="184"/>
      <c r="C121" s="312">
        <v>2018</v>
      </c>
      <c r="D121" s="312"/>
      <c r="E121" s="202" t="s">
        <v>1343</v>
      </c>
      <c r="F121" s="314" t="s">
        <v>1342</v>
      </c>
      <c r="G121" s="314"/>
      <c r="H121" s="314"/>
      <c r="I121" s="202" t="s">
        <v>450</v>
      </c>
      <c r="J121" s="314" t="s">
        <v>17</v>
      </c>
      <c r="K121" s="314"/>
      <c r="L121" s="200" t="s">
        <v>29</v>
      </c>
      <c r="M121" s="200">
        <v>5</v>
      </c>
      <c r="N121" s="312" t="s">
        <v>19</v>
      </c>
      <c r="O121" s="312"/>
      <c r="P121" s="312"/>
      <c r="Q121" s="200" t="s">
        <v>18</v>
      </c>
      <c r="W121" s="144">
        <f t="shared" si="1"/>
        <v>0</v>
      </c>
    </row>
    <row r="122" spans="2:23" ht="30" customHeight="1">
      <c r="B122" s="184"/>
      <c r="C122" s="312">
        <v>2018</v>
      </c>
      <c r="D122" s="312"/>
      <c r="E122" s="202" t="s">
        <v>1341</v>
      </c>
      <c r="F122" s="314" t="s">
        <v>1340</v>
      </c>
      <c r="G122" s="314"/>
      <c r="H122" s="314"/>
      <c r="I122" s="202" t="s">
        <v>450</v>
      </c>
      <c r="J122" s="314" t="s">
        <v>17</v>
      </c>
      <c r="K122" s="314"/>
      <c r="L122" s="200" t="s">
        <v>29</v>
      </c>
      <c r="M122" s="200">
        <v>5</v>
      </c>
      <c r="N122" s="312" t="s">
        <v>19</v>
      </c>
      <c r="O122" s="312"/>
      <c r="P122" s="312"/>
      <c r="Q122" s="200" t="s">
        <v>18</v>
      </c>
      <c r="W122" s="144">
        <f t="shared" si="1"/>
        <v>0</v>
      </c>
    </row>
    <row r="123" spans="2:23" ht="30" customHeight="1">
      <c r="B123" s="171"/>
      <c r="C123" s="312">
        <v>2018</v>
      </c>
      <c r="D123" s="312"/>
      <c r="E123" s="202" t="s">
        <v>1339</v>
      </c>
      <c r="F123" s="314" t="s">
        <v>1338</v>
      </c>
      <c r="G123" s="314"/>
      <c r="H123" s="314"/>
      <c r="I123" s="202" t="s">
        <v>450</v>
      </c>
      <c r="J123" s="314" t="s">
        <v>17</v>
      </c>
      <c r="K123" s="314"/>
      <c r="L123" s="200" t="s">
        <v>29</v>
      </c>
      <c r="M123" s="200">
        <v>4</v>
      </c>
      <c r="N123" s="312" t="s">
        <v>19</v>
      </c>
      <c r="O123" s="312"/>
      <c r="P123" s="312"/>
      <c r="Q123" s="200" t="s">
        <v>18</v>
      </c>
      <c r="W123" s="144">
        <f t="shared" si="1"/>
        <v>0</v>
      </c>
    </row>
    <row r="124" spans="2:23" ht="30" customHeight="1">
      <c r="B124" s="171"/>
      <c r="C124" s="312">
        <v>2018</v>
      </c>
      <c r="D124" s="312"/>
      <c r="E124" s="202" t="s">
        <v>1337</v>
      </c>
      <c r="F124" s="314" t="s">
        <v>1336</v>
      </c>
      <c r="G124" s="314"/>
      <c r="H124" s="314"/>
      <c r="I124" s="202" t="s">
        <v>450</v>
      </c>
      <c r="J124" s="314" t="s">
        <v>17</v>
      </c>
      <c r="K124" s="314"/>
      <c r="L124" s="200" t="s">
        <v>29</v>
      </c>
      <c r="M124" s="200">
        <v>4</v>
      </c>
      <c r="N124" s="312" t="s">
        <v>19</v>
      </c>
      <c r="O124" s="312"/>
      <c r="P124" s="312"/>
      <c r="Q124" s="200" t="s">
        <v>18</v>
      </c>
      <c r="W124" s="144">
        <f t="shared" si="1"/>
        <v>0</v>
      </c>
    </row>
    <row r="125" spans="2:23" ht="30" customHeight="1">
      <c r="B125" s="171"/>
      <c r="C125" s="312">
        <v>2018</v>
      </c>
      <c r="D125" s="312"/>
      <c r="E125" s="202" t="s">
        <v>1335</v>
      </c>
      <c r="F125" s="314" t="s">
        <v>1334</v>
      </c>
      <c r="G125" s="314"/>
      <c r="H125" s="314"/>
      <c r="I125" s="202" t="s">
        <v>450</v>
      </c>
      <c r="J125" s="314" t="s">
        <v>17</v>
      </c>
      <c r="K125" s="314"/>
      <c r="L125" s="200" t="s">
        <v>18</v>
      </c>
      <c r="M125" s="200">
        <v>4</v>
      </c>
      <c r="N125" s="312" t="s">
        <v>19</v>
      </c>
      <c r="O125" s="312"/>
      <c r="P125" s="312"/>
      <c r="Q125" s="200" t="s">
        <v>18</v>
      </c>
      <c r="W125" s="144">
        <f t="shared" si="1"/>
        <v>0</v>
      </c>
    </row>
    <row r="126" spans="2:23" ht="30" customHeight="1">
      <c r="B126" s="184"/>
      <c r="C126" s="312">
        <v>2018</v>
      </c>
      <c r="D126" s="312"/>
      <c r="E126" s="202" t="s">
        <v>1333</v>
      </c>
      <c r="F126" s="314" t="s">
        <v>1332</v>
      </c>
      <c r="G126" s="314"/>
      <c r="H126" s="314"/>
      <c r="I126" s="202" t="s">
        <v>450</v>
      </c>
      <c r="J126" s="314" t="s">
        <v>17</v>
      </c>
      <c r="K126" s="314"/>
      <c r="L126" s="200" t="s">
        <v>29</v>
      </c>
      <c r="M126" s="200">
        <v>5</v>
      </c>
      <c r="N126" s="312" t="s">
        <v>19</v>
      </c>
      <c r="O126" s="312"/>
      <c r="P126" s="312"/>
      <c r="Q126" s="200" t="s">
        <v>18</v>
      </c>
      <c r="W126" s="144">
        <f t="shared" si="1"/>
        <v>0</v>
      </c>
    </row>
    <row r="127" spans="2:23" ht="30" customHeight="1">
      <c r="B127" s="184"/>
      <c r="C127" s="312">
        <v>2018</v>
      </c>
      <c r="D127" s="312"/>
      <c r="E127" s="202" t="s">
        <v>1331</v>
      </c>
      <c r="F127" s="314" t="s">
        <v>1330</v>
      </c>
      <c r="G127" s="314"/>
      <c r="H127" s="314"/>
      <c r="I127" s="202" t="s">
        <v>450</v>
      </c>
      <c r="J127" s="314" t="s">
        <v>17</v>
      </c>
      <c r="K127" s="314"/>
      <c r="L127" s="200" t="s">
        <v>29</v>
      </c>
      <c r="M127" s="200">
        <v>5</v>
      </c>
      <c r="N127" s="312" t="s">
        <v>19</v>
      </c>
      <c r="O127" s="312"/>
      <c r="P127" s="312"/>
      <c r="Q127" s="200" t="s">
        <v>18</v>
      </c>
      <c r="W127" s="144">
        <f t="shared" si="1"/>
        <v>0</v>
      </c>
    </row>
    <row r="128" spans="2:23" ht="30" customHeight="1">
      <c r="B128" s="184"/>
      <c r="C128" s="312">
        <v>2018</v>
      </c>
      <c r="D128" s="312"/>
      <c r="E128" s="202" t="s">
        <v>1329</v>
      </c>
      <c r="F128" s="314" t="s">
        <v>1328</v>
      </c>
      <c r="G128" s="314"/>
      <c r="H128" s="314"/>
      <c r="I128" s="202" t="s">
        <v>450</v>
      </c>
      <c r="J128" s="314" t="s">
        <v>17</v>
      </c>
      <c r="K128" s="314"/>
      <c r="L128" s="200" t="s">
        <v>29</v>
      </c>
      <c r="M128" s="200">
        <v>5</v>
      </c>
      <c r="N128" s="312" t="s">
        <v>19</v>
      </c>
      <c r="O128" s="312"/>
      <c r="P128" s="312"/>
      <c r="Q128" s="200" t="s">
        <v>18</v>
      </c>
      <c r="W128" s="144">
        <f t="shared" si="1"/>
        <v>0</v>
      </c>
    </row>
    <row r="129" spans="1:23" ht="30" customHeight="1">
      <c r="B129" s="171"/>
      <c r="C129" s="312">
        <v>2018</v>
      </c>
      <c r="D129" s="312"/>
      <c r="E129" s="202" t="s">
        <v>1327</v>
      </c>
      <c r="F129" s="314" t="s">
        <v>1326</v>
      </c>
      <c r="G129" s="314"/>
      <c r="H129" s="314"/>
      <c r="I129" s="202" t="s">
        <v>450</v>
      </c>
      <c r="J129" s="314" t="s">
        <v>17</v>
      </c>
      <c r="K129" s="314"/>
      <c r="L129" s="200" t="s">
        <v>29</v>
      </c>
      <c r="M129" s="200">
        <v>4</v>
      </c>
      <c r="N129" s="312" t="s">
        <v>19</v>
      </c>
      <c r="O129" s="312"/>
      <c r="P129" s="312"/>
      <c r="Q129" s="200" t="s">
        <v>18</v>
      </c>
      <c r="W129" s="144">
        <f t="shared" si="1"/>
        <v>0</v>
      </c>
    </row>
    <row r="130" spans="1:23" s="179" customFormat="1" ht="30" customHeight="1">
      <c r="B130" s="178"/>
      <c r="C130" s="305">
        <v>2018</v>
      </c>
      <c r="D130" s="305"/>
      <c r="E130" s="198" t="s">
        <v>1325</v>
      </c>
      <c r="F130" s="307" t="s">
        <v>1324</v>
      </c>
      <c r="G130" s="307"/>
      <c r="H130" s="307"/>
      <c r="I130" s="198" t="s">
        <v>450</v>
      </c>
      <c r="J130" s="307" t="s">
        <v>17</v>
      </c>
      <c r="K130" s="307"/>
      <c r="L130" s="196" t="s">
        <v>18</v>
      </c>
      <c r="M130" s="196">
        <v>2</v>
      </c>
      <c r="N130" s="305" t="s">
        <v>19</v>
      </c>
      <c r="O130" s="305"/>
      <c r="P130" s="305"/>
      <c r="Q130" s="196" t="s">
        <v>18</v>
      </c>
      <c r="R130" s="148"/>
      <c r="S130" s="148"/>
      <c r="T130" s="148"/>
      <c r="U130" s="148"/>
      <c r="V130" s="148"/>
      <c r="W130" s="148">
        <f t="shared" si="1"/>
        <v>0</v>
      </c>
    </row>
    <row r="131" spans="1:23" s="181" customFormat="1" ht="30" customHeight="1">
      <c r="B131" s="180"/>
      <c r="C131" s="308">
        <v>2018</v>
      </c>
      <c r="D131" s="308"/>
      <c r="E131" s="153" t="s">
        <v>1323</v>
      </c>
      <c r="F131" s="310" t="s">
        <v>1322</v>
      </c>
      <c r="G131" s="310"/>
      <c r="H131" s="310"/>
      <c r="I131" s="153" t="s">
        <v>450</v>
      </c>
      <c r="J131" s="310" t="s">
        <v>17</v>
      </c>
      <c r="K131" s="310"/>
      <c r="L131" s="199" t="s">
        <v>18</v>
      </c>
      <c r="M131" s="199">
        <v>3</v>
      </c>
      <c r="N131" s="308" t="s">
        <v>19</v>
      </c>
      <c r="O131" s="308"/>
      <c r="P131" s="308"/>
      <c r="Q131" s="199" t="s">
        <v>18</v>
      </c>
      <c r="R131" s="155"/>
      <c r="S131" s="155"/>
      <c r="T131" s="155"/>
      <c r="U131" s="155"/>
      <c r="V131" s="155"/>
      <c r="W131" s="155">
        <f t="shared" si="1"/>
        <v>0</v>
      </c>
    </row>
    <row r="132" spans="1:23" ht="30" customHeight="1">
      <c r="B132" s="171"/>
      <c r="C132" s="312">
        <v>2018</v>
      </c>
      <c r="D132" s="312"/>
      <c r="E132" s="202" t="s">
        <v>1321</v>
      </c>
      <c r="F132" s="314" t="s">
        <v>1320</v>
      </c>
      <c r="G132" s="314"/>
      <c r="H132" s="314"/>
      <c r="I132" s="202" t="s">
        <v>450</v>
      </c>
      <c r="J132" s="314" t="s">
        <v>17</v>
      </c>
      <c r="K132" s="314"/>
      <c r="L132" s="200" t="s">
        <v>29</v>
      </c>
      <c r="M132" s="200">
        <v>4</v>
      </c>
      <c r="N132" s="312" t="s">
        <v>19</v>
      </c>
      <c r="O132" s="312"/>
      <c r="P132" s="312"/>
      <c r="Q132" s="200" t="s">
        <v>29</v>
      </c>
      <c r="W132" s="144">
        <f t="shared" ref="W132:W195" si="2">R132+S132+T132+U132+V132</f>
        <v>0</v>
      </c>
    </row>
    <row r="133" spans="1:23" ht="30" customHeight="1">
      <c r="B133" s="171"/>
      <c r="C133" s="312">
        <v>2018</v>
      </c>
      <c r="D133" s="312"/>
      <c r="E133" s="202" t="s">
        <v>1319</v>
      </c>
      <c r="F133" s="314" t="s">
        <v>1318</v>
      </c>
      <c r="G133" s="314"/>
      <c r="H133" s="314"/>
      <c r="I133" s="202" t="s">
        <v>450</v>
      </c>
      <c r="J133" s="314" t="s">
        <v>17</v>
      </c>
      <c r="K133" s="314"/>
      <c r="L133" s="200" t="s">
        <v>29</v>
      </c>
      <c r="M133" s="200">
        <v>4</v>
      </c>
      <c r="N133" s="312" t="s">
        <v>19</v>
      </c>
      <c r="O133" s="312"/>
      <c r="P133" s="312"/>
      <c r="Q133" s="200" t="s">
        <v>18</v>
      </c>
      <c r="W133" s="144">
        <f t="shared" si="2"/>
        <v>0</v>
      </c>
    </row>
    <row r="134" spans="1:23" ht="30" customHeight="1">
      <c r="B134" s="171"/>
      <c r="C134" s="312">
        <v>2018</v>
      </c>
      <c r="D134" s="312"/>
      <c r="E134" s="202" t="s">
        <v>1317</v>
      </c>
      <c r="F134" s="314" t="s">
        <v>1316</v>
      </c>
      <c r="G134" s="314"/>
      <c r="H134" s="314"/>
      <c r="I134" s="202" t="s">
        <v>450</v>
      </c>
      <c r="J134" s="314" t="s">
        <v>17</v>
      </c>
      <c r="K134" s="314"/>
      <c r="L134" s="200" t="s">
        <v>29</v>
      </c>
      <c r="M134" s="200">
        <v>4</v>
      </c>
      <c r="N134" s="312" t="s">
        <v>19</v>
      </c>
      <c r="O134" s="312"/>
      <c r="P134" s="312"/>
      <c r="Q134" s="200" t="s">
        <v>29</v>
      </c>
      <c r="W134" s="144">
        <f t="shared" si="2"/>
        <v>0</v>
      </c>
    </row>
    <row r="135" spans="1:23" ht="30" customHeight="1">
      <c r="B135" s="171"/>
      <c r="C135" s="312">
        <v>2018</v>
      </c>
      <c r="D135" s="312"/>
      <c r="E135" s="202" t="s">
        <v>1315</v>
      </c>
      <c r="F135" s="314" t="s">
        <v>1314</v>
      </c>
      <c r="G135" s="314"/>
      <c r="H135" s="314"/>
      <c r="I135" s="202" t="s">
        <v>450</v>
      </c>
      <c r="J135" s="314" t="s">
        <v>17</v>
      </c>
      <c r="K135" s="314"/>
      <c r="L135" s="200" t="s">
        <v>29</v>
      </c>
      <c r="M135" s="200">
        <v>4</v>
      </c>
      <c r="N135" s="312" t="s">
        <v>19</v>
      </c>
      <c r="O135" s="312"/>
      <c r="P135" s="312"/>
      <c r="Q135" s="200" t="s">
        <v>18</v>
      </c>
      <c r="W135" s="144">
        <f t="shared" si="2"/>
        <v>0</v>
      </c>
    </row>
    <row r="136" spans="1:23" s="181" customFormat="1" ht="30" customHeight="1">
      <c r="B136" s="180"/>
      <c r="C136" s="308">
        <v>2018</v>
      </c>
      <c r="D136" s="308"/>
      <c r="E136" s="153" t="s">
        <v>1313</v>
      </c>
      <c r="F136" s="310" t="s">
        <v>1312</v>
      </c>
      <c r="G136" s="310"/>
      <c r="H136" s="310"/>
      <c r="I136" s="153" t="s">
        <v>450</v>
      </c>
      <c r="J136" s="310" t="s">
        <v>17</v>
      </c>
      <c r="K136" s="310"/>
      <c r="L136" s="199" t="s">
        <v>18</v>
      </c>
      <c r="M136" s="199">
        <v>3</v>
      </c>
      <c r="N136" s="308" t="s">
        <v>19</v>
      </c>
      <c r="O136" s="308"/>
      <c r="P136" s="308"/>
      <c r="Q136" s="199" t="s">
        <v>18</v>
      </c>
      <c r="R136" s="155"/>
      <c r="S136" s="155"/>
      <c r="T136" s="155"/>
      <c r="U136" s="155"/>
      <c r="V136" s="155"/>
      <c r="W136" s="155">
        <f t="shared" si="2"/>
        <v>0</v>
      </c>
    </row>
    <row r="137" spans="1:23" ht="30" customHeight="1">
      <c r="A137" s="184"/>
      <c r="C137" s="312">
        <v>2018</v>
      </c>
      <c r="D137" s="312"/>
      <c r="E137" s="202" t="s">
        <v>1311</v>
      </c>
      <c r="F137" s="314" t="s">
        <v>1310</v>
      </c>
      <c r="G137" s="314"/>
      <c r="H137" s="314"/>
      <c r="I137" s="202" t="s">
        <v>450</v>
      </c>
      <c r="J137" s="314" t="s">
        <v>17</v>
      </c>
      <c r="K137" s="314"/>
      <c r="L137" s="200" t="s">
        <v>29</v>
      </c>
      <c r="M137" s="200">
        <v>4</v>
      </c>
      <c r="N137" s="312" t="s">
        <v>19</v>
      </c>
      <c r="O137" s="312"/>
      <c r="P137" s="312"/>
      <c r="Q137" s="200" t="s">
        <v>29</v>
      </c>
      <c r="W137" s="144">
        <f t="shared" si="2"/>
        <v>0</v>
      </c>
    </row>
    <row r="138" spans="1:23" s="179" customFormat="1" ht="30" customHeight="1">
      <c r="B138" s="178"/>
      <c r="C138" s="305">
        <v>2018</v>
      </c>
      <c r="D138" s="305"/>
      <c r="E138" s="198" t="s">
        <v>1309</v>
      </c>
      <c r="F138" s="307" t="s">
        <v>1308</v>
      </c>
      <c r="G138" s="307"/>
      <c r="H138" s="307"/>
      <c r="I138" s="198" t="s">
        <v>450</v>
      </c>
      <c r="J138" s="307" t="s">
        <v>17</v>
      </c>
      <c r="K138" s="307"/>
      <c r="L138" s="196" t="s">
        <v>18</v>
      </c>
      <c r="M138" s="196">
        <v>2</v>
      </c>
      <c r="N138" s="305" t="s">
        <v>19</v>
      </c>
      <c r="O138" s="305"/>
      <c r="P138" s="305"/>
      <c r="Q138" s="196" t="s">
        <v>18</v>
      </c>
      <c r="R138" s="148"/>
      <c r="S138" s="148"/>
      <c r="T138" s="148"/>
      <c r="U138" s="148">
        <f>U139+U153+U166+U174+U185+U193+U198+U204+U232+U241+U246+U256+U261+U271+U276+U285+U287+U290+U312</f>
        <v>2500</v>
      </c>
      <c r="V138" s="148"/>
      <c r="W138" s="148">
        <f t="shared" si="2"/>
        <v>2500</v>
      </c>
    </row>
    <row r="139" spans="1:23" s="181" customFormat="1" ht="30" customHeight="1">
      <c r="B139" s="180"/>
      <c r="C139" s="308">
        <v>2018</v>
      </c>
      <c r="D139" s="308"/>
      <c r="E139" s="153" t="s">
        <v>1307</v>
      </c>
      <c r="F139" s="310" t="s">
        <v>1305</v>
      </c>
      <c r="G139" s="310"/>
      <c r="H139" s="310"/>
      <c r="I139" s="153" t="s">
        <v>450</v>
      </c>
      <c r="J139" s="310" t="s">
        <v>17</v>
      </c>
      <c r="K139" s="310"/>
      <c r="L139" s="199" t="s">
        <v>18</v>
      </c>
      <c r="M139" s="199">
        <v>3</v>
      </c>
      <c r="N139" s="308" t="s">
        <v>19</v>
      </c>
      <c r="O139" s="308"/>
      <c r="P139" s="308"/>
      <c r="Q139" s="199" t="s">
        <v>18</v>
      </c>
      <c r="R139" s="155"/>
      <c r="S139" s="155"/>
      <c r="T139" s="155"/>
      <c r="U139" s="155"/>
      <c r="V139" s="155"/>
      <c r="W139" s="155">
        <f t="shared" si="2"/>
        <v>0</v>
      </c>
    </row>
    <row r="140" spans="1:23" ht="30" customHeight="1">
      <c r="B140" s="171"/>
      <c r="C140" s="312">
        <v>2018</v>
      </c>
      <c r="D140" s="312"/>
      <c r="E140" s="202" t="s">
        <v>1306</v>
      </c>
      <c r="F140" s="314" t="s">
        <v>1305</v>
      </c>
      <c r="G140" s="314"/>
      <c r="H140" s="314"/>
      <c r="I140" s="202" t="s">
        <v>450</v>
      </c>
      <c r="J140" s="314" t="s">
        <v>17</v>
      </c>
      <c r="K140" s="314"/>
      <c r="L140" s="200" t="s">
        <v>18</v>
      </c>
      <c r="M140" s="200">
        <v>4</v>
      </c>
      <c r="N140" s="312" t="s">
        <v>19</v>
      </c>
      <c r="O140" s="312"/>
      <c r="P140" s="312"/>
      <c r="Q140" s="200" t="s">
        <v>18</v>
      </c>
      <c r="W140" s="144">
        <f t="shared" si="2"/>
        <v>0</v>
      </c>
    </row>
    <row r="141" spans="1:23" ht="30" customHeight="1">
      <c r="B141" s="184"/>
      <c r="C141" s="312">
        <v>2018</v>
      </c>
      <c r="D141" s="312"/>
      <c r="E141" s="202" t="s">
        <v>1304</v>
      </c>
      <c r="F141" s="314" t="s">
        <v>1303</v>
      </c>
      <c r="G141" s="314"/>
      <c r="H141" s="314"/>
      <c r="I141" s="202" t="s">
        <v>450</v>
      </c>
      <c r="J141" s="314" t="s">
        <v>17</v>
      </c>
      <c r="K141" s="314"/>
      <c r="L141" s="200" t="s">
        <v>29</v>
      </c>
      <c r="M141" s="200">
        <v>5</v>
      </c>
      <c r="N141" s="312" t="s">
        <v>19</v>
      </c>
      <c r="O141" s="312"/>
      <c r="P141" s="312"/>
      <c r="Q141" s="200" t="s">
        <v>18</v>
      </c>
      <c r="W141" s="144">
        <f t="shared" si="2"/>
        <v>0</v>
      </c>
    </row>
    <row r="142" spans="1:23" ht="30" customHeight="1">
      <c r="B142" s="184"/>
      <c r="C142" s="312">
        <v>2018</v>
      </c>
      <c r="D142" s="312"/>
      <c r="E142" s="202" t="s">
        <v>1302</v>
      </c>
      <c r="F142" s="314" t="s">
        <v>1301</v>
      </c>
      <c r="G142" s="314"/>
      <c r="H142" s="314"/>
      <c r="I142" s="202" t="s">
        <v>450</v>
      </c>
      <c r="J142" s="314" t="s">
        <v>17</v>
      </c>
      <c r="K142" s="314"/>
      <c r="L142" s="200" t="s">
        <v>29</v>
      </c>
      <c r="M142" s="200">
        <v>5</v>
      </c>
      <c r="N142" s="312" t="s">
        <v>19</v>
      </c>
      <c r="O142" s="312"/>
      <c r="P142" s="312"/>
      <c r="Q142" s="200" t="s">
        <v>18</v>
      </c>
      <c r="W142" s="144">
        <f t="shared" si="2"/>
        <v>0</v>
      </c>
    </row>
    <row r="143" spans="1:23" ht="30" customHeight="1">
      <c r="B143" s="184"/>
      <c r="C143" s="312">
        <v>2018</v>
      </c>
      <c r="D143" s="312"/>
      <c r="E143" s="202" t="s">
        <v>1300</v>
      </c>
      <c r="F143" s="314" t="s">
        <v>1299</v>
      </c>
      <c r="G143" s="314"/>
      <c r="H143" s="314"/>
      <c r="I143" s="202" t="s">
        <v>450</v>
      </c>
      <c r="J143" s="314" t="s">
        <v>17</v>
      </c>
      <c r="K143" s="314"/>
      <c r="L143" s="200" t="s">
        <v>29</v>
      </c>
      <c r="M143" s="200">
        <v>5</v>
      </c>
      <c r="N143" s="312" t="s">
        <v>19</v>
      </c>
      <c r="O143" s="312"/>
      <c r="P143" s="312"/>
      <c r="Q143" s="200" t="s">
        <v>18</v>
      </c>
      <c r="W143" s="144">
        <f t="shared" si="2"/>
        <v>0</v>
      </c>
    </row>
    <row r="144" spans="1:23" ht="30" customHeight="1">
      <c r="B144" s="184"/>
      <c r="C144" s="312">
        <v>2018</v>
      </c>
      <c r="D144" s="312"/>
      <c r="E144" s="202" t="s">
        <v>1298</v>
      </c>
      <c r="F144" s="314" t="s">
        <v>1297</v>
      </c>
      <c r="G144" s="314"/>
      <c r="H144" s="314"/>
      <c r="I144" s="202" t="s">
        <v>450</v>
      </c>
      <c r="J144" s="314" t="s">
        <v>17</v>
      </c>
      <c r="K144" s="314"/>
      <c r="L144" s="200" t="s">
        <v>29</v>
      </c>
      <c r="M144" s="200">
        <v>5</v>
      </c>
      <c r="N144" s="312" t="s">
        <v>19</v>
      </c>
      <c r="O144" s="312"/>
      <c r="P144" s="312"/>
      <c r="Q144" s="200" t="s">
        <v>18</v>
      </c>
      <c r="W144" s="144">
        <f t="shared" si="2"/>
        <v>0</v>
      </c>
    </row>
    <row r="145" spans="2:23" ht="30" customHeight="1">
      <c r="B145" s="184"/>
      <c r="C145" s="312">
        <v>2018</v>
      </c>
      <c r="D145" s="312"/>
      <c r="E145" s="202" t="s">
        <v>1296</v>
      </c>
      <c r="F145" s="314" t="s">
        <v>1295</v>
      </c>
      <c r="G145" s="314"/>
      <c r="H145" s="314"/>
      <c r="I145" s="202" t="s">
        <v>450</v>
      </c>
      <c r="J145" s="314" t="s">
        <v>17</v>
      </c>
      <c r="K145" s="314"/>
      <c r="L145" s="200" t="s">
        <v>29</v>
      </c>
      <c r="M145" s="200">
        <v>5</v>
      </c>
      <c r="N145" s="312" t="s">
        <v>19</v>
      </c>
      <c r="O145" s="312"/>
      <c r="P145" s="312"/>
      <c r="Q145" s="200" t="s">
        <v>18</v>
      </c>
      <c r="W145" s="144">
        <f t="shared" si="2"/>
        <v>0</v>
      </c>
    </row>
    <row r="146" spans="2:23" ht="30" customHeight="1">
      <c r="B146" s="184"/>
      <c r="C146" s="312">
        <v>2018</v>
      </c>
      <c r="D146" s="312"/>
      <c r="E146" s="202" t="s">
        <v>1294</v>
      </c>
      <c r="F146" s="314" t="s">
        <v>1293</v>
      </c>
      <c r="G146" s="314"/>
      <c r="H146" s="314"/>
      <c r="I146" s="202" t="s">
        <v>450</v>
      </c>
      <c r="J146" s="314" t="s">
        <v>17</v>
      </c>
      <c r="K146" s="314"/>
      <c r="L146" s="200" t="s">
        <v>29</v>
      </c>
      <c r="M146" s="200">
        <v>5</v>
      </c>
      <c r="N146" s="312" t="s">
        <v>19</v>
      </c>
      <c r="O146" s="312"/>
      <c r="P146" s="312"/>
      <c r="Q146" s="200" t="s">
        <v>18</v>
      </c>
      <c r="W146" s="144">
        <f t="shared" si="2"/>
        <v>0</v>
      </c>
    </row>
    <row r="147" spans="2:23" ht="30" customHeight="1">
      <c r="B147" s="184"/>
      <c r="C147" s="312">
        <v>2018</v>
      </c>
      <c r="D147" s="312"/>
      <c r="E147" s="202" t="s">
        <v>1292</v>
      </c>
      <c r="F147" s="314" t="s">
        <v>1291</v>
      </c>
      <c r="G147" s="314"/>
      <c r="H147" s="314"/>
      <c r="I147" s="202" t="s">
        <v>450</v>
      </c>
      <c r="J147" s="314" t="s">
        <v>17</v>
      </c>
      <c r="K147" s="314"/>
      <c r="L147" s="200" t="s">
        <v>29</v>
      </c>
      <c r="M147" s="200">
        <v>5</v>
      </c>
      <c r="N147" s="312" t="s">
        <v>19</v>
      </c>
      <c r="O147" s="312"/>
      <c r="P147" s="312"/>
      <c r="Q147" s="200" t="s">
        <v>18</v>
      </c>
      <c r="W147" s="144">
        <f t="shared" si="2"/>
        <v>0</v>
      </c>
    </row>
    <row r="148" spans="2:23" ht="30" customHeight="1">
      <c r="B148" s="184"/>
      <c r="C148" s="312">
        <v>2018</v>
      </c>
      <c r="D148" s="312"/>
      <c r="E148" s="202" t="s">
        <v>1290</v>
      </c>
      <c r="F148" s="314" t="s">
        <v>1289</v>
      </c>
      <c r="G148" s="314"/>
      <c r="H148" s="314"/>
      <c r="I148" s="202" t="s">
        <v>450</v>
      </c>
      <c r="J148" s="314" t="s">
        <v>17</v>
      </c>
      <c r="K148" s="314"/>
      <c r="L148" s="200" t="s">
        <v>29</v>
      </c>
      <c r="M148" s="200">
        <v>5</v>
      </c>
      <c r="N148" s="312" t="s">
        <v>19</v>
      </c>
      <c r="O148" s="312"/>
      <c r="P148" s="312"/>
      <c r="Q148" s="200" t="s">
        <v>18</v>
      </c>
      <c r="W148" s="144">
        <f t="shared" si="2"/>
        <v>0</v>
      </c>
    </row>
    <row r="149" spans="2:23" ht="30" customHeight="1">
      <c r="B149" s="184"/>
      <c r="C149" s="312">
        <v>2018</v>
      </c>
      <c r="D149" s="312"/>
      <c r="E149" s="202" t="s">
        <v>1288</v>
      </c>
      <c r="F149" s="314" t="s">
        <v>1287</v>
      </c>
      <c r="G149" s="314"/>
      <c r="H149" s="314"/>
      <c r="I149" s="202" t="s">
        <v>450</v>
      </c>
      <c r="J149" s="314" t="s">
        <v>17</v>
      </c>
      <c r="K149" s="314"/>
      <c r="L149" s="200" t="s">
        <v>29</v>
      </c>
      <c r="M149" s="200">
        <v>5</v>
      </c>
      <c r="N149" s="312" t="s">
        <v>19</v>
      </c>
      <c r="O149" s="312"/>
      <c r="P149" s="312"/>
      <c r="Q149" s="200" t="s">
        <v>18</v>
      </c>
      <c r="W149" s="144">
        <f t="shared" si="2"/>
        <v>0</v>
      </c>
    </row>
    <row r="150" spans="2:23" ht="30" customHeight="1">
      <c r="B150" s="184"/>
      <c r="C150" s="312">
        <v>2018</v>
      </c>
      <c r="D150" s="312"/>
      <c r="E150" s="202" t="s">
        <v>1286</v>
      </c>
      <c r="F150" s="314" t="s">
        <v>1285</v>
      </c>
      <c r="G150" s="314"/>
      <c r="H150" s="314"/>
      <c r="I150" s="202" t="s">
        <v>450</v>
      </c>
      <c r="J150" s="314" t="s">
        <v>17</v>
      </c>
      <c r="K150" s="314"/>
      <c r="L150" s="200" t="s">
        <v>29</v>
      </c>
      <c r="M150" s="200">
        <v>5</v>
      </c>
      <c r="N150" s="312" t="s">
        <v>19</v>
      </c>
      <c r="O150" s="312"/>
      <c r="P150" s="312"/>
      <c r="Q150" s="200" t="s">
        <v>18</v>
      </c>
      <c r="W150" s="144">
        <f t="shared" si="2"/>
        <v>0</v>
      </c>
    </row>
    <row r="151" spans="2:23" ht="30" customHeight="1">
      <c r="B151" s="184"/>
      <c r="C151" s="312">
        <v>2018</v>
      </c>
      <c r="D151" s="312"/>
      <c r="E151" s="202" t="s">
        <v>1284</v>
      </c>
      <c r="F151" s="314" t="s">
        <v>1283</v>
      </c>
      <c r="G151" s="314"/>
      <c r="H151" s="314"/>
      <c r="I151" s="202" t="s">
        <v>450</v>
      </c>
      <c r="J151" s="314" t="s">
        <v>17</v>
      </c>
      <c r="K151" s="314"/>
      <c r="L151" s="200" t="s">
        <v>29</v>
      </c>
      <c r="M151" s="200">
        <v>5</v>
      </c>
      <c r="N151" s="312" t="s">
        <v>19</v>
      </c>
      <c r="O151" s="312"/>
      <c r="P151" s="312"/>
      <c r="Q151" s="200" t="s">
        <v>18</v>
      </c>
      <c r="W151" s="144">
        <f t="shared" si="2"/>
        <v>0</v>
      </c>
    </row>
    <row r="152" spans="2:23" ht="30" customHeight="1">
      <c r="B152" s="184"/>
      <c r="C152" s="312">
        <v>2018</v>
      </c>
      <c r="D152" s="312"/>
      <c r="E152" s="202" t="s">
        <v>1282</v>
      </c>
      <c r="F152" s="314" t="s">
        <v>1281</v>
      </c>
      <c r="G152" s="314"/>
      <c r="H152" s="314"/>
      <c r="I152" s="202" t="s">
        <v>450</v>
      </c>
      <c r="J152" s="314" t="s">
        <v>17</v>
      </c>
      <c r="K152" s="314"/>
      <c r="L152" s="200" t="s">
        <v>29</v>
      </c>
      <c r="M152" s="200">
        <v>5</v>
      </c>
      <c r="N152" s="312" t="s">
        <v>19</v>
      </c>
      <c r="O152" s="312"/>
      <c r="P152" s="312"/>
      <c r="Q152" s="200" t="s">
        <v>18</v>
      </c>
      <c r="W152" s="144">
        <f t="shared" si="2"/>
        <v>0</v>
      </c>
    </row>
    <row r="153" spans="2:23" s="181" customFormat="1" ht="30" customHeight="1">
      <c r="B153" s="180"/>
      <c r="C153" s="308">
        <v>2018</v>
      </c>
      <c r="D153" s="308"/>
      <c r="E153" s="153" t="s">
        <v>1280</v>
      </c>
      <c r="F153" s="310" t="s">
        <v>1279</v>
      </c>
      <c r="G153" s="310"/>
      <c r="H153" s="310"/>
      <c r="I153" s="153" t="s">
        <v>450</v>
      </c>
      <c r="J153" s="310" t="s">
        <v>17</v>
      </c>
      <c r="K153" s="310"/>
      <c r="L153" s="199" t="s">
        <v>18</v>
      </c>
      <c r="M153" s="199">
        <v>3</v>
      </c>
      <c r="N153" s="308" t="s">
        <v>19</v>
      </c>
      <c r="O153" s="308"/>
      <c r="P153" s="308"/>
      <c r="Q153" s="199" t="s">
        <v>18</v>
      </c>
      <c r="R153" s="155"/>
      <c r="S153" s="155"/>
      <c r="T153" s="155"/>
      <c r="U153" s="155"/>
      <c r="V153" s="155"/>
      <c r="W153" s="155">
        <f t="shared" si="2"/>
        <v>0</v>
      </c>
    </row>
    <row r="154" spans="2:23" ht="30" customHeight="1">
      <c r="B154" s="171"/>
      <c r="C154" s="312">
        <v>2018</v>
      </c>
      <c r="D154" s="312"/>
      <c r="E154" s="202" t="s">
        <v>1278</v>
      </c>
      <c r="F154" s="314" t="s">
        <v>1277</v>
      </c>
      <c r="G154" s="314"/>
      <c r="H154" s="314"/>
      <c r="I154" s="202" t="s">
        <v>450</v>
      </c>
      <c r="J154" s="314" t="s">
        <v>17</v>
      </c>
      <c r="K154" s="314"/>
      <c r="L154" s="200" t="s">
        <v>18</v>
      </c>
      <c r="M154" s="200">
        <v>4</v>
      </c>
      <c r="N154" s="312" t="s">
        <v>19</v>
      </c>
      <c r="O154" s="312"/>
      <c r="P154" s="312"/>
      <c r="Q154" s="200" t="s">
        <v>18</v>
      </c>
      <c r="W154" s="144">
        <f t="shared" si="2"/>
        <v>0</v>
      </c>
    </row>
    <row r="155" spans="2:23" ht="30" customHeight="1">
      <c r="B155" s="184"/>
      <c r="C155" s="312">
        <v>2018</v>
      </c>
      <c r="D155" s="312"/>
      <c r="E155" s="202" t="s">
        <v>1276</v>
      </c>
      <c r="F155" s="314" t="s">
        <v>1275</v>
      </c>
      <c r="G155" s="314"/>
      <c r="H155" s="314"/>
      <c r="I155" s="202" t="s">
        <v>450</v>
      </c>
      <c r="J155" s="314" t="s">
        <v>17</v>
      </c>
      <c r="K155" s="314"/>
      <c r="L155" s="200" t="s">
        <v>29</v>
      </c>
      <c r="M155" s="200">
        <v>5</v>
      </c>
      <c r="N155" s="312" t="s">
        <v>19</v>
      </c>
      <c r="O155" s="312"/>
      <c r="P155" s="312"/>
      <c r="Q155" s="200" t="s">
        <v>18</v>
      </c>
      <c r="W155" s="144">
        <f t="shared" si="2"/>
        <v>0</v>
      </c>
    </row>
    <row r="156" spans="2:23" ht="30" customHeight="1">
      <c r="B156" s="184"/>
      <c r="C156" s="312">
        <v>2018</v>
      </c>
      <c r="D156" s="312"/>
      <c r="E156" s="202" t="s">
        <v>1274</v>
      </c>
      <c r="F156" s="314" t="s">
        <v>1273</v>
      </c>
      <c r="G156" s="314"/>
      <c r="H156" s="314"/>
      <c r="I156" s="202" t="s">
        <v>450</v>
      </c>
      <c r="J156" s="314" t="s">
        <v>17</v>
      </c>
      <c r="K156" s="314"/>
      <c r="L156" s="200" t="s">
        <v>29</v>
      </c>
      <c r="M156" s="200">
        <v>5</v>
      </c>
      <c r="N156" s="312" t="s">
        <v>19</v>
      </c>
      <c r="O156" s="312"/>
      <c r="P156" s="312"/>
      <c r="Q156" s="200" t="s">
        <v>18</v>
      </c>
      <c r="W156" s="144">
        <f t="shared" si="2"/>
        <v>0</v>
      </c>
    </row>
    <row r="157" spans="2:23" ht="30" customHeight="1">
      <c r="B157" s="184"/>
      <c r="C157" s="312">
        <v>2018</v>
      </c>
      <c r="D157" s="312"/>
      <c r="E157" s="202" t="s">
        <v>1272</v>
      </c>
      <c r="F157" s="314" t="s">
        <v>1271</v>
      </c>
      <c r="G157" s="314"/>
      <c r="H157" s="314"/>
      <c r="I157" s="202" t="s">
        <v>450</v>
      </c>
      <c r="J157" s="314" t="s">
        <v>17</v>
      </c>
      <c r="K157" s="314"/>
      <c r="L157" s="200" t="s">
        <v>29</v>
      </c>
      <c r="M157" s="200">
        <v>5</v>
      </c>
      <c r="N157" s="312" t="s">
        <v>19</v>
      </c>
      <c r="O157" s="312"/>
      <c r="P157" s="312"/>
      <c r="Q157" s="200" t="s">
        <v>18</v>
      </c>
      <c r="W157" s="144">
        <f t="shared" si="2"/>
        <v>0</v>
      </c>
    </row>
    <row r="158" spans="2:23" ht="30" customHeight="1">
      <c r="B158" s="171"/>
      <c r="C158" s="312">
        <v>2018</v>
      </c>
      <c r="D158" s="312"/>
      <c r="E158" s="202" t="s">
        <v>1270</v>
      </c>
      <c r="F158" s="314" t="s">
        <v>1269</v>
      </c>
      <c r="G158" s="314"/>
      <c r="H158" s="314"/>
      <c r="I158" s="202" t="s">
        <v>450</v>
      </c>
      <c r="J158" s="314" t="s">
        <v>17</v>
      </c>
      <c r="K158" s="314"/>
      <c r="L158" s="200" t="s">
        <v>18</v>
      </c>
      <c r="M158" s="200">
        <v>4</v>
      </c>
      <c r="N158" s="312" t="s">
        <v>19</v>
      </c>
      <c r="O158" s="312"/>
      <c r="P158" s="312"/>
      <c r="Q158" s="200" t="s">
        <v>18</v>
      </c>
      <c r="W158" s="144">
        <f t="shared" si="2"/>
        <v>0</v>
      </c>
    </row>
    <row r="159" spans="2:23" ht="30" customHeight="1">
      <c r="B159" s="184"/>
      <c r="C159" s="312">
        <v>2018</v>
      </c>
      <c r="D159" s="312"/>
      <c r="E159" s="202" t="s">
        <v>1268</v>
      </c>
      <c r="F159" s="314" t="s">
        <v>1267</v>
      </c>
      <c r="G159" s="314"/>
      <c r="H159" s="314"/>
      <c r="I159" s="202" t="s">
        <v>450</v>
      </c>
      <c r="J159" s="314" t="s">
        <v>17</v>
      </c>
      <c r="K159" s="314"/>
      <c r="L159" s="200" t="s">
        <v>29</v>
      </c>
      <c r="M159" s="200">
        <v>5</v>
      </c>
      <c r="N159" s="312" t="s">
        <v>19</v>
      </c>
      <c r="O159" s="312"/>
      <c r="P159" s="312"/>
      <c r="Q159" s="200" t="s">
        <v>18</v>
      </c>
      <c r="W159" s="144">
        <f t="shared" si="2"/>
        <v>0</v>
      </c>
    </row>
    <row r="160" spans="2:23" ht="30" customHeight="1">
      <c r="B160" s="184"/>
      <c r="C160" s="312">
        <v>2018</v>
      </c>
      <c r="D160" s="312"/>
      <c r="E160" s="202" t="s">
        <v>1266</v>
      </c>
      <c r="F160" s="314" t="s">
        <v>1265</v>
      </c>
      <c r="G160" s="314"/>
      <c r="H160" s="314"/>
      <c r="I160" s="202" t="s">
        <v>450</v>
      </c>
      <c r="J160" s="314" t="s">
        <v>17</v>
      </c>
      <c r="K160" s="314"/>
      <c r="L160" s="200" t="s">
        <v>29</v>
      </c>
      <c r="M160" s="200">
        <v>5</v>
      </c>
      <c r="N160" s="312" t="s">
        <v>19</v>
      </c>
      <c r="O160" s="312"/>
      <c r="P160" s="312"/>
      <c r="Q160" s="200" t="s">
        <v>18</v>
      </c>
      <c r="W160" s="144">
        <f t="shared" si="2"/>
        <v>0</v>
      </c>
    </row>
    <row r="161" spans="2:23" ht="30" customHeight="1">
      <c r="B161" s="184"/>
      <c r="C161" s="312">
        <v>2018</v>
      </c>
      <c r="D161" s="312"/>
      <c r="E161" s="202" t="s">
        <v>1264</v>
      </c>
      <c r="F161" s="314" t="s">
        <v>1263</v>
      </c>
      <c r="G161" s="314"/>
      <c r="H161" s="314"/>
      <c r="I161" s="202" t="s">
        <v>450</v>
      </c>
      <c r="J161" s="314" t="s">
        <v>17</v>
      </c>
      <c r="K161" s="314"/>
      <c r="L161" s="200" t="s">
        <v>29</v>
      </c>
      <c r="M161" s="200">
        <v>5</v>
      </c>
      <c r="N161" s="312" t="s">
        <v>19</v>
      </c>
      <c r="O161" s="312"/>
      <c r="P161" s="312"/>
      <c r="Q161" s="200" t="s">
        <v>18</v>
      </c>
      <c r="W161" s="144">
        <f t="shared" si="2"/>
        <v>0</v>
      </c>
    </row>
    <row r="162" spans="2:23" ht="30" customHeight="1">
      <c r="B162" s="171"/>
      <c r="C162" s="312">
        <v>2018</v>
      </c>
      <c r="D162" s="312"/>
      <c r="E162" s="202" t="s">
        <v>1262</v>
      </c>
      <c r="F162" s="314" t="s">
        <v>1261</v>
      </c>
      <c r="G162" s="314"/>
      <c r="H162" s="314"/>
      <c r="I162" s="202" t="s">
        <v>450</v>
      </c>
      <c r="J162" s="314" t="s">
        <v>17</v>
      </c>
      <c r="K162" s="314"/>
      <c r="L162" s="200" t="s">
        <v>18</v>
      </c>
      <c r="M162" s="200">
        <v>4</v>
      </c>
      <c r="N162" s="312" t="s">
        <v>19</v>
      </c>
      <c r="O162" s="312"/>
      <c r="P162" s="312"/>
      <c r="Q162" s="200" t="s">
        <v>18</v>
      </c>
      <c r="W162" s="144">
        <f t="shared" si="2"/>
        <v>0</v>
      </c>
    </row>
    <row r="163" spans="2:23" ht="30" customHeight="1">
      <c r="B163" s="184"/>
      <c r="C163" s="312">
        <v>2018</v>
      </c>
      <c r="D163" s="312"/>
      <c r="E163" s="202" t="s">
        <v>1260</v>
      </c>
      <c r="F163" s="314" t="s">
        <v>1259</v>
      </c>
      <c r="G163" s="314"/>
      <c r="H163" s="314"/>
      <c r="I163" s="202" t="s">
        <v>450</v>
      </c>
      <c r="J163" s="314" t="s">
        <v>17</v>
      </c>
      <c r="K163" s="314"/>
      <c r="L163" s="200" t="s">
        <v>29</v>
      </c>
      <c r="M163" s="200">
        <v>5</v>
      </c>
      <c r="N163" s="312" t="s">
        <v>19</v>
      </c>
      <c r="O163" s="312"/>
      <c r="P163" s="312"/>
      <c r="Q163" s="200" t="s">
        <v>18</v>
      </c>
      <c r="W163" s="144">
        <f t="shared" si="2"/>
        <v>0</v>
      </c>
    </row>
    <row r="164" spans="2:23" ht="30" customHeight="1">
      <c r="B164" s="184"/>
      <c r="C164" s="312">
        <v>2018</v>
      </c>
      <c r="D164" s="312"/>
      <c r="E164" s="202" t="s">
        <v>1258</v>
      </c>
      <c r="F164" s="314" t="s">
        <v>1257</v>
      </c>
      <c r="G164" s="314"/>
      <c r="H164" s="314"/>
      <c r="I164" s="202" t="s">
        <v>450</v>
      </c>
      <c r="J164" s="314" t="s">
        <v>17</v>
      </c>
      <c r="K164" s="314"/>
      <c r="L164" s="200" t="s">
        <v>29</v>
      </c>
      <c r="M164" s="200">
        <v>5</v>
      </c>
      <c r="N164" s="312" t="s">
        <v>19</v>
      </c>
      <c r="O164" s="312"/>
      <c r="P164" s="312"/>
      <c r="Q164" s="200" t="s">
        <v>18</v>
      </c>
      <c r="W164" s="144">
        <f t="shared" si="2"/>
        <v>0</v>
      </c>
    </row>
    <row r="165" spans="2:23" ht="30" customHeight="1">
      <c r="B165" s="184"/>
      <c r="C165" s="312">
        <v>2018</v>
      </c>
      <c r="D165" s="312"/>
      <c r="E165" s="202" t="s">
        <v>1256</v>
      </c>
      <c r="F165" s="314" t="s">
        <v>1255</v>
      </c>
      <c r="G165" s="314"/>
      <c r="H165" s="314"/>
      <c r="I165" s="202" t="s">
        <v>450</v>
      </c>
      <c r="J165" s="314" t="s">
        <v>17</v>
      </c>
      <c r="K165" s="314"/>
      <c r="L165" s="200" t="s">
        <v>29</v>
      </c>
      <c r="M165" s="200">
        <v>5</v>
      </c>
      <c r="N165" s="312" t="s">
        <v>19</v>
      </c>
      <c r="O165" s="312"/>
      <c r="P165" s="312"/>
      <c r="Q165" s="200" t="s">
        <v>18</v>
      </c>
      <c r="W165" s="144">
        <f t="shared" si="2"/>
        <v>0</v>
      </c>
    </row>
    <row r="166" spans="2:23" s="181" customFormat="1" ht="30" customHeight="1">
      <c r="B166" s="180"/>
      <c r="C166" s="308">
        <v>2018</v>
      </c>
      <c r="D166" s="308"/>
      <c r="E166" s="153" t="s">
        <v>1254</v>
      </c>
      <c r="F166" s="310" t="s">
        <v>1253</v>
      </c>
      <c r="G166" s="310"/>
      <c r="H166" s="310"/>
      <c r="I166" s="153" t="s">
        <v>450</v>
      </c>
      <c r="J166" s="310" t="s">
        <v>17</v>
      </c>
      <c r="K166" s="310"/>
      <c r="L166" s="199" t="s">
        <v>18</v>
      </c>
      <c r="M166" s="199">
        <v>3</v>
      </c>
      <c r="N166" s="308" t="s">
        <v>19</v>
      </c>
      <c r="O166" s="308"/>
      <c r="P166" s="308"/>
      <c r="Q166" s="199" t="s">
        <v>18</v>
      </c>
      <c r="R166" s="155"/>
      <c r="S166" s="155"/>
      <c r="T166" s="155"/>
      <c r="U166" s="155"/>
      <c r="V166" s="155"/>
      <c r="W166" s="155">
        <f t="shared" si="2"/>
        <v>0</v>
      </c>
    </row>
    <row r="167" spans="2:23" ht="38.25" customHeight="1">
      <c r="B167" s="171"/>
      <c r="C167" s="312">
        <v>2018</v>
      </c>
      <c r="D167" s="312"/>
      <c r="E167" s="202" t="s">
        <v>1252</v>
      </c>
      <c r="F167" s="314" t="s">
        <v>1251</v>
      </c>
      <c r="G167" s="314"/>
      <c r="H167" s="314"/>
      <c r="I167" s="202" t="s">
        <v>450</v>
      </c>
      <c r="J167" s="314" t="s">
        <v>17</v>
      </c>
      <c r="K167" s="314"/>
      <c r="L167" s="200" t="s">
        <v>18</v>
      </c>
      <c r="M167" s="200">
        <v>4</v>
      </c>
      <c r="N167" s="312" t="s">
        <v>19</v>
      </c>
      <c r="O167" s="312"/>
      <c r="P167" s="312"/>
      <c r="Q167" s="200" t="s">
        <v>18</v>
      </c>
      <c r="W167" s="144">
        <f t="shared" si="2"/>
        <v>0</v>
      </c>
    </row>
    <row r="168" spans="2:23" ht="30" customHeight="1">
      <c r="B168" s="184"/>
      <c r="C168" s="312">
        <v>2018</v>
      </c>
      <c r="D168" s="312"/>
      <c r="E168" s="202" t="s">
        <v>1250</v>
      </c>
      <c r="F168" s="314" t="s">
        <v>1249</v>
      </c>
      <c r="G168" s="314"/>
      <c r="H168" s="314"/>
      <c r="I168" s="202" t="s">
        <v>450</v>
      </c>
      <c r="J168" s="314" t="s">
        <v>17</v>
      </c>
      <c r="K168" s="314"/>
      <c r="L168" s="200" t="s">
        <v>29</v>
      </c>
      <c r="M168" s="200">
        <v>5</v>
      </c>
      <c r="N168" s="312" t="s">
        <v>19</v>
      </c>
      <c r="O168" s="312"/>
      <c r="P168" s="312"/>
      <c r="Q168" s="200" t="s">
        <v>18</v>
      </c>
      <c r="W168" s="144">
        <f t="shared" si="2"/>
        <v>0</v>
      </c>
    </row>
    <row r="169" spans="2:23" ht="30" customHeight="1">
      <c r="B169" s="184"/>
      <c r="C169" s="312">
        <v>2018</v>
      </c>
      <c r="D169" s="312"/>
      <c r="E169" s="202" t="s">
        <v>1248</v>
      </c>
      <c r="F169" s="314" t="s">
        <v>1247</v>
      </c>
      <c r="G169" s="314"/>
      <c r="H169" s="314"/>
      <c r="I169" s="202" t="s">
        <v>450</v>
      </c>
      <c r="J169" s="314" t="s">
        <v>17</v>
      </c>
      <c r="K169" s="314"/>
      <c r="L169" s="200" t="s">
        <v>29</v>
      </c>
      <c r="M169" s="200">
        <v>5</v>
      </c>
      <c r="N169" s="312" t="s">
        <v>19</v>
      </c>
      <c r="O169" s="312"/>
      <c r="P169" s="312"/>
      <c r="Q169" s="200" t="s">
        <v>18</v>
      </c>
      <c r="W169" s="144">
        <f t="shared" si="2"/>
        <v>0</v>
      </c>
    </row>
    <row r="170" spans="2:23" ht="30" customHeight="1">
      <c r="B170" s="184"/>
      <c r="C170" s="312">
        <v>2018</v>
      </c>
      <c r="D170" s="312"/>
      <c r="E170" s="202" t="s">
        <v>1246</v>
      </c>
      <c r="F170" s="314" t="s">
        <v>1245</v>
      </c>
      <c r="G170" s="314"/>
      <c r="H170" s="314"/>
      <c r="I170" s="202" t="s">
        <v>450</v>
      </c>
      <c r="J170" s="314" t="s">
        <v>17</v>
      </c>
      <c r="K170" s="314"/>
      <c r="L170" s="200" t="s">
        <v>29</v>
      </c>
      <c r="M170" s="200">
        <v>5</v>
      </c>
      <c r="N170" s="312" t="s">
        <v>19</v>
      </c>
      <c r="O170" s="312"/>
      <c r="P170" s="312"/>
      <c r="Q170" s="200" t="s">
        <v>18</v>
      </c>
      <c r="W170" s="144">
        <f t="shared" si="2"/>
        <v>0</v>
      </c>
    </row>
    <row r="171" spans="2:23" ht="30" customHeight="1">
      <c r="B171" s="184"/>
      <c r="C171" s="312">
        <v>2018</v>
      </c>
      <c r="D171" s="312"/>
      <c r="E171" s="202" t="s">
        <v>1244</v>
      </c>
      <c r="F171" s="314" t="s">
        <v>1243</v>
      </c>
      <c r="G171" s="314"/>
      <c r="H171" s="314"/>
      <c r="I171" s="202" t="s">
        <v>450</v>
      </c>
      <c r="J171" s="314" t="s">
        <v>17</v>
      </c>
      <c r="K171" s="314"/>
      <c r="L171" s="200" t="s">
        <v>29</v>
      </c>
      <c r="M171" s="200">
        <v>5</v>
      </c>
      <c r="N171" s="312" t="s">
        <v>19</v>
      </c>
      <c r="O171" s="312"/>
      <c r="P171" s="312"/>
      <c r="Q171" s="200" t="s">
        <v>18</v>
      </c>
      <c r="W171" s="144">
        <f t="shared" si="2"/>
        <v>0</v>
      </c>
    </row>
    <row r="172" spans="2:23" ht="30" customHeight="1">
      <c r="B172" s="184"/>
      <c r="C172" s="312">
        <v>2018</v>
      </c>
      <c r="D172" s="312"/>
      <c r="E172" s="202" t="s">
        <v>1242</v>
      </c>
      <c r="F172" s="314" t="s">
        <v>1241</v>
      </c>
      <c r="G172" s="314"/>
      <c r="H172" s="314"/>
      <c r="I172" s="202" t="s">
        <v>450</v>
      </c>
      <c r="J172" s="314" t="s">
        <v>17</v>
      </c>
      <c r="K172" s="314"/>
      <c r="L172" s="200" t="s">
        <v>29</v>
      </c>
      <c r="M172" s="200">
        <v>5</v>
      </c>
      <c r="N172" s="312" t="s">
        <v>19</v>
      </c>
      <c r="O172" s="312"/>
      <c r="P172" s="312"/>
      <c r="Q172" s="200" t="s">
        <v>18</v>
      </c>
      <c r="W172" s="144">
        <f t="shared" si="2"/>
        <v>0</v>
      </c>
    </row>
    <row r="173" spans="2:23" ht="30" customHeight="1">
      <c r="B173" s="184"/>
      <c r="C173" s="312">
        <v>2018</v>
      </c>
      <c r="D173" s="312"/>
      <c r="E173" s="202" t="s">
        <v>1240</v>
      </c>
      <c r="F173" s="314" t="s">
        <v>1239</v>
      </c>
      <c r="G173" s="314"/>
      <c r="H173" s="314"/>
      <c r="I173" s="202" t="s">
        <v>450</v>
      </c>
      <c r="J173" s="314" t="s">
        <v>17</v>
      </c>
      <c r="K173" s="314"/>
      <c r="L173" s="200" t="s">
        <v>29</v>
      </c>
      <c r="M173" s="200">
        <v>5</v>
      </c>
      <c r="N173" s="312" t="s">
        <v>19</v>
      </c>
      <c r="O173" s="312"/>
      <c r="P173" s="312"/>
      <c r="Q173" s="200" t="s">
        <v>18</v>
      </c>
      <c r="W173" s="144">
        <f t="shared" si="2"/>
        <v>0</v>
      </c>
    </row>
    <row r="174" spans="2:23" s="181" customFormat="1" ht="30" customHeight="1">
      <c r="B174" s="180"/>
      <c r="C174" s="308">
        <v>2018</v>
      </c>
      <c r="D174" s="308"/>
      <c r="E174" s="153" t="s">
        <v>1238</v>
      </c>
      <c r="F174" s="310" t="s">
        <v>1237</v>
      </c>
      <c r="G174" s="310"/>
      <c r="H174" s="310"/>
      <c r="I174" s="153" t="s">
        <v>450</v>
      </c>
      <c r="J174" s="310" t="s">
        <v>17</v>
      </c>
      <c r="K174" s="310"/>
      <c r="L174" s="199" t="s">
        <v>18</v>
      </c>
      <c r="M174" s="199">
        <v>3</v>
      </c>
      <c r="N174" s="308" t="s">
        <v>19</v>
      </c>
      <c r="O174" s="308"/>
      <c r="P174" s="308"/>
      <c r="Q174" s="199" t="s">
        <v>18</v>
      </c>
      <c r="R174" s="155"/>
      <c r="S174" s="155"/>
      <c r="T174" s="155"/>
      <c r="U174" s="155"/>
      <c r="V174" s="155"/>
      <c r="W174" s="155">
        <f t="shared" si="2"/>
        <v>0</v>
      </c>
    </row>
    <row r="175" spans="2:23" ht="30" customHeight="1">
      <c r="B175" s="171"/>
      <c r="C175" s="312">
        <v>2018</v>
      </c>
      <c r="D175" s="312"/>
      <c r="E175" s="202" t="s">
        <v>1236</v>
      </c>
      <c r="F175" s="314" t="s">
        <v>1234</v>
      </c>
      <c r="G175" s="314"/>
      <c r="H175" s="314"/>
      <c r="I175" s="202" t="s">
        <v>450</v>
      </c>
      <c r="J175" s="314" t="s">
        <v>17</v>
      </c>
      <c r="K175" s="314"/>
      <c r="L175" s="200" t="s">
        <v>18</v>
      </c>
      <c r="M175" s="200">
        <v>4</v>
      </c>
      <c r="N175" s="312" t="s">
        <v>19</v>
      </c>
      <c r="O175" s="312"/>
      <c r="P175" s="312"/>
      <c r="Q175" s="200" t="s">
        <v>18</v>
      </c>
      <c r="W175" s="144">
        <f t="shared" si="2"/>
        <v>0</v>
      </c>
    </row>
    <row r="176" spans="2:23" ht="30" customHeight="1">
      <c r="B176" s="184"/>
      <c r="C176" s="312">
        <v>2018</v>
      </c>
      <c r="D176" s="312"/>
      <c r="E176" s="202" t="s">
        <v>1235</v>
      </c>
      <c r="F176" s="314" t="s">
        <v>1234</v>
      </c>
      <c r="G176" s="314"/>
      <c r="H176" s="314"/>
      <c r="I176" s="202" t="s">
        <v>450</v>
      </c>
      <c r="J176" s="314" t="s">
        <v>17</v>
      </c>
      <c r="K176" s="314"/>
      <c r="L176" s="200" t="s">
        <v>29</v>
      </c>
      <c r="M176" s="200">
        <v>5</v>
      </c>
      <c r="N176" s="312" t="s">
        <v>19</v>
      </c>
      <c r="O176" s="312"/>
      <c r="P176" s="312"/>
      <c r="Q176" s="200" t="s">
        <v>18</v>
      </c>
      <c r="W176" s="144">
        <f t="shared" si="2"/>
        <v>0</v>
      </c>
    </row>
    <row r="177" spans="2:23" ht="30" customHeight="1">
      <c r="B177" s="184"/>
      <c r="C177" s="312">
        <v>2018</v>
      </c>
      <c r="D177" s="312"/>
      <c r="E177" s="202" t="s">
        <v>1233</v>
      </c>
      <c r="F177" s="314" t="s">
        <v>1232</v>
      </c>
      <c r="G177" s="314"/>
      <c r="H177" s="314"/>
      <c r="I177" s="202" t="s">
        <v>450</v>
      </c>
      <c r="J177" s="314" t="s">
        <v>17</v>
      </c>
      <c r="K177" s="314"/>
      <c r="L177" s="200" t="s">
        <v>29</v>
      </c>
      <c r="M177" s="200">
        <v>5</v>
      </c>
      <c r="N177" s="312" t="s">
        <v>19</v>
      </c>
      <c r="O177" s="312"/>
      <c r="P177" s="312"/>
      <c r="Q177" s="200" t="s">
        <v>18</v>
      </c>
      <c r="W177" s="144">
        <f t="shared" si="2"/>
        <v>0</v>
      </c>
    </row>
    <row r="178" spans="2:23" ht="30" customHeight="1">
      <c r="B178" s="184"/>
      <c r="C178" s="312">
        <v>2018</v>
      </c>
      <c r="D178" s="312"/>
      <c r="E178" s="202" t="s">
        <v>1231</v>
      </c>
      <c r="F178" s="314" t="s">
        <v>1230</v>
      </c>
      <c r="G178" s="314"/>
      <c r="H178" s="314"/>
      <c r="I178" s="202" t="s">
        <v>450</v>
      </c>
      <c r="J178" s="314" t="s">
        <v>17</v>
      </c>
      <c r="K178" s="314"/>
      <c r="L178" s="200" t="s">
        <v>29</v>
      </c>
      <c r="M178" s="200">
        <v>5</v>
      </c>
      <c r="N178" s="312" t="s">
        <v>19</v>
      </c>
      <c r="O178" s="312"/>
      <c r="P178" s="312"/>
      <c r="Q178" s="200" t="s">
        <v>18</v>
      </c>
      <c r="W178" s="144">
        <f t="shared" si="2"/>
        <v>0</v>
      </c>
    </row>
    <row r="179" spans="2:23" ht="30" customHeight="1">
      <c r="B179" s="184"/>
      <c r="C179" s="312">
        <v>2018</v>
      </c>
      <c r="D179" s="312"/>
      <c r="E179" s="202" t="s">
        <v>1229</v>
      </c>
      <c r="F179" s="314" t="s">
        <v>1228</v>
      </c>
      <c r="G179" s="314"/>
      <c r="H179" s="314"/>
      <c r="I179" s="202" t="s">
        <v>450</v>
      </c>
      <c r="J179" s="314" t="s">
        <v>17</v>
      </c>
      <c r="K179" s="314"/>
      <c r="L179" s="200" t="s">
        <v>29</v>
      </c>
      <c r="M179" s="200">
        <v>5</v>
      </c>
      <c r="N179" s="312" t="s">
        <v>19</v>
      </c>
      <c r="O179" s="312"/>
      <c r="P179" s="312"/>
      <c r="Q179" s="200" t="s">
        <v>18</v>
      </c>
      <c r="W179" s="144">
        <f t="shared" si="2"/>
        <v>0</v>
      </c>
    </row>
    <row r="180" spans="2:23" ht="30" customHeight="1">
      <c r="B180" s="171"/>
      <c r="C180" s="312">
        <v>2018</v>
      </c>
      <c r="D180" s="312"/>
      <c r="E180" s="202" t="s">
        <v>1227</v>
      </c>
      <c r="F180" s="314" t="s">
        <v>1225</v>
      </c>
      <c r="G180" s="314"/>
      <c r="H180" s="314"/>
      <c r="I180" s="202" t="s">
        <v>450</v>
      </c>
      <c r="J180" s="314" t="s">
        <v>17</v>
      </c>
      <c r="K180" s="314"/>
      <c r="L180" s="200" t="s">
        <v>18</v>
      </c>
      <c r="M180" s="200">
        <v>4</v>
      </c>
      <c r="N180" s="312" t="s">
        <v>19</v>
      </c>
      <c r="O180" s="312"/>
      <c r="P180" s="312"/>
      <c r="Q180" s="200" t="s">
        <v>18</v>
      </c>
      <c r="W180" s="144">
        <f t="shared" si="2"/>
        <v>0</v>
      </c>
    </row>
    <row r="181" spans="2:23" ht="30" customHeight="1">
      <c r="B181" s="184"/>
      <c r="C181" s="312">
        <v>2018</v>
      </c>
      <c r="D181" s="312"/>
      <c r="E181" s="202" t="s">
        <v>1226</v>
      </c>
      <c r="F181" s="314" t="s">
        <v>1225</v>
      </c>
      <c r="G181" s="314"/>
      <c r="H181" s="314"/>
      <c r="I181" s="202" t="s">
        <v>450</v>
      </c>
      <c r="J181" s="314" t="s">
        <v>17</v>
      </c>
      <c r="K181" s="314"/>
      <c r="L181" s="200" t="s">
        <v>29</v>
      </c>
      <c r="M181" s="200">
        <v>5</v>
      </c>
      <c r="N181" s="312" t="s">
        <v>19</v>
      </c>
      <c r="O181" s="312"/>
      <c r="P181" s="312"/>
      <c r="Q181" s="200" t="s">
        <v>18</v>
      </c>
      <c r="W181" s="144">
        <f t="shared" si="2"/>
        <v>0</v>
      </c>
    </row>
    <row r="182" spans="2:23" ht="30" customHeight="1">
      <c r="B182" s="184"/>
      <c r="C182" s="312">
        <v>2018</v>
      </c>
      <c r="D182" s="312"/>
      <c r="E182" s="202" t="s">
        <v>1224</v>
      </c>
      <c r="F182" s="314" t="s">
        <v>1223</v>
      </c>
      <c r="G182" s="314"/>
      <c r="H182" s="314"/>
      <c r="I182" s="202" t="s">
        <v>450</v>
      </c>
      <c r="J182" s="314" t="s">
        <v>17</v>
      </c>
      <c r="K182" s="314"/>
      <c r="L182" s="200" t="s">
        <v>29</v>
      </c>
      <c r="M182" s="200">
        <v>5</v>
      </c>
      <c r="N182" s="312" t="s">
        <v>19</v>
      </c>
      <c r="O182" s="312"/>
      <c r="P182" s="312"/>
      <c r="Q182" s="200" t="s">
        <v>18</v>
      </c>
      <c r="W182" s="144">
        <f t="shared" si="2"/>
        <v>0</v>
      </c>
    </row>
    <row r="183" spans="2:23" ht="30" customHeight="1">
      <c r="B183" s="184"/>
      <c r="C183" s="312">
        <v>2018</v>
      </c>
      <c r="D183" s="312"/>
      <c r="E183" s="202" t="s">
        <v>1222</v>
      </c>
      <c r="F183" s="314" t="s">
        <v>1221</v>
      </c>
      <c r="G183" s="314"/>
      <c r="H183" s="314"/>
      <c r="I183" s="202" t="s">
        <v>450</v>
      </c>
      <c r="J183" s="314" t="s">
        <v>17</v>
      </c>
      <c r="K183" s="314"/>
      <c r="L183" s="200" t="s">
        <v>29</v>
      </c>
      <c r="M183" s="200">
        <v>5</v>
      </c>
      <c r="N183" s="312" t="s">
        <v>19</v>
      </c>
      <c r="O183" s="312"/>
      <c r="P183" s="312"/>
      <c r="Q183" s="200" t="s">
        <v>18</v>
      </c>
      <c r="W183" s="144">
        <f t="shared" si="2"/>
        <v>0</v>
      </c>
    </row>
    <row r="184" spans="2:23" ht="30" customHeight="1">
      <c r="B184" s="184"/>
      <c r="C184" s="312">
        <v>2018</v>
      </c>
      <c r="D184" s="312"/>
      <c r="E184" s="202" t="s">
        <v>1220</v>
      </c>
      <c r="F184" s="314" t="s">
        <v>1219</v>
      </c>
      <c r="G184" s="314"/>
      <c r="H184" s="314"/>
      <c r="I184" s="202" t="s">
        <v>450</v>
      </c>
      <c r="J184" s="314" t="s">
        <v>17</v>
      </c>
      <c r="K184" s="314"/>
      <c r="L184" s="200" t="s">
        <v>29</v>
      </c>
      <c r="M184" s="200">
        <v>5</v>
      </c>
      <c r="N184" s="312" t="s">
        <v>19</v>
      </c>
      <c r="O184" s="312"/>
      <c r="P184" s="312"/>
      <c r="Q184" s="200" t="s">
        <v>18</v>
      </c>
      <c r="W184" s="144">
        <f t="shared" si="2"/>
        <v>0</v>
      </c>
    </row>
    <row r="185" spans="2:23" s="181" customFormat="1" ht="30" customHeight="1">
      <c r="B185" s="180"/>
      <c r="C185" s="308">
        <v>2018</v>
      </c>
      <c r="D185" s="308"/>
      <c r="E185" s="153" t="s">
        <v>1218</v>
      </c>
      <c r="F185" s="310" t="s">
        <v>1217</v>
      </c>
      <c r="G185" s="310"/>
      <c r="H185" s="310"/>
      <c r="I185" s="153" t="s">
        <v>450</v>
      </c>
      <c r="J185" s="310" t="s">
        <v>17</v>
      </c>
      <c r="K185" s="310"/>
      <c r="L185" s="199" t="s">
        <v>18</v>
      </c>
      <c r="M185" s="199">
        <v>3</v>
      </c>
      <c r="N185" s="308" t="s">
        <v>19</v>
      </c>
      <c r="O185" s="308"/>
      <c r="P185" s="308"/>
      <c r="Q185" s="199" t="s">
        <v>18</v>
      </c>
      <c r="R185" s="155"/>
      <c r="S185" s="155"/>
      <c r="T185" s="155"/>
      <c r="U185" s="155"/>
      <c r="V185" s="155"/>
      <c r="W185" s="155">
        <f t="shared" si="2"/>
        <v>0</v>
      </c>
    </row>
    <row r="186" spans="2:23" ht="30" customHeight="1">
      <c r="B186" s="171"/>
      <c r="C186" s="312">
        <v>2018</v>
      </c>
      <c r="D186" s="312"/>
      <c r="E186" s="202" t="s">
        <v>1216</v>
      </c>
      <c r="F186" s="314" t="s">
        <v>1215</v>
      </c>
      <c r="G186" s="314"/>
      <c r="H186" s="314"/>
      <c r="I186" s="202" t="s">
        <v>450</v>
      </c>
      <c r="J186" s="314" t="s">
        <v>17</v>
      </c>
      <c r="K186" s="314"/>
      <c r="L186" s="200" t="s">
        <v>18</v>
      </c>
      <c r="M186" s="200">
        <v>4</v>
      </c>
      <c r="N186" s="312" t="s">
        <v>19</v>
      </c>
      <c r="O186" s="312"/>
      <c r="P186" s="312"/>
      <c r="Q186" s="200" t="s">
        <v>18</v>
      </c>
      <c r="W186" s="144">
        <f t="shared" si="2"/>
        <v>0</v>
      </c>
    </row>
    <row r="187" spans="2:23" ht="30" customHeight="1">
      <c r="B187" s="184"/>
      <c r="C187" s="312">
        <v>2018</v>
      </c>
      <c r="D187" s="312"/>
      <c r="E187" s="202" t="s">
        <v>1214</v>
      </c>
      <c r="F187" s="314" t="s">
        <v>1213</v>
      </c>
      <c r="G187" s="314"/>
      <c r="H187" s="314"/>
      <c r="I187" s="202" t="s">
        <v>450</v>
      </c>
      <c r="J187" s="314" t="s">
        <v>17</v>
      </c>
      <c r="K187" s="314"/>
      <c r="L187" s="200" t="s">
        <v>29</v>
      </c>
      <c r="M187" s="200">
        <v>5</v>
      </c>
      <c r="N187" s="312" t="s">
        <v>19</v>
      </c>
      <c r="O187" s="312"/>
      <c r="P187" s="312"/>
      <c r="Q187" s="200" t="s">
        <v>18</v>
      </c>
      <c r="W187" s="144">
        <f t="shared" si="2"/>
        <v>0</v>
      </c>
    </row>
    <row r="188" spans="2:23" ht="30" customHeight="1">
      <c r="B188" s="184"/>
      <c r="C188" s="312">
        <v>2018</v>
      </c>
      <c r="D188" s="312"/>
      <c r="E188" s="202" t="s">
        <v>1212</v>
      </c>
      <c r="F188" s="314" t="s">
        <v>1211</v>
      </c>
      <c r="G188" s="314"/>
      <c r="H188" s="314"/>
      <c r="I188" s="202" t="s">
        <v>450</v>
      </c>
      <c r="J188" s="314" t="s">
        <v>17</v>
      </c>
      <c r="K188" s="314"/>
      <c r="L188" s="200" t="s">
        <v>29</v>
      </c>
      <c r="M188" s="200">
        <v>5</v>
      </c>
      <c r="N188" s="312" t="s">
        <v>19</v>
      </c>
      <c r="O188" s="312"/>
      <c r="P188" s="312"/>
      <c r="Q188" s="200" t="s">
        <v>18</v>
      </c>
      <c r="W188" s="144">
        <f t="shared" si="2"/>
        <v>0</v>
      </c>
    </row>
    <row r="189" spans="2:23" ht="30" customHeight="1">
      <c r="B189" s="184"/>
      <c r="C189" s="312">
        <v>2018</v>
      </c>
      <c r="D189" s="312"/>
      <c r="E189" s="202" t="s">
        <v>1210</v>
      </c>
      <c r="F189" s="314" t="s">
        <v>1209</v>
      </c>
      <c r="G189" s="314"/>
      <c r="H189" s="314"/>
      <c r="I189" s="202" t="s">
        <v>450</v>
      </c>
      <c r="J189" s="314" t="s">
        <v>17</v>
      </c>
      <c r="K189" s="314"/>
      <c r="L189" s="200" t="s">
        <v>29</v>
      </c>
      <c r="M189" s="200">
        <v>5</v>
      </c>
      <c r="N189" s="312" t="s">
        <v>19</v>
      </c>
      <c r="O189" s="312"/>
      <c r="P189" s="312"/>
      <c r="Q189" s="200" t="s">
        <v>18</v>
      </c>
      <c r="W189" s="144">
        <f t="shared" si="2"/>
        <v>0</v>
      </c>
    </row>
    <row r="190" spans="2:23" ht="30" customHeight="1">
      <c r="B190" s="171"/>
      <c r="C190" s="312">
        <v>2018</v>
      </c>
      <c r="D190" s="312"/>
      <c r="E190" s="202" t="s">
        <v>1208</v>
      </c>
      <c r="F190" s="314" t="s">
        <v>1207</v>
      </c>
      <c r="G190" s="314"/>
      <c r="H190" s="314"/>
      <c r="I190" s="202" t="s">
        <v>450</v>
      </c>
      <c r="J190" s="314" t="s">
        <v>17</v>
      </c>
      <c r="K190" s="314"/>
      <c r="L190" s="200" t="s">
        <v>18</v>
      </c>
      <c r="M190" s="200">
        <v>4</v>
      </c>
      <c r="N190" s="312" t="s">
        <v>19</v>
      </c>
      <c r="O190" s="312"/>
      <c r="P190" s="312"/>
      <c r="Q190" s="200" t="s">
        <v>18</v>
      </c>
      <c r="W190" s="144">
        <f t="shared" si="2"/>
        <v>0</v>
      </c>
    </row>
    <row r="191" spans="2:23" ht="30" customHeight="1">
      <c r="B191" s="184"/>
      <c r="C191" s="312">
        <v>2018</v>
      </c>
      <c r="D191" s="312"/>
      <c r="E191" s="202" t="s">
        <v>1206</v>
      </c>
      <c r="F191" s="314" t="s">
        <v>1205</v>
      </c>
      <c r="G191" s="314"/>
      <c r="H191" s="314"/>
      <c r="I191" s="202" t="s">
        <v>450</v>
      </c>
      <c r="J191" s="314" t="s">
        <v>17</v>
      </c>
      <c r="K191" s="314"/>
      <c r="L191" s="200" t="s">
        <v>29</v>
      </c>
      <c r="M191" s="200">
        <v>5</v>
      </c>
      <c r="N191" s="312" t="s">
        <v>19</v>
      </c>
      <c r="O191" s="312"/>
      <c r="P191" s="312"/>
      <c r="Q191" s="200" t="s">
        <v>18</v>
      </c>
      <c r="W191" s="144">
        <f t="shared" si="2"/>
        <v>0</v>
      </c>
    </row>
    <row r="192" spans="2:23" ht="30" customHeight="1">
      <c r="B192" s="184"/>
      <c r="C192" s="312">
        <v>2018</v>
      </c>
      <c r="D192" s="312"/>
      <c r="E192" s="202" t="s">
        <v>1204</v>
      </c>
      <c r="F192" s="314" t="s">
        <v>1203</v>
      </c>
      <c r="G192" s="314"/>
      <c r="H192" s="314"/>
      <c r="I192" s="202" t="s">
        <v>450</v>
      </c>
      <c r="J192" s="314" t="s">
        <v>17</v>
      </c>
      <c r="K192" s="314"/>
      <c r="L192" s="200" t="s">
        <v>29</v>
      </c>
      <c r="M192" s="200">
        <v>5</v>
      </c>
      <c r="N192" s="312" t="s">
        <v>19</v>
      </c>
      <c r="O192" s="312"/>
      <c r="P192" s="312"/>
      <c r="Q192" s="200" t="s">
        <v>18</v>
      </c>
      <c r="W192" s="144">
        <f t="shared" si="2"/>
        <v>0</v>
      </c>
    </row>
    <row r="193" spans="2:23" s="181" customFormat="1" ht="30" customHeight="1">
      <c r="B193" s="180"/>
      <c r="C193" s="308">
        <v>2018</v>
      </c>
      <c r="D193" s="308"/>
      <c r="E193" s="153" t="s">
        <v>1202</v>
      </c>
      <c r="F193" s="310" t="s">
        <v>1200</v>
      </c>
      <c r="G193" s="310"/>
      <c r="H193" s="310"/>
      <c r="I193" s="153" t="s">
        <v>450</v>
      </c>
      <c r="J193" s="310" t="s">
        <v>17</v>
      </c>
      <c r="K193" s="310"/>
      <c r="L193" s="199" t="s">
        <v>18</v>
      </c>
      <c r="M193" s="199">
        <v>3</v>
      </c>
      <c r="N193" s="308" t="s">
        <v>19</v>
      </c>
      <c r="O193" s="308"/>
      <c r="P193" s="308"/>
      <c r="Q193" s="199" t="s">
        <v>18</v>
      </c>
      <c r="R193" s="155"/>
      <c r="S193" s="155"/>
      <c r="T193" s="155"/>
      <c r="U193" s="155"/>
      <c r="V193" s="155"/>
      <c r="W193" s="155">
        <f t="shared" si="2"/>
        <v>0</v>
      </c>
    </row>
    <row r="194" spans="2:23" ht="30" customHeight="1">
      <c r="B194" s="171"/>
      <c r="C194" s="312">
        <v>2018</v>
      </c>
      <c r="D194" s="312"/>
      <c r="E194" s="202" t="s">
        <v>1201</v>
      </c>
      <c r="F194" s="314" t="s">
        <v>1200</v>
      </c>
      <c r="G194" s="314"/>
      <c r="H194" s="314"/>
      <c r="I194" s="202" t="s">
        <v>450</v>
      </c>
      <c r="J194" s="314" t="s">
        <v>17</v>
      </c>
      <c r="K194" s="314"/>
      <c r="L194" s="200" t="s">
        <v>18</v>
      </c>
      <c r="M194" s="200">
        <v>4</v>
      </c>
      <c r="N194" s="312" t="s">
        <v>19</v>
      </c>
      <c r="O194" s="312"/>
      <c r="P194" s="312"/>
      <c r="Q194" s="200" t="s">
        <v>18</v>
      </c>
      <c r="W194" s="144">
        <f t="shared" si="2"/>
        <v>0</v>
      </c>
    </row>
    <row r="195" spans="2:23" ht="30" customHeight="1">
      <c r="B195" s="184"/>
      <c r="C195" s="312">
        <v>2018</v>
      </c>
      <c r="D195" s="312"/>
      <c r="E195" s="202" t="s">
        <v>1199</v>
      </c>
      <c r="F195" s="314" t="s">
        <v>1198</v>
      </c>
      <c r="G195" s="314"/>
      <c r="H195" s="314"/>
      <c r="I195" s="202" t="s">
        <v>450</v>
      </c>
      <c r="J195" s="314" t="s">
        <v>17</v>
      </c>
      <c r="K195" s="314"/>
      <c r="L195" s="200" t="s">
        <v>29</v>
      </c>
      <c r="M195" s="200">
        <v>5</v>
      </c>
      <c r="N195" s="312" t="s">
        <v>19</v>
      </c>
      <c r="O195" s="312"/>
      <c r="P195" s="312"/>
      <c r="Q195" s="200" t="s">
        <v>18</v>
      </c>
      <c r="W195" s="144">
        <f t="shared" si="2"/>
        <v>0</v>
      </c>
    </row>
    <row r="196" spans="2:23" ht="30" customHeight="1">
      <c r="B196" s="184"/>
      <c r="C196" s="312">
        <v>2018</v>
      </c>
      <c r="D196" s="312"/>
      <c r="E196" s="202" t="s">
        <v>1197</v>
      </c>
      <c r="F196" s="314" t="s">
        <v>1196</v>
      </c>
      <c r="G196" s="314"/>
      <c r="H196" s="314"/>
      <c r="I196" s="202" t="s">
        <v>450</v>
      </c>
      <c r="J196" s="314" t="s">
        <v>17</v>
      </c>
      <c r="K196" s="314"/>
      <c r="L196" s="200" t="s">
        <v>29</v>
      </c>
      <c r="M196" s="200">
        <v>5</v>
      </c>
      <c r="N196" s="312" t="s">
        <v>19</v>
      </c>
      <c r="O196" s="312"/>
      <c r="P196" s="312"/>
      <c r="Q196" s="200" t="s">
        <v>18</v>
      </c>
      <c r="W196" s="144">
        <f t="shared" ref="W196:W259" si="3">R196+S196+T196+U196+V196</f>
        <v>0</v>
      </c>
    </row>
    <row r="197" spans="2:23" ht="30" customHeight="1">
      <c r="B197" s="184"/>
      <c r="C197" s="312">
        <v>2018</v>
      </c>
      <c r="D197" s="312"/>
      <c r="E197" s="202" t="s">
        <v>1195</v>
      </c>
      <c r="F197" s="314" t="s">
        <v>1194</v>
      </c>
      <c r="G197" s="314"/>
      <c r="H197" s="314"/>
      <c r="I197" s="202" t="s">
        <v>450</v>
      </c>
      <c r="J197" s="314" t="s">
        <v>17</v>
      </c>
      <c r="K197" s="314"/>
      <c r="L197" s="200" t="s">
        <v>29</v>
      </c>
      <c r="M197" s="200">
        <v>5</v>
      </c>
      <c r="N197" s="312" t="s">
        <v>19</v>
      </c>
      <c r="O197" s="312"/>
      <c r="P197" s="312"/>
      <c r="Q197" s="200" t="s">
        <v>18</v>
      </c>
      <c r="W197" s="144">
        <f t="shared" si="3"/>
        <v>0</v>
      </c>
    </row>
    <row r="198" spans="2:23" s="181" customFormat="1" ht="30" customHeight="1">
      <c r="B198" s="180"/>
      <c r="C198" s="308">
        <v>2018</v>
      </c>
      <c r="D198" s="308"/>
      <c r="E198" s="153" t="s">
        <v>1193</v>
      </c>
      <c r="F198" s="310" t="s">
        <v>1191</v>
      </c>
      <c r="G198" s="310"/>
      <c r="H198" s="310"/>
      <c r="I198" s="153" t="s">
        <v>450</v>
      </c>
      <c r="J198" s="310" t="s">
        <v>17</v>
      </c>
      <c r="K198" s="310"/>
      <c r="L198" s="199" t="s">
        <v>18</v>
      </c>
      <c r="M198" s="199">
        <v>3</v>
      </c>
      <c r="N198" s="308" t="s">
        <v>19</v>
      </c>
      <c r="O198" s="308"/>
      <c r="P198" s="308"/>
      <c r="Q198" s="199" t="s">
        <v>18</v>
      </c>
      <c r="R198" s="155"/>
      <c r="S198" s="155"/>
      <c r="T198" s="155"/>
      <c r="U198" s="155"/>
      <c r="V198" s="155"/>
      <c r="W198" s="155">
        <f t="shared" si="3"/>
        <v>0</v>
      </c>
    </row>
    <row r="199" spans="2:23" ht="30" customHeight="1">
      <c r="B199" s="171"/>
      <c r="C199" s="312">
        <v>2018</v>
      </c>
      <c r="D199" s="312"/>
      <c r="E199" s="202" t="s">
        <v>1192</v>
      </c>
      <c r="F199" s="314" t="s">
        <v>1191</v>
      </c>
      <c r="G199" s="314"/>
      <c r="H199" s="314"/>
      <c r="I199" s="202" t="s">
        <v>450</v>
      </c>
      <c r="J199" s="314" t="s">
        <v>17</v>
      </c>
      <c r="K199" s="314"/>
      <c r="L199" s="200" t="s">
        <v>18</v>
      </c>
      <c r="M199" s="200">
        <v>4</v>
      </c>
      <c r="N199" s="312" t="s">
        <v>19</v>
      </c>
      <c r="O199" s="312"/>
      <c r="P199" s="312"/>
      <c r="Q199" s="200" t="s">
        <v>18</v>
      </c>
      <c r="W199" s="144">
        <f t="shared" si="3"/>
        <v>0</v>
      </c>
    </row>
    <row r="200" spans="2:23" ht="30" customHeight="1">
      <c r="B200" s="184"/>
      <c r="C200" s="312">
        <v>2018</v>
      </c>
      <c r="D200" s="312"/>
      <c r="E200" s="202" t="s">
        <v>1190</v>
      </c>
      <c r="F200" s="314" t="s">
        <v>1189</v>
      </c>
      <c r="G200" s="314"/>
      <c r="H200" s="314"/>
      <c r="I200" s="202" t="s">
        <v>450</v>
      </c>
      <c r="J200" s="314" t="s">
        <v>17</v>
      </c>
      <c r="K200" s="314"/>
      <c r="L200" s="200" t="s">
        <v>29</v>
      </c>
      <c r="M200" s="200">
        <v>5</v>
      </c>
      <c r="N200" s="312" t="s">
        <v>19</v>
      </c>
      <c r="O200" s="312"/>
      <c r="P200" s="312"/>
      <c r="Q200" s="200" t="s">
        <v>18</v>
      </c>
      <c r="W200" s="144">
        <f t="shared" si="3"/>
        <v>0</v>
      </c>
    </row>
    <row r="201" spans="2:23" ht="30" customHeight="1">
      <c r="B201" s="184"/>
      <c r="C201" s="312">
        <v>2018</v>
      </c>
      <c r="D201" s="312"/>
      <c r="E201" s="202" t="s">
        <v>1188</v>
      </c>
      <c r="F201" s="314" t="s">
        <v>1187</v>
      </c>
      <c r="G201" s="314"/>
      <c r="H201" s="314"/>
      <c r="I201" s="202" t="s">
        <v>450</v>
      </c>
      <c r="J201" s="314" t="s">
        <v>17</v>
      </c>
      <c r="K201" s="314"/>
      <c r="L201" s="200" t="s">
        <v>29</v>
      </c>
      <c r="M201" s="200">
        <v>5</v>
      </c>
      <c r="N201" s="312" t="s">
        <v>19</v>
      </c>
      <c r="O201" s="312"/>
      <c r="P201" s="312"/>
      <c r="Q201" s="200" t="s">
        <v>18</v>
      </c>
      <c r="W201" s="144">
        <f t="shared" si="3"/>
        <v>0</v>
      </c>
    </row>
    <row r="202" spans="2:23" ht="30" customHeight="1">
      <c r="B202" s="184"/>
      <c r="C202" s="312">
        <v>2018</v>
      </c>
      <c r="D202" s="312"/>
      <c r="E202" s="202" t="s">
        <v>1186</v>
      </c>
      <c r="F202" s="314" t="s">
        <v>1185</v>
      </c>
      <c r="G202" s="314"/>
      <c r="H202" s="314"/>
      <c r="I202" s="202" t="s">
        <v>450</v>
      </c>
      <c r="J202" s="314" t="s">
        <v>17</v>
      </c>
      <c r="K202" s="314"/>
      <c r="L202" s="200" t="s">
        <v>29</v>
      </c>
      <c r="M202" s="200">
        <v>5</v>
      </c>
      <c r="N202" s="312" t="s">
        <v>19</v>
      </c>
      <c r="O202" s="312"/>
      <c r="P202" s="312"/>
      <c r="Q202" s="200" t="s">
        <v>18</v>
      </c>
      <c r="W202" s="144">
        <f t="shared" si="3"/>
        <v>0</v>
      </c>
    </row>
    <row r="203" spans="2:23" ht="30" customHeight="1">
      <c r="B203" s="184"/>
      <c r="C203" s="312">
        <v>2018</v>
      </c>
      <c r="D203" s="312"/>
      <c r="E203" s="202" t="s">
        <v>1184</v>
      </c>
      <c r="F203" s="314" t="s">
        <v>1183</v>
      </c>
      <c r="G203" s="314"/>
      <c r="H203" s="314"/>
      <c r="I203" s="202" t="s">
        <v>450</v>
      </c>
      <c r="J203" s="314" t="s">
        <v>17</v>
      </c>
      <c r="K203" s="314"/>
      <c r="L203" s="200" t="s">
        <v>29</v>
      </c>
      <c r="M203" s="200">
        <v>5</v>
      </c>
      <c r="N203" s="312" t="s">
        <v>19</v>
      </c>
      <c r="O203" s="312"/>
      <c r="P203" s="312"/>
      <c r="Q203" s="200" t="s">
        <v>18</v>
      </c>
      <c r="W203" s="144">
        <f t="shared" si="3"/>
        <v>0</v>
      </c>
    </row>
    <row r="204" spans="2:23" s="181" customFormat="1" ht="30" customHeight="1">
      <c r="B204" s="180"/>
      <c r="C204" s="308">
        <v>2018</v>
      </c>
      <c r="D204" s="308"/>
      <c r="E204" s="153" t="s">
        <v>1182</v>
      </c>
      <c r="F204" s="310" t="s">
        <v>1181</v>
      </c>
      <c r="G204" s="310"/>
      <c r="H204" s="310"/>
      <c r="I204" s="153" t="s">
        <v>450</v>
      </c>
      <c r="J204" s="310" t="s">
        <v>17</v>
      </c>
      <c r="K204" s="310"/>
      <c r="L204" s="199" t="s">
        <v>18</v>
      </c>
      <c r="M204" s="199">
        <v>3</v>
      </c>
      <c r="N204" s="308" t="s">
        <v>19</v>
      </c>
      <c r="O204" s="308"/>
      <c r="P204" s="308"/>
      <c r="Q204" s="199" t="s">
        <v>18</v>
      </c>
      <c r="R204" s="155"/>
      <c r="S204" s="155"/>
      <c r="T204" s="155"/>
      <c r="U204" s="155"/>
      <c r="V204" s="155"/>
      <c r="W204" s="155">
        <f t="shared" si="3"/>
        <v>0</v>
      </c>
    </row>
    <row r="205" spans="2:23" ht="30" customHeight="1">
      <c r="B205" s="171"/>
      <c r="C205" s="312">
        <v>2018</v>
      </c>
      <c r="D205" s="312"/>
      <c r="E205" s="202" t="s">
        <v>1180</v>
      </c>
      <c r="F205" s="314" t="s">
        <v>1179</v>
      </c>
      <c r="G205" s="314"/>
      <c r="H205" s="314"/>
      <c r="I205" s="202" t="s">
        <v>450</v>
      </c>
      <c r="J205" s="314" t="s">
        <v>17</v>
      </c>
      <c r="K205" s="314"/>
      <c r="L205" s="200" t="s">
        <v>18</v>
      </c>
      <c r="M205" s="200">
        <v>4</v>
      </c>
      <c r="N205" s="312" t="s">
        <v>19</v>
      </c>
      <c r="O205" s="312"/>
      <c r="P205" s="312"/>
      <c r="Q205" s="200" t="s">
        <v>18</v>
      </c>
      <c r="W205" s="144">
        <f t="shared" si="3"/>
        <v>0</v>
      </c>
    </row>
    <row r="206" spans="2:23" ht="30" customHeight="1">
      <c r="B206" s="184"/>
      <c r="C206" s="312">
        <v>2018</v>
      </c>
      <c r="D206" s="312"/>
      <c r="E206" s="202" t="s">
        <v>1178</v>
      </c>
      <c r="F206" s="314" t="s">
        <v>1177</v>
      </c>
      <c r="G206" s="314"/>
      <c r="H206" s="314"/>
      <c r="I206" s="202" t="s">
        <v>450</v>
      </c>
      <c r="J206" s="314" t="s">
        <v>17</v>
      </c>
      <c r="K206" s="314"/>
      <c r="L206" s="200" t="s">
        <v>29</v>
      </c>
      <c r="M206" s="200">
        <v>5</v>
      </c>
      <c r="N206" s="312" t="s">
        <v>19</v>
      </c>
      <c r="O206" s="312"/>
      <c r="P206" s="312"/>
      <c r="Q206" s="200" t="s">
        <v>18</v>
      </c>
      <c r="R206" s="159"/>
      <c r="S206" s="159"/>
      <c r="T206" s="159"/>
      <c r="U206" s="159"/>
      <c r="V206" s="159"/>
      <c r="W206" s="159">
        <f t="shared" si="3"/>
        <v>0</v>
      </c>
    </row>
    <row r="207" spans="2:23" ht="30" customHeight="1">
      <c r="B207" s="184"/>
      <c r="C207" s="312">
        <v>2018</v>
      </c>
      <c r="D207" s="312"/>
      <c r="E207" s="202" t="s">
        <v>1176</v>
      </c>
      <c r="F207" s="314" t="s">
        <v>1175</v>
      </c>
      <c r="G207" s="314"/>
      <c r="H207" s="314"/>
      <c r="I207" s="202" t="s">
        <v>450</v>
      </c>
      <c r="J207" s="314" t="s">
        <v>17</v>
      </c>
      <c r="K207" s="314"/>
      <c r="L207" s="200" t="s">
        <v>29</v>
      </c>
      <c r="M207" s="200">
        <v>5</v>
      </c>
      <c r="N207" s="312" t="s">
        <v>19</v>
      </c>
      <c r="O207" s="312"/>
      <c r="P207" s="312"/>
      <c r="Q207" s="200" t="s">
        <v>18</v>
      </c>
      <c r="R207" s="159"/>
      <c r="S207" s="159"/>
      <c r="T207" s="159"/>
      <c r="U207" s="159"/>
      <c r="V207" s="159"/>
      <c r="W207" s="159">
        <f t="shared" si="3"/>
        <v>0</v>
      </c>
    </row>
    <row r="208" spans="2:23" ht="30" customHeight="1">
      <c r="B208" s="184"/>
      <c r="C208" s="312">
        <v>2018</v>
      </c>
      <c r="D208" s="312"/>
      <c r="E208" s="202" t="s">
        <v>1174</v>
      </c>
      <c r="F208" s="314" t="s">
        <v>1173</v>
      </c>
      <c r="G208" s="314"/>
      <c r="H208" s="314"/>
      <c r="I208" s="202" t="s">
        <v>450</v>
      </c>
      <c r="J208" s="314" t="s">
        <v>17</v>
      </c>
      <c r="K208" s="314"/>
      <c r="L208" s="200" t="s">
        <v>29</v>
      </c>
      <c r="M208" s="200">
        <v>5</v>
      </c>
      <c r="N208" s="312" t="s">
        <v>19</v>
      </c>
      <c r="O208" s="312"/>
      <c r="P208" s="312"/>
      <c r="Q208" s="200" t="s">
        <v>18</v>
      </c>
      <c r="R208" s="159"/>
      <c r="S208" s="159"/>
      <c r="T208" s="159"/>
      <c r="U208" s="159"/>
      <c r="V208" s="159"/>
      <c r="W208" s="159">
        <f t="shared" si="3"/>
        <v>0</v>
      </c>
    </row>
    <row r="209" spans="2:23" ht="30" customHeight="1">
      <c r="B209" s="171"/>
      <c r="C209" s="312">
        <v>2018</v>
      </c>
      <c r="D209" s="312"/>
      <c r="E209" s="202" t="s">
        <v>1172</v>
      </c>
      <c r="F209" s="314" t="s">
        <v>1171</v>
      </c>
      <c r="G209" s="314"/>
      <c r="H209" s="314"/>
      <c r="I209" s="202" t="s">
        <v>450</v>
      </c>
      <c r="J209" s="314" t="s">
        <v>17</v>
      </c>
      <c r="K209" s="314"/>
      <c r="L209" s="200" t="s">
        <v>18</v>
      </c>
      <c r="M209" s="200">
        <v>4</v>
      </c>
      <c r="N209" s="312" t="s">
        <v>19</v>
      </c>
      <c r="O209" s="312"/>
      <c r="P209" s="312"/>
      <c r="Q209" s="200" t="s">
        <v>18</v>
      </c>
      <c r="W209" s="144">
        <f t="shared" si="3"/>
        <v>0</v>
      </c>
    </row>
    <row r="210" spans="2:23" ht="30" customHeight="1">
      <c r="B210" s="184"/>
      <c r="C210" s="312">
        <v>2018</v>
      </c>
      <c r="D210" s="312"/>
      <c r="E210" s="202" t="s">
        <v>1170</v>
      </c>
      <c r="F210" s="314" t="s">
        <v>1169</v>
      </c>
      <c r="G210" s="314"/>
      <c r="H210" s="314"/>
      <c r="I210" s="202" t="s">
        <v>450</v>
      </c>
      <c r="J210" s="314" t="s">
        <v>17</v>
      </c>
      <c r="K210" s="314"/>
      <c r="L210" s="200" t="s">
        <v>29</v>
      </c>
      <c r="M210" s="200">
        <v>5</v>
      </c>
      <c r="N210" s="312" t="s">
        <v>19</v>
      </c>
      <c r="O210" s="312"/>
      <c r="P210" s="312"/>
      <c r="Q210" s="200" t="s">
        <v>18</v>
      </c>
      <c r="R210" s="159"/>
      <c r="S210" s="159"/>
      <c r="T210" s="159"/>
      <c r="U210" s="159"/>
      <c r="V210" s="159"/>
      <c r="W210" s="159">
        <f t="shared" si="3"/>
        <v>0</v>
      </c>
    </row>
    <row r="211" spans="2:23" ht="30" customHeight="1">
      <c r="B211" s="184"/>
      <c r="C211" s="312">
        <v>2018</v>
      </c>
      <c r="D211" s="312"/>
      <c r="E211" s="202" t="s">
        <v>1168</v>
      </c>
      <c r="F211" s="314" t="s">
        <v>1167</v>
      </c>
      <c r="G211" s="314"/>
      <c r="H211" s="314"/>
      <c r="I211" s="202" t="s">
        <v>450</v>
      </c>
      <c r="J211" s="314" t="s">
        <v>17</v>
      </c>
      <c r="K211" s="314"/>
      <c r="L211" s="200" t="s">
        <v>29</v>
      </c>
      <c r="M211" s="200">
        <v>5</v>
      </c>
      <c r="N211" s="312" t="s">
        <v>19</v>
      </c>
      <c r="O211" s="312"/>
      <c r="P211" s="312"/>
      <c r="Q211" s="200" t="s">
        <v>18</v>
      </c>
      <c r="W211" s="144">
        <f t="shared" si="3"/>
        <v>0</v>
      </c>
    </row>
    <row r="212" spans="2:23" ht="30" customHeight="1">
      <c r="B212" s="184"/>
      <c r="C212" s="312">
        <v>2018</v>
      </c>
      <c r="D212" s="312"/>
      <c r="E212" s="202" t="s">
        <v>1166</v>
      </c>
      <c r="F212" s="314" t="s">
        <v>1165</v>
      </c>
      <c r="G212" s="314"/>
      <c r="H212" s="314"/>
      <c r="I212" s="202" t="s">
        <v>450</v>
      </c>
      <c r="J212" s="314" t="s">
        <v>17</v>
      </c>
      <c r="K212" s="314"/>
      <c r="L212" s="200" t="s">
        <v>29</v>
      </c>
      <c r="M212" s="200">
        <v>5</v>
      </c>
      <c r="N212" s="312" t="s">
        <v>19</v>
      </c>
      <c r="O212" s="312"/>
      <c r="P212" s="312"/>
      <c r="Q212" s="200" t="s">
        <v>18</v>
      </c>
      <c r="W212" s="144">
        <f t="shared" si="3"/>
        <v>0</v>
      </c>
    </row>
    <row r="213" spans="2:23" ht="30" customHeight="1">
      <c r="B213" s="171"/>
      <c r="C213" s="312">
        <v>2018</v>
      </c>
      <c r="D213" s="312"/>
      <c r="E213" s="202" t="s">
        <v>1164</v>
      </c>
      <c r="F213" s="314" t="s">
        <v>1163</v>
      </c>
      <c r="G213" s="314"/>
      <c r="H213" s="314"/>
      <c r="I213" s="202" t="s">
        <v>450</v>
      </c>
      <c r="J213" s="314" t="s">
        <v>17</v>
      </c>
      <c r="K213" s="314"/>
      <c r="L213" s="200" t="s">
        <v>18</v>
      </c>
      <c r="M213" s="200">
        <v>4</v>
      </c>
      <c r="N213" s="312" t="s">
        <v>19</v>
      </c>
      <c r="O213" s="312"/>
      <c r="P213" s="312"/>
      <c r="Q213" s="200" t="s">
        <v>18</v>
      </c>
      <c r="W213" s="144">
        <f t="shared" si="3"/>
        <v>0</v>
      </c>
    </row>
    <row r="214" spans="2:23" ht="30" customHeight="1">
      <c r="B214" s="184"/>
      <c r="C214" s="312">
        <v>2018</v>
      </c>
      <c r="D214" s="312"/>
      <c r="E214" s="202" t="s">
        <v>1162</v>
      </c>
      <c r="F214" s="314" t="s">
        <v>1161</v>
      </c>
      <c r="G214" s="314"/>
      <c r="H214" s="314"/>
      <c r="I214" s="202" t="s">
        <v>450</v>
      </c>
      <c r="J214" s="314" t="s">
        <v>17</v>
      </c>
      <c r="K214" s="314"/>
      <c r="L214" s="200" t="s">
        <v>29</v>
      </c>
      <c r="M214" s="200">
        <v>5</v>
      </c>
      <c r="N214" s="312" t="s">
        <v>19</v>
      </c>
      <c r="O214" s="312"/>
      <c r="P214" s="312"/>
      <c r="Q214" s="200" t="s">
        <v>18</v>
      </c>
      <c r="W214" s="144">
        <f t="shared" si="3"/>
        <v>0</v>
      </c>
    </row>
    <row r="215" spans="2:23" ht="30" customHeight="1">
      <c r="B215" s="184"/>
      <c r="C215" s="312">
        <v>2018</v>
      </c>
      <c r="D215" s="312"/>
      <c r="E215" s="202" t="s">
        <v>1160</v>
      </c>
      <c r="F215" s="314" t="s">
        <v>1159</v>
      </c>
      <c r="G215" s="314"/>
      <c r="H215" s="314"/>
      <c r="I215" s="202" t="s">
        <v>450</v>
      </c>
      <c r="J215" s="314" t="s">
        <v>17</v>
      </c>
      <c r="K215" s="314"/>
      <c r="L215" s="200" t="s">
        <v>29</v>
      </c>
      <c r="M215" s="200">
        <v>5</v>
      </c>
      <c r="N215" s="312" t="s">
        <v>19</v>
      </c>
      <c r="O215" s="312"/>
      <c r="P215" s="312"/>
      <c r="Q215" s="200" t="s">
        <v>18</v>
      </c>
      <c r="W215" s="144">
        <f t="shared" si="3"/>
        <v>0</v>
      </c>
    </row>
    <row r="216" spans="2:23" ht="30" customHeight="1">
      <c r="B216" s="171"/>
      <c r="C216" s="312">
        <v>2018</v>
      </c>
      <c r="D216" s="312"/>
      <c r="E216" s="202" t="s">
        <v>1158</v>
      </c>
      <c r="F216" s="314" t="s">
        <v>1157</v>
      </c>
      <c r="G216" s="314"/>
      <c r="H216" s="314"/>
      <c r="I216" s="202" t="s">
        <v>450</v>
      </c>
      <c r="J216" s="314" t="s">
        <v>17</v>
      </c>
      <c r="K216" s="314"/>
      <c r="L216" s="200" t="s">
        <v>18</v>
      </c>
      <c r="M216" s="200">
        <v>4</v>
      </c>
      <c r="N216" s="312" t="s">
        <v>19</v>
      </c>
      <c r="O216" s="312"/>
      <c r="P216" s="312"/>
      <c r="Q216" s="200" t="s">
        <v>18</v>
      </c>
      <c r="W216" s="144">
        <f t="shared" si="3"/>
        <v>0</v>
      </c>
    </row>
    <row r="217" spans="2:23" ht="30" customHeight="1">
      <c r="B217" s="184"/>
      <c r="C217" s="312">
        <v>2018</v>
      </c>
      <c r="D217" s="312"/>
      <c r="E217" s="202" t="s">
        <v>1156</v>
      </c>
      <c r="F217" s="314" t="s">
        <v>1155</v>
      </c>
      <c r="G217" s="314"/>
      <c r="H217" s="314"/>
      <c r="I217" s="202" t="s">
        <v>450</v>
      </c>
      <c r="J217" s="314" t="s">
        <v>17</v>
      </c>
      <c r="K217" s="314"/>
      <c r="L217" s="200" t="s">
        <v>29</v>
      </c>
      <c r="M217" s="200">
        <v>5</v>
      </c>
      <c r="N217" s="312" t="s">
        <v>19</v>
      </c>
      <c r="O217" s="312"/>
      <c r="P217" s="312"/>
      <c r="Q217" s="200" t="s">
        <v>18</v>
      </c>
      <c r="W217" s="144">
        <f t="shared" si="3"/>
        <v>0</v>
      </c>
    </row>
    <row r="218" spans="2:23" ht="30" customHeight="1">
      <c r="B218" s="184"/>
      <c r="C218" s="312">
        <v>2018</v>
      </c>
      <c r="D218" s="312"/>
      <c r="E218" s="202" t="s">
        <v>1154</v>
      </c>
      <c r="F218" s="314" t="s">
        <v>1153</v>
      </c>
      <c r="G218" s="314"/>
      <c r="H218" s="314"/>
      <c r="I218" s="202" t="s">
        <v>450</v>
      </c>
      <c r="J218" s="314" t="s">
        <v>17</v>
      </c>
      <c r="K218" s="314"/>
      <c r="L218" s="200" t="s">
        <v>29</v>
      </c>
      <c r="M218" s="200">
        <v>5</v>
      </c>
      <c r="N218" s="312" t="s">
        <v>19</v>
      </c>
      <c r="O218" s="312"/>
      <c r="P218" s="312"/>
      <c r="Q218" s="200" t="s">
        <v>18</v>
      </c>
      <c r="W218" s="144">
        <f t="shared" si="3"/>
        <v>0</v>
      </c>
    </row>
    <row r="219" spans="2:23" ht="30" customHeight="1">
      <c r="B219" s="184"/>
      <c r="C219" s="312">
        <v>2018</v>
      </c>
      <c r="D219" s="312"/>
      <c r="E219" s="202" t="s">
        <v>1152</v>
      </c>
      <c r="F219" s="314" t="s">
        <v>1151</v>
      </c>
      <c r="G219" s="314"/>
      <c r="H219" s="314"/>
      <c r="I219" s="202" t="s">
        <v>450</v>
      </c>
      <c r="J219" s="314" t="s">
        <v>17</v>
      </c>
      <c r="K219" s="314"/>
      <c r="L219" s="200" t="s">
        <v>29</v>
      </c>
      <c r="M219" s="200">
        <v>5</v>
      </c>
      <c r="N219" s="312" t="s">
        <v>19</v>
      </c>
      <c r="O219" s="312"/>
      <c r="P219" s="312"/>
      <c r="Q219" s="200" t="s">
        <v>18</v>
      </c>
      <c r="W219" s="144">
        <f t="shared" si="3"/>
        <v>0</v>
      </c>
    </row>
    <row r="220" spans="2:23" ht="30" customHeight="1">
      <c r="B220" s="171"/>
      <c r="C220" s="312">
        <v>2018</v>
      </c>
      <c r="D220" s="312"/>
      <c r="E220" s="202" t="s">
        <v>1150</v>
      </c>
      <c r="F220" s="314" t="s">
        <v>1149</v>
      </c>
      <c r="G220" s="314"/>
      <c r="H220" s="314"/>
      <c r="I220" s="202" t="s">
        <v>450</v>
      </c>
      <c r="J220" s="314" t="s">
        <v>17</v>
      </c>
      <c r="K220" s="314"/>
      <c r="L220" s="200" t="s">
        <v>18</v>
      </c>
      <c r="M220" s="200">
        <v>4</v>
      </c>
      <c r="N220" s="312" t="s">
        <v>19</v>
      </c>
      <c r="O220" s="312"/>
      <c r="P220" s="312"/>
      <c r="Q220" s="200" t="s">
        <v>18</v>
      </c>
      <c r="W220" s="144">
        <f t="shared" si="3"/>
        <v>0</v>
      </c>
    </row>
    <row r="221" spans="2:23" ht="30" customHeight="1">
      <c r="B221" s="184"/>
      <c r="C221" s="312">
        <v>2018</v>
      </c>
      <c r="D221" s="312"/>
      <c r="E221" s="202" t="s">
        <v>1148</v>
      </c>
      <c r="F221" s="314" t="s">
        <v>1147</v>
      </c>
      <c r="G221" s="314"/>
      <c r="H221" s="314"/>
      <c r="I221" s="202" t="s">
        <v>450</v>
      </c>
      <c r="J221" s="314" t="s">
        <v>17</v>
      </c>
      <c r="K221" s="314"/>
      <c r="L221" s="200" t="s">
        <v>29</v>
      </c>
      <c r="M221" s="200">
        <v>5</v>
      </c>
      <c r="N221" s="312" t="s">
        <v>19</v>
      </c>
      <c r="O221" s="312"/>
      <c r="P221" s="312"/>
      <c r="Q221" s="200" t="s">
        <v>18</v>
      </c>
      <c r="W221" s="144">
        <f t="shared" si="3"/>
        <v>0</v>
      </c>
    </row>
    <row r="222" spans="2:23" ht="30" customHeight="1">
      <c r="B222" s="184"/>
      <c r="C222" s="312">
        <v>2018</v>
      </c>
      <c r="D222" s="312"/>
      <c r="E222" s="202" t="s">
        <v>1146</v>
      </c>
      <c r="F222" s="314" t="s">
        <v>1145</v>
      </c>
      <c r="G222" s="314"/>
      <c r="H222" s="314"/>
      <c r="I222" s="202" t="s">
        <v>450</v>
      </c>
      <c r="J222" s="314" t="s">
        <v>17</v>
      </c>
      <c r="K222" s="314"/>
      <c r="L222" s="200" t="s">
        <v>29</v>
      </c>
      <c r="M222" s="200">
        <v>5</v>
      </c>
      <c r="N222" s="312" t="s">
        <v>19</v>
      </c>
      <c r="O222" s="312"/>
      <c r="P222" s="312"/>
      <c r="Q222" s="200" t="s">
        <v>18</v>
      </c>
      <c r="W222" s="144">
        <f t="shared" si="3"/>
        <v>0</v>
      </c>
    </row>
    <row r="223" spans="2:23" ht="30" customHeight="1">
      <c r="B223" s="184"/>
      <c r="C223" s="312">
        <v>2018</v>
      </c>
      <c r="D223" s="312"/>
      <c r="E223" s="202" t="s">
        <v>1144</v>
      </c>
      <c r="F223" s="314" t="s">
        <v>1143</v>
      </c>
      <c r="G223" s="314"/>
      <c r="H223" s="314"/>
      <c r="I223" s="202" t="s">
        <v>450</v>
      </c>
      <c r="J223" s="314" t="s">
        <v>17</v>
      </c>
      <c r="K223" s="314"/>
      <c r="L223" s="200" t="s">
        <v>29</v>
      </c>
      <c r="M223" s="200">
        <v>5</v>
      </c>
      <c r="N223" s="312" t="s">
        <v>19</v>
      </c>
      <c r="O223" s="312"/>
      <c r="P223" s="312"/>
      <c r="Q223" s="200" t="s">
        <v>18</v>
      </c>
      <c r="W223" s="144">
        <f t="shared" si="3"/>
        <v>0</v>
      </c>
    </row>
    <row r="224" spans="2:23" ht="30" customHeight="1">
      <c r="B224" s="171"/>
      <c r="C224" s="312">
        <v>2018</v>
      </c>
      <c r="D224" s="312"/>
      <c r="E224" s="202" t="s">
        <v>1142</v>
      </c>
      <c r="F224" s="314" t="s">
        <v>1141</v>
      </c>
      <c r="G224" s="314"/>
      <c r="H224" s="314"/>
      <c r="I224" s="202" t="s">
        <v>450</v>
      </c>
      <c r="J224" s="314" t="s">
        <v>17</v>
      </c>
      <c r="K224" s="314"/>
      <c r="L224" s="200" t="s">
        <v>18</v>
      </c>
      <c r="M224" s="200">
        <v>4</v>
      </c>
      <c r="N224" s="312" t="s">
        <v>19</v>
      </c>
      <c r="O224" s="312"/>
      <c r="P224" s="312"/>
      <c r="Q224" s="200" t="s">
        <v>18</v>
      </c>
      <c r="W224" s="144">
        <f t="shared" si="3"/>
        <v>0</v>
      </c>
    </row>
    <row r="225" spans="2:23" ht="30" customHeight="1">
      <c r="B225" s="184"/>
      <c r="C225" s="312">
        <v>2018</v>
      </c>
      <c r="D225" s="312"/>
      <c r="E225" s="202" t="s">
        <v>1140</v>
      </c>
      <c r="F225" s="314" t="s">
        <v>1139</v>
      </c>
      <c r="G225" s="314"/>
      <c r="H225" s="314"/>
      <c r="I225" s="202" t="s">
        <v>450</v>
      </c>
      <c r="J225" s="314" t="s">
        <v>17</v>
      </c>
      <c r="K225" s="314"/>
      <c r="L225" s="200" t="s">
        <v>29</v>
      </c>
      <c r="M225" s="200">
        <v>5</v>
      </c>
      <c r="N225" s="312" t="s">
        <v>19</v>
      </c>
      <c r="O225" s="312"/>
      <c r="P225" s="312"/>
      <c r="Q225" s="200" t="s">
        <v>18</v>
      </c>
      <c r="W225" s="144">
        <f t="shared" si="3"/>
        <v>0</v>
      </c>
    </row>
    <row r="226" spans="2:23" ht="30" customHeight="1">
      <c r="B226" s="184"/>
      <c r="C226" s="312">
        <v>2018</v>
      </c>
      <c r="D226" s="312"/>
      <c r="E226" s="202" t="s">
        <v>1138</v>
      </c>
      <c r="F226" s="314" t="s">
        <v>1137</v>
      </c>
      <c r="G226" s="314"/>
      <c r="H226" s="314"/>
      <c r="I226" s="202" t="s">
        <v>450</v>
      </c>
      <c r="J226" s="314" t="s">
        <v>17</v>
      </c>
      <c r="K226" s="314"/>
      <c r="L226" s="200" t="s">
        <v>29</v>
      </c>
      <c r="M226" s="200">
        <v>5</v>
      </c>
      <c r="N226" s="312" t="s">
        <v>19</v>
      </c>
      <c r="O226" s="312"/>
      <c r="P226" s="312"/>
      <c r="Q226" s="200" t="s">
        <v>18</v>
      </c>
      <c r="W226" s="144">
        <f t="shared" si="3"/>
        <v>0</v>
      </c>
    </row>
    <row r="227" spans="2:23" ht="30" customHeight="1">
      <c r="B227" s="184"/>
      <c r="C227" s="312">
        <v>2018</v>
      </c>
      <c r="D227" s="312"/>
      <c r="E227" s="202" t="s">
        <v>1136</v>
      </c>
      <c r="F227" s="314" t="s">
        <v>1135</v>
      </c>
      <c r="G227" s="314"/>
      <c r="H227" s="314"/>
      <c r="I227" s="202" t="s">
        <v>450</v>
      </c>
      <c r="J227" s="314" t="s">
        <v>17</v>
      </c>
      <c r="K227" s="314"/>
      <c r="L227" s="200" t="s">
        <v>29</v>
      </c>
      <c r="M227" s="200">
        <v>5</v>
      </c>
      <c r="N227" s="312" t="s">
        <v>19</v>
      </c>
      <c r="O227" s="312"/>
      <c r="P227" s="312"/>
      <c r="Q227" s="200" t="s">
        <v>18</v>
      </c>
      <c r="W227" s="144">
        <f t="shared" si="3"/>
        <v>0</v>
      </c>
    </row>
    <row r="228" spans="2:23" ht="30" customHeight="1">
      <c r="B228" s="171"/>
      <c r="C228" s="312">
        <v>2018</v>
      </c>
      <c r="D228" s="312"/>
      <c r="E228" s="202" t="s">
        <v>1134</v>
      </c>
      <c r="F228" s="314" t="s">
        <v>1133</v>
      </c>
      <c r="G228" s="314"/>
      <c r="H228" s="314"/>
      <c r="I228" s="202" t="s">
        <v>450</v>
      </c>
      <c r="J228" s="314" t="s">
        <v>17</v>
      </c>
      <c r="K228" s="314"/>
      <c r="L228" s="200" t="s">
        <v>18</v>
      </c>
      <c r="M228" s="200">
        <v>4</v>
      </c>
      <c r="N228" s="312" t="s">
        <v>19</v>
      </c>
      <c r="O228" s="312"/>
      <c r="P228" s="312"/>
      <c r="Q228" s="200" t="s">
        <v>18</v>
      </c>
      <c r="W228" s="144">
        <f t="shared" si="3"/>
        <v>0</v>
      </c>
    </row>
    <row r="229" spans="2:23" ht="30" customHeight="1">
      <c r="B229" s="184"/>
      <c r="C229" s="312">
        <v>2018</v>
      </c>
      <c r="D229" s="312"/>
      <c r="E229" s="202" t="s">
        <v>1132</v>
      </c>
      <c r="F229" s="314" t="s">
        <v>1131</v>
      </c>
      <c r="G229" s="314"/>
      <c r="H229" s="314"/>
      <c r="I229" s="202" t="s">
        <v>450</v>
      </c>
      <c r="J229" s="314" t="s">
        <v>17</v>
      </c>
      <c r="K229" s="314"/>
      <c r="L229" s="200" t="s">
        <v>29</v>
      </c>
      <c r="M229" s="200">
        <v>5</v>
      </c>
      <c r="N229" s="312" t="s">
        <v>19</v>
      </c>
      <c r="O229" s="312"/>
      <c r="P229" s="312"/>
      <c r="Q229" s="200" t="s">
        <v>18</v>
      </c>
      <c r="W229" s="144">
        <f t="shared" si="3"/>
        <v>0</v>
      </c>
    </row>
    <row r="230" spans="2:23" ht="36.75" customHeight="1">
      <c r="B230" s="184"/>
      <c r="C230" s="312">
        <v>2018</v>
      </c>
      <c r="D230" s="312"/>
      <c r="E230" s="202" t="s">
        <v>1130</v>
      </c>
      <c r="F230" s="314" t="s">
        <v>1129</v>
      </c>
      <c r="G230" s="314"/>
      <c r="H230" s="314"/>
      <c r="I230" s="202" t="s">
        <v>450</v>
      </c>
      <c r="J230" s="314" t="s">
        <v>17</v>
      </c>
      <c r="K230" s="314"/>
      <c r="L230" s="200" t="s">
        <v>29</v>
      </c>
      <c r="M230" s="200">
        <v>5</v>
      </c>
      <c r="N230" s="312" t="s">
        <v>19</v>
      </c>
      <c r="O230" s="312"/>
      <c r="P230" s="312"/>
      <c r="Q230" s="200" t="s">
        <v>18</v>
      </c>
      <c r="W230" s="144">
        <f t="shared" si="3"/>
        <v>0</v>
      </c>
    </row>
    <row r="231" spans="2:23" ht="30" customHeight="1">
      <c r="B231" s="184"/>
      <c r="C231" s="312">
        <v>2018</v>
      </c>
      <c r="D231" s="312"/>
      <c r="E231" s="202" t="s">
        <v>1128</v>
      </c>
      <c r="F231" s="314" t="s">
        <v>1127</v>
      </c>
      <c r="G231" s="314"/>
      <c r="H231" s="314"/>
      <c r="I231" s="202" t="s">
        <v>450</v>
      </c>
      <c r="J231" s="314" t="s">
        <v>17</v>
      </c>
      <c r="K231" s="314"/>
      <c r="L231" s="200" t="s">
        <v>29</v>
      </c>
      <c r="M231" s="200">
        <v>5</v>
      </c>
      <c r="N231" s="312" t="s">
        <v>19</v>
      </c>
      <c r="O231" s="312"/>
      <c r="P231" s="312"/>
      <c r="Q231" s="200" t="s">
        <v>18</v>
      </c>
      <c r="W231" s="144">
        <f t="shared" si="3"/>
        <v>0</v>
      </c>
    </row>
    <row r="232" spans="2:23" s="181" customFormat="1" ht="30" customHeight="1">
      <c r="B232" s="180"/>
      <c r="C232" s="308">
        <v>2018</v>
      </c>
      <c r="D232" s="308"/>
      <c r="E232" s="153" t="s">
        <v>1126</v>
      </c>
      <c r="F232" s="310" t="s">
        <v>1125</v>
      </c>
      <c r="G232" s="310"/>
      <c r="H232" s="310"/>
      <c r="I232" s="153" t="s">
        <v>450</v>
      </c>
      <c r="J232" s="310" t="s">
        <v>17</v>
      </c>
      <c r="K232" s="310"/>
      <c r="L232" s="199" t="s">
        <v>18</v>
      </c>
      <c r="M232" s="199">
        <v>3</v>
      </c>
      <c r="N232" s="308" t="s">
        <v>19</v>
      </c>
      <c r="O232" s="308"/>
      <c r="P232" s="308"/>
      <c r="Q232" s="199" t="s">
        <v>18</v>
      </c>
      <c r="R232" s="155"/>
      <c r="S232" s="155"/>
      <c r="T232" s="155"/>
      <c r="U232" s="155"/>
      <c r="V232" s="155"/>
      <c r="W232" s="155">
        <f t="shared" si="3"/>
        <v>0</v>
      </c>
    </row>
    <row r="233" spans="2:23" ht="30" customHeight="1">
      <c r="B233" s="171"/>
      <c r="C233" s="312">
        <v>2018</v>
      </c>
      <c r="D233" s="312"/>
      <c r="E233" s="202" t="s">
        <v>1124</v>
      </c>
      <c r="F233" s="314" t="s">
        <v>1123</v>
      </c>
      <c r="G233" s="314"/>
      <c r="H233" s="314"/>
      <c r="I233" s="202" t="s">
        <v>450</v>
      </c>
      <c r="J233" s="314" t="s">
        <v>17</v>
      </c>
      <c r="K233" s="314"/>
      <c r="L233" s="200" t="s">
        <v>18</v>
      </c>
      <c r="M233" s="200">
        <v>4</v>
      </c>
      <c r="N233" s="312" t="s">
        <v>19</v>
      </c>
      <c r="O233" s="312"/>
      <c r="P233" s="312"/>
      <c r="Q233" s="200" t="s">
        <v>18</v>
      </c>
      <c r="W233" s="144">
        <f t="shared" si="3"/>
        <v>0</v>
      </c>
    </row>
    <row r="234" spans="2:23" ht="30" customHeight="1">
      <c r="B234" s="184"/>
      <c r="C234" s="312">
        <v>2018</v>
      </c>
      <c r="D234" s="312"/>
      <c r="E234" s="202" t="s">
        <v>1122</v>
      </c>
      <c r="F234" s="314" t="s">
        <v>1121</v>
      </c>
      <c r="G234" s="314"/>
      <c r="H234" s="314"/>
      <c r="I234" s="202" t="s">
        <v>450</v>
      </c>
      <c r="J234" s="314" t="s">
        <v>17</v>
      </c>
      <c r="K234" s="314"/>
      <c r="L234" s="200" t="s">
        <v>29</v>
      </c>
      <c r="M234" s="200">
        <v>5</v>
      </c>
      <c r="N234" s="312" t="s">
        <v>19</v>
      </c>
      <c r="O234" s="312"/>
      <c r="P234" s="312"/>
      <c r="Q234" s="200" t="s">
        <v>18</v>
      </c>
      <c r="W234" s="144">
        <f t="shared" si="3"/>
        <v>0</v>
      </c>
    </row>
    <row r="235" spans="2:23" ht="30" customHeight="1">
      <c r="B235" s="184"/>
      <c r="C235" s="312">
        <v>2018</v>
      </c>
      <c r="D235" s="312"/>
      <c r="E235" s="202" t="s">
        <v>1120</v>
      </c>
      <c r="F235" s="314" t="s">
        <v>1119</v>
      </c>
      <c r="G235" s="314"/>
      <c r="H235" s="314"/>
      <c r="I235" s="202" t="s">
        <v>450</v>
      </c>
      <c r="J235" s="314" t="s">
        <v>17</v>
      </c>
      <c r="K235" s="314"/>
      <c r="L235" s="200" t="s">
        <v>29</v>
      </c>
      <c r="M235" s="200">
        <v>5</v>
      </c>
      <c r="N235" s="312" t="s">
        <v>19</v>
      </c>
      <c r="O235" s="312"/>
      <c r="P235" s="312"/>
      <c r="Q235" s="200" t="s">
        <v>18</v>
      </c>
      <c r="W235" s="144">
        <f t="shared" si="3"/>
        <v>0</v>
      </c>
    </row>
    <row r="236" spans="2:23" ht="30" customHeight="1">
      <c r="B236" s="184"/>
      <c r="C236" s="312">
        <v>2018</v>
      </c>
      <c r="D236" s="312"/>
      <c r="E236" s="202" t="s">
        <v>1118</v>
      </c>
      <c r="F236" s="314" t="s">
        <v>1117</v>
      </c>
      <c r="G236" s="314"/>
      <c r="H236" s="314"/>
      <c r="I236" s="202" t="s">
        <v>450</v>
      </c>
      <c r="J236" s="314" t="s">
        <v>17</v>
      </c>
      <c r="K236" s="314"/>
      <c r="L236" s="200" t="s">
        <v>29</v>
      </c>
      <c r="M236" s="200">
        <v>5</v>
      </c>
      <c r="N236" s="312" t="s">
        <v>19</v>
      </c>
      <c r="O236" s="312"/>
      <c r="P236" s="312"/>
      <c r="Q236" s="200" t="s">
        <v>18</v>
      </c>
      <c r="W236" s="144">
        <f t="shared" si="3"/>
        <v>0</v>
      </c>
    </row>
    <row r="237" spans="2:23" ht="30" customHeight="1">
      <c r="B237" s="171"/>
      <c r="C237" s="312">
        <v>2018</v>
      </c>
      <c r="D237" s="312"/>
      <c r="E237" s="202" t="s">
        <v>1116</v>
      </c>
      <c r="F237" s="314" t="s">
        <v>1115</v>
      </c>
      <c r="G237" s="314"/>
      <c r="H237" s="314"/>
      <c r="I237" s="202" t="s">
        <v>450</v>
      </c>
      <c r="J237" s="314" t="s">
        <v>17</v>
      </c>
      <c r="K237" s="314"/>
      <c r="L237" s="200" t="s">
        <v>18</v>
      </c>
      <c r="M237" s="200">
        <v>4</v>
      </c>
      <c r="N237" s="312" t="s">
        <v>19</v>
      </c>
      <c r="O237" s="312"/>
      <c r="P237" s="312"/>
      <c r="Q237" s="200" t="s">
        <v>18</v>
      </c>
      <c r="W237" s="144">
        <f t="shared" si="3"/>
        <v>0</v>
      </c>
    </row>
    <row r="238" spans="2:23" ht="30" customHeight="1">
      <c r="B238" s="184"/>
      <c r="C238" s="312">
        <v>2018</v>
      </c>
      <c r="D238" s="312"/>
      <c r="E238" s="202" t="s">
        <v>1114</v>
      </c>
      <c r="F238" s="314" t="s">
        <v>1113</v>
      </c>
      <c r="G238" s="314"/>
      <c r="H238" s="314"/>
      <c r="I238" s="202" t="s">
        <v>450</v>
      </c>
      <c r="J238" s="314" t="s">
        <v>17</v>
      </c>
      <c r="K238" s="314"/>
      <c r="L238" s="200" t="s">
        <v>29</v>
      </c>
      <c r="M238" s="200">
        <v>5</v>
      </c>
      <c r="N238" s="312" t="s">
        <v>19</v>
      </c>
      <c r="O238" s="312"/>
      <c r="P238" s="312"/>
      <c r="Q238" s="200" t="s">
        <v>18</v>
      </c>
      <c r="W238" s="144">
        <f t="shared" si="3"/>
        <v>0</v>
      </c>
    </row>
    <row r="239" spans="2:23" ht="30" customHeight="1">
      <c r="B239" s="184"/>
      <c r="C239" s="312">
        <v>2018</v>
      </c>
      <c r="D239" s="312"/>
      <c r="E239" s="202" t="s">
        <v>1112</v>
      </c>
      <c r="F239" s="314" t="s">
        <v>1111</v>
      </c>
      <c r="G239" s="314"/>
      <c r="H239" s="314"/>
      <c r="I239" s="202" t="s">
        <v>450</v>
      </c>
      <c r="J239" s="314" t="s">
        <v>17</v>
      </c>
      <c r="K239" s="314"/>
      <c r="L239" s="200" t="s">
        <v>29</v>
      </c>
      <c r="M239" s="200">
        <v>5</v>
      </c>
      <c r="N239" s="312" t="s">
        <v>19</v>
      </c>
      <c r="O239" s="312"/>
      <c r="P239" s="312"/>
      <c r="Q239" s="200" t="s">
        <v>18</v>
      </c>
      <c r="W239" s="144">
        <f t="shared" si="3"/>
        <v>0</v>
      </c>
    </row>
    <row r="240" spans="2:23" ht="30" customHeight="1">
      <c r="B240" s="184"/>
      <c r="C240" s="312">
        <v>2018</v>
      </c>
      <c r="D240" s="312"/>
      <c r="E240" s="202" t="s">
        <v>1110</v>
      </c>
      <c r="F240" s="314" t="s">
        <v>1109</v>
      </c>
      <c r="G240" s="314"/>
      <c r="H240" s="314"/>
      <c r="I240" s="202" t="s">
        <v>450</v>
      </c>
      <c r="J240" s="314" t="s">
        <v>17</v>
      </c>
      <c r="K240" s="314"/>
      <c r="L240" s="200" t="s">
        <v>29</v>
      </c>
      <c r="M240" s="200">
        <v>5</v>
      </c>
      <c r="N240" s="312" t="s">
        <v>19</v>
      </c>
      <c r="O240" s="312"/>
      <c r="P240" s="312"/>
      <c r="Q240" s="200" t="s">
        <v>18</v>
      </c>
      <c r="W240" s="144">
        <f t="shared" si="3"/>
        <v>0</v>
      </c>
    </row>
    <row r="241" spans="2:23" s="181" customFormat="1" ht="30" customHeight="1">
      <c r="B241" s="180"/>
      <c r="C241" s="308">
        <v>2018</v>
      </c>
      <c r="D241" s="308"/>
      <c r="E241" s="153" t="s">
        <v>1108</v>
      </c>
      <c r="F241" s="310" t="s">
        <v>1106</v>
      </c>
      <c r="G241" s="310"/>
      <c r="H241" s="310"/>
      <c r="I241" s="153" t="s">
        <v>450</v>
      </c>
      <c r="J241" s="310" t="s">
        <v>17</v>
      </c>
      <c r="K241" s="310"/>
      <c r="L241" s="199" t="s">
        <v>18</v>
      </c>
      <c r="M241" s="199">
        <v>3</v>
      </c>
      <c r="N241" s="308" t="s">
        <v>19</v>
      </c>
      <c r="O241" s="308"/>
      <c r="P241" s="308"/>
      <c r="Q241" s="199" t="s">
        <v>18</v>
      </c>
      <c r="R241" s="155"/>
      <c r="S241" s="155"/>
      <c r="T241" s="155"/>
      <c r="U241" s="155"/>
      <c r="V241" s="155"/>
      <c r="W241" s="155">
        <f t="shared" si="3"/>
        <v>0</v>
      </c>
    </row>
    <row r="242" spans="2:23" ht="30" customHeight="1">
      <c r="B242" s="171"/>
      <c r="C242" s="312">
        <v>2018</v>
      </c>
      <c r="D242" s="312"/>
      <c r="E242" s="202" t="s">
        <v>1107</v>
      </c>
      <c r="F242" s="314" t="s">
        <v>1106</v>
      </c>
      <c r="G242" s="314"/>
      <c r="H242" s="314"/>
      <c r="I242" s="202" t="s">
        <v>450</v>
      </c>
      <c r="J242" s="314" t="s">
        <v>17</v>
      </c>
      <c r="K242" s="314"/>
      <c r="L242" s="200" t="s">
        <v>18</v>
      </c>
      <c r="M242" s="200">
        <v>4</v>
      </c>
      <c r="N242" s="312" t="s">
        <v>19</v>
      </c>
      <c r="O242" s="312"/>
      <c r="P242" s="312"/>
      <c r="Q242" s="200" t="s">
        <v>18</v>
      </c>
      <c r="W242" s="144">
        <f t="shared" si="3"/>
        <v>0</v>
      </c>
    </row>
    <row r="243" spans="2:23" ht="30" customHeight="1">
      <c r="B243" s="184"/>
      <c r="C243" s="312">
        <v>2018</v>
      </c>
      <c r="D243" s="312"/>
      <c r="E243" s="202" t="s">
        <v>1105</v>
      </c>
      <c r="F243" s="314" t="s">
        <v>1104</v>
      </c>
      <c r="G243" s="314"/>
      <c r="H243" s="314"/>
      <c r="I243" s="202" t="s">
        <v>450</v>
      </c>
      <c r="J243" s="314" t="s">
        <v>17</v>
      </c>
      <c r="K243" s="314"/>
      <c r="L243" s="200" t="s">
        <v>29</v>
      </c>
      <c r="M243" s="200">
        <v>5</v>
      </c>
      <c r="N243" s="312" t="s">
        <v>19</v>
      </c>
      <c r="O243" s="312"/>
      <c r="P243" s="312"/>
      <c r="Q243" s="200" t="s">
        <v>18</v>
      </c>
      <c r="W243" s="144">
        <f t="shared" si="3"/>
        <v>0</v>
      </c>
    </row>
    <row r="244" spans="2:23" ht="30" customHeight="1">
      <c r="B244" s="184"/>
      <c r="C244" s="312">
        <v>2018</v>
      </c>
      <c r="D244" s="312"/>
      <c r="E244" s="202" t="s">
        <v>1103</v>
      </c>
      <c r="F244" s="314" t="s">
        <v>1102</v>
      </c>
      <c r="G244" s="314"/>
      <c r="H244" s="314"/>
      <c r="I244" s="202" t="s">
        <v>450</v>
      </c>
      <c r="J244" s="314" t="s">
        <v>17</v>
      </c>
      <c r="K244" s="314"/>
      <c r="L244" s="200" t="s">
        <v>29</v>
      </c>
      <c r="M244" s="200">
        <v>5</v>
      </c>
      <c r="N244" s="312" t="s">
        <v>19</v>
      </c>
      <c r="O244" s="312"/>
      <c r="P244" s="312"/>
      <c r="Q244" s="200" t="s">
        <v>18</v>
      </c>
      <c r="W244" s="144">
        <f t="shared" si="3"/>
        <v>0</v>
      </c>
    </row>
    <row r="245" spans="2:23" ht="30" customHeight="1">
      <c r="B245" s="184"/>
      <c r="C245" s="312">
        <v>2018</v>
      </c>
      <c r="D245" s="312"/>
      <c r="E245" s="202" t="s">
        <v>1101</v>
      </c>
      <c r="F245" s="314" t="s">
        <v>1100</v>
      </c>
      <c r="G245" s="314"/>
      <c r="H245" s="314"/>
      <c r="I245" s="202" t="s">
        <v>450</v>
      </c>
      <c r="J245" s="314" t="s">
        <v>17</v>
      </c>
      <c r="K245" s="314"/>
      <c r="L245" s="200" t="s">
        <v>29</v>
      </c>
      <c r="M245" s="200">
        <v>5</v>
      </c>
      <c r="N245" s="312" t="s">
        <v>19</v>
      </c>
      <c r="O245" s="312"/>
      <c r="P245" s="312"/>
      <c r="Q245" s="200" t="s">
        <v>18</v>
      </c>
      <c r="W245" s="144">
        <f t="shared" si="3"/>
        <v>0</v>
      </c>
    </row>
    <row r="246" spans="2:23" s="181" customFormat="1" ht="30" customHeight="1">
      <c r="B246" s="180"/>
      <c r="C246" s="308">
        <v>2018</v>
      </c>
      <c r="D246" s="308"/>
      <c r="E246" s="153" t="s">
        <v>1099</v>
      </c>
      <c r="F246" s="310" t="s">
        <v>1098</v>
      </c>
      <c r="G246" s="310"/>
      <c r="H246" s="310"/>
      <c r="I246" s="153" t="s">
        <v>450</v>
      </c>
      <c r="J246" s="310" t="s">
        <v>17</v>
      </c>
      <c r="K246" s="310"/>
      <c r="L246" s="199" t="s">
        <v>18</v>
      </c>
      <c r="M246" s="199">
        <v>3</v>
      </c>
      <c r="N246" s="308" t="s">
        <v>19</v>
      </c>
      <c r="O246" s="308"/>
      <c r="P246" s="308"/>
      <c r="Q246" s="199" t="s">
        <v>18</v>
      </c>
      <c r="R246" s="155"/>
      <c r="S246" s="155"/>
      <c r="T246" s="155"/>
      <c r="U246" s="155"/>
      <c r="V246" s="155"/>
      <c r="W246" s="155">
        <f t="shared" si="3"/>
        <v>0</v>
      </c>
    </row>
    <row r="247" spans="2:23" ht="30" customHeight="1">
      <c r="B247" s="171"/>
      <c r="C247" s="312">
        <v>2018</v>
      </c>
      <c r="D247" s="312"/>
      <c r="E247" s="202" t="s">
        <v>1097</v>
      </c>
      <c r="F247" s="314" t="s">
        <v>1096</v>
      </c>
      <c r="G247" s="314"/>
      <c r="H247" s="314"/>
      <c r="I247" s="202" t="s">
        <v>450</v>
      </c>
      <c r="J247" s="314" t="s">
        <v>17</v>
      </c>
      <c r="K247" s="314"/>
      <c r="L247" s="200" t="s">
        <v>18</v>
      </c>
      <c r="M247" s="200">
        <v>4</v>
      </c>
      <c r="N247" s="312" t="s">
        <v>19</v>
      </c>
      <c r="O247" s="312"/>
      <c r="P247" s="312"/>
      <c r="Q247" s="200" t="s">
        <v>18</v>
      </c>
      <c r="W247" s="144">
        <f t="shared" si="3"/>
        <v>0</v>
      </c>
    </row>
    <row r="248" spans="2:23" ht="30" customHeight="1">
      <c r="B248" s="184"/>
      <c r="C248" s="312">
        <v>2018</v>
      </c>
      <c r="D248" s="312"/>
      <c r="E248" s="202" t="s">
        <v>1095</v>
      </c>
      <c r="F248" s="314" t="s">
        <v>1094</v>
      </c>
      <c r="G248" s="314"/>
      <c r="H248" s="314"/>
      <c r="I248" s="202" t="s">
        <v>450</v>
      </c>
      <c r="J248" s="314" t="s">
        <v>17</v>
      </c>
      <c r="K248" s="314"/>
      <c r="L248" s="200" t="s">
        <v>29</v>
      </c>
      <c r="M248" s="200">
        <v>5</v>
      </c>
      <c r="N248" s="312" t="s">
        <v>19</v>
      </c>
      <c r="O248" s="312"/>
      <c r="P248" s="312"/>
      <c r="Q248" s="200" t="s">
        <v>18</v>
      </c>
      <c r="W248" s="144">
        <f t="shared" si="3"/>
        <v>0</v>
      </c>
    </row>
    <row r="249" spans="2:23" ht="30" customHeight="1">
      <c r="B249" s="184"/>
      <c r="C249" s="312">
        <v>2018</v>
      </c>
      <c r="D249" s="312"/>
      <c r="E249" s="202" t="s">
        <v>1093</v>
      </c>
      <c r="F249" s="314" t="s">
        <v>1092</v>
      </c>
      <c r="G249" s="314"/>
      <c r="H249" s="314"/>
      <c r="I249" s="202" t="s">
        <v>450</v>
      </c>
      <c r="J249" s="314" t="s">
        <v>17</v>
      </c>
      <c r="K249" s="314"/>
      <c r="L249" s="200" t="s">
        <v>29</v>
      </c>
      <c r="M249" s="200">
        <v>5</v>
      </c>
      <c r="N249" s="312" t="s">
        <v>19</v>
      </c>
      <c r="O249" s="312"/>
      <c r="P249" s="312"/>
      <c r="Q249" s="200" t="s">
        <v>18</v>
      </c>
      <c r="W249" s="144">
        <f t="shared" si="3"/>
        <v>0</v>
      </c>
    </row>
    <row r="250" spans="2:23" ht="30" customHeight="1">
      <c r="B250" s="184"/>
      <c r="C250" s="312">
        <v>2018</v>
      </c>
      <c r="D250" s="312"/>
      <c r="E250" s="202" t="s">
        <v>1091</v>
      </c>
      <c r="F250" s="314" t="s">
        <v>1090</v>
      </c>
      <c r="G250" s="314"/>
      <c r="H250" s="314"/>
      <c r="I250" s="202" t="s">
        <v>450</v>
      </c>
      <c r="J250" s="314" t="s">
        <v>17</v>
      </c>
      <c r="K250" s="314"/>
      <c r="L250" s="200" t="s">
        <v>29</v>
      </c>
      <c r="M250" s="200">
        <v>5</v>
      </c>
      <c r="N250" s="312" t="s">
        <v>19</v>
      </c>
      <c r="O250" s="312"/>
      <c r="P250" s="312"/>
      <c r="Q250" s="200" t="s">
        <v>18</v>
      </c>
      <c r="W250" s="144">
        <f t="shared" si="3"/>
        <v>0</v>
      </c>
    </row>
    <row r="251" spans="2:23" ht="30" customHeight="1">
      <c r="B251" s="184"/>
      <c r="C251" s="312">
        <v>2018</v>
      </c>
      <c r="D251" s="312"/>
      <c r="E251" s="202" t="s">
        <v>1089</v>
      </c>
      <c r="F251" s="314" t="s">
        <v>1088</v>
      </c>
      <c r="G251" s="314"/>
      <c r="H251" s="314"/>
      <c r="I251" s="202" t="s">
        <v>450</v>
      </c>
      <c r="J251" s="314" t="s">
        <v>17</v>
      </c>
      <c r="K251" s="314"/>
      <c r="L251" s="200" t="s">
        <v>29</v>
      </c>
      <c r="M251" s="200">
        <v>5</v>
      </c>
      <c r="N251" s="312" t="s">
        <v>19</v>
      </c>
      <c r="O251" s="312"/>
      <c r="P251" s="312"/>
      <c r="Q251" s="200" t="s">
        <v>18</v>
      </c>
      <c r="W251" s="144">
        <f t="shared" si="3"/>
        <v>0</v>
      </c>
    </row>
    <row r="252" spans="2:23" ht="30" customHeight="1">
      <c r="B252" s="171"/>
      <c r="C252" s="312">
        <v>2018</v>
      </c>
      <c r="D252" s="312"/>
      <c r="E252" s="202" t="s">
        <v>1087</v>
      </c>
      <c r="F252" s="314" t="s">
        <v>1086</v>
      </c>
      <c r="G252" s="314"/>
      <c r="H252" s="314"/>
      <c r="I252" s="202" t="s">
        <v>450</v>
      </c>
      <c r="J252" s="314" t="s">
        <v>17</v>
      </c>
      <c r="K252" s="314"/>
      <c r="L252" s="200" t="s">
        <v>18</v>
      </c>
      <c r="M252" s="200">
        <v>4</v>
      </c>
      <c r="N252" s="312" t="s">
        <v>19</v>
      </c>
      <c r="O252" s="312"/>
      <c r="P252" s="312"/>
      <c r="Q252" s="200" t="s">
        <v>18</v>
      </c>
      <c r="W252" s="144">
        <f t="shared" si="3"/>
        <v>0</v>
      </c>
    </row>
    <row r="253" spans="2:23" ht="30" customHeight="1">
      <c r="B253" s="184"/>
      <c r="C253" s="312">
        <v>2018</v>
      </c>
      <c r="D253" s="312"/>
      <c r="E253" s="202" t="s">
        <v>1085</v>
      </c>
      <c r="F253" s="314" t="s">
        <v>1084</v>
      </c>
      <c r="G253" s="314"/>
      <c r="H253" s="314"/>
      <c r="I253" s="202" t="s">
        <v>450</v>
      </c>
      <c r="J253" s="314" t="s">
        <v>17</v>
      </c>
      <c r="K253" s="314"/>
      <c r="L253" s="200" t="s">
        <v>29</v>
      </c>
      <c r="M253" s="200">
        <v>5</v>
      </c>
      <c r="N253" s="312" t="s">
        <v>19</v>
      </c>
      <c r="O253" s="312"/>
      <c r="P253" s="312"/>
      <c r="Q253" s="200" t="s">
        <v>18</v>
      </c>
      <c r="W253" s="144">
        <f t="shared" si="3"/>
        <v>0</v>
      </c>
    </row>
    <row r="254" spans="2:23" ht="30" customHeight="1">
      <c r="B254" s="184"/>
      <c r="C254" s="312">
        <v>2018</v>
      </c>
      <c r="D254" s="312"/>
      <c r="E254" s="202" t="s">
        <v>1083</v>
      </c>
      <c r="F254" s="314" t="s">
        <v>1082</v>
      </c>
      <c r="G254" s="314"/>
      <c r="H254" s="314"/>
      <c r="I254" s="202" t="s">
        <v>450</v>
      </c>
      <c r="J254" s="314" t="s">
        <v>17</v>
      </c>
      <c r="K254" s="314"/>
      <c r="L254" s="200" t="s">
        <v>29</v>
      </c>
      <c r="M254" s="200">
        <v>5</v>
      </c>
      <c r="N254" s="312" t="s">
        <v>19</v>
      </c>
      <c r="O254" s="312"/>
      <c r="P254" s="312"/>
      <c r="Q254" s="200" t="s">
        <v>18</v>
      </c>
      <c r="W254" s="144">
        <f t="shared" si="3"/>
        <v>0</v>
      </c>
    </row>
    <row r="255" spans="2:23" ht="30" customHeight="1">
      <c r="B255" s="184"/>
      <c r="C255" s="312">
        <v>2018</v>
      </c>
      <c r="D255" s="312"/>
      <c r="E255" s="202" t="s">
        <v>1081</v>
      </c>
      <c r="F255" s="314" t="s">
        <v>1080</v>
      </c>
      <c r="G255" s="314"/>
      <c r="H255" s="314"/>
      <c r="I255" s="202" t="s">
        <v>450</v>
      </c>
      <c r="J255" s="314" t="s">
        <v>17</v>
      </c>
      <c r="K255" s="314"/>
      <c r="L255" s="200" t="s">
        <v>29</v>
      </c>
      <c r="M255" s="200">
        <v>5</v>
      </c>
      <c r="N255" s="312" t="s">
        <v>19</v>
      </c>
      <c r="O255" s="312"/>
      <c r="P255" s="312"/>
      <c r="Q255" s="200" t="s">
        <v>18</v>
      </c>
      <c r="W255" s="144">
        <f t="shared" si="3"/>
        <v>0</v>
      </c>
    </row>
    <row r="256" spans="2:23" s="181" customFormat="1" ht="30" customHeight="1">
      <c r="B256" s="180"/>
      <c r="C256" s="308">
        <v>2018</v>
      </c>
      <c r="D256" s="308"/>
      <c r="E256" s="153" t="s">
        <v>1079</v>
      </c>
      <c r="F256" s="310" t="s">
        <v>1077</v>
      </c>
      <c r="G256" s="310"/>
      <c r="H256" s="310"/>
      <c r="I256" s="153" t="s">
        <v>450</v>
      </c>
      <c r="J256" s="310" t="s">
        <v>17</v>
      </c>
      <c r="K256" s="310"/>
      <c r="L256" s="199" t="s">
        <v>18</v>
      </c>
      <c r="M256" s="199">
        <v>3</v>
      </c>
      <c r="N256" s="308" t="s">
        <v>19</v>
      </c>
      <c r="O256" s="308"/>
      <c r="P256" s="308"/>
      <c r="Q256" s="199" t="s">
        <v>18</v>
      </c>
      <c r="R256" s="155"/>
      <c r="S256" s="155"/>
      <c r="T256" s="155"/>
      <c r="U256" s="155"/>
      <c r="V256" s="155"/>
      <c r="W256" s="155">
        <f t="shared" si="3"/>
        <v>0</v>
      </c>
    </row>
    <row r="257" spans="2:23" ht="30" customHeight="1">
      <c r="B257" s="171"/>
      <c r="C257" s="312">
        <v>2018</v>
      </c>
      <c r="D257" s="312"/>
      <c r="E257" s="202" t="s">
        <v>1078</v>
      </c>
      <c r="F257" s="314" t="s">
        <v>1077</v>
      </c>
      <c r="G257" s="314"/>
      <c r="H257" s="314"/>
      <c r="I257" s="202" t="s">
        <v>450</v>
      </c>
      <c r="J257" s="314" t="s">
        <v>17</v>
      </c>
      <c r="K257" s="314"/>
      <c r="L257" s="200" t="s">
        <v>18</v>
      </c>
      <c r="M257" s="200">
        <v>4</v>
      </c>
      <c r="N257" s="312" t="s">
        <v>19</v>
      </c>
      <c r="O257" s="312"/>
      <c r="P257" s="312"/>
      <c r="Q257" s="200" t="s">
        <v>18</v>
      </c>
      <c r="W257" s="144">
        <f t="shared" si="3"/>
        <v>0</v>
      </c>
    </row>
    <row r="258" spans="2:23" ht="30" customHeight="1">
      <c r="B258" s="184"/>
      <c r="C258" s="312">
        <v>2018</v>
      </c>
      <c r="D258" s="312"/>
      <c r="E258" s="202" t="s">
        <v>1076</v>
      </c>
      <c r="F258" s="314" t="s">
        <v>1075</v>
      </c>
      <c r="G258" s="314"/>
      <c r="H258" s="314"/>
      <c r="I258" s="202" t="s">
        <v>450</v>
      </c>
      <c r="J258" s="314" t="s">
        <v>17</v>
      </c>
      <c r="K258" s="314"/>
      <c r="L258" s="200" t="s">
        <v>29</v>
      </c>
      <c r="M258" s="200">
        <v>5</v>
      </c>
      <c r="N258" s="312" t="s">
        <v>19</v>
      </c>
      <c r="O258" s="312"/>
      <c r="P258" s="312"/>
      <c r="Q258" s="200" t="s">
        <v>18</v>
      </c>
      <c r="W258" s="144">
        <f t="shared" si="3"/>
        <v>0</v>
      </c>
    </row>
    <row r="259" spans="2:23" ht="30" customHeight="1">
      <c r="B259" s="184"/>
      <c r="C259" s="312">
        <v>2018</v>
      </c>
      <c r="D259" s="312"/>
      <c r="E259" s="202" t="s">
        <v>1074</v>
      </c>
      <c r="F259" s="314" t="s">
        <v>1073</v>
      </c>
      <c r="G259" s="314"/>
      <c r="H259" s="314"/>
      <c r="I259" s="202" t="s">
        <v>450</v>
      </c>
      <c r="J259" s="314" t="s">
        <v>17</v>
      </c>
      <c r="K259" s="314"/>
      <c r="L259" s="200" t="s">
        <v>29</v>
      </c>
      <c r="M259" s="200">
        <v>5</v>
      </c>
      <c r="N259" s="312" t="s">
        <v>19</v>
      </c>
      <c r="O259" s="312"/>
      <c r="P259" s="312"/>
      <c r="Q259" s="200" t="s">
        <v>18</v>
      </c>
      <c r="W259" s="144">
        <f t="shared" si="3"/>
        <v>0</v>
      </c>
    </row>
    <row r="260" spans="2:23" ht="30" customHeight="1">
      <c r="B260" s="184"/>
      <c r="C260" s="312">
        <v>2018</v>
      </c>
      <c r="D260" s="312"/>
      <c r="E260" s="202" t="s">
        <v>1072</v>
      </c>
      <c r="F260" s="314" t="s">
        <v>1071</v>
      </c>
      <c r="G260" s="314"/>
      <c r="H260" s="314"/>
      <c r="I260" s="202" t="s">
        <v>450</v>
      </c>
      <c r="J260" s="314" t="s">
        <v>17</v>
      </c>
      <c r="K260" s="314"/>
      <c r="L260" s="200" t="s">
        <v>29</v>
      </c>
      <c r="M260" s="200">
        <v>5</v>
      </c>
      <c r="N260" s="312" t="s">
        <v>19</v>
      </c>
      <c r="O260" s="312"/>
      <c r="P260" s="312"/>
      <c r="Q260" s="200" t="s">
        <v>18</v>
      </c>
      <c r="W260" s="144">
        <f t="shared" ref="W260:W323" si="4">R260+S260+T260+U260+V260</f>
        <v>0</v>
      </c>
    </row>
    <row r="261" spans="2:23" s="181" customFormat="1" ht="30" customHeight="1">
      <c r="B261" s="180"/>
      <c r="C261" s="308">
        <v>2018</v>
      </c>
      <c r="D261" s="308"/>
      <c r="E261" s="153" t="s">
        <v>1070</v>
      </c>
      <c r="F261" s="310" t="s">
        <v>1068</v>
      </c>
      <c r="G261" s="310"/>
      <c r="H261" s="310"/>
      <c r="I261" s="153" t="s">
        <v>450</v>
      </c>
      <c r="J261" s="310" t="s">
        <v>17</v>
      </c>
      <c r="K261" s="310"/>
      <c r="L261" s="199" t="s">
        <v>18</v>
      </c>
      <c r="M261" s="199">
        <v>3</v>
      </c>
      <c r="N261" s="308" t="s">
        <v>19</v>
      </c>
      <c r="O261" s="308"/>
      <c r="P261" s="308"/>
      <c r="Q261" s="199" t="s">
        <v>18</v>
      </c>
      <c r="R261" s="155"/>
      <c r="S261" s="155"/>
      <c r="T261" s="155"/>
      <c r="U261" s="155"/>
      <c r="V261" s="155"/>
      <c r="W261" s="155">
        <f t="shared" si="4"/>
        <v>0</v>
      </c>
    </row>
    <row r="262" spans="2:23" ht="30" customHeight="1">
      <c r="B262" s="171"/>
      <c r="C262" s="312">
        <v>2018</v>
      </c>
      <c r="D262" s="312"/>
      <c r="E262" s="202" t="s">
        <v>1069</v>
      </c>
      <c r="F262" s="314" t="s">
        <v>1068</v>
      </c>
      <c r="G262" s="314"/>
      <c r="H262" s="314"/>
      <c r="I262" s="202" t="s">
        <v>450</v>
      </c>
      <c r="J262" s="314" t="s">
        <v>17</v>
      </c>
      <c r="K262" s="314"/>
      <c r="L262" s="200" t="s">
        <v>18</v>
      </c>
      <c r="M262" s="200">
        <v>4</v>
      </c>
      <c r="N262" s="312" t="s">
        <v>19</v>
      </c>
      <c r="O262" s="312"/>
      <c r="P262" s="312"/>
      <c r="Q262" s="200" t="s">
        <v>18</v>
      </c>
      <c r="W262" s="144">
        <f t="shared" si="4"/>
        <v>0</v>
      </c>
    </row>
    <row r="263" spans="2:23" ht="30" customHeight="1">
      <c r="B263" s="184"/>
      <c r="C263" s="312">
        <v>2018</v>
      </c>
      <c r="D263" s="312"/>
      <c r="E263" s="202" t="s">
        <v>1067</v>
      </c>
      <c r="F263" s="314" t="s">
        <v>1066</v>
      </c>
      <c r="G263" s="314"/>
      <c r="H263" s="314"/>
      <c r="I263" s="202" t="s">
        <v>450</v>
      </c>
      <c r="J263" s="314" t="s">
        <v>17</v>
      </c>
      <c r="K263" s="314"/>
      <c r="L263" s="200" t="s">
        <v>29</v>
      </c>
      <c r="M263" s="200">
        <v>5</v>
      </c>
      <c r="N263" s="312" t="s">
        <v>19</v>
      </c>
      <c r="O263" s="312"/>
      <c r="P263" s="312"/>
      <c r="Q263" s="200" t="s">
        <v>18</v>
      </c>
      <c r="W263" s="144">
        <f t="shared" si="4"/>
        <v>0</v>
      </c>
    </row>
    <row r="264" spans="2:23" ht="30" customHeight="1">
      <c r="B264" s="184"/>
      <c r="C264" s="312">
        <v>2018</v>
      </c>
      <c r="D264" s="312"/>
      <c r="E264" s="202" t="s">
        <v>1065</v>
      </c>
      <c r="F264" s="314" t="s">
        <v>1064</v>
      </c>
      <c r="G264" s="314"/>
      <c r="H264" s="314"/>
      <c r="I264" s="202" t="s">
        <v>450</v>
      </c>
      <c r="J264" s="314" t="s">
        <v>17</v>
      </c>
      <c r="K264" s="314"/>
      <c r="L264" s="200" t="s">
        <v>29</v>
      </c>
      <c r="M264" s="200">
        <v>5</v>
      </c>
      <c r="N264" s="312" t="s">
        <v>19</v>
      </c>
      <c r="O264" s="312"/>
      <c r="P264" s="312"/>
      <c r="Q264" s="200" t="s">
        <v>18</v>
      </c>
      <c r="W264" s="144">
        <f t="shared" si="4"/>
        <v>0</v>
      </c>
    </row>
    <row r="265" spans="2:23" ht="30" customHeight="1">
      <c r="B265" s="184"/>
      <c r="C265" s="312">
        <v>2018</v>
      </c>
      <c r="D265" s="312"/>
      <c r="E265" s="202" t="s">
        <v>1063</v>
      </c>
      <c r="F265" s="314" t="s">
        <v>1062</v>
      </c>
      <c r="G265" s="314"/>
      <c r="H265" s="314"/>
      <c r="I265" s="202" t="s">
        <v>450</v>
      </c>
      <c r="J265" s="314" t="s">
        <v>17</v>
      </c>
      <c r="K265" s="314"/>
      <c r="L265" s="200" t="s">
        <v>29</v>
      </c>
      <c r="M265" s="200">
        <v>5</v>
      </c>
      <c r="N265" s="312" t="s">
        <v>19</v>
      </c>
      <c r="O265" s="312"/>
      <c r="P265" s="312"/>
      <c r="Q265" s="200" t="s">
        <v>18</v>
      </c>
      <c r="W265" s="144">
        <f t="shared" si="4"/>
        <v>0</v>
      </c>
    </row>
    <row r="266" spans="2:23" ht="30" customHeight="1">
      <c r="B266" s="171"/>
      <c r="C266" s="312">
        <v>2018</v>
      </c>
      <c r="D266" s="312"/>
      <c r="E266" s="202" t="s">
        <v>1061</v>
      </c>
      <c r="F266" s="314" t="s">
        <v>1060</v>
      </c>
      <c r="G266" s="314"/>
      <c r="H266" s="314"/>
      <c r="I266" s="202" t="s">
        <v>450</v>
      </c>
      <c r="J266" s="314" t="s">
        <v>17</v>
      </c>
      <c r="K266" s="314"/>
      <c r="L266" s="200" t="s">
        <v>18</v>
      </c>
      <c r="M266" s="200">
        <v>4</v>
      </c>
      <c r="N266" s="312" t="s">
        <v>19</v>
      </c>
      <c r="O266" s="312"/>
      <c r="P266" s="312"/>
      <c r="Q266" s="200" t="s">
        <v>18</v>
      </c>
      <c r="W266" s="144">
        <f t="shared" si="4"/>
        <v>0</v>
      </c>
    </row>
    <row r="267" spans="2:23" ht="30" customHeight="1">
      <c r="B267" s="184"/>
      <c r="C267" s="312">
        <v>2018</v>
      </c>
      <c r="D267" s="312"/>
      <c r="E267" s="202" t="s">
        <v>1059</v>
      </c>
      <c r="F267" s="314" t="s">
        <v>1058</v>
      </c>
      <c r="G267" s="314"/>
      <c r="H267" s="314"/>
      <c r="I267" s="202" t="s">
        <v>450</v>
      </c>
      <c r="J267" s="314" t="s">
        <v>17</v>
      </c>
      <c r="K267" s="314"/>
      <c r="L267" s="200" t="s">
        <v>29</v>
      </c>
      <c r="M267" s="200">
        <v>5</v>
      </c>
      <c r="N267" s="312" t="s">
        <v>19</v>
      </c>
      <c r="O267" s="312"/>
      <c r="P267" s="312"/>
      <c r="Q267" s="200" t="s">
        <v>18</v>
      </c>
      <c r="W267" s="144">
        <f t="shared" si="4"/>
        <v>0</v>
      </c>
    </row>
    <row r="268" spans="2:23" ht="30" customHeight="1">
      <c r="B268" s="184"/>
      <c r="C268" s="312">
        <v>2018</v>
      </c>
      <c r="D268" s="312"/>
      <c r="E268" s="202" t="s">
        <v>1057</v>
      </c>
      <c r="F268" s="314" t="s">
        <v>1056</v>
      </c>
      <c r="G268" s="314"/>
      <c r="H268" s="314"/>
      <c r="I268" s="202" t="s">
        <v>450</v>
      </c>
      <c r="J268" s="314" t="s">
        <v>17</v>
      </c>
      <c r="K268" s="314"/>
      <c r="L268" s="200" t="s">
        <v>29</v>
      </c>
      <c r="M268" s="200">
        <v>5</v>
      </c>
      <c r="N268" s="312" t="s">
        <v>19</v>
      </c>
      <c r="O268" s="312"/>
      <c r="P268" s="312"/>
      <c r="Q268" s="200" t="s">
        <v>18</v>
      </c>
      <c r="W268" s="144">
        <f t="shared" si="4"/>
        <v>0</v>
      </c>
    </row>
    <row r="269" spans="2:23" ht="30" customHeight="1">
      <c r="B269" s="184"/>
      <c r="C269" s="312">
        <v>2018</v>
      </c>
      <c r="D269" s="312"/>
      <c r="E269" s="202" t="s">
        <v>1055</v>
      </c>
      <c r="F269" s="314" t="s">
        <v>1054</v>
      </c>
      <c r="G269" s="314"/>
      <c r="H269" s="314"/>
      <c r="I269" s="202" t="s">
        <v>450</v>
      </c>
      <c r="J269" s="314" t="s">
        <v>17</v>
      </c>
      <c r="K269" s="314"/>
      <c r="L269" s="200" t="s">
        <v>29</v>
      </c>
      <c r="M269" s="200">
        <v>5</v>
      </c>
      <c r="N269" s="312" t="s">
        <v>19</v>
      </c>
      <c r="O269" s="312"/>
      <c r="P269" s="312"/>
      <c r="Q269" s="200" t="s">
        <v>18</v>
      </c>
      <c r="W269" s="144">
        <f t="shared" si="4"/>
        <v>0</v>
      </c>
    </row>
    <row r="270" spans="2:23" ht="30" customHeight="1">
      <c r="B270" s="184"/>
      <c r="C270" s="312">
        <v>2018</v>
      </c>
      <c r="D270" s="312"/>
      <c r="E270" s="202" t="s">
        <v>1053</v>
      </c>
      <c r="F270" s="314" t="s">
        <v>1052</v>
      </c>
      <c r="G270" s="314"/>
      <c r="H270" s="314"/>
      <c r="I270" s="202" t="s">
        <v>450</v>
      </c>
      <c r="J270" s="314" t="s">
        <v>17</v>
      </c>
      <c r="K270" s="314"/>
      <c r="L270" s="200" t="s">
        <v>29</v>
      </c>
      <c r="M270" s="200">
        <v>5</v>
      </c>
      <c r="N270" s="312" t="s">
        <v>19</v>
      </c>
      <c r="O270" s="312"/>
      <c r="P270" s="312"/>
      <c r="Q270" s="200" t="s">
        <v>18</v>
      </c>
      <c r="W270" s="144">
        <f t="shared" si="4"/>
        <v>0</v>
      </c>
    </row>
    <row r="271" spans="2:23" s="181" customFormat="1" ht="30" customHeight="1">
      <c r="B271" s="180"/>
      <c r="C271" s="308">
        <v>2018</v>
      </c>
      <c r="D271" s="308"/>
      <c r="E271" s="153" t="s">
        <v>1051</v>
      </c>
      <c r="F271" s="310" t="s">
        <v>1049</v>
      </c>
      <c r="G271" s="310"/>
      <c r="H271" s="310"/>
      <c r="I271" s="153" t="s">
        <v>450</v>
      </c>
      <c r="J271" s="310" t="s">
        <v>17</v>
      </c>
      <c r="K271" s="310"/>
      <c r="L271" s="199" t="s">
        <v>18</v>
      </c>
      <c r="M271" s="199">
        <v>3</v>
      </c>
      <c r="N271" s="308" t="s">
        <v>19</v>
      </c>
      <c r="O271" s="308"/>
      <c r="P271" s="308"/>
      <c r="Q271" s="199" t="s">
        <v>18</v>
      </c>
      <c r="R271" s="155"/>
      <c r="S271" s="155"/>
      <c r="T271" s="155"/>
      <c r="U271" s="155"/>
      <c r="V271" s="155"/>
      <c r="W271" s="155">
        <f t="shared" si="4"/>
        <v>0</v>
      </c>
    </row>
    <row r="272" spans="2:23" ht="30" customHeight="1">
      <c r="B272" s="171"/>
      <c r="C272" s="312">
        <v>2018</v>
      </c>
      <c r="D272" s="312"/>
      <c r="E272" s="202" t="s">
        <v>1050</v>
      </c>
      <c r="F272" s="314" t="s">
        <v>1049</v>
      </c>
      <c r="G272" s="314"/>
      <c r="H272" s="314"/>
      <c r="I272" s="202" t="s">
        <v>450</v>
      </c>
      <c r="J272" s="314" t="s">
        <v>17</v>
      </c>
      <c r="K272" s="314"/>
      <c r="L272" s="200" t="s">
        <v>18</v>
      </c>
      <c r="M272" s="200">
        <v>4</v>
      </c>
      <c r="N272" s="312" t="s">
        <v>19</v>
      </c>
      <c r="O272" s="312"/>
      <c r="P272" s="312"/>
      <c r="Q272" s="200" t="s">
        <v>18</v>
      </c>
      <c r="W272" s="144">
        <f t="shared" si="4"/>
        <v>0</v>
      </c>
    </row>
    <row r="273" spans="2:23" ht="30" customHeight="1">
      <c r="B273" s="184"/>
      <c r="C273" s="312">
        <v>2018</v>
      </c>
      <c r="D273" s="312"/>
      <c r="E273" s="202" t="s">
        <v>1048</v>
      </c>
      <c r="F273" s="314" t="s">
        <v>1047</v>
      </c>
      <c r="G273" s="314"/>
      <c r="H273" s="314"/>
      <c r="I273" s="202" t="s">
        <v>450</v>
      </c>
      <c r="J273" s="314" t="s">
        <v>17</v>
      </c>
      <c r="K273" s="314"/>
      <c r="L273" s="200" t="s">
        <v>29</v>
      </c>
      <c r="M273" s="200">
        <v>5</v>
      </c>
      <c r="N273" s="312" t="s">
        <v>19</v>
      </c>
      <c r="O273" s="312"/>
      <c r="P273" s="312"/>
      <c r="Q273" s="200" t="s">
        <v>18</v>
      </c>
      <c r="W273" s="144">
        <f t="shared" si="4"/>
        <v>0</v>
      </c>
    </row>
    <row r="274" spans="2:23" ht="30" customHeight="1">
      <c r="B274" s="184"/>
      <c r="C274" s="312">
        <v>2018</v>
      </c>
      <c r="D274" s="312"/>
      <c r="E274" s="202" t="s">
        <v>1046</v>
      </c>
      <c r="F274" s="314" t="s">
        <v>1045</v>
      </c>
      <c r="G274" s="314"/>
      <c r="H274" s="314"/>
      <c r="I274" s="202" t="s">
        <v>450</v>
      </c>
      <c r="J274" s="314" t="s">
        <v>17</v>
      </c>
      <c r="K274" s="314"/>
      <c r="L274" s="200" t="s">
        <v>29</v>
      </c>
      <c r="M274" s="200">
        <v>5</v>
      </c>
      <c r="N274" s="312" t="s">
        <v>19</v>
      </c>
      <c r="O274" s="312"/>
      <c r="P274" s="312"/>
      <c r="Q274" s="200" t="s">
        <v>18</v>
      </c>
      <c r="W274" s="144">
        <f t="shared" si="4"/>
        <v>0</v>
      </c>
    </row>
    <row r="275" spans="2:23" ht="30" customHeight="1">
      <c r="B275" s="184"/>
      <c r="C275" s="312">
        <v>2018</v>
      </c>
      <c r="D275" s="312"/>
      <c r="E275" s="202" t="s">
        <v>1044</v>
      </c>
      <c r="F275" s="314" t="s">
        <v>1043</v>
      </c>
      <c r="G275" s="314"/>
      <c r="H275" s="314"/>
      <c r="I275" s="202" t="s">
        <v>450</v>
      </c>
      <c r="J275" s="314" t="s">
        <v>17</v>
      </c>
      <c r="K275" s="314"/>
      <c r="L275" s="200" t="s">
        <v>29</v>
      </c>
      <c r="M275" s="200">
        <v>5</v>
      </c>
      <c r="N275" s="312" t="s">
        <v>19</v>
      </c>
      <c r="O275" s="312"/>
      <c r="P275" s="312"/>
      <c r="Q275" s="200" t="s">
        <v>18</v>
      </c>
      <c r="W275" s="144">
        <f t="shared" si="4"/>
        <v>0</v>
      </c>
    </row>
    <row r="276" spans="2:23" s="181" customFormat="1" ht="30" customHeight="1">
      <c r="B276" s="180"/>
      <c r="C276" s="308">
        <v>2018</v>
      </c>
      <c r="D276" s="308"/>
      <c r="E276" s="153" t="s">
        <v>1042</v>
      </c>
      <c r="F276" s="310" t="s">
        <v>1040</v>
      </c>
      <c r="G276" s="310"/>
      <c r="H276" s="310"/>
      <c r="I276" s="153" t="s">
        <v>450</v>
      </c>
      <c r="J276" s="310" t="s">
        <v>17</v>
      </c>
      <c r="K276" s="310"/>
      <c r="L276" s="199" t="s">
        <v>18</v>
      </c>
      <c r="M276" s="199">
        <v>3</v>
      </c>
      <c r="N276" s="308" t="s">
        <v>19</v>
      </c>
      <c r="O276" s="308"/>
      <c r="P276" s="308"/>
      <c r="Q276" s="199" t="s">
        <v>18</v>
      </c>
      <c r="R276" s="155"/>
      <c r="S276" s="155"/>
      <c r="T276" s="155"/>
      <c r="U276" s="155"/>
      <c r="V276" s="155"/>
      <c r="W276" s="155">
        <f t="shared" si="4"/>
        <v>0</v>
      </c>
    </row>
    <row r="277" spans="2:23" ht="30" customHeight="1">
      <c r="B277" s="171"/>
      <c r="C277" s="312">
        <v>2018</v>
      </c>
      <c r="D277" s="312"/>
      <c r="E277" s="202" t="s">
        <v>1041</v>
      </c>
      <c r="F277" s="314" t="s">
        <v>1040</v>
      </c>
      <c r="G277" s="314"/>
      <c r="H277" s="314"/>
      <c r="I277" s="202" t="s">
        <v>450</v>
      </c>
      <c r="J277" s="314" t="s">
        <v>17</v>
      </c>
      <c r="K277" s="314"/>
      <c r="L277" s="200" t="s">
        <v>18</v>
      </c>
      <c r="M277" s="200">
        <v>4</v>
      </c>
      <c r="N277" s="312" t="s">
        <v>19</v>
      </c>
      <c r="O277" s="312"/>
      <c r="P277" s="312"/>
      <c r="Q277" s="200" t="s">
        <v>18</v>
      </c>
      <c r="W277" s="144">
        <f t="shared" si="4"/>
        <v>0</v>
      </c>
    </row>
    <row r="278" spans="2:23" ht="30" customHeight="1">
      <c r="B278" s="184"/>
      <c r="C278" s="312">
        <v>2018</v>
      </c>
      <c r="D278" s="312"/>
      <c r="E278" s="202" t="s">
        <v>1039</v>
      </c>
      <c r="F278" s="314" t="s">
        <v>1038</v>
      </c>
      <c r="G278" s="314"/>
      <c r="H278" s="314"/>
      <c r="I278" s="202" t="s">
        <v>450</v>
      </c>
      <c r="J278" s="314" t="s">
        <v>17</v>
      </c>
      <c r="K278" s="314"/>
      <c r="L278" s="200" t="s">
        <v>29</v>
      </c>
      <c r="M278" s="200">
        <v>5</v>
      </c>
      <c r="N278" s="312" t="s">
        <v>19</v>
      </c>
      <c r="O278" s="312"/>
      <c r="P278" s="312"/>
      <c r="Q278" s="200" t="s">
        <v>18</v>
      </c>
      <c r="W278" s="144">
        <f t="shared" si="4"/>
        <v>0</v>
      </c>
    </row>
    <row r="279" spans="2:23" ht="30" customHeight="1">
      <c r="B279" s="184"/>
      <c r="C279" s="312">
        <v>2018</v>
      </c>
      <c r="D279" s="312"/>
      <c r="E279" s="202" t="s">
        <v>1037</v>
      </c>
      <c r="F279" s="314" t="s">
        <v>1036</v>
      </c>
      <c r="G279" s="314"/>
      <c r="H279" s="314"/>
      <c r="I279" s="202" t="s">
        <v>450</v>
      </c>
      <c r="J279" s="314" t="s">
        <v>17</v>
      </c>
      <c r="K279" s="314"/>
      <c r="L279" s="200" t="s">
        <v>29</v>
      </c>
      <c r="M279" s="200">
        <v>5</v>
      </c>
      <c r="N279" s="312" t="s">
        <v>19</v>
      </c>
      <c r="O279" s="312"/>
      <c r="P279" s="312"/>
      <c r="Q279" s="200" t="s">
        <v>29</v>
      </c>
      <c r="W279" s="144">
        <f t="shared" si="4"/>
        <v>0</v>
      </c>
    </row>
    <row r="280" spans="2:23" ht="30" customHeight="1">
      <c r="B280" s="184"/>
      <c r="C280" s="312">
        <v>2018</v>
      </c>
      <c r="D280" s="312"/>
      <c r="E280" s="202" t="s">
        <v>1035</v>
      </c>
      <c r="F280" s="314" t="s">
        <v>1034</v>
      </c>
      <c r="G280" s="314"/>
      <c r="H280" s="314"/>
      <c r="I280" s="202" t="s">
        <v>450</v>
      </c>
      <c r="J280" s="314" t="s">
        <v>17</v>
      </c>
      <c r="K280" s="314"/>
      <c r="L280" s="200" t="s">
        <v>29</v>
      </c>
      <c r="M280" s="200">
        <v>5</v>
      </c>
      <c r="N280" s="312" t="s">
        <v>19</v>
      </c>
      <c r="O280" s="312"/>
      <c r="P280" s="312"/>
      <c r="Q280" s="200" t="s">
        <v>18</v>
      </c>
      <c r="R280" s="159"/>
      <c r="S280" s="159"/>
      <c r="T280" s="159"/>
      <c r="U280" s="159"/>
      <c r="V280" s="159"/>
      <c r="W280" s="159">
        <f t="shared" si="4"/>
        <v>0</v>
      </c>
    </row>
    <row r="281" spans="2:23" ht="30" customHeight="1">
      <c r="B281" s="184"/>
      <c r="C281" s="312">
        <v>2018</v>
      </c>
      <c r="D281" s="312"/>
      <c r="E281" s="202" t="s">
        <v>1033</v>
      </c>
      <c r="F281" s="314" t="s">
        <v>1032</v>
      </c>
      <c r="G281" s="314"/>
      <c r="H281" s="314"/>
      <c r="I281" s="202" t="s">
        <v>450</v>
      </c>
      <c r="J281" s="314" t="s">
        <v>17</v>
      </c>
      <c r="K281" s="314"/>
      <c r="L281" s="200" t="s">
        <v>29</v>
      </c>
      <c r="M281" s="200">
        <v>5</v>
      </c>
      <c r="N281" s="312" t="s">
        <v>19</v>
      </c>
      <c r="O281" s="312"/>
      <c r="P281" s="312"/>
      <c r="Q281" s="200" t="s">
        <v>18</v>
      </c>
      <c r="R281" s="159"/>
      <c r="S281" s="159"/>
      <c r="T281" s="159"/>
      <c r="U281" s="159"/>
      <c r="V281" s="159"/>
      <c r="W281" s="159">
        <f t="shared" si="4"/>
        <v>0</v>
      </c>
    </row>
    <row r="282" spans="2:23" ht="30" customHeight="1">
      <c r="B282" s="184"/>
      <c r="C282" s="312">
        <v>2018</v>
      </c>
      <c r="D282" s="312"/>
      <c r="E282" s="202" t="s">
        <v>1031</v>
      </c>
      <c r="F282" s="314" t="s">
        <v>1030</v>
      </c>
      <c r="G282" s="314"/>
      <c r="H282" s="314"/>
      <c r="I282" s="202" t="s">
        <v>450</v>
      </c>
      <c r="J282" s="314" t="s">
        <v>17</v>
      </c>
      <c r="K282" s="314"/>
      <c r="L282" s="200" t="s">
        <v>29</v>
      </c>
      <c r="M282" s="200">
        <v>5</v>
      </c>
      <c r="N282" s="312" t="s">
        <v>19</v>
      </c>
      <c r="O282" s="312"/>
      <c r="P282" s="312"/>
      <c r="Q282" s="200" t="s">
        <v>18</v>
      </c>
      <c r="W282" s="144">
        <f t="shared" si="4"/>
        <v>0</v>
      </c>
    </row>
    <row r="283" spans="2:23" ht="30" customHeight="1">
      <c r="B283" s="184"/>
      <c r="C283" s="312">
        <v>2018</v>
      </c>
      <c r="D283" s="312"/>
      <c r="E283" s="202" t="s">
        <v>1029</v>
      </c>
      <c r="F283" s="314" t="s">
        <v>1028</v>
      </c>
      <c r="G283" s="314"/>
      <c r="H283" s="314"/>
      <c r="I283" s="202" t="s">
        <v>450</v>
      </c>
      <c r="J283" s="314" t="s">
        <v>17</v>
      </c>
      <c r="K283" s="314"/>
      <c r="L283" s="200" t="s">
        <v>29</v>
      </c>
      <c r="M283" s="200">
        <v>5</v>
      </c>
      <c r="N283" s="312" t="s">
        <v>19</v>
      </c>
      <c r="O283" s="312"/>
      <c r="P283" s="312"/>
      <c r="Q283" s="200" t="s">
        <v>18</v>
      </c>
      <c r="W283" s="144">
        <f t="shared" si="4"/>
        <v>0</v>
      </c>
    </row>
    <row r="284" spans="2:23" ht="30" customHeight="1">
      <c r="B284" s="184"/>
      <c r="C284" s="312">
        <v>2018</v>
      </c>
      <c r="D284" s="312"/>
      <c r="E284" s="202" t="s">
        <v>1027</v>
      </c>
      <c r="F284" s="314" t="s">
        <v>1026</v>
      </c>
      <c r="G284" s="314"/>
      <c r="H284" s="314"/>
      <c r="I284" s="202" t="s">
        <v>450</v>
      </c>
      <c r="J284" s="314" t="s">
        <v>17</v>
      </c>
      <c r="K284" s="314"/>
      <c r="L284" s="200" t="s">
        <v>29</v>
      </c>
      <c r="M284" s="200">
        <v>5</v>
      </c>
      <c r="N284" s="312" t="s">
        <v>19</v>
      </c>
      <c r="O284" s="312"/>
      <c r="P284" s="312"/>
      <c r="Q284" s="200" t="s">
        <v>18</v>
      </c>
      <c r="W284" s="144">
        <f t="shared" si="4"/>
        <v>0</v>
      </c>
    </row>
    <row r="285" spans="2:23" s="181" customFormat="1" ht="30" customHeight="1">
      <c r="B285" s="180"/>
      <c r="C285" s="308">
        <v>2018</v>
      </c>
      <c r="D285" s="308"/>
      <c r="E285" s="153" t="s">
        <v>1025</v>
      </c>
      <c r="F285" s="310" t="s">
        <v>1024</v>
      </c>
      <c r="G285" s="310"/>
      <c r="H285" s="310"/>
      <c r="I285" s="153" t="s">
        <v>450</v>
      </c>
      <c r="J285" s="310" t="s">
        <v>17</v>
      </c>
      <c r="K285" s="310"/>
      <c r="L285" s="199" t="s">
        <v>18</v>
      </c>
      <c r="M285" s="199">
        <v>3</v>
      </c>
      <c r="N285" s="308" t="s">
        <v>19</v>
      </c>
      <c r="O285" s="308"/>
      <c r="P285" s="308"/>
      <c r="Q285" s="199" t="s">
        <v>18</v>
      </c>
      <c r="R285" s="155"/>
      <c r="S285" s="155"/>
      <c r="T285" s="155"/>
      <c r="U285" s="155"/>
      <c r="V285" s="155"/>
      <c r="W285" s="155">
        <f t="shared" si="4"/>
        <v>0</v>
      </c>
    </row>
    <row r="286" spans="2:23" ht="30" customHeight="1">
      <c r="B286" s="171"/>
      <c r="C286" s="312">
        <v>2018</v>
      </c>
      <c r="D286" s="312"/>
      <c r="E286" s="202" t="s">
        <v>1023</v>
      </c>
      <c r="F286" s="314" t="s">
        <v>1022</v>
      </c>
      <c r="G286" s="314"/>
      <c r="H286" s="314"/>
      <c r="I286" s="202" t="s">
        <v>450</v>
      </c>
      <c r="J286" s="314" t="s">
        <v>17</v>
      </c>
      <c r="K286" s="314"/>
      <c r="L286" s="200" t="s">
        <v>29</v>
      </c>
      <c r="M286" s="200">
        <v>4</v>
      </c>
      <c r="N286" s="312" t="s">
        <v>19</v>
      </c>
      <c r="O286" s="312"/>
      <c r="P286" s="312"/>
      <c r="Q286" s="200" t="s">
        <v>18</v>
      </c>
      <c r="W286" s="144">
        <f t="shared" si="4"/>
        <v>0</v>
      </c>
    </row>
    <row r="287" spans="2:23" s="181" customFormat="1" ht="30" customHeight="1">
      <c r="B287" s="180"/>
      <c r="C287" s="308">
        <v>2018</v>
      </c>
      <c r="D287" s="308"/>
      <c r="E287" s="153" t="s">
        <v>1021</v>
      </c>
      <c r="F287" s="310" t="s">
        <v>1020</v>
      </c>
      <c r="G287" s="310"/>
      <c r="H287" s="310"/>
      <c r="I287" s="153" t="s">
        <v>450</v>
      </c>
      <c r="J287" s="310" t="s">
        <v>17</v>
      </c>
      <c r="K287" s="310"/>
      <c r="L287" s="199" t="s">
        <v>18</v>
      </c>
      <c r="M287" s="199">
        <v>3</v>
      </c>
      <c r="N287" s="308" t="s">
        <v>19</v>
      </c>
      <c r="O287" s="308"/>
      <c r="P287" s="308"/>
      <c r="Q287" s="199" t="s">
        <v>18</v>
      </c>
      <c r="R287" s="155"/>
      <c r="S287" s="155"/>
      <c r="T287" s="155"/>
      <c r="U287" s="155"/>
      <c r="V287" s="155"/>
      <c r="W287" s="155">
        <f t="shared" si="4"/>
        <v>0</v>
      </c>
    </row>
    <row r="288" spans="2:23" ht="30" customHeight="1">
      <c r="B288" s="171"/>
      <c r="C288" s="312">
        <v>2018</v>
      </c>
      <c r="D288" s="312"/>
      <c r="E288" s="202" t="s">
        <v>1019</v>
      </c>
      <c r="F288" s="314" t="s">
        <v>1018</v>
      </c>
      <c r="G288" s="314"/>
      <c r="H288" s="314"/>
      <c r="I288" s="202" t="s">
        <v>450</v>
      </c>
      <c r="J288" s="314" t="s">
        <v>17</v>
      </c>
      <c r="K288" s="314"/>
      <c r="L288" s="200" t="s">
        <v>29</v>
      </c>
      <c r="M288" s="200">
        <v>4</v>
      </c>
      <c r="N288" s="312" t="s">
        <v>19</v>
      </c>
      <c r="O288" s="312"/>
      <c r="P288" s="312"/>
      <c r="Q288" s="200" t="s">
        <v>18</v>
      </c>
      <c r="W288" s="144">
        <f t="shared" si="4"/>
        <v>0</v>
      </c>
    </row>
    <row r="289" spans="2:23" ht="30" customHeight="1">
      <c r="B289" s="171"/>
      <c r="C289" s="312">
        <v>2018</v>
      </c>
      <c r="D289" s="312"/>
      <c r="E289" s="202" t="s">
        <v>1017</v>
      </c>
      <c r="F289" s="314" t="s">
        <v>1016</v>
      </c>
      <c r="G289" s="314"/>
      <c r="H289" s="314"/>
      <c r="I289" s="202" t="s">
        <v>450</v>
      </c>
      <c r="J289" s="314" t="s">
        <v>17</v>
      </c>
      <c r="K289" s="314"/>
      <c r="L289" s="200" t="s">
        <v>29</v>
      </c>
      <c r="M289" s="200">
        <v>4</v>
      </c>
      <c r="N289" s="312" t="s">
        <v>19</v>
      </c>
      <c r="O289" s="312"/>
      <c r="P289" s="312"/>
      <c r="Q289" s="200" t="s">
        <v>18</v>
      </c>
      <c r="W289" s="144">
        <f t="shared" si="4"/>
        <v>0</v>
      </c>
    </row>
    <row r="290" spans="2:23" s="181" customFormat="1" ht="30" customHeight="1">
      <c r="B290" s="180"/>
      <c r="C290" s="308">
        <v>2018</v>
      </c>
      <c r="D290" s="308"/>
      <c r="E290" s="153" t="s">
        <v>1015</v>
      </c>
      <c r="F290" s="310" t="s">
        <v>1014</v>
      </c>
      <c r="G290" s="310"/>
      <c r="H290" s="310"/>
      <c r="I290" s="153" t="s">
        <v>450</v>
      </c>
      <c r="J290" s="310" t="s">
        <v>17</v>
      </c>
      <c r="K290" s="310"/>
      <c r="L290" s="199" t="s">
        <v>18</v>
      </c>
      <c r="M290" s="199">
        <v>3</v>
      </c>
      <c r="N290" s="308" t="s">
        <v>19</v>
      </c>
      <c r="O290" s="308"/>
      <c r="P290" s="308"/>
      <c r="Q290" s="199" t="s">
        <v>18</v>
      </c>
      <c r="R290" s="155"/>
      <c r="S290" s="155"/>
      <c r="T290" s="155"/>
      <c r="U290" s="155">
        <f>U291+U292+U293+U294+U295+U296+U297+U298+U299+U300+U301+U302+U303+U304+U305+U307+U306+U308+U309+U310+U311</f>
        <v>2500</v>
      </c>
      <c r="V290" s="155"/>
      <c r="W290" s="155">
        <f t="shared" si="4"/>
        <v>2500</v>
      </c>
    </row>
    <row r="291" spans="2:23" ht="30" customHeight="1">
      <c r="B291" s="171"/>
      <c r="C291" s="312">
        <v>2018</v>
      </c>
      <c r="D291" s="312"/>
      <c r="E291" s="202" t="s">
        <v>1013</v>
      </c>
      <c r="F291" s="314" t="s">
        <v>1012</v>
      </c>
      <c r="G291" s="314"/>
      <c r="H291" s="314"/>
      <c r="I291" s="202" t="s">
        <v>450</v>
      </c>
      <c r="J291" s="314" t="s">
        <v>17</v>
      </c>
      <c r="K291" s="314"/>
      <c r="L291" s="200" t="s">
        <v>29</v>
      </c>
      <c r="M291" s="200">
        <v>4</v>
      </c>
      <c r="N291" s="312" t="s">
        <v>19</v>
      </c>
      <c r="O291" s="312"/>
      <c r="P291" s="312"/>
      <c r="Q291" s="200" t="s">
        <v>18</v>
      </c>
      <c r="W291" s="144">
        <f t="shared" si="4"/>
        <v>0</v>
      </c>
    </row>
    <row r="292" spans="2:23" ht="30" customHeight="1">
      <c r="B292" s="171"/>
      <c r="C292" s="312">
        <v>2018</v>
      </c>
      <c r="D292" s="312"/>
      <c r="E292" s="202" t="s">
        <v>1011</v>
      </c>
      <c r="F292" s="314" t="s">
        <v>1010</v>
      </c>
      <c r="G292" s="314"/>
      <c r="H292" s="314"/>
      <c r="I292" s="202" t="s">
        <v>450</v>
      </c>
      <c r="J292" s="314" t="s">
        <v>17</v>
      </c>
      <c r="K292" s="314"/>
      <c r="L292" s="200" t="s">
        <v>29</v>
      </c>
      <c r="M292" s="200">
        <v>4</v>
      </c>
      <c r="N292" s="312" t="s">
        <v>19</v>
      </c>
      <c r="O292" s="312"/>
      <c r="P292" s="312"/>
      <c r="Q292" s="200" t="s">
        <v>18</v>
      </c>
      <c r="U292" s="144">
        <v>2500</v>
      </c>
      <c r="W292" s="144">
        <f t="shared" si="4"/>
        <v>2500</v>
      </c>
    </row>
    <row r="293" spans="2:23" ht="30" customHeight="1">
      <c r="B293" s="171"/>
      <c r="C293" s="312">
        <v>2018</v>
      </c>
      <c r="D293" s="312"/>
      <c r="E293" s="202" t="s">
        <v>1009</v>
      </c>
      <c r="F293" s="314" t="s">
        <v>1008</v>
      </c>
      <c r="G293" s="314"/>
      <c r="H293" s="314"/>
      <c r="I293" s="202" t="s">
        <v>450</v>
      </c>
      <c r="J293" s="314" t="s">
        <v>17</v>
      </c>
      <c r="K293" s="314"/>
      <c r="L293" s="200" t="s">
        <v>29</v>
      </c>
      <c r="M293" s="200">
        <v>4</v>
      </c>
      <c r="N293" s="312" t="s">
        <v>19</v>
      </c>
      <c r="O293" s="312"/>
      <c r="P293" s="312"/>
      <c r="Q293" s="200" t="s">
        <v>18</v>
      </c>
      <c r="W293" s="144">
        <f t="shared" si="4"/>
        <v>0</v>
      </c>
    </row>
    <row r="294" spans="2:23" ht="30" customHeight="1">
      <c r="B294" s="171"/>
      <c r="C294" s="312">
        <v>2018</v>
      </c>
      <c r="D294" s="312"/>
      <c r="E294" s="202" t="s">
        <v>1007</v>
      </c>
      <c r="F294" s="314" t="s">
        <v>1006</v>
      </c>
      <c r="G294" s="314"/>
      <c r="H294" s="314"/>
      <c r="I294" s="202" t="s">
        <v>450</v>
      </c>
      <c r="J294" s="314" t="s">
        <v>17</v>
      </c>
      <c r="K294" s="314"/>
      <c r="L294" s="200" t="s">
        <v>29</v>
      </c>
      <c r="M294" s="200">
        <v>4</v>
      </c>
      <c r="N294" s="312" t="s">
        <v>19</v>
      </c>
      <c r="O294" s="312"/>
      <c r="P294" s="312"/>
      <c r="Q294" s="200" t="s">
        <v>18</v>
      </c>
      <c r="W294" s="144">
        <f t="shared" si="4"/>
        <v>0</v>
      </c>
    </row>
    <row r="295" spans="2:23" ht="30" customHeight="1">
      <c r="B295" s="171"/>
      <c r="C295" s="312">
        <v>2018</v>
      </c>
      <c r="D295" s="312"/>
      <c r="E295" s="202" t="s">
        <v>1005</v>
      </c>
      <c r="F295" s="314" t="s">
        <v>1004</v>
      </c>
      <c r="G295" s="314"/>
      <c r="H295" s="314"/>
      <c r="I295" s="202" t="s">
        <v>450</v>
      </c>
      <c r="J295" s="314" t="s">
        <v>17</v>
      </c>
      <c r="K295" s="314"/>
      <c r="L295" s="200" t="s">
        <v>29</v>
      </c>
      <c r="M295" s="200">
        <v>4</v>
      </c>
      <c r="N295" s="312" t="s">
        <v>19</v>
      </c>
      <c r="O295" s="312"/>
      <c r="P295" s="312"/>
      <c r="Q295" s="200" t="s">
        <v>18</v>
      </c>
      <c r="W295" s="144">
        <f t="shared" si="4"/>
        <v>0</v>
      </c>
    </row>
    <row r="296" spans="2:23" ht="30" customHeight="1">
      <c r="B296" s="171"/>
      <c r="C296" s="312">
        <v>2018</v>
      </c>
      <c r="D296" s="312"/>
      <c r="E296" s="202" t="s">
        <v>1003</v>
      </c>
      <c r="F296" s="314" t="s">
        <v>1002</v>
      </c>
      <c r="G296" s="314"/>
      <c r="H296" s="314"/>
      <c r="I296" s="202" t="s">
        <v>450</v>
      </c>
      <c r="J296" s="314" t="s">
        <v>17</v>
      </c>
      <c r="K296" s="314"/>
      <c r="L296" s="200" t="s">
        <v>29</v>
      </c>
      <c r="M296" s="200">
        <v>4</v>
      </c>
      <c r="N296" s="312" t="s">
        <v>19</v>
      </c>
      <c r="O296" s="312"/>
      <c r="P296" s="312"/>
      <c r="Q296" s="200" t="s">
        <v>18</v>
      </c>
      <c r="W296" s="144">
        <f t="shared" si="4"/>
        <v>0</v>
      </c>
    </row>
    <row r="297" spans="2:23" ht="30" customHeight="1">
      <c r="B297" s="171"/>
      <c r="C297" s="312">
        <v>2018</v>
      </c>
      <c r="D297" s="312"/>
      <c r="E297" s="202" t="s">
        <v>1001</v>
      </c>
      <c r="F297" s="314" t="s">
        <v>1000</v>
      </c>
      <c r="G297" s="314"/>
      <c r="H297" s="314"/>
      <c r="I297" s="202" t="s">
        <v>450</v>
      </c>
      <c r="J297" s="314" t="s">
        <v>17</v>
      </c>
      <c r="K297" s="314"/>
      <c r="L297" s="200" t="s">
        <v>18</v>
      </c>
      <c r="M297" s="200">
        <v>4</v>
      </c>
      <c r="N297" s="312" t="s">
        <v>19</v>
      </c>
      <c r="O297" s="312"/>
      <c r="P297" s="312"/>
      <c r="Q297" s="200" t="s">
        <v>18</v>
      </c>
      <c r="W297" s="144">
        <f t="shared" si="4"/>
        <v>0</v>
      </c>
    </row>
    <row r="298" spans="2:23" ht="30" customHeight="1">
      <c r="B298" s="184"/>
      <c r="C298" s="312">
        <v>2018</v>
      </c>
      <c r="D298" s="312"/>
      <c r="E298" s="202" t="s">
        <v>999</v>
      </c>
      <c r="F298" s="314" t="s">
        <v>998</v>
      </c>
      <c r="G298" s="314"/>
      <c r="H298" s="314"/>
      <c r="I298" s="202" t="s">
        <v>450</v>
      </c>
      <c r="J298" s="314" t="s">
        <v>17</v>
      </c>
      <c r="K298" s="314"/>
      <c r="L298" s="200" t="s">
        <v>29</v>
      </c>
      <c r="M298" s="200">
        <v>5</v>
      </c>
      <c r="N298" s="312" t="s">
        <v>19</v>
      </c>
      <c r="O298" s="312"/>
      <c r="P298" s="312"/>
      <c r="Q298" s="200" t="s">
        <v>18</v>
      </c>
      <c r="W298" s="144">
        <f t="shared" si="4"/>
        <v>0</v>
      </c>
    </row>
    <row r="299" spans="2:23" ht="30" customHeight="1">
      <c r="B299" s="184"/>
      <c r="C299" s="312">
        <v>2018</v>
      </c>
      <c r="D299" s="312"/>
      <c r="E299" s="202" t="s">
        <v>997</v>
      </c>
      <c r="F299" s="314" t="s">
        <v>996</v>
      </c>
      <c r="G299" s="314"/>
      <c r="H299" s="314"/>
      <c r="I299" s="202" t="s">
        <v>450</v>
      </c>
      <c r="J299" s="314" t="s">
        <v>17</v>
      </c>
      <c r="K299" s="314"/>
      <c r="L299" s="200" t="s">
        <v>29</v>
      </c>
      <c r="M299" s="200">
        <v>5</v>
      </c>
      <c r="N299" s="312" t="s">
        <v>19</v>
      </c>
      <c r="O299" s="312"/>
      <c r="P299" s="312"/>
      <c r="Q299" s="200" t="s">
        <v>18</v>
      </c>
      <c r="W299" s="144">
        <f t="shared" si="4"/>
        <v>0</v>
      </c>
    </row>
    <row r="300" spans="2:23" ht="30" customHeight="1">
      <c r="B300" s="171"/>
      <c r="C300" s="312">
        <v>2018</v>
      </c>
      <c r="D300" s="312"/>
      <c r="E300" s="202" t="s">
        <v>995</v>
      </c>
      <c r="F300" s="314" t="s">
        <v>994</v>
      </c>
      <c r="G300" s="314"/>
      <c r="H300" s="314"/>
      <c r="I300" s="202" t="s">
        <v>450</v>
      </c>
      <c r="J300" s="314" t="s">
        <v>17</v>
      </c>
      <c r="K300" s="314"/>
      <c r="L300" s="200" t="s">
        <v>29</v>
      </c>
      <c r="M300" s="200">
        <v>4</v>
      </c>
      <c r="N300" s="312" t="s">
        <v>19</v>
      </c>
      <c r="O300" s="312"/>
      <c r="P300" s="312"/>
      <c r="Q300" s="200" t="s">
        <v>18</v>
      </c>
      <c r="W300" s="144">
        <f t="shared" si="4"/>
        <v>0</v>
      </c>
    </row>
    <row r="301" spans="2:23" ht="30" customHeight="1">
      <c r="B301" s="171"/>
      <c r="C301" s="312">
        <v>2018</v>
      </c>
      <c r="D301" s="312"/>
      <c r="E301" s="202" t="s">
        <v>993</v>
      </c>
      <c r="F301" s="314" t="s">
        <v>992</v>
      </c>
      <c r="G301" s="314"/>
      <c r="H301" s="314"/>
      <c r="I301" s="202" t="s">
        <v>450</v>
      </c>
      <c r="J301" s="314" t="s">
        <v>17</v>
      </c>
      <c r="K301" s="314"/>
      <c r="L301" s="200" t="s">
        <v>29</v>
      </c>
      <c r="M301" s="200">
        <v>4</v>
      </c>
      <c r="N301" s="312" t="s">
        <v>19</v>
      </c>
      <c r="O301" s="312"/>
      <c r="P301" s="312"/>
      <c r="Q301" s="200" t="s">
        <v>18</v>
      </c>
      <c r="W301" s="144">
        <f t="shared" si="4"/>
        <v>0</v>
      </c>
    </row>
    <row r="302" spans="2:23" ht="30" customHeight="1">
      <c r="B302" s="171"/>
      <c r="C302" s="312">
        <v>2018</v>
      </c>
      <c r="D302" s="312"/>
      <c r="E302" s="202" t="s">
        <v>991</v>
      </c>
      <c r="F302" s="314" t="s">
        <v>990</v>
      </c>
      <c r="G302" s="314"/>
      <c r="H302" s="314"/>
      <c r="I302" s="202" t="s">
        <v>450</v>
      </c>
      <c r="J302" s="314" t="s">
        <v>17</v>
      </c>
      <c r="K302" s="314"/>
      <c r="L302" s="200" t="s">
        <v>29</v>
      </c>
      <c r="M302" s="200">
        <v>4</v>
      </c>
      <c r="N302" s="312" t="s">
        <v>19</v>
      </c>
      <c r="O302" s="312"/>
      <c r="P302" s="312"/>
      <c r="Q302" s="200" t="s">
        <v>18</v>
      </c>
      <c r="W302" s="144">
        <f t="shared" si="4"/>
        <v>0</v>
      </c>
    </row>
    <row r="303" spans="2:23" ht="30" customHeight="1">
      <c r="B303" s="171"/>
      <c r="C303" s="312">
        <v>2018</v>
      </c>
      <c r="D303" s="312"/>
      <c r="E303" s="202" t="s">
        <v>989</v>
      </c>
      <c r="F303" s="314" t="s">
        <v>988</v>
      </c>
      <c r="G303" s="314"/>
      <c r="H303" s="314"/>
      <c r="I303" s="202" t="s">
        <v>450</v>
      </c>
      <c r="J303" s="314" t="s">
        <v>17</v>
      </c>
      <c r="K303" s="314"/>
      <c r="L303" s="200" t="s">
        <v>29</v>
      </c>
      <c r="M303" s="200">
        <v>4</v>
      </c>
      <c r="N303" s="312" t="s">
        <v>19</v>
      </c>
      <c r="O303" s="312"/>
      <c r="P303" s="312"/>
      <c r="Q303" s="200" t="s">
        <v>18</v>
      </c>
      <c r="W303" s="144">
        <f t="shared" si="4"/>
        <v>0</v>
      </c>
    </row>
    <row r="304" spans="2:23" ht="30" customHeight="1">
      <c r="B304" s="171"/>
      <c r="C304" s="312">
        <v>2018</v>
      </c>
      <c r="D304" s="312"/>
      <c r="E304" s="202" t="s">
        <v>987</v>
      </c>
      <c r="F304" s="314" t="s">
        <v>986</v>
      </c>
      <c r="G304" s="314"/>
      <c r="H304" s="314"/>
      <c r="I304" s="202" t="s">
        <v>450</v>
      </c>
      <c r="J304" s="314" t="s">
        <v>17</v>
      </c>
      <c r="K304" s="314"/>
      <c r="L304" s="200" t="s">
        <v>29</v>
      </c>
      <c r="M304" s="200">
        <v>4</v>
      </c>
      <c r="N304" s="312" t="s">
        <v>19</v>
      </c>
      <c r="O304" s="312"/>
      <c r="P304" s="312"/>
      <c r="Q304" s="200" t="s">
        <v>18</v>
      </c>
      <c r="W304" s="144">
        <f t="shared" si="4"/>
        <v>0</v>
      </c>
    </row>
    <row r="305" spans="2:23" ht="30" customHeight="1">
      <c r="B305" s="171"/>
      <c r="C305" s="312">
        <v>2018</v>
      </c>
      <c r="D305" s="312"/>
      <c r="E305" s="202" t="s">
        <v>985</v>
      </c>
      <c r="F305" s="314" t="s">
        <v>984</v>
      </c>
      <c r="G305" s="314"/>
      <c r="H305" s="314"/>
      <c r="I305" s="202" t="s">
        <v>450</v>
      </c>
      <c r="J305" s="314" t="s">
        <v>17</v>
      </c>
      <c r="K305" s="314"/>
      <c r="L305" s="200" t="s">
        <v>29</v>
      </c>
      <c r="M305" s="200">
        <v>4</v>
      </c>
      <c r="N305" s="312" t="s">
        <v>19</v>
      </c>
      <c r="O305" s="312"/>
      <c r="P305" s="312"/>
      <c r="Q305" s="200" t="s">
        <v>18</v>
      </c>
      <c r="W305" s="144">
        <f t="shared" si="4"/>
        <v>0</v>
      </c>
    </row>
    <row r="306" spans="2:23" ht="30" customHeight="1">
      <c r="B306" s="171"/>
      <c r="C306" s="312">
        <v>2018</v>
      </c>
      <c r="D306" s="312"/>
      <c r="E306" s="202" t="s">
        <v>983</v>
      </c>
      <c r="F306" s="314" t="s">
        <v>982</v>
      </c>
      <c r="G306" s="314"/>
      <c r="H306" s="314"/>
      <c r="I306" s="202" t="s">
        <v>450</v>
      </c>
      <c r="J306" s="314" t="s">
        <v>17</v>
      </c>
      <c r="K306" s="314"/>
      <c r="L306" s="200" t="s">
        <v>29</v>
      </c>
      <c r="M306" s="200">
        <v>4</v>
      </c>
      <c r="N306" s="312" t="s">
        <v>19</v>
      </c>
      <c r="O306" s="312"/>
      <c r="P306" s="312"/>
      <c r="Q306" s="200" t="s">
        <v>18</v>
      </c>
      <c r="W306" s="144">
        <f t="shared" si="4"/>
        <v>0</v>
      </c>
    </row>
    <row r="307" spans="2:23" ht="30" customHeight="1">
      <c r="B307" s="171"/>
      <c r="C307" s="312">
        <v>2018</v>
      </c>
      <c r="D307" s="312"/>
      <c r="E307" s="202" t="s">
        <v>981</v>
      </c>
      <c r="F307" s="314" t="s">
        <v>980</v>
      </c>
      <c r="G307" s="314"/>
      <c r="H307" s="314"/>
      <c r="I307" s="202" t="s">
        <v>450</v>
      </c>
      <c r="J307" s="314" t="s">
        <v>17</v>
      </c>
      <c r="K307" s="314"/>
      <c r="L307" s="200" t="s">
        <v>29</v>
      </c>
      <c r="M307" s="200">
        <v>4</v>
      </c>
      <c r="N307" s="312" t="s">
        <v>19</v>
      </c>
      <c r="O307" s="312"/>
      <c r="P307" s="312"/>
      <c r="Q307" s="200" t="s">
        <v>18</v>
      </c>
      <c r="W307" s="144">
        <f t="shared" si="4"/>
        <v>0</v>
      </c>
    </row>
    <row r="308" spans="2:23" ht="30" customHeight="1">
      <c r="B308" s="171"/>
      <c r="C308" s="312">
        <v>2018</v>
      </c>
      <c r="D308" s="312"/>
      <c r="E308" s="202" t="s">
        <v>979</v>
      </c>
      <c r="F308" s="314" t="s">
        <v>978</v>
      </c>
      <c r="G308" s="314"/>
      <c r="H308" s="314"/>
      <c r="I308" s="202" t="s">
        <v>450</v>
      </c>
      <c r="J308" s="314" t="s">
        <v>17</v>
      </c>
      <c r="K308" s="314"/>
      <c r="L308" s="200" t="s">
        <v>29</v>
      </c>
      <c r="M308" s="200">
        <v>4</v>
      </c>
      <c r="N308" s="312" t="s">
        <v>19</v>
      </c>
      <c r="O308" s="312"/>
      <c r="P308" s="312"/>
      <c r="Q308" s="200" t="s">
        <v>18</v>
      </c>
      <c r="W308" s="144">
        <f t="shared" si="4"/>
        <v>0</v>
      </c>
    </row>
    <row r="309" spans="2:23" ht="30" customHeight="1">
      <c r="B309" s="171"/>
      <c r="C309" s="312">
        <v>2018</v>
      </c>
      <c r="D309" s="312"/>
      <c r="E309" s="202" t="s">
        <v>977</v>
      </c>
      <c r="F309" s="314" t="s">
        <v>976</v>
      </c>
      <c r="G309" s="314"/>
      <c r="H309" s="314"/>
      <c r="I309" s="202" t="s">
        <v>450</v>
      </c>
      <c r="J309" s="314" t="s">
        <v>17</v>
      </c>
      <c r="K309" s="314"/>
      <c r="L309" s="200" t="s">
        <v>29</v>
      </c>
      <c r="M309" s="200">
        <v>4</v>
      </c>
      <c r="N309" s="312" t="s">
        <v>19</v>
      </c>
      <c r="O309" s="312"/>
      <c r="P309" s="312"/>
      <c r="Q309" s="200" t="s">
        <v>18</v>
      </c>
      <c r="W309" s="144">
        <f t="shared" si="4"/>
        <v>0</v>
      </c>
    </row>
    <row r="310" spans="2:23" ht="30" customHeight="1">
      <c r="B310" s="171"/>
      <c r="C310" s="312">
        <v>2018</v>
      </c>
      <c r="D310" s="312"/>
      <c r="E310" s="202" t="s">
        <v>975</v>
      </c>
      <c r="F310" s="314" t="s">
        <v>974</v>
      </c>
      <c r="G310" s="314"/>
      <c r="H310" s="314"/>
      <c r="I310" s="202" t="s">
        <v>450</v>
      </c>
      <c r="J310" s="314" t="s">
        <v>17</v>
      </c>
      <c r="K310" s="314"/>
      <c r="L310" s="200" t="s">
        <v>29</v>
      </c>
      <c r="M310" s="200">
        <v>4</v>
      </c>
      <c r="N310" s="312" t="s">
        <v>19</v>
      </c>
      <c r="O310" s="312"/>
      <c r="P310" s="312"/>
      <c r="Q310" s="200" t="s">
        <v>18</v>
      </c>
      <c r="W310" s="144">
        <f t="shared" si="4"/>
        <v>0</v>
      </c>
    </row>
    <row r="311" spans="2:23" ht="30" customHeight="1">
      <c r="B311" s="171"/>
      <c r="C311" s="312">
        <v>2018</v>
      </c>
      <c r="D311" s="312"/>
      <c r="E311" s="202" t="s">
        <v>973</v>
      </c>
      <c r="F311" s="314" t="s">
        <v>972</v>
      </c>
      <c r="G311" s="314"/>
      <c r="H311" s="314"/>
      <c r="I311" s="202" t="s">
        <v>450</v>
      </c>
      <c r="J311" s="314" t="s">
        <v>17</v>
      </c>
      <c r="K311" s="314"/>
      <c r="L311" s="200" t="s">
        <v>29</v>
      </c>
      <c r="M311" s="200">
        <v>4</v>
      </c>
      <c r="N311" s="312" t="s">
        <v>19</v>
      </c>
      <c r="O311" s="312"/>
      <c r="P311" s="312"/>
      <c r="Q311" s="200" t="s">
        <v>18</v>
      </c>
      <c r="W311" s="144">
        <f t="shared" si="4"/>
        <v>0</v>
      </c>
    </row>
    <row r="312" spans="2:23" s="181" customFormat="1" ht="30" customHeight="1">
      <c r="B312" s="180"/>
      <c r="C312" s="308">
        <v>2018</v>
      </c>
      <c r="D312" s="308"/>
      <c r="E312" s="153" t="s">
        <v>971</v>
      </c>
      <c r="F312" s="310" t="s">
        <v>970</v>
      </c>
      <c r="G312" s="310"/>
      <c r="H312" s="310"/>
      <c r="I312" s="153" t="s">
        <v>450</v>
      </c>
      <c r="J312" s="310" t="s">
        <v>17</v>
      </c>
      <c r="K312" s="310"/>
      <c r="L312" s="199" t="s">
        <v>18</v>
      </c>
      <c r="M312" s="199">
        <v>3</v>
      </c>
      <c r="N312" s="308" t="s">
        <v>19</v>
      </c>
      <c r="O312" s="308"/>
      <c r="P312" s="308"/>
      <c r="Q312" s="199" t="s">
        <v>18</v>
      </c>
      <c r="R312" s="155"/>
      <c r="S312" s="155"/>
      <c r="T312" s="155"/>
      <c r="U312" s="155"/>
      <c r="V312" s="155"/>
      <c r="W312" s="155">
        <f t="shared" si="4"/>
        <v>0</v>
      </c>
    </row>
    <row r="313" spans="2:23" ht="30" customHeight="1">
      <c r="B313" s="171"/>
      <c r="C313" s="312">
        <v>2018</v>
      </c>
      <c r="D313" s="312"/>
      <c r="E313" s="202" t="s">
        <v>969</v>
      </c>
      <c r="F313" s="314" t="s">
        <v>968</v>
      </c>
      <c r="G313" s="314"/>
      <c r="H313" s="314"/>
      <c r="I313" s="202" t="s">
        <v>450</v>
      </c>
      <c r="J313" s="314" t="s">
        <v>17</v>
      </c>
      <c r="K313" s="314"/>
      <c r="L313" s="200" t="s">
        <v>29</v>
      </c>
      <c r="M313" s="200">
        <v>4</v>
      </c>
      <c r="N313" s="312" t="s">
        <v>19</v>
      </c>
      <c r="O313" s="312"/>
      <c r="P313" s="312"/>
      <c r="Q313" s="200" t="s">
        <v>18</v>
      </c>
      <c r="W313" s="144">
        <f t="shared" si="4"/>
        <v>0</v>
      </c>
    </row>
    <row r="314" spans="2:23" ht="30" customHeight="1">
      <c r="B314" s="171"/>
      <c r="C314" s="312">
        <v>2018</v>
      </c>
      <c r="D314" s="312"/>
      <c r="E314" s="202" t="s">
        <v>967</v>
      </c>
      <c r="F314" s="314" t="s">
        <v>966</v>
      </c>
      <c r="G314" s="314"/>
      <c r="H314" s="314"/>
      <c r="I314" s="202" t="s">
        <v>450</v>
      </c>
      <c r="J314" s="314" t="s">
        <v>17</v>
      </c>
      <c r="K314" s="314"/>
      <c r="L314" s="200" t="s">
        <v>29</v>
      </c>
      <c r="M314" s="200">
        <v>4</v>
      </c>
      <c r="N314" s="312" t="s">
        <v>19</v>
      </c>
      <c r="O314" s="312"/>
      <c r="P314" s="312"/>
      <c r="Q314" s="200" t="s">
        <v>18</v>
      </c>
      <c r="W314" s="144">
        <f t="shared" si="4"/>
        <v>0</v>
      </c>
    </row>
    <row r="315" spans="2:23" s="179" customFormat="1" ht="30" customHeight="1">
      <c r="B315" s="178"/>
      <c r="C315" s="305">
        <v>2018</v>
      </c>
      <c r="D315" s="305"/>
      <c r="E315" s="198" t="s">
        <v>965</v>
      </c>
      <c r="F315" s="307" t="s">
        <v>964</v>
      </c>
      <c r="G315" s="307"/>
      <c r="H315" s="307"/>
      <c r="I315" s="198" t="s">
        <v>450</v>
      </c>
      <c r="J315" s="307" t="s">
        <v>17</v>
      </c>
      <c r="K315" s="307"/>
      <c r="L315" s="196" t="s">
        <v>18</v>
      </c>
      <c r="M315" s="196">
        <v>2</v>
      </c>
      <c r="N315" s="305" t="s">
        <v>19</v>
      </c>
      <c r="O315" s="305"/>
      <c r="P315" s="305"/>
      <c r="Q315" s="196" t="s">
        <v>18</v>
      </c>
      <c r="R315" s="148"/>
      <c r="S315" s="148">
        <f>S316+S318+S320+S323+S327+S330+S332+S335+S341+S353+S359+S361+S364+S366+S368</f>
        <v>44878</v>
      </c>
      <c r="T315" s="148">
        <f>T316+T318+T320+T323+T327+T330+T332+T335+T341+T353+T359+T361+T364+T366+T368</f>
        <v>5517.5</v>
      </c>
      <c r="U315" s="148">
        <f>U341</f>
        <v>135.78</v>
      </c>
      <c r="V315" s="148">
        <f>V316+V318+V320+V323+V327+V330+V332+V335+V341+V353+V359+V361+V364+V366+V368</f>
        <v>31979.840000000004</v>
      </c>
      <c r="W315" s="148">
        <f t="shared" si="4"/>
        <v>82511.12</v>
      </c>
    </row>
    <row r="316" spans="2:23" s="181" customFormat="1" ht="30" customHeight="1">
      <c r="B316" s="180"/>
      <c r="C316" s="308">
        <v>2018</v>
      </c>
      <c r="D316" s="308"/>
      <c r="E316" s="153" t="s">
        <v>963</v>
      </c>
      <c r="F316" s="310" t="s">
        <v>962</v>
      </c>
      <c r="G316" s="310"/>
      <c r="H316" s="310"/>
      <c r="I316" s="153" t="s">
        <v>450</v>
      </c>
      <c r="J316" s="310" t="s">
        <v>17</v>
      </c>
      <c r="K316" s="310"/>
      <c r="L316" s="199" t="s">
        <v>18</v>
      </c>
      <c r="M316" s="199">
        <v>3</v>
      </c>
      <c r="N316" s="308" t="s">
        <v>19</v>
      </c>
      <c r="O316" s="308"/>
      <c r="P316" s="308"/>
      <c r="Q316" s="199" t="s">
        <v>18</v>
      </c>
      <c r="R316" s="155"/>
      <c r="S316" s="155"/>
      <c r="T316" s="155"/>
      <c r="U316" s="155"/>
      <c r="V316" s="155"/>
      <c r="W316" s="155">
        <f t="shared" si="4"/>
        <v>0</v>
      </c>
    </row>
    <row r="317" spans="2:23" ht="30" customHeight="1">
      <c r="B317" s="171"/>
      <c r="C317" s="312">
        <v>2018</v>
      </c>
      <c r="D317" s="312"/>
      <c r="E317" s="202" t="s">
        <v>961</v>
      </c>
      <c r="F317" s="314" t="s">
        <v>960</v>
      </c>
      <c r="G317" s="314"/>
      <c r="H317" s="314"/>
      <c r="I317" s="202" t="s">
        <v>450</v>
      </c>
      <c r="J317" s="314" t="s">
        <v>17</v>
      </c>
      <c r="K317" s="314"/>
      <c r="L317" s="200" t="s">
        <v>29</v>
      </c>
      <c r="M317" s="200">
        <v>4</v>
      </c>
      <c r="N317" s="312" t="s">
        <v>19</v>
      </c>
      <c r="O317" s="312"/>
      <c r="P317" s="312"/>
      <c r="Q317" s="200" t="s">
        <v>18</v>
      </c>
      <c r="W317" s="144">
        <f t="shared" si="4"/>
        <v>0</v>
      </c>
    </row>
    <row r="318" spans="2:23" s="181" customFormat="1" ht="30" customHeight="1">
      <c r="B318" s="180"/>
      <c r="C318" s="308">
        <v>2018</v>
      </c>
      <c r="D318" s="308"/>
      <c r="E318" s="153" t="s">
        <v>959</v>
      </c>
      <c r="F318" s="310" t="s">
        <v>958</v>
      </c>
      <c r="G318" s="310"/>
      <c r="H318" s="310"/>
      <c r="I318" s="153" t="s">
        <v>450</v>
      </c>
      <c r="J318" s="310" t="s">
        <v>17</v>
      </c>
      <c r="K318" s="310"/>
      <c r="L318" s="199" t="s">
        <v>18</v>
      </c>
      <c r="M318" s="199">
        <v>3</v>
      </c>
      <c r="N318" s="308" t="s">
        <v>19</v>
      </c>
      <c r="O318" s="308"/>
      <c r="P318" s="308"/>
      <c r="Q318" s="199" t="s">
        <v>18</v>
      </c>
      <c r="R318" s="155"/>
      <c r="S318" s="155"/>
      <c r="T318" s="155"/>
      <c r="U318" s="155"/>
      <c r="V318" s="155"/>
      <c r="W318" s="155">
        <f t="shared" si="4"/>
        <v>0</v>
      </c>
    </row>
    <row r="319" spans="2:23" ht="30" customHeight="1">
      <c r="B319" s="171"/>
      <c r="C319" s="312">
        <v>2018</v>
      </c>
      <c r="D319" s="312"/>
      <c r="E319" s="202" t="s">
        <v>957</v>
      </c>
      <c r="F319" s="314" t="s">
        <v>956</v>
      </c>
      <c r="G319" s="314"/>
      <c r="H319" s="314"/>
      <c r="I319" s="202" t="s">
        <v>450</v>
      </c>
      <c r="J319" s="314" t="s">
        <v>17</v>
      </c>
      <c r="K319" s="314"/>
      <c r="L319" s="200" t="s">
        <v>29</v>
      </c>
      <c r="M319" s="200">
        <v>4</v>
      </c>
      <c r="N319" s="312" t="s">
        <v>19</v>
      </c>
      <c r="O319" s="312"/>
      <c r="P319" s="312"/>
      <c r="Q319" s="200" t="s">
        <v>18</v>
      </c>
      <c r="W319" s="144">
        <f t="shared" si="4"/>
        <v>0</v>
      </c>
    </row>
    <row r="320" spans="2:23" s="181" customFormat="1" ht="43.5" customHeight="1">
      <c r="B320" s="180"/>
      <c r="C320" s="308">
        <v>2018</v>
      </c>
      <c r="D320" s="308"/>
      <c r="E320" s="153" t="s">
        <v>955</v>
      </c>
      <c r="F320" s="310" t="s">
        <v>954</v>
      </c>
      <c r="G320" s="310"/>
      <c r="H320" s="310"/>
      <c r="I320" s="153" t="s">
        <v>450</v>
      </c>
      <c r="J320" s="310" t="s">
        <v>17</v>
      </c>
      <c r="K320" s="310"/>
      <c r="L320" s="199" t="s">
        <v>18</v>
      </c>
      <c r="M320" s="199">
        <v>3</v>
      </c>
      <c r="N320" s="308" t="s">
        <v>19</v>
      </c>
      <c r="O320" s="308"/>
      <c r="P320" s="308"/>
      <c r="Q320" s="199" t="s">
        <v>18</v>
      </c>
      <c r="R320" s="155"/>
      <c r="S320" s="155"/>
      <c r="T320" s="155"/>
      <c r="U320" s="155"/>
      <c r="V320" s="155"/>
      <c r="W320" s="155">
        <f t="shared" si="4"/>
        <v>0</v>
      </c>
    </row>
    <row r="321" spans="2:23" ht="30" customHeight="1">
      <c r="B321" s="171"/>
      <c r="C321" s="312">
        <v>2018</v>
      </c>
      <c r="D321" s="312"/>
      <c r="E321" s="202" t="s">
        <v>953</v>
      </c>
      <c r="F321" s="314" t="s">
        <v>952</v>
      </c>
      <c r="G321" s="314"/>
      <c r="H321" s="314"/>
      <c r="I321" s="202" t="s">
        <v>450</v>
      </c>
      <c r="J321" s="314" t="s">
        <v>17</v>
      </c>
      <c r="K321" s="314"/>
      <c r="L321" s="200" t="s">
        <v>29</v>
      </c>
      <c r="M321" s="200">
        <v>4</v>
      </c>
      <c r="N321" s="312" t="s">
        <v>19</v>
      </c>
      <c r="O321" s="312"/>
      <c r="P321" s="312"/>
      <c r="Q321" s="200" t="s">
        <v>18</v>
      </c>
      <c r="W321" s="144">
        <f t="shared" si="4"/>
        <v>0</v>
      </c>
    </row>
    <row r="322" spans="2:23" ht="30" customHeight="1">
      <c r="B322" s="171"/>
      <c r="C322" s="312">
        <v>2018</v>
      </c>
      <c r="D322" s="312"/>
      <c r="E322" s="202" t="s">
        <v>951</v>
      </c>
      <c r="F322" s="314" t="s">
        <v>950</v>
      </c>
      <c r="G322" s="314"/>
      <c r="H322" s="314"/>
      <c r="I322" s="202" t="s">
        <v>450</v>
      </c>
      <c r="J322" s="314" t="s">
        <v>17</v>
      </c>
      <c r="K322" s="314"/>
      <c r="L322" s="200" t="s">
        <v>29</v>
      </c>
      <c r="M322" s="200">
        <v>4</v>
      </c>
      <c r="N322" s="312" t="s">
        <v>19</v>
      </c>
      <c r="O322" s="312"/>
      <c r="P322" s="312"/>
      <c r="Q322" s="200" t="s">
        <v>18</v>
      </c>
      <c r="W322" s="144">
        <f t="shared" si="4"/>
        <v>0</v>
      </c>
    </row>
    <row r="323" spans="2:23" s="181" customFormat="1" ht="30" customHeight="1">
      <c r="B323" s="180"/>
      <c r="C323" s="308">
        <v>2018</v>
      </c>
      <c r="D323" s="308"/>
      <c r="E323" s="153" t="s">
        <v>949</v>
      </c>
      <c r="F323" s="310" t="s">
        <v>948</v>
      </c>
      <c r="G323" s="310"/>
      <c r="H323" s="310"/>
      <c r="I323" s="153" t="s">
        <v>450</v>
      </c>
      <c r="J323" s="310" t="s">
        <v>17</v>
      </c>
      <c r="K323" s="310"/>
      <c r="L323" s="199" t="s">
        <v>18</v>
      </c>
      <c r="M323" s="199">
        <v>3</v>
      </c>
      <c r="N323" s="308" t="s">
        <v>19</v>
      </c>
      <c r="O323" s="308"/>
      <c r="P323" s="308"/>
      <c r="Q323" s="199" t="s">
        <v>18</v>
      </c>
      <c r="R323" s="155"/>
      <c r="S323" s="155"/>
      <c r="T323" s="155"/>
      <c r="U323" s="155"/>
      <c r="V323" s="155">
        <f>V324+V325+V326</f>
        <v>0</v>
      </c>
      <c r="W323" s="155">
        <f t="shared" si="4"/>
        <v>0</v>
      </c>
    </row>
    <row r="324" spans="2:23" ht="30" customHeight="1">
      <c r="B324" s="171"/>
      <c r="C324" s="312">
        <v>2018</v>
      </c>
      <c r="D324" s="312"/>
      <c r="E324" s="202" t="s">
        <v>947</v>
      </c>
      <c r="F324" s="314" t="s">
        <v>946</v>
      </c>
      <c r="G324" s="314"/>
      <c r="H324" s="314"/>
      <c r="I324" s="202" t="s">
        <v>450</v>
      </c>
      <c r="J324" s="314" t="s">
        <v>17</v>
      </c>
      <c r="K324" s="314"/>
      <c r="L324" s="200" t="s">
        <v>29</v>
      </c>
      <c r="M324" s="200">
        <v>4</v>
      </c>
      <c r="N324" s="312" t="s">
        <v>19</v>
      </c>
      <c r="O324" s="312"/>
      <c r="P324" s="312"/>
      <c r="Q324" s="200" t="s">
        <v>18</v>
      </c>
      <c r="W324" s="144">
        <f t="shared" ref="W324:W387" si="5">R324+S324+T324+U324+V324</f>
        <v>0</v>
      </c>
    </row>
    <row r="325" spans="2:23" ht="30" customHeight="1">
      <c r="B325" s="171"/>
      <c r="C325" s="312">
        <v>2018</v>
      </c>
      <c r="D325" s="312"/>
      <c r="E325" s="202" t="s">
        <v>945</v>
      </c>
      <c r="F325" s="314" t="s">
        <v>944</v>
      </c>
      <c r="G325" s="314"/>
      <c r="H325" s="314"/>
      <c r="I325" s="202" t="s">
        <v>450</v>
      </c>
      <c r="J325" s="314" t="s">
        <v>17</v>
      </c>
      <c r="K325" s="314"/>
      <c r="L325" s="200" t="s">
        <v>29</v>
      </c>
      <c r="M325" s="200">
        <v>4</v>
      </c>
      <c r="N325" s="312" t="s">
        <v>19</v>
      </c>
      <c r="O325" s="312"/>
      <c r="P325" s="312"/>
      <c r="Q325" s="200" t="s">
        <v>18</v>
      </c>
      <c r="W325" s="144">
        <f t="shared" si="5"/>
        <v>0</v>
      </c>
    </row>
    <row r="326" spans="2:23" ht="30" customHeight="1">
      <c r="B326" s="171"/>
      <c r="C326" s="312">
        <v>2018</v>
      </c>
      <c r="D326" s="312"/>
      <c r="E326" s="202" t="s">
        <v>943</v>
      </c>
      <c r="F326" s="314" t="s">
        <v>942</v>
      </c>
      <c r="G326" s="314"/>
      <c r="H326" s="314"/>
      <c r="I326" s="202" t="s">
        <v>450</v>
      </c>
      <c r="J326" s="314" t="s">
        <v>17</v>
      </c>
      <c r="K326" s="314"/>
      <c r="L326" s="200" t="s">
        <v>29</v>
      </c>
      <c r="M326" s="200">
        <v>4</v>
      </c>
      <c r="N326" s="312" t="s">
        <v>19</v>
      </c>
      <c r="O326" s="312"/>
      <c r="P326" s="312"/>
      <c r="Q326" s="200" t="s">
        <v>18</v>
      </c>
      <c r="W326" s="144">
        <f t="shared" si="5"/>
        <v>0</v>
      </c>
    </row>
    <row r="327" spans="2:23" s="181" customFormat="1" ht="30" customHeight="1">
      <c r="B327" s="180"/>
      <c r="C327" s="308">
        <v>2018</v>
      </c>
      <c r="D327" s="308"/>
      <c r="E327" s="153" t="s">
        <v>941</v>
      </c>
      <c r="F327" s="310" t="s">
        <v>940</v>
      </c>
      <c r="G327" s="310"/>
      <c r="H327" s="310"/>
      <c r="I327" s="153" t="s">
        <v>450</v>
      </c>
      <c r="J327" s="310" t="s">
        <v>17</v>
      </c>
      <c r="K327" s="310"/>
      <c r="L327" s="199" t="s">
        <v>18</v>
      </c>
      <c r="M327" s="199">
        <v>3</v>
      </c>
      <c r="N327" s="308" t="s">
        <v>19</v>
      </c>
      <c r="O327" s="308"/>
      <c r="P327" s="308"/>
      <c r="Q327" s="199" t="s">
        <v>18</v>
      </c>
      <c r="R327" s="155"/>
      <c r="S327" s="155"/>
      <c r="T327" s="155"/>
      <c r="U327" s="155"/>
      <c r="V327" s="155"/>
      <c r="W327" s="155">
        <f t="shared" si="5"/>
        <v>0</v>
      </c>
    </row>
    <row r="328" spans="2:23" ht="30" customHeight="1">
      <c r="B328" s="171"/>
      <c r="C328" s="312">
        <v>2018</v>
      </c>
      <c r="D328" s="312"/>
      <c r="E328" s="202" t="s">
        <v>939</v>
      </c>
      <c r="F328" s="314" t="s">
        <v>938</v>
      </c>
      <c r="G328" s="314"/>
      <c r="H328" s="314"/>
      <c r="I328" s="202" t="s">
        <v>450</v>
      </c>
      <c r="J328" s="314" t="s">
        <v>17</v>
      </c>
      <c r="K328" s="314"/>
      <c r="L328" s="200" t="s">
        <v>29</v>
      </c>
      <c r="M328" s="200">
        <v>4</v>
      </c>
      <c r="N328" s="312" t="s">
        <v>19</v>
      </c>
      <c r="O328" s="312"/>
      <c r="P328" s="312"/>
      <c r="Q328" s="200" t="s">
        <v>18</v>
      </c>
      <c r="W328" s="144">
        <f t="shared" si="5"/>
        <v>0</v>
      </c>
    </row>
    <row r="329" spans="2:23" ht="30" customHeight="1">
      <c r="B329" s="171"/>
      <c r="C329" s="312">
        <v>2018</v>
      </c>
      <c r="D329" s="312"/>
      <c r="E329" s="202" t="s">
        <v>937</v>
      </c>
      <c r="F329" s="314" t="s">
        <v>936</v>
      </c>
      <c r="G329" s="314"/>
      <c r="H329" s="314"/>
      <c r="I329" s="202" t="s">
        <v>450</v>
      </c>
      <c r="J329" s="314" t="s">
        <v>17</v>
      </c>
      <c r="K329" s="314"/>
      <c r="L329" s="200" t="s">
        <v>29</v>
      </c>
      <c r="M329" s="200">
        <v>4</v>
      </c>
      <c r="N329" s="312" t="s">
        <v>19</v>
      </c>
      <c r="O329" s="312"/>
      <c r="P329" s="312"/>
      <c r="Q329" s="200" t="s">
        <v>18</v>
      </c>
      <c r="W329" s="144">
        <f t="shared" si="5"/>
        <v>0</v>
      </c>
    </row>
    <row r="330" spans="2:23" s="181" customFormat="1" ht="30" customHeight="1">
      <c r="B330" s="180"/>
      <c r="C330" s="308">
        <v>2018</v>
      </c>
      <c r="D330" s="308"/>
      <c r="E330" s="153" t="s">
        <v>935</v>
      </c>
      <c r="F330" s="310" t="s">
        <v>934</v>
      </c>
      <c r="G330" s="310"/>
      <c r="H330" s="310"/>
      <c r="I330" s="153" t="s">
        <v>450</v>
      </c>
      <c r="J330" s="310" t="s">
        <v>17</v>
      </c>
      <c r="K330" s="310"/>
      <c r="L330" s="199" t="s">
        <v>18</v>
      </c>
      <c r="M330" s="199">
        <v>3</v>
      </c>
      <c r="N330" s="308" t="s">
        <v>19</v>
      </c>
      <c r="O330" s="308"/>
      <c r="P330" s="308"/>
      <c r="Q330" s="199" t="s">
        <v>18</v>
      </c>
      <c r="R330" s="155"/>
      <c r="S330" s="155"/>
      <c r="T330" s="155"/>
      <c r="U330" s="155"/>
      <c r="V330" s="155"/>
      <c r="W330" s="155">
        <f t="shared" si="5"/>
        <v>0</v>
      </c>
    </row>
    <row r="331" spans="2:23" ht="30" customHeight="1">
      <c r="B331" s="171"/>
      <c r="C331" s="312">
        <v>2018</v>
      </c>
      <c r="D331" s="312"/>
      <c r="E331" s="202" t="s">
        <v>933</v>
      </c>
      <c r="F331" s="314" t="s">
        <v>932</v>
      </c>
      <c r="G331" s="314"/>
      <c r="H331" s="314"/>
      <c r="I331" s="202" t="s">
        <v>450</v>
      </c>
      <c r="J331" s="314" t="s">
        <v>17</v>
      </c>
      <c r="K331" s="314"/>
      <c r="L331" s="200" t="s">
        <v>29</v>
      </c>
      <c r="M331" s="200">
        <v>4</v>
      </c>
      <c r="N331" s="312" t="s">
        <v>19</v>
      </c>
      <c r="O331" s="312"/>
      <c r="P331" s="312"/>
      <c r="Q331" s="200" t="s">
        <v>18</v>
      </c>
      <c r="W331" s="144">
        <f t="shared" si="5"/>
        <v>0</v>
      </c>
    </row>
    <row r="332" spans="2:23" s="181" customFormat="1" ht="30" customHeight="1">
      <c r="B332" s="180"/>
      <c r="C332" s="308">
        <v>2018</v>
      </c>
      <c r="D332" s="308"/>
      <c r="E332" s="153" t="s">
        <v>931</v>
      </c>
      <c r="F332" s="310" t="s">
        <v>930</v>
      </c>
      <c r="G332" s="310"/>
      <c r="H332" s="310"/>
      <c r="I332" s="153" t="s">
        <v>450</v>
      </c>
      <c r="J332" s="310" t="s">
        <v>17</v>
      </c>
      <c r="K332" s="310"/>
      <c r="L332" s="199" t="s">
        <v>18</v>
      </c>
      <c r="M332" s="199">
        <v>3</v>
      </c>
      <c r="N332" s="308" t="s">
        <v>19</v>
      </c>
      <c r="O332" s="308"/>
      <c r="P332" s="308"/>
      <c r="Q332" s="199" t="s">
        <v>18</v>
      </c>
      <c r="R332" s="155"/>
      <c r="S332" s="155"/>
      <c r="T332" s="155"/>
      <c r="U332" s="155"/>
      <c r="V332" s="155"/>
      <c r="W332" s="155">
        <f t="shared" si="5"/>
        <v>0</v>
      </c>
    </row>
    <row r="333" spans="2:23" ht="30" customHeight="1">
      <c r="B333" s="171"/>
      <c r="C333" s="312">
        <v>2018</v>
      </c>
      <c r="D333" s="312"/>
      <c r="E333" s="202" t="s">
        <v>929</v>
      </c>
      <c r="F333" s="314" t="s">
        <v>928</v>
      </c>
      <c r="G333" s="314"/>
      <c r="H333" s="314"/>
      <c r="I333" s="202" t="s">
        <v>450</v>
      </c>
      <c r="J333" s="314" t="s">
        <v>17</v>
      </c>
      <c r="K333" s="314"/>
      <c r="L333" s="200" t="s">
        <v>29</v>
      </c>
      <c r="M333" s="200">
        <v>4</v>
      </c>
      <c r="N333" s="312" t="s">
        <v>19</v>
      </c>
      <c r="O333" s="312"/>
      <c r="P333" s="312"/>
      <c r="Q333" s="200" t="s">
        <v>18</v>
      </c>
      <c r="W333" s="144">
        <f t="shared" si="5"/>
        <v>0</v>
      </c>
    </row>
    <row r="334" spans="2:23" ht="30" customHeight="1">
      <c r="B334" s="171"/>
      <c r="C334" s="312">
        <v>2018</v>
      </c>
      <c r="D334" s="312"/>
      <c r="E334" s="202" t="s">
        <v>927</v>
      </c>
      <c r="F334" s="314" t="s">
        <v>926</v>
      </c>
      <c r="G334" s="314"/>
      <c r="H334" s="314"/>
      <c r="I334" s="202" t="s">
        <v>450</v>
      </c>
      <c r="J334" s="314" t="s">
        <v>17</v>
      </c>
      <c r="K334" s="314"/>
      <c r="L334" s="200" t="s">
        <v>29</v>
      </c>
      <c r="M334" s="200">
        <v>4</v>
      </c>
      <c r="N334" s="312" t="s">
        <v>19</v>
      </c>
      <c r="O334" s="312"/>
      <c r="P334" s="312"/>
      <c r="Q334" s="200" t="s">
        <v>18</v>
      </c>
      <c r="W334" s="144">
        <f t="shared" si="5"/>
        <v>0</v>
      </c>
    </row>
    <row r="335" spans="2:23" s="181" customFormat="1" ht="30" customHeight="1">
      <c r="B335" s="180"/>
      <c r="C335" s="308">
        <v>2018</v>
      </c>
      <c r="D335" s="308"/>
      <c r="E335" s="153" t="s">
        <v>925</v>
      </c>
      <c r="F335" s="310" t="s">
        <v>924</v>
      </c>
      <c r="G335" s="310"/>
      <c r="H335" s="310"/>
      <c r="I335" s="153" t="s">
        <v>450</v>
      </c>
      <c r="J335" s="310" t="s">
        <v>17</v>
      </c>
      <c r="K335" s="310"/>
      <c r="L335" s="199" t="s">
        <v>18</v>
      </c>
      <c r="M335" s="199">
        <v>3</v>
      </c>
      <c r="N335" s="308" t="s">
        <v>19</v>
      </c>
      <c r="O335" s="308"/>
      <c r="P335" s="308"/>
      <c r="Q335" s="199" t="s">
        <v>18</v>
      </c>
      <c r="R335" s="155"/>
      <c r="S335" s="155"/>
      <c r="T335" s="155"/>
      <c r="U335" s="155"/>
      <c r="V335" s="155"/>
      <c r="W335" s="155">
        <f t="shared" si="5"/>
        <v>0</v>
      </c>
    </row>
    <row r="336" spans="2:23" ht="30" customHeight="1">
      <c r="B336" s="171"/>
      <c r="C336" s="312">
        <v>2018</v>
      </c>
      <c r="D336" s="312"/>
      <c r="E336" s="202" t="s">
        <v>923</v>
      </c>
      <c r="F336" s="314" t="s">
        <v>922</v>
      </c>
      <c r="G336" s="314"/>
      <c r="H336" s="314"/>
      <c r="I336" s="202" t="s">
        <v>450</v>
      </c>
      <c r="J336" s="314" t="s">
        <v>17</v>
      </c>
      <c r="K336" s="314"/>
      <c r="L336" s="200" t="s">
        <v>29</v>
      </c>
      <c r="M336" s="200">
        <v>4</v>
      </c>
      <c r="N336" s="312" t="s">
        <v>19</v>
      </c>
      <c r="O336" s="312"/>
      <c r="P336" s="312"/>
      <c r="Q336" s="200" t="s">
        <v>18</v>
      </c>
      <c r="W336" s="144">
        <f t="shared" si="5"/>
        <v>0</v>
      </c>
    </row>
    <row r="337" spans="2:23" ht="30" customHeight="1">
      <c r="B337" s="171"/>
      <c r="C337" s="312">
        <v>2018</v>
      </c>
      <c r="D337" s="312"/>
      <c r="E337" s="202" t="s">
        <v>921</v>
      </c>
      <c r="F337" s="314" t="s">
        <v>920</v>
      </c>
      <c r="G337" s="314"/>
      <c r="H337" s="314"/>
      <c r="I337" s="202" t="s">
        <v>450</v>
      </c>
      <c r="J337" s="314" t="s">
        <v>17</v>
      </c>
      <c r="K337" s="314"/>
      <c r="L337" s="200" t="s">
        <v>29</v>
      </c>
      <c r="M337" s="200">
        <v>4</v>
      </c>
      <c r="N337" s="312" t="s">
        <v>19</v>
      </c>
      <c r="O337" s="312"/>
      <c r="P337" s="312"/>
      <c r="Q337" s="200" t="s">
        <v>18</v>
      </c>
      <c r="W337" s="144">
        <f t="shared" si="5"/>
        <v>0</v>
      </c>
    </row>
    <row r="338" spans="2:23" ht="30" customHeight="1">
      <c r="B338" s="171"/>
      <c r="C338" s="312">
        <v>2018</v>
      </c>
      <c r="D338" s="312"/>
      <c r="E338" s="202" t="s">
        <v>919</v>
      </c>
      <c r="F338" s="314" t="s">
        <v>918</v>
      </c>
      <c r="G338" s="314"/>
      <c r="H338" s="314"/>
      <c r="I338" s="202" t="s">
        <v>450</v>
      </c>
      <c r="J338" s="314" t="s">
        <v>17</v>
      </c>
      <c r="K338" s="314"/>
      <c r="L338" s="200" t="s">
        <v>29</v>
      </c>
      <c r="M338" s="200">
        <v>4</v>
      </c>
      <c r="N338" s="312" t="s">
        <v>19</v>
      </c>
      <c r="O338" s="312"/>
      <c r="P338" s="312"/>
      <c r="Q338" s="200" t="s">
        <v>18</v>
      </c>
      <c r="W338" s="144">
        <f t="shared" si="5"/>
        <v>0</v>
      </c>
    </row>
    <row r="339" spans="2:23" ht="30" customHeight="1">
      <c r="B339" s="171"/>
      <c r="C339" s="312">
        <v>2018</v>
      </c>
      <c r="D339" s="312"/>
      <c r="E339" s="202" t="s">
        <v>917</v>
      </c>
      <c r="F339" s="314" t="s">
        <v>916</v>
      </c>
      <c r="G339" s="314"/>
      <c r="H339" s="314"/>
      <c r="I339" s="202" t="s">
        <v>450</v>
      </c>
      <c r="J339" s="314" t="s">
        <v>17</v>
      </c>
      <c r="K339" s="314"/>
      <c r="L339" s="200" t="s">
        <v>29</v>
      </c>
      <c r="M339" s="200">
        <v>4</v>
      </c>
      <c r="N339" s="312" t="s">
        <v>19</v>
      </c>
      <c r="O339" s="312"/>
      <c r="P339" s="312"/>
      <c r="Q339" s="200" t="s">
        <v>18</v>
      </c>
      <c r="W339" s="144">
        <f t="shared" si="5"/>
        <v>0</v>
      </c>
    </row>
    <row r="340" spans="2:23" ht="30" customHeight="1">
      <c r="B340" s="171"/>
      <c r="C340" s="312">
        <v>2018</v>
      </c>
      <c r="D340" s="312"/>
      <c r="E340" s="202" t="s">
        <v>915</v>
      </c>
      <c r="F340" s="314" t="s">
        <v>914</v>
      </c>
      <c r="G340" s="314"/>
      <c r="H340" s="314"/>
      <c r="I340" s="202" t="s">
        <v>450</v>
      </c>
      <c r="J340" s="314" t="s">
        <v>17</v>
      </c>
      <c r="K340" s="314"/>
      <c r="L340" s="200" t="s">
        <v>29</v>
      </c>
      <c r="M340" s="200">
        <v>4</v>
      </c>
      <c r="N340" s="312" t="s">
        <v>19</v>
      </c>
      <c r="O340" s="312"/>
      <c r="P340" s="312"/>
      <c r="Q340" s="200" t="s">
        <v>18</v>
      </c>
      <c r="W340" s="144">
        <f t="shared" si="5"/>
        <v>0</v>
      </c>
    </row>
    <row r="341" spans="2:23" s="181" customFormat="1" ht="30" customHeight="1">
      <c r="B341" s="180"/>
      <c r="C341" s="308">
        <v>2018</v>
      </c>
      <c r="D341" s="308"/>
      <c r="E341" s="153" t="s">
        <v>913</v>
      </c>
      <c r="F341" s="310" t="s">
        <v>912</v>
      </c>
      <c r="G341" s="310"/>
      <c r="H341" s="310"/>
      <c r="I341" s="153" t="s">
        <v>450</v>
      </c>
      <c r="J341" s="310" t="s">
        <v>17</v>
      </c>
      <c r="K341" s="310"/>
      <c r="L341" s="199" t="s">
        <v>18</v>
      </c>
      <c r="M341" s="199">
        <v>3</v>
      </c>
      <c r="N341" s="308" t="s">
        <v>19</v>
      </c>
      <c r="O341" s="308"/>
      <c r="P341" s="308"/>
      <c r="Q341" s="199" t="s">
        <v>18</v>
      </c>
      <c r="R341" s="155"/>
      <c r="S341" s="155">
        <f>S342+S343+S344+S345+S346+S347+S348+S349+S350+S351+S352</f>
        <v>37860.199999999997</v>
      </c>
      <c r="T341" s="155">
        <f>T342+T343+T344+T345+T346+T347+T348+T349+T350+T351+T352</f>
        <v>4402.8099999999995</v>
      </c>
      <c r="U341" s="155">
        <f>U346</f>
        <v>135.78</v>
      </c>
      <c r="V341" s="155">
        <f>V342+V343+V344+V345+V346+V347+V348+V349+V350+V351+V352</f>
        <v>20467.080000000002</v>
      </c>
      <c r="W341" s="155">
        <f t="shared" si="5"/>
        <v>62865.869999999995</v>
      </c>
    </row>
    <row r="342" spans="2:23" ht="30" customHeight="1">
      <c r="B342" s="171"/>
      <c r="C342" s="312">
        <v>2018</v>
      </c>
      <c r="D342" s="312"/>
      <c r="E342" s="202" t="s">
        <v>911</v>
      </c>
      <c r="F342" s="314" t="s">
        <v>910</v>
      </c>
      <c r="G342" s="314"/>
      <c r="H342" s="314"/>
      <c r="I342" s="202" t="s">
        <v>450</v>
      </c>
      <c r="J342" s="314" t="s">
        <v>17</v>
      </c>
      <c r="K342" s="314"/>
      <c r="L342" s="200" t="s">
        <v>29</v>
      </c>
      <c r="M342" s="200">
        <v>4</v>
      </c>
      <c r="N342" s="312" t="s">
        <v>19</v>
      </c>
      <c r="O342" s="312"/>
      <c r="P342" s="312"/>
      <c r="Q342" s="200" t="s">
        <v>18</v>
      </c>
      <c r="W342" s="144">
        <f t="shared" si="5"/>
        <v>0</v>
      </c>
    </row>
    <row r="343" spans="2:23" ht="30" customHeight="1">
      <c r="B343" s="171"/>
      <c r="C343" s="312">
        <v>2018</v>
      </c>
      <c r="D343" s="312"/>
      <c r="E343" s="202" t="s">
        <v>909</v>
      </c>
      <c r="F343" s="314" t="s">
        <v>908</v>
      </c>
      <c r="G343" s="314"/>
      <c r="H343" s="314"/>
      <c r="I343" s="202" t="s">
        <v>450</v>
      </c>
      <c r="J343" s="314" t="s">
        <v>17</v>
      </c>
      <c r="K343" s="314"/>
      <c r="L343" s="200" t="s">
        <v>29</v>
      </c>
      <c r="M343" s="200">
        <v>4</v>
      </c>
      <c r="N343" s="312" t="s">
        <v>19</v>
      </c>
      <c r="O343" s="312"/>
      <c r="P343" s="312"/>
      <c r="Q343" s="200" t="s">
        <v>18</v>
      </c>
      <c r="W343" s="144">
        <f t="shared" si="5"/>
        <v>0</v>
      </c>
    </row>
    <row r="344" spans="2:23" ht="30" customHeight="1">
      <c r="B344" s="171"/>
      <c r="C344" s="312">
        <v>2018</v>
      </c>
      <c r="D344" s="312"/>
      <c r="E344" s="202" t="s">
        <v>907</v>
      </c>
      <c r="F344" s="314" t="s">
        <v>906</v>
      </c>
      <c r="G344" s="314"/>
      <c r="H344" s="314"/>
      <c r="I344" s="202" t="s">
        <v>450</v>
      </c>
      <c r="J344" s="314" t="s">
        <v>17</v>
      </c>
      <c r="K344" s="314"/>
      <c r="L344" s="200" t="s">
        <v>29</v>
      </c>
      <c r="M344" s="200">
        <v>4</v>
      </c>
      <c r="N344" s="312" t="s">
        <v>19</v>
      </c>
      <c r="O344" s="312"/>
      <c r="P344" s="312"/>
      <c r="Q344" s="200" t="s">
        <v>18</v>
      </c>
      <c r="V344" s="144">
        <v>453.84</v>
      </c>
      <c r="W344" s="144">
        <f t="shared" si="5"/>
        <v>453.84</v>
      </c>
    </row>
    <row r="345" spans="2:23" ht="30" customHeight="1">
      <c r="B345" s="171"/>
      <c r="C345" s="312">
        <v>2018</v>
      </c>
      <c r="D345" s="312"/>
      <c r="E345" s="202" t="s">
        <v>905</v>
      </c>
      <c r="F345" s="314" t="s">
        <v>904</v>
      </c>
      <c r="G345" s="314"/>
      <c r="H345" s="314"/>
      <c r="I345" s="202" t="s">
        <v>450</v>
      </c>
      <c r="J345" s="314" t="s">
        <v>17</v>
      </c>
      <c r="K345" s="314"/>
      <c r="L345" s="200" t="s">
        <v>29</v>
      </c>
      <c r="M345" s="200">
        <v>4</v>
      </c>
      <c r="N345" s="312" t="s">
        <v>19</v>
      </c>
      <c r="O345" s="312"/>
      <c r="P345" s="312"/>
      <c r="Q345" s="200" t="s">
        <v>18</v>
      </c>
      <c r="V345" s="144">
        <v>3728.62</v>
      </c>
      <c r="W345" s="144">
        <f t="shared" si="5"/>
        <v>3728.62</v>
      </c>
    </row>
    <row r="346" spans="2:23" ht="30" customHeight="1">
      <c r="B346" s="171"/>
      <c r="C346" s="312">
        <v>2018</v>
      </c>
      <c r="D346" s="312"/>
      <c r="E346" s="202" t="s">
        <v>903</v>
      </c>
      <c r="F346" s="314" t="s">
        <v>902</v>
      </c>
      <c r="G346" s="314"/>
      <c r="H346" s="314"/>
      <c r="I346" s="202" t="s">
        <v>450</v>
      </c>
      <c r="J346" s="314" t="s">
        <v>17</v>
      </c>
      <c r="K346" s="314"/>
      <c r="L346" s="200" t="s">
        <v>29</v>
      </c>
      <c r="M346" s="200">
        <v>4</v>
      </c>
      <c r="N346" s="312" t="s">
        <v>19</v>
      </c>
      <c r="O346" s="312"/>
      <c r="P346" s="312"/>
      <c r="Q346" s="200" t="s">
        <v>18</v>
      </c>
      <c r="S346" s="144">
        <v>9516.6299999999992</v>
      </c>
      <c r="T346" s="144">
        <f>3252.89</f>
        <v>3252.89</v>
      </c>
      <c r="U346" s="144">
        <v>135.78</v>
      </c>
      <c r="V346" s="144">
        <v>363.92</v>
      </c>
      <c r="W346" s="144">
        <f t="shared" si="5"/>
        <v>13269.22</v>
      </c>
    </row>
    <row r="347" spans="2:23" ht="30" customHeight="1">
      <c r="B347" s="171"/>
      <c r="C347" s="312">
        <v>2018</v>
      </c>
      <c r="D347" s="312"/>
      <c r="E347" s="202" t="s">
        <v>901</v>
      </c>
      <c r="F347" s="314" t="s">
        <v>900</v>
      </c>
      <c r="G347" s="314"/>
      <c r="H347" s="314"/>
      <c r="I347" s="202" t="s">
        <v>450</v>
      </c>
      <c r="J347" s="314" t="s">
        <v>17</v>
      </c>
      <c r="K347" s="314"/>
      <c r="L347" s="200" t="s">
        <v>29</v>
      </c>
      <c r="M347" s="200">
        <v>4</v>
      </c>
      <c r="N347" s="312" t="s">
        <v>19</v>
      </c>
      <c r="O347" s="312"/>
      <c r="P347" s="312"/>
      <c r="Q347" s="200" t="s">
        <v>18</v>
      </c>
      <c r="S347" s="144">
        <v>431.88</v>
      </c>
      <c r="W347" s="144">
        <f t="shared" si="5"/>
        <v>431.88</v>
      </c>
    </row>
    <row r="348" spans="2:23" ht="30" customHeight="1">
      <c r="B348" s="171"/>
      <c r="C348" s="312">
        <v>2018</v>
      </c>
      <c r="D348" s="312"/>
      <c r="E348" s="202" t="s">
        <v>899</v>
      </c>
      <c r="F348" s="314" t="s">
        <v>898</v>
      </c>
      <c r="G348" s="314"/>
      <c r="H348" s="314"/>
      <c r="I348" s="202" t="s">
        <v>450</v>
      </c>
      <c r="J348" s="314" t="s">
        <v>17</v>
      </c>
      <c r="K348" s="314"/>
      <c r="L348" s="200" t="s">
        <v>29</v>
      </c>
      <c r="M348" s="200">
        <v>4</v>
      </c>
      <c r="N348" s="312" t="s">
        <v>19</v>
      </c>
      <c r="O348" s="312"/>
      <c r="P348" s="312"/>
      <c r="Q348" s="200" t="s">
        <v>18</v>
      </c>
      <c r="S348" s="144">
        <v>27911.69</v>
      </c>
      <c r="T348" s="144">
        <v>1149.92</v>
      </c>
      <c r="V348" s="144">
        <v>15920.7</v>
      </c>
      <c r="W348" s="144">
        <f t="shared" si="5"/>
        <v>44982.31</v>
      </c>
    </row>
    <row r="349" spans="2:23" ht="30" customHeight="1">
      <c r="B349" s="171"/>
      <c r="C349" s="312">
        <v>2018</v>
      </c>
      <c r="D349" s="312"/>
      <c r="E349" s="202" t="s">
        <v>897</v>
      </c>
      <c r="F349" s="314" t="s">
        <v>896</v>
      </c>
      <c r="G349" s="314"/>
      <c r="H349" s="314"/>
      <c r="I349" s="202" t="s">
        <v>450</v>
      </c>
      <c r="J349" s="314" t="s">
        <v>17</v>
      </c>
      <c r="K349" s="314"/>
      <c r="L349" s="200" t="s">
        <v>29</v>
      </c>
      <c r="M349" s="200">
        <v>4</v>
      </c>
      <c r="N349" s="312" t="s">
        <v>19</v>
      </c>
      <c r="O349" s="312"/>
      <c r="P349" s="312"/>
      <c r="Q349" s="200" t="s">
        <v>18</v>
      </c>
      <c r="W349" s="144">
        <f t="shared" si="5"/>
        <v>0</v>
      </c>
    </row>
    <row r="350" spans="2:23" ht="30" customHeight="1">
      <c r="B350" s="171"/>
      <c r="C350" s="312">
        <v>2018</v>
      </c>
      <c r="D350" s="312"/>
      <c r="E350" s="202" t="s">
        <v>895</v>
      </c>
      <c r="F350" s="314" t="s">
        <v>894</v>
      </c>
      <c r="G350" s="314"/>
      <c r="H350" s="314"/>
      <c r="I350" s="202" t="s">
        <v>450</v>
      </c>
      <c r="J350" s="314" t="s">
        <v>17</v>
      </c>
      <c r="K350" s="314"/>
      <c r="L350" s="200" t="s">
        <v>29</v>
      </c>
      <c r="M350" s="200">
        <v>4</v>
      </c>
      <c r="N350" s="312" t="s">
        <v>19</v>
      </c>
      <c r="O350" s="312"/>
      <c r="P350" s="312"/>
      <c r="Q350" s="200" t="s">
        <v>18</v>
      </c>
      <c r="W350" s="144">
        <f t="shared" si="5"/>
        <v>0</v>
      </c>
    </row>
    <row r="351" spans="2:23" ht="30" customHeight="1">
      <c r="B351" s="171"/>
      <c r="C351" s="312">
        <v>2018</v>
      </c>
      <c r="D351" s="312"/>
      <c r="E351" s="202" t="s">
        <v>893</v>
      </c>
      <c r="F351" s="314" t="s">
        <v>892</v>
      </c>
      <c r="G351" s="314"/>
      <c r="H351" s="314"/>
      <c r="I351" s="202" t="s">
        <v>450</v>
      </c>
      <c r="J351" s="314" t="s">
        <v>17</v>
      </c>
      <c r="K351" s="314"/>
      <c r="L351" s="200" t="s">
        <v>29</v>
      </c>
      <c r="M351" s="200">
        <v>4</v>
      </c>
      <c r="N351" s="312" t="s">
        <v>19</v>
      </c>
      <c r="O351" s="312"/>
      <c r="P351" s="312"/>
      <c r="Q351" s="200" t="s">
        <v>18</v>
      </c>
      <c r="W351" s="144">
        <f t="shared" si="5"/>
        <v>0</v>
      </c>
    </row>
    <row r="352" spans="2:23" ht="30" customHeight="1">
      <c r="B352" s="171"/>
      <c r="C352" s="312">
        <v>2018</v>
      </c>
      <c r="D352" s="312"/>
      <c r="E352" s="202" t="s">
        <v>891</v>
      </c>
      <c r="F352" s="314" t="s">
        <v>890</v>
      </c>
      <c r="G352" s="314"/>
      <c r="H352" s="314"/>
      <c r="I352" s="202" t="s">
        <v>450</v>
      </c>
      <c r="J352" s="314" t="s">
        <v>17</v>
      </c>
      <c r="K352" s="314"/>
      <c r="L352" s="200" t="s">
        <v>29</v>
      </c>
      <c r="M352" s="200">
        <v>4</v>
      </c>
      <c r="N352" s="312" t="s">
        <v>19</v>
      </c>
      <c r="O352" s="312"/>
      <c r="P352" s="312"/>
      <c r="Q352" s="200" t="s">
        <v>18</v>
      </c>
      <c r="W352" s="144">
        <f t="shared" si="5"/>
        <v>0</v>
      </c>
    </row>
    <row r="353" spans="2:23" s="181" customFormat="1" ht="30" customHeight="1">
      <c r="B353" s="180"/>
      <c r="C353" s="308">
        <v>2018</v>
      </c>
      <c r="D353" s="308"/>
      <c r="E353" s="153" t="s">
        <v>889</v>
      </c>
      <c r="F353" s="310" t="s">
        <v>888</v>
      </c>
      <c r="G353" s="310"/>
      <c r="H353" s="310"/>
      <c r="I353" s="153" t="s">
        <v>450</v>
      </c>
      <c r="J353" s="310" t="s">
        <v>17</v>
      </c>
      <c r="K353" s="310"/>
      <c r="L353" s="199" t="s">
        <v>18</v>
      </c>
      <c r="M353" s="199">
        <v>3</v>
      </c>
      <c r="N353" s="308" t="s">
        <v>19</v>
      </c>
      <c r="O353" s="308"/>
      <c r="P353" s="308"/>
      <c r="Q353" s="199" t="s">
        <v>18</v>
      </c>
      <c r="R353" s="155"/>
      <c r="S353" s="155">
        <f>S354+S355+S356+S357+S358</f>
        <v>6200.1600000000008</v>
      </c>
      <c r="T353" s="155">
        <f>T354+T355+T356+T357+T358</f>
        <v>1114.69</v>
      </c>
      <c r="U353" s="155"/>
      <c r="V353" s="155">
        <f>V354+V355+V356+V357+V358</f>
        <v>11512.76</v>
      </c>
      <c r="W353" s="155">
        <f t="shared" si="5"/>
        <v>18827.61</v>
      </c>
    </row>
    <row r="354" spans="2:23" ht="30" customHeight="1">
      <c r="B354" s="171"/>
      <c r="C354" s="312">
        <v>2018</v>
      </c>
      <c r="D354" s="312"/>
      <c r="E354" s="202" t="s">
        <v>887</v>
      </c>
      <c r="F354" s="314" t="s">
        <v>886</v>
      </c>
      <c r="G354" s="314"/>
      <c r="H354" s="314"/>
      <c r="I354" s="202" t="s">
        <v>450</v>
      </c>
      <c r="J354" s="314" t="s">
        <v>17</v>
      </c>
      <c r="K354" s="314"/>
      <c r="L354" s="200" t="s">
        <v>29</v>
      </c>
      <c r="M354" s="200">
        <v>4</v>
      </c>
      <c r="N354" s="312" t="s">
        <v>19</v>
      </c>
      <c r="O354" s="312"/>
      <c r="P354" s="312"/>
      <c r="Q354" s="200" t="s">
        <v>18</v>
      </c>
      <c r="S354" s="144">
        <v>1963.47</v>
      </c>
      <c r="T354" s="144">
        <v>662.23</v>
      </c>
      <c r="V354" s="144">
        <v>11332.77</v>
      </c>
      <c r="W354" s="144">
        <f t="shared" si="5"/>
        <v>13958.470000000001</v>
      </c>
    </row>
    <row r="355" spans="2:23" ht="30" customHeight="1">
      <c r="B355" s="171"/>
      <c r="C355" s="312">
        <v>2018</v>
      </c>
      <c r="D355" s="312"/>
      <c r="E355" s="202" t="s">
        <v>885</v>
      </c>
      <c r="F355" s="314" t="s">
        <v>884</v>
      </c>
      <c r="G355" s="314"/>
      <c r="H355" s="314"/>
      <c r="I355" s="202" t="s">
        <v>450</v>
      </c>
      <c r="J355" s="314" t="s">
        <v>17</v>
      </c>
      <c r="K355" s="314"/>
      <c r="L355" s="200" t="s">
        <v>29</v>
      </c>
      <c r="M355" s="200">
        <v>4</v>
      </c>
      <c r="N355" s="312" t="s">
        <v>19</v>
      </c>
      <c r="O355" s="312"/>
      <c r="P355" s="312"/>
      <c r="Q355" s="200" t="s">
        <v>18</v>
      </c>
      <c r="W355" s="144">
        <f t="shared" si="5"/>
        <v>0</v>
      </c>
    </row>
    <row r="356" spans="2:23" ht="30" customHeight="1">
      <c r="B356" s="171"/>
      <c r="C356" s="312">
        <v>2018</v>
      </c>
      <c r="D356" s="312"/>
      <c r="E356" s="202" t="s">
        <v>883</v>
      </c>
      <c r="F356" s="314" t="s">
        <v>882</v>
      </c>
      <c r="G356" s="314"/>
      <c r="H356" s="314"/>
      <c r="I356" s="202" t="s">
        <v>450</v>
      </c>
      <c r="J356" s="314" t="s">
        <v>17</v>
      </c>
      <c r="K356" s="314"/>
      <c r="L356" s="200" t="s">
        <v>29</v>
      </c>
      <c r="M356" s="200">
        <v>4</v>
      </c>
      <c r="N356" s="312" t="s">
        <v>19</v>
      </c>
      <c r="O356" s="312"/>
      <c r="P356" s="312"/>
      <c r="Q356" s="200" t="s">
        <v>18</v>
      </c>
      <c r="S356" s="144">
        <v>4122.47</v>
      </c>
      <c r="T356" s="144">
        <v>452.46</v>
      </c>
      <c r="W356" s="144">
        <f t="shared" si="5"/>
        <v>4574.93</v>
      </c>
    </row>
    <row r="357" spans="2:23" ht="30" customHeight="1">
      <c r="B357" s="171"/>
      <c r="C357" s="312">
        <v>2018</v>
      </c>
      <c r="D357" s="312"/>
      <c r="E357" s="202" t="s">
        <v>881</v>
      </c>
      <c r="F357" s="314" t="s">
        <v>880</v>
      </c>
      <c r="G357" s="314"/>
      <c r="H357" s="314"/>
      <c r="I357" s="202" t="s">
        <v>450</v>
      </c>
      <c r="J357" s="314" t="s">
        <v>17</v>
      </c>
      <c r="K357" s="314"/>
      <c r="L357" s="200" t="s">
        <v>29</v>
      </c>
      <c r="M357" s="200">
        <v>4</v>
      </c>
      <c r="N357" s="312" t="s">
        <v>19</v>
      </c>
      <c r="O357" s="312"/>
      <c r="P357" s="312"/>
      <c r="Q357" s="200" t="s">
        <v>18</v>
      </c>
      <c r="W357" s="144">
        <f t="shared" si="5"/>
        <v>0</v>
      </c>
    </row>
    <row r="358" spans="2:23" ht="30" customHeight="1">
      <c r="B358" s="171"/>
      <c r="C358" s="312">
        <v>2018</v>
      </c>
      <c r="D358" s="312"/>
      <c r="E358" s="202" t="s">
        <v>879</v>
      </c>
      <c r="F358" s="314" t="s">
        <v>878</v>
      </c>
      <c r="G358" s="314"/>
      <c r="H358" s="314"/>
      <c r="I358" s="202" t="s">
        <v>450</v>
      </c>
      <c r="J358" s="314" t="s">
        <v>17</v>
      </c>
      <c r="K358" s="314"/>
      <c r="L358" s="200" t="s">
        <v>29</v>
      </c>
      <c r="M358" s="200">
        <v>4</v>
      </c>
      <c r="N358" s="312" t="s">
        <v>19</v>
      </c>
      <c r="O358" s="312"/>
      <c r="P358" s="312"/>
      <c r="Q358" s="200" t="s">
        <v>18</v>
      </c>
      <c r="S358" s="144">
        <v>114.22</v>
      </c>
      <c r="V358" s="144">
        <v>179.99</v>
      </c>
      <c r="W358" s="144">
        <f t="shared" si="5"/>
        <v>294.21000000000004</v>
      </c>
    </row>
    <row r="359" spans="2:23" s="181" customFormat="1" ht="30" customHeight="1">
      <c r="B359" s="180"/>
      <c r="C359" s="308">
        <v>2018</v>
      </c>
      <c r="D359" s="308"/>
      <c r="E359" s="153" t="s">
        <v>877</v>
      </c>
      <c r="F359" s="310" t="s">
        <v>876</v>
      </c>
      <c r="G359" s="310"/>
      <c r="H359" s="310"/>
      <c r="I359" s="153" t="s">
        <v>450</v>
      </c>
      <c r="J359" s="310" t="s">
        <v>17</v>
      </c>
      <c r="K359" s="310"/>
      <c r="L359" s="199" t="s">
        <v>18</v>
      </c>
      <c r="M359" s="199">
        <v>3</v>
      </c>
      <c r="N359" s="308" t="s">
        <v>19</v>
      </c>
      <c r="O359" s="308"/>
      <c r="P359" s="308"/>
      <c r="Q359" s="199" t="s">
        <v>18</v>
      </c>
      <c r="R359" s="155"/>
      <c r="S359" s="155"/>
      <c r="T359" s="155"/>
      <c r="U359" s="155"/>
      <c r="V359" s="155"/>
      <c r="W359" s="155">
        <f t="shared" si="5"/>
        <v>0</v>
      </c>
    </row>
    <row r="360" spans="2:23" ht="30" customHeight="1">
      <c r="B360" s="171"/>
      <c r="C360" s="312">
        <v>2018</v>
      </c>
      <c r="D360" s="312"/>
      <c r="E360" s="202" t="s">
        <v>875</v>
      </c>
      <c r="F360" s="314" t="s">
        <v>874</v>
      </c>
      <c r="G360" s="314"/>
      <c r="H360" s="314"/>
      <c r="I360" s="202" t="s">
        <v>450</v>
      </c>
      <c r="J360" s="314" t="s">
        <v>17</v>
      </c>
      <c r="K360" s="314"/>
      <c r="L360" s="200" t="s">
        <v>29</v>
      </c>
      <c r="M360" s="200">
        <v>4</v>
      </c>
      <c r="N360" s="312" t="s">
        <v>19</v>
      </c>
      <c r="O360" s="312"/>
      <c r="P360" s="312"/>
      <c r="Q360" s="200" t="s">
        <v>18</v>
      </c>
      <c r="W360" s="144">
        <f t="shared" si="5"/>
        <v>0</v>
      </c>
    </row>
    <row r="361" spans="2:23" s="181" customFormat="1" ht="30" customHeight="1">
      <c r="B361" s="180"/>
      <c r="C361" s="308">
        <v>2018</v>
      </c>
      <c r="D361" s="308"/>
      <c r="E361" s="153" t="s">
        <v>873</v>
      </c>
      <c r="F361" s="310" t="s">
        <v>872</v>
      </c>
      <c r="G361" s="310"/>
      <c r="H361" s="310"/>
      <c r="I361" s="153" t="s">
        <v>450</v>
      </c>
      <c r="J361" s="310" t="s">
        <v>17</v>
      </c>
      <c r="K361" s="310"/>
      <c r="L361" s="199" t="s">
        <v>18</v>
      </c>
      <c r="M361" s="199">
        <v>3</v>
      </c>
      <c r="N361" s="308" t="s">
        <v>19</v>
      </c>
      <c r="O361" s="308"/>
      <c r="P361" s="308"/>
      <c r="Q361" s="199" t="s">
        <v>18</v>
      </c>
      <c r="R361" s="155"/>
      <c r="S361" s="155"/>
      <c r="T361" s="155"/>
      <c r="U361" s="155"/>
      <c r="V361" s="155"/>
      <c r="W361" s="155">
        <f t="shared" si="5"/>
        <v>0</v>
      </c>
    </row>
    <row r="362" spans="2:23" ht="30" customHeight="1">
      <c r="B362" s="171"/>
      <c r="C362" s="312">
        <v>2018</v>
      </c>
      <c r="D362" s="312"/>
      <c r="E362" s="202" t="s">
        <v>871</v>
      </c>
      <c r="F362" s="314" t="s">
        <v>870</v>
      </c>
      <c r="G362" s="314"/>
      <c r="H362" s="314"/>
      <c r="I362" s="202" t="s">
        <v>450</v>
      </c>
      <c r="J362" s="314" t="s">
        <v>17</v>
      </c>
      <c r="K362" s="314"/>
      <c r="L362" s="200" t="s">
        <v>29</v>
      </c>
      <c r="M362" s="200">
        <v>4</v>
      </c>
      <c r="N362" s="312" t="s">
        <v>19</v>
      </c>
      <c r="O362" s="312"/>
      <c r="P362" s="312"/>
      <c r="Q362" s="200" t="s">
        <v>18</v>
      </c>
      <c r="W362" s="144">
        <f t="shared" si="5"/>
        <v>0</v>
      </c>
    </row>
    <row r="363" spans="2:23" ht="30" customHeight="1">
      <c r="B363" s="171"/>
      <c r="C363" s="312">
        <v>2018</v>
      </c>
      <c r="D363" s="312"/>
      <c r="E363" s="202" t="s">
        <v>869</v>
      </c>
      <c r="F363" s="314" t="s">
        <v>868</v>
      </c>
      <c r="G363" s="314"/>
      <c r="H363" s="314"/>
      <c r="I363" s="202" t="s">
        <v>450</v>
      </c>
      <c r="J363" s="314" t="s">
        <v>17</v>
      </c>
      <c r="K363" s="314"/>
      <c r="L363" s="200" t="s">
        <v>29</v>
      </c>
      <c r="M363" s="200">
        <v>4</v>
      </c>
      <c r="N363" s="312" t="s">
        <v>19</v>
      </c>
      <c r="O363" s="312"/>
      <c r="P363" s="312"/>
      <c r="Q363" s="200" t="s">
        <v>18</v>
      </c>
      <c r="W363" s="144">
        <f t="shared" si="5"/>
        <v>0</v>
      </c>
    </row>
    <row r="364" spans="2:23" s="181" customFormat="1" ht="30" customHeight="1">
      <c r="B364" s="180"/>
      <c r="C364" s="308">
        <v>2018</v>
      </c>
      <c r="D364" s="308"/>
      <c r="E364" s="153" t="s">
        <v>867</v>
      </c>
      <c r="F364" s="310" t="s">
        <v>866</v>
      </c>
      <c r="G364" s="310"/>
      <c r="H364" s="310"/>
      <c r="I364" s="153" t="s">
        <v>450</v>
      </c>
      <c r="J364" s="310" t="s">
        <v>17</v>
      </c>
      <c r="K364" s="310"/>
      <c r="L364" s="199" t="s">
        <v>18</v>
      </c>
      <c r="M364" s="199">
        <v>3</v>
      </c>
      <c r="N364" s="308" t="s">
        <v>19</v>
      </c>
      <c r="O364" s="308"/>
      <c r="P364" s="308"/>
      <c r="Q364" s="199" t="s">
        <v>18</v>
      </c>
      <c r="R364" s="155"/>
      <c r="S364" s="155"/>
      <c r="T364" s="155"/>
      <c r="U364" s="155"/>
      <c r="V364" s="155"/>
      <c r="W364" s="155">
        <f t="shared" si="5"/>
        <v>0</v>
      </c>
    </row>
    <row r="365" spans="2:23" ht="30" customHeight="1">
      <c r="B365" s="171"/>
      <c r="C365" s="312">
        <v>2018</v>
      </c>
      <c r="D365" s="312"/>
      <c r="E365" s="202" t="s">
        <v>865</v>
      </c>
      <c r="F365" s="314" t="s">
        <v>864</v>
      </c>
      <c r="G365" s="314"/>
      <c r="H365" s="314"/>
      <c r="I365" s="202" t="s">
        <v>450</v>
      </c>
      <c r="J365" s="314" t="s">
        <v>17</v>
      </c>
      <c r="K365" s="314"/>
      <c r="L365" s="200" t="s">
        <v>29</v>
      </c>
      <c r="M365" s="200">
        <v>4</v>
      </c>
      <c r="N365" s="312" t="s">
        <v>19</v>
      </c>
      <c r="O365" s="312"/>
      <c r="P365" s="312"/>
      <c r="Q365" s="200" t="s">
        <v>18</v>
      </c>
      <c r="W365" s="144">
        <f t="shared" si="5"/>
        <v>0</v>
      </c>
    </row>
    <row r="366" spans="2:23" s="181" customFormat="1" ht="30" customHeight="1">
      <c r="B366" s="180"/>
      <c r="C366" s="308">
        <v>2018</v>
      </c>
      <c r="D366" s="308"/>
      <c r="E366" s="153" t="s">
        <v>863</v>
      </c>
      <c r="F366" s="310" t="s">
        <v>862</v>
      </c>
      <c r="G366" s="310"/>
      <c r="H366" s="310"/>
      <c r="I366" s="153" t="s">
        <v>450</v>
      </c>
      <c r="J366" s="310" t="s">
        <v>17</v>
      </c>
      <c r="K366" s="310"/>
      <c r="L366" s="199" t="s">
        <v>18</v>
      </c>
      <c r="M366" s="199">
        <v>3</v>
      </c>
      <c r="N366" s="308" t="s">
        <v>19</v>
      </c>
      <c r="O366" s="308"/>
      <c r="P366" s="308"/>
      <c r="Q366" s="199" t="s">
        <v>18</v>
      </c>
      <c r="R366" s="155"/>
      <c r="S366" s="155">
        <f>S367</f>
        <v>817.64</v>
      </c>
      <c r="T366" s="155"/>
      <c r="U366" s="155"/>
      <c r="V366" s="155"/>
      <c r="W366" s="155">
        <f t="shared" si="5"/>
        <v>817.64</v>
      </c>
    </row>
    <row r="367" spans="2:23" ht="30" customHeight="1">
      <c r="B367" s="171"/>
      <c r="C367" s="312">
        <v>2018</v>
      </c>
      <c r="D367" s="312"/>
      <c r="E367" s="202" t="s">
        <v>861</v>
      </c>
      <c r="F367" s="314" t="s">
        <v>860</v>
      </c>
      <c r="G367" s="314"/>
      <c r="H367" s="314"/>
      <c r="I367" s="202" t="s">
        <v>450</v>
      </c>
      <c r="J367" s="314" t="s">
        <v>17</v>
      </c>
      <c r="K367" s="314"/>
      <c r="L367" s="200" t="s">
        <v>29</v>
      </c>
      <c r="M367" s="200">
        <v>4</v>
      </c>
      <c r="N367" s="312" t="s">
        <v>19</v>
      </c>
      <c r="O367" s="312"/>
      <c r="P367" s="312"/>
      <c r="Q367" s="200" t="s">
        <v>18</v>
      </c>
      <c r="S367" s="144">
        <v>817.64</v>
      </c>
      <c r="W367" s="144">
        <f t="shared" si="5"/>
        <v>817.64</v>
      </c>
    </row>
    <row r="368" spans="2:23" s="181" customFormat="1" ht="30" customHeight="1">
      <c r="B368" s="180"/>
      <c r="C368" s="308">
        <v>2018</v>
      </c>
      <c r="D368" s="308"/>
      <c r="E368" s="153" t="s">
        <v>859</v>
      </c>
      <c r="F368" s="310" t="s">
        <v>858</v>
      </c>
      <c r="G368" s="310"/>
      <c r="H368" s="310"/>
      <c r="I368" s="153" t="s">
        <v>450</v>
      </c>
      <c r="J368" s="310" t="s">
        <v>17</v>
      </c>
      <c r="K368" s="310"/>
      <c r="L368" s="199" t="s">
        <v>18</v>
      </c>
      <c r="M368" s="199">
        <v>3</v>
      </c>
      <c r="N368" s="308" t="s">
        <v>19</v>
      </c>
      <c r="O368" s="308"/>
      <c r="P368" s="308"/>
      <c r="Q368" s="199" t="s">
        <v>18</v>
      </c>
      <c r="R368" s="155"/>
      <c r="S368" s="155"/>
      <c r="T368" s="155"/>
      <c r="U368" s="155"/>
      <c r="V368" s="155"/>
      <c r="W368" s="155">
        <f t="shared" si="5"/>
        <v>0</v>
      </c>
    </row>
    <row r="369" spans="2:23" ht="30" customHeight="1">
      <c r="B369" s="171"/>
      <c r="C369" s="312">
        <v>2018</v>
      </c>
      <c r="D369" s="312"/>
      <c r="E369" s="202" t="s">
        <v>857</v>
      </c>
      <c r="F369" s="314" t="s">
        <v>856</v>
      </c>
      <c r="G369" s="314"/>
      <c r="H369" s="314"/>
      <c r="I369" s="202" t="s">
        <v>450</v>
      </c>
      <c r="J369" s="314" t="s">
        <v>17</v>
      </c>
      <c r="K369" s="314"/>
      <c r="L369" s="200" t="s">
        <v>29</v>
      </c>
      <c r="M369" s="200">
        <v>4</v>
      </c>
      <c r="N369" s="312" t="s">
        <v>19</v>
      </c>
      <c r="O369" s="312"/>
      <c r="P369" s="312"/>
      <c r="Q369" s="200" t="s">
        <v>18</v>
      </c>
      <c r="W369" s="144">
        <f t="shared" si="5"/>
        <v>0</v>
      </c>
    </row>
    <row r="370" spans="2:23" ht="30" customHeight="1">
      <c r="B370" s="171"/>
      <c r="C370" s="312">
        <v>2018</v>
      </c>
      <c r="D370" s="312"/>
      <c r="E370" s="202" t="s">
        <v>855</v>
      </c>
      <c r="F370" s="314" t="s">
        <v>854</v>
      </c>
      <c r="G370" s="314"/>
      <c r="H370" s="314"/>
      <c r="I370" s="202" t="s">
        <v>450</v>
      </c>
      <c r="J370" s="314" t="s">
        <v>17</v>
      </c>
      <c r="K370" s="314"/>
      <c r="L370" s="200" t="s">
        <v>29</v>
      </c>
      <c r="M370" s="200">
        <v>4</v>
      </c>
      <c r="N370" s="312" t="s">
        <v>19</v>
      </c>
      <c r="O370" s="312"/>
      <c r="P370" s="312"/>
      <c r="Q370" s="200" t="s">
        <v>18</v>
      </c>
      <c r="W370" s="144">
        <f t="shared" si="5"/>
        <v>0</v>
      </c>
    </row>
    <row r="371" spans="2:23" ht="30" customHeight="1">
      <c r="B371" s="171"/>
      <c r="C371" s="312">
        <v>2018</v>
      </c>
      <c r="D371" s="312"/>
      <c r="E371" s="202" t="s">
        <v>853</v>
      </c>
      <c r="F371" s="314" t="s">
        <v>852</v>
      </c>
      <c r="G371" s="314"/>
      <c r="H371" s="314"/>
      <c r="I371" s="202" t="s">
        <v>450</v>
      </c>
      <c r="J371" s="314" t="s">
        <v>17</v>
      </c>
      <c r="K371" s="314"/>
      <c r="L371" s="200" t="s">
        <v>29</v>
      </c>
      <c r="M371" s="200">
        <v>4</v>
      </c>
      <c r="N371" s="312" t="s">
        <v>19</v>
      </c>
      <c r="O371" s="312"/>
      <c r="P371" s="312"/>
      <c r="Q371" s="200" t="s">
        <v>18</v>
      </c>
      <c r="W371" s="144">
        <f t="shared" si="5"/>
        <v>0</v>
      </c>
    </row>
    <row r="372" spans="2:23" s="179" customFormat="1" ht="30" customHeight="1">
      <c r="B372" s="178"/>
      <c r="C372" s="305">
        <v>2018</v>
      </c>
      <c r="D372" s="305"/>
      <c r="E372" s="198" t="s">
        <v>851</v>
      </c>
      <c r="F372" s="307" t="s">
        <v>850</v>
      </c>
      <c r="G372" s="307"/>
      <c r="H372" s="307"/>
      <c r="I372" s="198" t="s">
        <v>450</v>
      </c>
      <c r="J372" s="307" t="s">
        <v>17</v>
      </c>
      <c r="K372" s="307"/>
      <c r="L372" s="196" t="s">
        <v>18</v>
      </c>
      <c r="M372" s="196">
        <v>2</v>
      </c>
      <c r="N372" s="305" t="s">
        <v>19</v>
      </c>
      <c r="O372" s="305"/>
      <c r="P372" s="305"/>
      <c r="Q372" s="196" t="s">
        <v>18</v>
      </c>
      <c r="R372" s="148"/>
      <c r="S372" s="148"/>
      <c r="T372" s="148"/>
      <c r="U372" s="148"/>
      <c r="V372" s="148"/>
      <c r="W372" s="148">
        <f t="shared" si="5"/>
        <v>0</v>
      </c>
    </row>
    <row r="373" spans="2:23" s="181" customFormat="1" ht="30" customHeight="1">
      <c r="B373" s="180"/>
      <c r="C373" s="308">
        <v>2018</v>
      </c>
      <c r="D373" s="308"/>
      <c r="E373" s="153" t="s">
        <v>849</v>
      </c>
      <c r="F373" s="310" t="s">
        <v>848</v>
      </c>
      <c r="G373" s="310"/>
      <c r="H373" s="310"/>
      <c r="I373" s="153" t="s">
        <v>450</v>
      </c>
      <c r="J373" s="310" t="s">
        <v>17</v>
      </c>
      <c r="K373" s="310"/>
      <c r="L373" s="199" t="s">
        <v>18</v>
      </c>
      <c r="M373" s="199">
        <v>3</v>
      </c>
      <c r="N373" s="308" t="s">
        <v>19</v>
      </c>
      <c r="O373" s="308"/>
      <c r="P373" s="308"/>
      <c r="Q373" s="199" t="s">
        <v>18</v>
      </c>
      <c r="R373" s="155"/>
      <c r="S373" s="155"/>
      <c r="T373" s="155"/>
      <c r="U373" s="155"/>
      <c r="V373" s="155"/>
      <c r="W373" s="155">
        <f t="shared" si="5"/>
        <v>0</v>
      </c>
    </row>
    <row r="374" spans="2:23" ht="30" customHeight="1">
      <c r="B374" s="171"/>
      <c r="C374" s="312">
        <v>2018</v>
      </c>
      <c r="D374" s="312"/>
      <c r="E374" s="202" t="s">
        <v>847</v>
      </c>
      <c r="F374" s="314" t="s">
        <v>846</v>
      </c>
      <c r="G374" s="314"/>
      <c r="H374" s="314"/>
      <c r="I374" s="202" t="s">
        <v>450</v>
      </c>
      <c r="J374" s="314" t="s">
        <v>17</v>
      </c>
      <c r="K374" s="314"/>
      <c r="L374" s="200" t="s">
        <v>29</v>
      </c>
      <c r="M374" s="200">
        <v>4</v>
      </c>
      <c r="N374" s="312" t="s">
        <v>19</v>
      </c>
      <c r="O374" s="312"/>
      <c r="P374" s="312"/>
      <c r="Q374" s="200" t="s">
        <v>18</v>
      </c>
      <c r="W374" s="144">
        <f t="shared" si="5"/>
        <v>0</v>
      </c>
    </row>
    <row r="375" spans="2:23" s="181" customFormat="1" ht="30" customHeight="1">
      <c r="B375" s="180"/>
      <c r="C375" s="308">
        <v>2018</v>
      </c>
      <c r="D375" s="308"/>
      <c r="E375" s="153" t="s">
        <v>845</v>
      </c>
      <c r="F375" s="310" t="s">
        <v>844</v>
      </c>
      <c r="G375" s="310"/>
      <c r="H375" s="310"/>
      <c r="I375" s="153" t="s">
        <v>450</v>
      </c>
      <c r="J375" s="310" t="s">
        <v>17</v>
      </c>
      <c r="K375" s="310"/>
      <c r="L375" s="199" t="s">
        <v>18</v>
      </c>
      <c r="M375" s="199">
        <v>3</v>
      </c>
      <c r="N375" s="308" t="s">
        <v>19</v>
      </c>
      <c r="O375" s="308"/>
      <c r="P375" s="308"/>
      <c r="Q375" s="199" t="s">
        <v>18</v>
      </c>
      <c r="R375" s="155"/>
      <c r="S375" s="155"/>
      <c r="T375" s="155"/>
      <c r="U375" s="155"/>
      <c r="V375" s="155"/>
      <c r="W375" s="155">
        <f t="shared" si="5"/>
        <v>0</v>
      </c>
    </row>
    <row r="376" spans="2:23" ht="30" customHeight="1">
      <c r="B376" s="171"/>
      <c r="C376" s="312">
        <v>2018</v>
      </c>
      <c r="D376" s="312"/>
      <c r="E376" s="202" t="s">
        <v>843</v>
      </c>
      <c r="F376" s="314" t="s">
        <v>842</v>
      </c>
      <c r="G376" s="314"/>
      <c r="H376" s="314"/>
      <c r="I376" s="202" t="s">
        <v>450</v>
      </c>
      <c r="J376" s="314" t="s">
        <v>17</v>
      </c>
      <c r="K376" s="314"/>
      <c r="L376" s="200" t="s">
        <v>29</v>
      </c>
      <c r="M376" s="200">
        <v>4</v>
      </c>
      <c r="N376" s="312" t="s">
        <v>19</v>
      </c>
      <c r="O376" s="312"/>
      <c r="P376" s="312"/>
      <c r="Q376" s="200" t="s">
        <v>18</v>
      </c>
      <c r="W376" s="144">
        <f t="shared" si="5"/>
        <v>0</v>
      </c>
    </row>
    <row r="377" spans="2:23" s="181" customFormat="1" ht="30" customHeight="1">
      <c r="B377" s="180"/>
      <c r="C377" s="308">
        <v>2018</v>
      </c>
      <c r="D377" s="308"/>
      <c r="E377" s="153" t="s">
        <v>841</v>
      </c>
      <c r="F377" s="310" t="s">
        <v>840</v>
      </c>
      <c r="G377" s="310"/>
      <c r="H377" s="310"/>
      <c r="I377" s="153" t="s">
        <v>450</v>
      </c>
      <c r="J377" s="310" t="s">
        <v>17</v>
      </c>
      <c r="K377" s="310"/>
      <c r="L377" s="199" t="s">
        <v>18</v>
      </c>
      <c r="M377" s="199">
        <v>3</v>
      </c>
      <c r="N377" s="308" t="s">
        <v>19</v>
      </c>
      <c r="O377" s="308"/>
      <c r="P377" s="308"/>
      <c r="Q377" s="199" t="s">
        <v>18</v>
      </c>
      <c r="R377" s="155"/>
      <c r="S377" s="155"/>
      <c r="T377" s="155"/>
      <c r="U377" s="155"/>
      <c r="V377" s="155"/>
      <c r="W377" s="155">
        <f t="shared" si="5"/>
        <v>0</v>
      </c>
    </row>
    <row r="378" spans="2:23" ht="30" customHeight="1">
      <c r="B378" s="171"/>
      <c r="C378" s="312">
        <v>2018</v>
      </c>
      <c r="D378" s="312"/>
      <c r="E378" s="202" t="s">
        <v>839</v>
      </c>
      <c r="F378" s="314" t="s">
        <v>838</v>
      </c>
      <c r="G378" s="314"/>
      <c r="H378" s="314"/>
      <c r="I378" s="202" t="s">
        <v>450</v>
      </c>
      <c r="J378" s="314" t="s">
        <v>17</v>
      </c>
      <c r="K378" s="314"/>
      <c r="L378" s="200" t="s">
        <v>29</v>
      </c>
      <c r="M378" s="200">
        <v>4</v>
      </c>
      <c r="N378" s="312" t="s">
        <v>19</v>
      </c>
      <c r="O378" s="312"/>
      <c r="P378" s="312"/>
      <c r="Q378" s="200" t="s">
        <v>18</v>
      </c>
      <c r="W378" s="144">
        <f t="shared" si="5"/>
        <v>0</v>
      </c>
    </row>
    <row r="379" spans="2:23" s="181" customFormat="1" ht="30" customHeight="1">
      <c r="B379" s="180"/>
      <c r="C379" s="308">
        <v>2018</v>
      </c>
      <c r="D379" s="308"/>
      <c r="E379" s="153" t="s">
        <v>837</v>
      </c>
      <c r="F379" s="310" t="s">
        <v>836</v>
      </c>
      <c r="G379" s="310"/>
      <c r="H379" s="310"/>
      <c r="I379" s="153" t="s">
        <v>450</v>
      </c>
      <c r="J379" s="310" t="s">
        <v>17</v>
      </c>
      <c r="K379" s="310"/>
      <c r="L379" s="199" t="s">
        <v>18</v>
      </c>
      <c r="M379" s="199">
        <v>3</v>
      </c>
      <c r="N379" s="308" t="s">
        <v>19</v>
      </c>
      <c r="O379" s="308"/>
      <c r="P379" s="308"/>
      <c r="Q379" s="199" t="s">
        <v>18</v>
      </c>
      <c r="R379" s="155"/>
      <c r="S379" s="155"/>
      <c r="T379" s="155"/>
      <c r="U379" s="155"/>
      <c r="V379" s="155"/>
      <c r="W379" s="155">
        <f t="shared" si="5"/>
        <v>0</v>
      </c>
    </row>
    <row r="380" spans="2:23" ht="30" customHeight="1">
      <c r="B380" s="171"/>
      <c r="C380" s="312">
        <v>2018</v>
      </c>
      <c r="D380" s="312"/>
      <c r="E380" s="202" t="s">
        <v>835</v>
      </c>
      <c r="F380" s="314" t="s">
        <v>834</v>
      </c>
      <c r="G380" s="314"/>
      <c r="H380" s="314"/>
      <c r="I380" s="202" t="s">
        <v>450</v>
      </c>
      <c r="J380" s="314" t="s">
        <v>17</v>
      </c>
      <c r="K380" s="314"/>
      <c r="L380" s="200" t="s">
        <v>29</v>
      </c>
      <c r="M380" s="200">
        <v>4</v>
      </c>
      <c r="N380" s="312" t="s">
        <v>19</v>
      </c>
      <c r="O380" s="312"/>
      <c r="P380" s="312"/>
      <c r="Q380" s="200" t="s">
        <v>18</v>
      </c>
      <c r="W380" s="144">
        <f t="shared" si="5"/>
        <v>0</v>
      </c>
    </row>
    <row r="381" spans="2:23" s="181" customFormat="1" ht="30" customHeight="1">
      <c r="B381" s="180"/>
      <c r="C381" s="308">
        <v>2018</v>
      </c>
      <c r="D381" s="308"/>
      <c r="E381" s="153" t="s">
        <v>833</v>
      </c>
      <c r="F381" s="310" t="s">
        <v>832</v>
      </c>
      <c r="G381" s="310"/>
      <c r="H381" s="310"/>
      <c r="I381" s="153" t="s">
        <v>450</v>
      </c>
      <c r="J381" s="310" t="s">
        <v>17</v>
      </c>
      <c r="K381" s="310"/>
      <c r="L381" s="199" t="s">
        <v>18</v>
      </c>
      <c r="M381" s="199">
        <v>3</v>
      </c>
      <c r="N381" s="308" t="s">
        <v>19</v>
      </c>
      <c r="O381" s="308"/>
      <c r="P381" s="308"/>
      <c r="Q381" s="199" t="s">
        <v>18</v>
      </c>
      <c r="R381" s="155"/>
      <c r="S381" s="155"/>
      <c r="T381" s="155"/>
      <c r="U381" s="155"/>
      <c r="V381" s="155"/>
      <c r="W381" s="155">
        <f t="shared" si="5"/>
        <v>0</v>
      </c>
    </row>
    <row r="382" spans="2:23" ht="30" customHeight="1">
      <c r="B382" s="171"/>
      <c r="C382" s="312">
        <v>2018</v>
      </c>
      <c r="D382" s="312"/>
      <c r="E382" s="202" t="s">
        <v>831</v>
      </c>
      <c r="F382" s="314" t="s">
        <v>830</v>
      </c>
      <c r="G382" s="314"/>
      <c r="H382" s="314"/>
      <c r="I382" s="202" t="s">
        <v>450</v>
      </c>
      <c r="J382" s="314" t="s">
        <v>17</v>
      </c>
      <c r="K382" s="314"/>
      <c r="L382" s="200" t="s">
        <v>29</v>
      </c>
      <c r="M382" s="200">
        <v>4</v>
      </c>
      <c r="N382" s="312" t="s">
        <v>19</v>
      </c>
      <c r="O382" s="312"/>
      <c r="P382" s="312"/>
      <c r="Q382" s="200" t="s">
        <v>18</v>
      </c>
      <c r="W382" s="144">
        <f t="shared" si="5"/>
        <v>0</v>
      </c>
    </row>
    <row r="383" spans="2:23" s="179" customFormat="1" ht="30" customHeight="1">
      <c r="B383" s="178"/>
      <c r="C383" s="305">
        <v>2018</v>
      </c>
      <c r="D383" s="305"/>
      <c r="E383" s="198" t="s">
        <v>829</v>
      </c>
      <c r="F383" s="307" t="s">
        <v>828</v>
      </c>
      <c r="G383" s="307"/>
      <c r="H383" s="307"/>
      <c r="I383" s="198" t="s">
        <v>450</v>
      </c>
      <c r="J383" s="307" t="s">
        <v>17</v>
      </c>
      <c r="K383" s="307"/>
      <c r="L383" s="196" t="s">
        <v>18</v>
      </c>
      <c r="M383" s="196">
        <v>2</v>
      </c>
      <c r="N383" s="305" t="s">
        <v>19</v>
      </c>
      <c r="O383" s="305"/>
      <c r="P383" s="305"/>
      <c r="Q383" s="196" t="s">
        <v>18</v>
      </c>
      <c r="R383" s="148"/>
      <c r="S383" s="148"/>
      <c r="T383" s="148"/>
      <c r="U383" s="148"/>
      <c r="V383" s="148"/>
      <c r="W383" s="148">
        <f t="shared" si="5"/>
        <v>0</v>
      </c>
    </row>
    <row r="384" spans="2:23" s="181" customFormat="1" ht="30" customHeight="1">
      <c r="B384" s="180"/>
      <c r="C384" s="308">
        <v>2018</v>
      </c>
      <c r="D384" s="308"/>
      <c r="E384" s="153" t="s">
        <v>827</v>
      </c>
      <c r="F384" s="310" t="s">
        <v>826</v>
      </c>
      <c r="G384" s="310"/>
      <c r="H384" s="310"/>
      <c r="I384" s="153" t="s">
        <v>450</v>
      </c>
      <c r="J384" s="310" t="s">
        <v>17</v>
      </c>
      <c r="K384" s="310"/>
      <c r="L384" s="199" t="s">
        <v>18</v>
      </c>
      <c r="M384" s="199">
        <v>3</v>
      </c>
      <c r="N384" s="308" t="s">
        <v>19</v>
      </c>
      <c r="O384" s="308"/>
      <c r="P384" s="308"/>
      <c r="Q384" s="199" t="s">
        <v>18</v>
      </c>
      <c r="R384" s="155"/>
      <c r="S384" s="155"/>
      <c r="T384" s="155"/>
      <c r="U384" s="155"/>
      <c r="V384" s="155"/>
      <c r="W384" s="155">
        <f t="shared" si="5"/>
        <v>0</v>
      </c>
    </row>
    <row r="385" spans="2:23" ht="30" customHeight="1">
      <c r="B385" s="171"/>
      <c r="C385" s="312">
        <v>2018</v>
      </c>
      <c r="D385" s="312"/>
      <c r="E385" s="202" t="s">
        <v>825</v>
      </c>
      <c r="F385" s="314" t="s">
        <v>824</v>
      </c>
      <c r="G385" s="314"/>
      <c r="H385" s="314"/>
      <c r="I385" s="202" t="s">
        <v>450</v>
      </c>
      <c r="J385" s="314" t="s">
        <v>17</v>
      </c>
      <c r="K385" s="314"/>
      <c r="L385" s="200" t="s">
        <v>29</v>
      </c>
      <c r="M385" s="200">
        <v>4</v>
      </c>
      <c r="N385" s="312" t="s">
        <v>19</v>
      </c>
      <c r="O385" s="312"/>
      <c r="P385" s="312"/>
      <c r="Q385" s="200" t="s">
        <v>18</v>
      </c>
      <c r="W385" s="144">
        <f t="shared" si="5"/>
        <v>0</v>
      </c>
    </row>
    <row r="386" spans="2:23" ht="30" customHeight="1">
      <c r="B386" s="171"/>
      <c r="C386" s="312">
        <v>2018</v>
      </c>
      <c r="D386" s="312"/>
      <c r="E386" s="202" t="s">
        <v>823</v>
      </c>
      <c r="F386" s="314" t="s">
        <v>822</v>
      </c>
      <c r="G386" s="314"/>
      <c r="H386" s="314"/>
      <c r="I386" s="202" t="s">
        <v>450</v>
      </c>
      <c r="J386" s="314" t="s">
        <v>17</v>
      </c>
      <c r="K386" s="314"/>
      <c r="L386" s="200" t="s">
        <v>29</v>
      </c>
      <c r="M386" s="200">
        <v>4</v>
      </c>
      <c r="N386" s="312" t="s">
        <v>19</v>
      </c>
      <c r="O386" s="312"/>
      <c r="P386" s="312"/>
      <c r="Q386" s="200" t="s">
        <v>18</v>
      </c>
      <c r="W386" s="144">
        <f t="shared" si="5"/>
        <v>0</v>
      </c>
    </row>
    <row r="387" spans="2:23" ht="30" customHeight="1">
      <c r="B387" s="171"/>
      <c r="C387" s="312">
        <v>2018</v>
      </c>
      <c r="D387" s="312"/>
      <c r="E387" s="202" t="s">
        <v>821</v>
      </c>
      <c r="F387" s="314" t="s">
        <v>820</v>
      </c>
      <c r="G387" s="314"/>
      <c r="H387" s="314"/>
      <c r="I387" s="202" t="s">
        <v>450</v>
      </c>
      <c r="J387" s="314" t="s">
        <v>17</v>
      </c>
      <c r="K387" s="314"/>
      <c r="L387" s="200" t="s">
        <v>29</v>
      </c>
      <c r="M387" s="200">
        <v>4</v>
      </c>
      <c r="N387" s="312" t="s">
        <v>19</v>
      </c>
      <c r="O387" s="312"/>
      <c r="P387" s="312"/>
      <c r="Q387" s="200" t="s">
        <v>18</v>
      </c>
      <c r="W387" s="144">
        <f t="shared" si="5"/>
        <v>0</v>
      </c>
    </row>
    <row r="388" spans="2:23" ht="30" customHeight="1">
      <c r="B388" s="171"/>
      <c r="C388" s="312">
        <v>2018</v>
      </c>
      <c r="D388" s="312"/>
      <c r="E388" s="202" t="s">
        <v>819</v>
      </c>
      <c r="F388" s="314" t="s">
        <v>818</v>
      </c>
      <c r="G388" s="314"/>
      <c r="H388" s="314"/>
      <c r="I388" s="202" t="s">
        <v>450</v>
      </c>
      <c r="J388" s="314" t="s">
        <v>17</v>
      </c>
      <c r="K388" s="314"/>
      <c r="L388" s="200" t="s">
        <v>29</v>
      </c>
      <c r="M388" s="200">
        <v>4</v>
      </c>
      <c r="N388" s="312" t="s">
        <v>19</v>
      </c>
      <c r="O388" s="312"/>
      <c r="P388" s="312"/>
      <c r="Q388" s="200" t="s">
        <v>18</v>
      </c>
      <c r="W388" s="144">
        <f t="shared" ref="W388:W451" si="6">R388+S388+T388+U388+V388</f>
        <v>0</v>
      </c>
    </row>
    <row r="389" spans="2:23" ht="30" customHeight="1">
      <c r="B389" s="171"/>
      <c r="C389" s="312">
        <v>2018</v>
      </c>
      <c r="D389" s="312"/>
      <c r="E389" s="202" t="s">
        <v>817</v>
      </c>
      <c r="F389" s="314" t="s">
        <v>816</v>
      </c>
      <c r="G389" s="314"/>
      <c r="H389" s="314"/>
      <c r="I389" s="202" t="s">
        <v>450</v>
      </c>
      <c r="J389" s="314" t="s">
        <v>17</v>
      </c>
      <c r="K389" s="314"/>
      <c r="L389" s="200" t="s">
        <v>29</v>
      </c>
      <c r="M389" s="200">
        <v>4</v>
      </c>
      <c r="N389" s="312" t="s">
        <v>19</v>
      </c>
      <c r="O389" s="312"/>
      <c r="P389" s="312"/>
      <c r="Q389" s="200" t="s">
        <v>18</v>
      </c>
      <c r="W389" s="144">
        <f t="shared" si="6"/>
        <v>0</v>
      </c>
    </row>
    <row r="390" spans="2:23" ht="30" customHeight="1">
      <c r="B390" s="171"/>
      <c r="C390" s="312">
        <v>2018</v>
      </c>
      <c r="D390" s="312"/>
      <c r="E390" s="202" t="s">
        <v>815</v>
      </c>
      <c r="F390" s="314" t="s">
        <v>814</v>
      </c>
      <c r="G390" s="314"/>
      <c r="H390" s="314"/>
      <c r="I390" s="202" t="s">
        <v>450</v>
      </c>
      <c r="J390" s="314" t="s">
        <v>17</v>
      </c>
      <c r="K390" s="314"/>
      <c r="L390" s="200" t="s">
        <v>29</v>
      </c>
      <c r="M390" s="200">
        <v>4</v>
      </c>
      <c r="N390" s="312" t="s">
        <v>19</v>
      </c>
      <c r="O390" s="312"/>
      <c r="P390" s="312"/>
      <c r="Q390" s="200" t="s">
        <v>18</v>
      </c>
      <c r="W390" s="144">
        <f t="shared" si="6"/>
        <v>0</v>
      </c>
    </row>
    <row r="391" spans="2:23" ht="30" customHeight="1">
      <c r="B391" s="171"/>
      <c r="C391" s="312">
        <v>2018</v>
      </c>
      <c r="D391" s="312"/>
      <c r="E391" s="202" t="s">
        <v>813</v>
      </c>
      <c r="F391" s="314" t="s">
        <v>812</v>
      </c>
      <c r="G391" s="314"/>
      <c r="H391" s="314"/>
      <c r="I391" s="202" t="s">
        <v>450</v>
      </c>
      <c r="J391" s="314" t="s">
        <v>17</v>
      </c>
      <c r="K391" s="314"/>
      <c r="L391" s="200" t="s">
        <v>29</v>
      </c>
      <c r="M391" s="200">
        <v>4</v>
      </c>
      <c r="N391" s="312" t="s">
        <v>19</v>
      </c>
      <c r="O391" s="312"/>
      <c r="P391" s="312"/>
      <c r="Q391" s="200" t="s">
        <v>18</v>
      </c>
      <c r="W391" s="144">
        <f t="shared" si="6"/>
        <v>0</v>
      </c>
    </row>
    <row r="392" spans="2:23" ht="30" customHeight="1">
      <c r="B392" s="171"/>
      <c r="C392" s="312">
        <v>2018</v>
      </c>
      <c r="D392" s="312"/>
      <c r="E392" s="202" t="s">
        <v>811</v>
      </c>
      <c r="F392" s="314" t="s">
        <v>810</v>
      </c>
      <c r="G392" s="314"/>
      <c r="H392" s="314"/>
      <c r="I392" s="202" t="s">
        <v>450</v>
      </c>
      <c r="J392" s="314" t="s">
        <v>17</v>
      </c>
      <c r="K392" s="314"/>
      <c r="L392" s="200" t="s">
        <v>29</v>
      </c>
      <c r="M392" s="200">
        <v>4</v>
      </c>
      <c r="N392" s="312" t="s">
        <v>19</v>
      </c>
      <c r="O392" s="312"/>
      <c r="P392" s="312"/>
      <c r="Q392" s="200" t="s">
        <v>18</v>
      </c>
      <c r="W392" s="144">
        <f t="shared" si="6"/>
        <v>0</v>
      </c>
    </row>
    <row r="393" spans="2:23" ht="30" customHeight="1">
      <c r="B393" s="171"/>
      <c r="C393" s="312">
        <v>2018</v>
      </c>
      <c r="D393" s="312"/>
      <c r="E393" s="202" t="s">
        <v>809</v>
      </c>
      <c r="F393" s="314" t="s">
        <v>808</v>
      </c>
      <c r="G393" s="314"/>
      <c r="H393" s="314"/>
      <c r="I393" s="202" t="s">
        <v>450</v>
      </c>
      <c r="J393" s="314" t="s">
        <v>17</v>
      </c>
      <c r="K393" s="314"/>
      <c r="L393" s="200" t="s">
        <v>29</v>
      </c>
      <c r="M393" s="200">
        <v>4</v>
      </c>
      <c r="N393" s="312" t="s">
        <v>19</v>
      </c>
      <c r="O393" s="312"/>
      <c r="P393" s="312"/>
      <c r="Q393" s="200" t="s">
        <v>18</v>
      </c>
      <c r="W393" s="144">
        <f t="shared" si="6"/>
        <v>0</v>
      </c>
    </row>
    <row r="394" spans="2:23" ht="30" customHeight="1">
      <c r="B394" s="171"/>
      <c r="C394" s="312">
        <v>2018</v>
      </c>
      <c r="D394" s="312"/>
      <c r="E394" s="202" t="s">
        <v>807</v>
      </c>
      <c r="F394" s="314" t="s">
        <v>806</v>
      </c>
      <c r="G394" s="314"/>
      <c r="H394" s="314"/>
      <c r="I394" s="202" t="s">
        <v>450</v>
      </c>
      <c r="J394" s="314" t="s">
        <v>17</v>
      </c>
      <c r="K394" s="314"/>
      <c r="L394" s="200" t="s">
        <v>29</v>
      </c>
      <c r="M394" s="200">
        <v>4</v>
      </c>
      <c r="N394" s="312" t="s">
        <v>19</v>
      </c>
      <c r="O394" s="312"/>
      <c r="P394" s="312"/>
      <c r="Q394" s="200" t="s">
        <v>18</v>
      </c>
      <c r="W394" s="144">
        <f t="shared" si="6"/>
        <v>0</v>
      </c>
    </row>
    <row r="395" spans="2:23" ht="30" customHeight="1">
      <c r="B395" s="171"/>
      <c r="C395" s="312">
        <v>2018</v>
      </c>
      <c r="D395" s="312"/>
      <c r="E395" s="202" t="s">
        <v>805</v>
      </c>
      <c r="F395" s="314" t="s">
        <v>804</v>
      </c>
      <c r="G395" s="314"/>
      <c r="H395" s="314"/>
      <c r="I395" s="202" t="s">
        <v>450</v>
      </c>
      <c r="J395" s="314" t="s">
        <v>17</v>
      </c>
      <c r="K395" s="314"/>
      <c r="L395" s="200" t="s">
        <v>29</v>
      </c>
      <c r="M395" s="200">
        <v>4</v>
      </c>
      <c r="N395" s="312" t="s">
        <v>19</v>
      </c>
      <c r="O395" s="312"/>
      <c r="P395" s="312"/>
      <c r="Q395" s="200" t="s">
        <v>18</v>
      </c>
      <c r="W395" s="144">
        <f t="shared" si="6"/>
        <v>0</v>
      </c>
    </row>
    <row r="396" spans="2:23" ht="30" customHeight="1">
      <c r="B396" s="171"/>
      <c r="C396" s="312">
        <v>2018</v>
      </c>
      <c r="D396" s="312"/>
      <c r="E396" s="202" t="s">
        <v>803</v>
      </c>
      <c r="F396" s="314" t="s">
        <v>802</v>
      </c>
      <c r="G396" s="314"/>
      <c r="H396" s="314"/>
      <c r="I396" s="202" t="s">
        <v>450</v>
      </c>
      <c r="J396" s="314" t="s">
        <v>17</v>
      </c>
      <c r="K396" s="314"/>
      <c r="L396" s="200" t="s">
        <v>29</v>
      </c>
      <c r="M396" s="200">
        <v>4</v>
      </c>
      <c r="N396" s="312" t="s">
        <v>19</v>
      </c>
      <c r="O396" s="312"/>
      <c r="P396" s="312"/>
      <c r="Q396" s="200" t="s">
        <v>18</v>
      </c>
      <c r="W396" s="144">
        <f t="shared" si="6"/>
        <v>0</v>
      </c>
    </row>
    <row r="397" spans="2:23" s="181" customFormat="1" ht="30" customHeight="1">
      <c r="B397" s="180"/>
      <c r="C397" s="308">
        <v>2018</v>
      </c>
      <c r="D397" s="308"/>
      <c r="E397" s="153" t="s">
        <v>801</v>
      </c>
      <c r="F397" s="310" t="s">
        <v>800</v>
      </c>
      <c r="G397" s="310"/>
      <c r="H397" s="310"/>
      <c r="I397" s="153" t="s">
        <v>450</v>
      </c>
      <c r="J397" s="310" t="s">
        <v>17</v>
      </c>
      <c r="K397" s="310"/>
      <c r="L397" s="199" t="s">
        <v>18</v>
      </c>
      <c r="M397" s="199">
        <v>3</v>
      </c>
      <c r="N397" s="308" t="s">
        <v>19</v>
      </c>
      <c r="O397" s="308"/>
      <c r="P397" s="308"/>
      <c r="Q397" s="199" t="s">
        <v>18</v>
      </c>
      <c r="R397" s="155"/>
      <c r="S397" s="155"/>
      <c r="T397" s="155"/>
      <c r="U397" s="155"/>
      <c r="V397" s="155"/>
      <c r="W397" s="155">
        <f t="shared" si="6"/>
        <v>0</v>
      </c>
    </row>
    <row r="398" spans="2:23" ht="30" customHeight="1">
      <c r="B398" s="171"/>
      <c r="C398" s="312">
        <v>2018</v>
      </c>
      <c r="D398" s="312"/>
      <c r="E398" s="202" t="s">
        <v>799</v>
      </c>
      <c r="F398" s="314" t="s">
        <v>798</v>
      </c>
      <c r="G398" s="314"/>
      <c r="H398" s="314"/>
      <c r="I398" s="202" t="s">
        <v>450</v>
      </c>
      <c r="J398" s="314" t="s">
        <v>17</v>
      </c>
      <c r="K398" s="314"/>
      <c r="L398" s="200" t="s">
        <v>29</v>
      </c>
      <c r="M398" s="200">
        <v>4</v>
      </c>
      <c r="N398" s="312" t="s">
        <v>19</v>
      </c>
      <c r="O398" s="312"/>
      <c r="P398" s="312"/>
      <c r="Q398" s="200" t="s">
        <v>18</v>
      </c>
      <c r="W398" s="144">
        <f t="shared" si="6"/>
        <v>0</v>
      </c>
    </row>
    <row r="399" spans="2:23" ht="30" customHeight="1">
      <c r="B399" s="171"/>
      <c r="C399" s="312">
        <v>2018</v>
      </c>
      <c r="D399" s="312"/>
      <c r="E399" s="202" t="s">
        <v>797</v>
      </c>
      <c r="F399" s="314" t="s">
        <v>796</v>
      </c>
      <c r="G399" s="314"/>
      <c r="H399" s="314"/>
      <c r="I399" s="202" t="s">
        <v>450</v>
      </c>
      <c r="J399" s="314" t="s">
        <v>17</v>
      </c>
      <c r="K399" s="314"/>
      <c r="L399" s="200" t="s">
        <v>29</v>
      </c>
      <c r="M399" s="200">
        <v>4</v>
      </c>
      <c r="N399" s="312" t="s">
        <v>19</v>
      </c>
      <c r="O399" s="312"/>
      <c r="P399" s="312"/>
      <c r="Q399" s="200" t="s">
        <v>18</v>
      </c>
      <c r="W399" s="144">
        <f t="shared" si="6"/>
        <v>0</v>
      </c>
    </row>
    <row r="400" spans="2:23" ht="30" customHeight="1">
      <c r="B400" s="171"/>
      <c r="C400" s="312">
        <v>2018</v>
      </c>
      <c r="D400" s="312"/>
      <c r="E400" s="202" t="s">
        <v>795</v>
      </c>
      <c r="F400" s="314" t="s">
        <v>794</v>
      </c>
      <c r="G400" s="314"/>
      <c r="H400" s="314"/>
      <c r="I400" s="202" t="s">
        <v>450</v>
      </c>
      <c r="J400" s="314" t="s">
        <v>17</v>
      </c>
      <c r="K400" s="314"/>
      <c r="L400" s="200" t="s">
        <v>29</v>
      </c>
      <c r="M400" s="200">
        <v>4</v>
      </c>
      <c r="N400" s="312" t="s">
        <v>19</v>
      </c>
      <c r="O400" s="312"/>
      <c r="P400" s="312"/>
      <c r="Q400" s="200" t="s">
        <v>18</v>
      </c>
      <c r="W400" s="144">
        <f t="shared" si="6"/>
        <v>0</v>
      </c>
    </row>
    <row r="401" spans="2:23" ht="30" customHeight="1">
      <c r="B401" s="171"/>
      <c r="C401" s="312">
        <v>2018</v>
      </c>
      <c r="D401" s="312"/>
      <c r="E401" s="202" t="s">
        <v>793</v>
      </c>
      <c r="F401" s="314" t="s">
        <v>792</v>
      </c>
      <c r="G401" s="314"/>
      <c r="H401" s="314"/>
      <c r="I401" s="202" t="s">
        <v>450</v>
      </c>
      <c r="J401" s="314" t="s">
        <v>17</v>
      </c>
      <c r="K401" s="314"/>
      <c r="L401" s="200" t="s">
        <v>29</v>
      </c>
      <c r="M401" s="200">
        <v>4</v>
      </c>
      <c r="N401" s="312" t="s">
        <v>19</v>
      </c>
      <c r="O401" s="312"/>
      <c r="P401" s="312"/>
      <c r="Q401" s="200" t="s">
        <v>18</v>
      </c>
      <c r="W401" s="144">
        <f t="shared" si="6"/>
        <v>0</v>
      </c>
    </row>
    <row r="402" spans="2:23" ht="30" customHeight="1">
      <c r="B402" s="171"/>
      <c r="C402" s="312">
        <v>2018</v>
      </c>
      <c r="D402" s="312"/>
      <c r="E402" s="202" t="s">
        <v>791</v>
      </c>
      <c r="F402" s="314" t="s">
        <v>790</v>
      </c>
      <c r="G402" s="314"/>
      <c r="H402" s="314"/>
      <c r="I402" s="202" t="s">
        <v>450</v>
      </c>
      <c r="J402" s="314" t="s">
        <v>17</v>
      </c>
      <c r="K402" s="314"/>
      <c r="L402" s="200" t="s">
        <v>29</v>
      </c>
      <c r="M402" s="200">
        <v>4</v>
      </c>
      <c r="N402" s="312" t="s">
        <v>19</v>
      </c>
      <c r="O402" s="312"/>
      <c r="P402" s="312"/>
      <c r="Q402" s="200" t="s">
        <v>18</v>
      </c>
      <c r="W402" s="144">
        <f t="shared" si="6"/>
        <v>0</v>
      </c>
    </row>
    <row r="403" spans="2:23" ht="30" customHeight="1">
      <c r="B403" s="171"/>
      <c r="C403" s="312">
        <v>2018</v>
      </c>
      <c r="D403" s="312"/>
      <c r="E403" s="202" t="s">
        <v>789</v>
      </c>
      <c r="F403" s="314" t="s">
        <v>788</v>
      </c>
      <c r="G403" s="314"/>
      <c r="H403" s="314"/>
      <c r="I403" s="202" t="s">
        <v>450</v>
      </c>
      <c r="J403" s="314" t="s">
        <v>17</v>
      </c>
      <c r="K403" s="314"/>
      <c r="L403" s="200" t="s">
        <v>29</v>
      </c>
      <c r="M403" s="200">
        <v>4</v>
      </c>
      <c r="N403" s="312" t="s">
        <v>19</v>
      </c>
      <c r="O403" s="312"/>
      <c r="P403" s="312"/>
      <c r="Q403" s="200" t="s">
        <v>18</v>
      </c>
      <c r="W403" s="144">
        <f t="shared" si="6"/>
        <v>0</v>
      </c>
    </row>
    <row r="404" spans="2:23" ht="30" customHeight="1">
      <c r="B404" s="171"/>
      <c r="C404" s="312">
        <v>2018</v>
      </c>
      <c r="D404" s="312"/>
      <c r="E404" s="202" t="s">
        <v>787</v>
      </c>
      <c r="F404" s="314" t="s">
        <v>786</v>
      </c>
      <c r="G404" s="314"/>
      <c r="H404" s="314"/>
      <c r="I404" s="202" t="s">
        <v>450</v>
      </c>
      <c r="J404" s="314" t="s">
        <v>17</v>
      </c>
      <c r="K404" s="314"/>
      <c r="L404" s="200" t="s">
        <v>29</v>
      </c>
      <c r="M404" s="200">
        <v>4</v>
      </c>
      <c r="N404" s="312" t="s">
        <v>19</v>
      </c>
      <c r="O404" s="312"/>
      <c r="P404" s="312"/>
      <c r="Q404" s="200" t="s">
        <v>18</v>
      </c>
      <c r="W404" s="144">
        <f t="shared" si="6"/>
        <v>0</v>
      </c>
    </row>
    <row r="405" spans="2:23" ht="30" customHeight="1">
      <c r="B405" s="171"/>
      <c r="C405" s="312">
        <v>2018</v>
      </c>
      <c r="D405" s="312"/>
      <c r="E405" s="202" t="s">
        <v>785</v>
      </c>
      <c r="F405" s="314" t="s">
        <v>784</v>
      </c>
      <c r="G405" s="314"/>
      <c r="H405" s="314"/>
      <c r="I405" s="202" t="s">
        <v>450</v>
      </c>
      <c r="J405" s="314" t="s">
        <v>17</v>
      </c>
      <c r="K405" s="314"/>
      <c r="L405" s="200" t="s">
        <v>29</v>
      </c>
      <c r="M405" s="200">
        <v>4</v>
      </c>
      <c r="N405" s="312" t="s">
        <v>19</v>
      </c>
      <c r="O405" s="312"/>
      <c r="P405" s="312"/>
      <c r="Q405" s="200" t="s">
        <v>18</v>
      </c>
      <c r="W405" s="144">
        <f t="shared" si="6"/>
        <v>0</v>
      </c>
    </row>
    <row r="406" spans="2:23" ht="30" customHeight="1">
      <c r="B406" s="171"/>
      <c r="C406" s="312">
        <v>2018</v>
      </c>
      <c r="D406" s="312"/>
      <c r="E406" s="202" t="s">
        <v>783</v>
      </c>
      <c r="F406" s="314" t="s">
        <v>782</v>
      </c>
      <c r="G406" s="314"/>
      <c r="H406" s="314"/>
      <c r="I406" s="202" t="s">
        <v>450</v>
      </c>
      <c r="J406" s="314" t="s">
        <v>17</v>
      </c>
      <c r="K406" s="314"/>
      <c r="L406" s="200" t="s">
        <v>29</v>
      </c>
      <c r="M406" s="200">
        <v>4</v>
      </c>
      <c r="N406" s="312" t="s">
        <v>19</v>
      </c>
      <c r="O406" s="312"/>
      <c r="P406" s="312"/>
      <c r="Q406" s="200" t="s">
        <v>18</v>
      </c>
      <c r="W406" s="144">
        <f t="shared" si="6"/>
        <v>0</v>
      </c>
    </row>
    <row r="407" spans="2:23" ht="30" customHeight="1">
      <c r="B407" s="171"/>
      <c r="C407" s="312">
        <v>2018</v>
      </c>
      <c r="D407" s="312"/>
      <c r="E407" s="202" t="s">
        <v>781</v>
      </c>
      <c r="F407" s="314" t="s">
        <v>780</v>
      </c>
      <c r="G407" s="314"/>
      <c r="H407" s="314"/>
      <c r="I407" s="202" t="s">
        <v>450</v>
      </c>
      <c r="J407" s="314" t="s">
        <v>17</v>
      </c>
      <c r="K407" s="314"/>
      <c r="L407" s="200" t="s">
        <v>29</v>
      </c>
      <c r="M407" s="200">
        <v>4</v>
      </c>
      <c r="N407" s="312" t="s">
        <v>19</v>
      </c>
      <c r="O407" s="312"/>
      <c r="P407" s="312"/>
      <c r="Q407" s="200" t="s">
        <v>18</v>
      </c>
      <c r="W407" s="144">
        <f t="shared" si="6"/>
        <v>0</v>
      </c>
    </row>
    <row r="408" spans="2:23" ht="30" customHeight="1">
      <c r="B408" s="171"/>
      <c r="C408" s="312">
        <v>2018</v>
      </c>
      <c r="D408" s="312"/>
      <c r="E408" s="202" t="s">
        <v>779</v>
      </c>
      <c r="F408" s="314" t="s">
        <v>778</v>
      </c>
      <c r="G408" s="314"/>
      <c r="H408" s="314"/>
      <c r="I408" s="202" t="s">
        <v>450</v>
      </c>
      <c r="J408" s="314" t="s">
        <v>17</v>
      </c>
      <c r="K408" s="314"/>
      <c r="L408" s="200" t="s">
        <v>29</v>
      </c>
      <c r="M408" s="200">
        <v>4</v>
      </c>
      <c r="N408" s="312" t="s">
        <v>19</v>
      </c>
      <c r="O408" s="312"/>
      <c r="P408" s="312"/>
      <c r="Q408" s="200" t="s">
        <v>18</v>
      </c>
      <c r="W408" s="144">
        <f t="shared" si="6"/>
        <v>0</v>
      </c>
    </row>
    <row r="409" spans="2:23" ht="30" customHeight="1">
      <c r="B409" s="171"/>
      <c r="C409" s="312">
        <v>2018</v>
      </c>
      <c r="D409" s="312"/>
      <c r="E409" s="202" t="s">
        <v>777</v>
      </c>
      <c r="F409" s="314" t="s">
        <v>776</v>
      </c>
      <c r="G409" s="314"/>
      <c r="H409" s="314"/>
      <c r="I409" s="202" t="s">
        <v>450</v>
      </c>
      <c r="J409" s="314" t="s">
        <v>17</v>
      </c>
      <c r="K409" s="314"/>
      <c r="L409" s="200" t="s">
        <v>29</v>
      </c>
      <c r="M409" s="200">
        <v>4</v>
      </c>
      <c r="N409" s="312" t="s">
        <v>19</v>
      </c>
      <c r="O409" s="312"/>
      <c r="P409" s="312"/>
      <c r="Q409" s="200" t="s">
        <v>18</v>
      </c>
      <c r="W409" s="144">
        <f t="shared" si="6"/>
        <v>0</v>
      </c>
    </row>
    <row r="410" spans="2:23" ht="30" customHeight="1">
      <c r="B410" s="171"/>
      <c r="C410" s="312">
        <v>2018</v>
      </c>
      <c r="D410" s="312"/>
      <c r="E410" s="202" t="s">
        <v>775</v>
      </c>
      <c r="F410" s="314" t="s">
        <v>774</v>
      </c>
      <c r="G410" s="314"/>
      <c r="H410" s="314"/>
      <c r="I410" s="202" t="s">
        <v>450</v>
      </c>
      <c r="J410" s="314" t="s">
        <v>17</v>
      </c>
      <c r="K410" s="314"/>
      <c r="L410" s="200" t="s">
        <v>29</v>
      </c>
      <c r="M410" s="200">
        <v>4</v>
      </c>
      <c r="N410" s="312" t="s">
        <v>19</v>
      </c>
      <c r="O410" s="312"/>
      <c r="P410" s="312"/>
      <c r="Q410" s="200" t="s">
        <v>18</v>
      </c>
      <c r="W410" s="144">
        <f t="shared" si="6"/>
        <v>0</v>
      </c>
    </row>
    <row r="411" spans="2:23" ht="30" customHeight="1">
      <c r="B411" s="171"/>
      <c r="C411" s="312">
        <v>2018</v>
      </c>
      <c r="D411" s="312"/>
      <c r="E411" s="202" t="s">
        <v>773</v>
      </c>
      <c r="F411" s="314" t="s">
        <v>772</v>
      </c>
      <c r="G411" s="314"/>
      <c r="H411" s="314"/>
      <c r="I411" s="202" t="s">
        <v>450</v>
      </c>
      <c r="J411" s="314" t="s">
        <v>17</v>
      </c>
      <c r="K411" s="314"/>
      <c r="L411" s="200" t="s">
        <v>29</v>
      </c>
      <c r="M411" s="200">
        <v>4</v>
      </c>
      <c r="N411" s="312" t="s">
        <v>19</v>
      </c>
      <c r="O411" s="312"/>
      <c r="P411" s="312"/>
      <c r="Q411" s="200" t="s">
        <v>18</v>
      </c>
      <c r="W411" s="144">
        <f t="shared" si="6"/>
        <v>0</v>
      </c>
    </row>
    <row r="412" spans="2:23" ht="30" customHeight="1">
      <c r="B412" s="171"/>
      <c r="C412" s="312">
        <v>2018</v>
      </c>
      <c r="D412" s="312"/>
      <c r="E412" s="202" t="s">
        <v>771</v>
      </c>
      <c r="F412" s="314" t="s">
        <v>770</v>
      </c>
      <c r="G412" s="314"/>
      <c r="H412" s="314"/>
      <c r="I412" s="202" t="s">
        <v>450</v>
      </c>
      <c r="J412" s="314" t="s">
        <v>17</v>
      </c>
      <c r="K412" s="314"/>
      <c r="L412" s="200" t="s">
        <v>29</v>
      </c>
      <c r="M412" s="200">
        <v>4</v>
      </c>
      <c r="N412" s="312" t="s">
        <v>19</v>
      </c>
      <c r="O412" s="312"/>
      <c r="P412" s="312"/>
      <c r="Q412" s="200" t="s">
        <v>18</v>
      </c>
      <c r="W412" s="144">
        <f t="shared" si="6"/>
        <v>0</v>
      </c>
    </row>
    <row r="413" spans="2:23" ht="30" customHeight="1">
      <c r="B413" s="171"/>
      <c r="C413" s="312">
        <v>2018</v>
      </c>
      <c r="D413" s="312"/>
      <c r="E413" s="202" t="s">
        <v>769</v>
      </c>
      <c r="F413" s="314" t="s">
        <v>768</v>
      </c>
      <c r="G413" s="314"/>
      <c r="H413" s="314"/>
      <c r="I413" s="202" t="s">
        <v>450</v>
      </c>
      <c r="J413" s="314" t="s">
        <v>17</v>
      </c>
      <c r="K413" s="314"/>
      <c r="L413" s="200" t="s">
        <v>29</v>
      </c>
      <c r="M413" s="200">
        <v>4</v>
      </c>
      <c r="N413" s="312" t="s">
        <v>19</v>
      </c>
      <c r="O413" s="312"/>
      <c r="P413" s="312"/>
      <c r="Q413" s="200" t="s">
        <v>18</v>
      </c>
      <c r="W413" s="144">
        <f t="shared" si="6"/>
        <v>0</v>
      </c>
    </row>
    <row r="414" spans="2:23" s="181" customFormat="1" ht="30" customHeight="1">
      <c r="B414" s="180"/>
      <c r="C414" s="308">
        <v>2018</v>
      </c>
      <c r="D414" s="308"/>
      <c r="E414" s="153" t="s">
        <v>767</v>
      </c>
      <c r="F414" s="310" t="s">
        <v>766</v>
      </c>
      <c r="G414" s="310"/>
      <c r="H414" s="310"/>
      <c r="I414" s="153" t="s">
        <v>450</v>
      </c>
      <c r="J414" s="310" t="s">
        <v>17</v>
      </c>
      <c r="K414" s="310"/>
      <c r="L414" s="199" t="s">
        <v>18</v>
      </c>
      <c r="M414" s="199">
        <v>3</v>
      </c>
      <c r="N414" s="308" t="s">
        <v>19</v>
      </c>
      <c r="O414" s="308"/>
      <c r="P414" s="308"/>
      <c r="Q414" s="199" t="s">
        <v>18</v>
      </c>
      <c r="R414" s="155"/>
      <c r="S414" s="155"/>
      <c r="T414" s="155"/>
      <c r="U414" s="155"/>
      <c r="V414" s="155"/>
      <c r="W414" s="155">
        <f t="shared" si="6"/>
        <v>0</v>
      </c>
    </row>
    <row r="415" spans="2:23" ht="30" customHeight="1">
      <c r="B415" s="171"/>
      <c r="C415" s="312">
        <v>2018</v>
      </c>
      <c r="D415" s="312"/>
      <c r="E415" s="202" t="s">
        <v>765</v>
      </c>
      <c r="F415" s="314" t="s">
        <v>764</v>
      </c>
      <c r="G415" s="314"/>
      <c r="H415" s="314"/>
      <c r="I415" s="202" t="s">
        <v>450</v>
      </c>
      <c r="J415" s="314" t="s">
        <v>17</v>
      </c>
      <c r="K415" s="314"/>
      <c r="L415" s="200" t="s">
        <v>29</v>
      </c>
      <c r="M415" s="200">
        <v>4</v>
      </c>
      <c r="N415" s="312" t="s">
        <v>19</v>
      </c>
      <c r="O415" s="312"/>
      <c r="P415" s="312"/>
      <c r="Q415" s="200" t="s">
        <v>18</v>
      </c>
      <c r="R415" s="174"/>
      <c r="S415" s="174"/>
      <c r="T415" s="174"/>
      <c r="U415" s="174"/>
      <c r="V415" s="174"/>
      <c r="W415" s="174">
        <f t="shared" si="6"/>
        <v>0</v>
      </c>
    </row>
    <row r="416" spans="2:23" ht="30" customHeight="1">
      <c r="B416" s="171"/>
      <c r="C416" s="312">
        <v>2018</v>
      </c>
      <c r="D416" s="312"/>
      <c r="E416" s="202" t="s">
        <v>763</v>
      </c>
      <c r="F416" s="314" t="s">
        <v>762</v>
      </c>
      <c r="G416" s="314"/>
      <c r="H416" s="314"/>
      <c r="I416" s="202" t="s">
        <v>450</v>
      </c>
      <c r="J416" s="314" t="s">
        <v>17</v>
      </c>
      <c r="K416" s="314"/>
      <c r="L416" s="200" t="s">
        <v>29</v>
      </c>
      <c r="M416" s="200">
        <v>4</v>
      </c>
      <c r="N416" s="312" t="s">
        <v>19</v>
      </c>
      <c r="O416" s="312"/>
      <c r="P416" s="312"/>
      <c r="Q416" s="200" t="s">
        <v>18</v>
      </c>
      <c r="W416" s="144">
        <f t="shared" si="6"/>
        <v>0</v>
      </c>
    </row>
    <row r="417" spans="1:23" ht="30" customHeight="1">
      <c r="B417" s="171"/>
      <c r="C417" s="312">
        <v>2018</v>
      </c>
      <c r="D417" s="312"/>
      <c r="E417" s="202" t="s">
        <v>761</v>
      </c>
      <c r="F417" s="314" t="s">
        <v>760</v>
      </c>
      <c r="G417" s="314"/>
      <c r="H417" s="314"/>
      <c r="I417" s="202" t="s">
        <v>450</v>
      </c>
      <c r="J417" s="314" t="s">
        <v>17</v>
      </c>
      <c r="K417" s="314"/>
      <c r="L417" s="200" t="s">
        <v>29</v>
      </c>
      <c r="M417" s="200">
        <v>4</v>
      </c>
      <c r="N417" s="312" t="s">
        <v>19</v>
      </c>
      <c r="O417" s="312"/>
      <c r="P417" s="312"/>
      <c r="Q417" s="200" t="s">
        <v>18</v>
      </c>
      <c r="W417" s="144">
        <f t="shared" si="6"/>
        <v>0</v>
      </c>
    </row>
    <row r="418" spans="1:23" ht="30" customHeight="1">
      <c r="B418" s="171"/>
      <c r="C418" s="312">
        <v>2018</v>
      </c>
      <c r="D418" s="312"/>
      <c r="E418" s="202" t="s">
        <v>759</v>
      </c>
      <c r="F418" s="314" t="s">
        <v>758</v>
      </c>
      <c r="G418" s="314"/>
      <c r="H418" s="314"/>
      <c r="I418" s="202" t="s">
        <v>450</v>
      </c>
      <c r="J418" s="314" t="s">
        <v>17</v>
      </c>
      <c r="K418" s="314"/>
      <c r="L418" s="200" t="s">
        <v>29</v>
      </c>
      <c r="M418" s="200">
        <v>4</v>
      </c>
      <c r="N418" s="312" t="s">
        <v>19</v>
      </c>
      <c r="O418" s="312"/>
      <c r="P418" s="312"/>
      <c r="Q418" s="200" t="s">
        <v>18</v>
      </c>
      <c r="W418" s="144">
        <f t="shared" si="6"/>
        <v>0</v>
      </c>
    </row>
    <row r="419" spans="1:23" ht="30" customHeight="1">
      <c r="B419" s="171"/>
      <c r="C419" s="312">
        <v>2018</v>
      </c>
      <c r="D419" s="312"/>
      <c r="E419" s="202" t="s">
        <v>757</v>
      </c>
      <c r="F419" s="314" t="s">
        <v>756</v>
      </c>
      <c r="G419" s="314"/>
      <c r="H419" s="314"/>
      <c r="I419" s="202" t="s">
        <v>450</v>
      </c>
      <c r="J419" s="314" t="s">
        <v>17</v>
      </c>
      <c r="K419" s="314"/>
      <c r="L419" s="200" t="s">
        <v>29</v>
      </c>
      <c r="M419" s="200">
        <v>4</v>
      </c>
      <c r="N419" s="312" t="s">
        <v>19</v>
      </c>
      <c r="O419" s="312"/>
      <c r="P419" s="312"/>
      <c r="Q419" s="200" t="s">
        <v>18</v>
      </c>
      <c r="W419" s="144">
        <f t="shared" si="6"/>
        <v>0</v>
      </c>
    </row>
    <row r="420" spans="1:23" ht="30" customHeight="1">
      <c r="B420" s="171"/>
      <c r="C420" s="312">
        <v>2018</v>
      </c>
      <c r="D420" s="312"/>
      <c r="E420" s="202" t="s">
        <v>755</v>
      </c>
      <c r="F420" s="314" t="s">
        <v>754</v>
      </c>
      <c r="G420" s="314"/>
      <c r="H420" s="314"/>
      <c r="I420" s="202" t="s">
        <v>450</v>
      </c>
      <c r="J420" s="314" t="s">
        <v>17</v>
      </c>
      <c r="K420" s="314"/>
      <c r="L420" s="200" t="s">
        <v>29</v>
      </c>
      <c r="M420" s="200">
        <v>4</v>
      </c>
      <c r="N420" s="312" t="s">
        <v>19</v>
      </c>
      <c r="O420" s="312"/>
      <c r="P420" s="312"/>
      <c r="Q420" s="200" t="s">
        <v>18</v>
      </c>
      <c r="W420" s="144">
        <f t="shared" si="6"/>
        <v>0</v>
      </c>
    </row>
    <row r="421" spans="1:23" ht="30" customHeight="1">
      <c r="B421" s="171"/>
      <c r="C421" s="312">
        <v>2018</v>
      </c>
      <c r="D421" s="312"/>
      <c r="E421" s="202" t="s">
        <v>753</v>
      </c>
      <c r="F421" s="314" t="s">
        <v>752</v>
      </c>
      <c r="G421" s="314"/>
      <c r="H421" s="314"/>
      <c r="I421" s="202" t="s">
        <v>450</v>
      </c>
      <c r="J421" s="314" t="s">
        <v>17</v>
      </c>
      <c r="K421" s="314"/>
      <c r="L421" s="200" t="s">
        <v>29</v>
      </c>
      <c r="M421" s="200">
        <v>4</v>
      </c>
      <c r="N421" s="312" t="s">
        <v>19</v>
      </c>
      <c r="O421" s="312"/>
      <c r="P421" s="312"/>
      <c r="Q421" s="200" t="s">
        <v>18</v>
      </c>
      <c r="W421" s="144">
        <f t="shared" si="6"/>
        <v>0</v>
      </c>
    </row>
    <row r="422" spans="1:23" ht="30" customHeight="1">
      <c r="B422" s="171"/>
      <c r="C422" s="312">
        <v>2018</v>
      </c>
      <c r="D422" s="312"/>
      <c r="E422" s="202" t="s">
        <v>751</v>
      </c>
      <c r="F422" s="314" t="s">
        <v>750</v>
      </c>
      <c r="G422" s="314"/>
      <c r="H422" s="314"/>
      <c r="I422" s="202" t="s">
        <v>450</v>
      </c>
      <c r="J422" s="314" t="s">
        <v>17</v>
      </c>
      <c r="K422" s="314"/>
      <c r="L422" s="200" t="s">
        <v>29</v>
      </c>
      <c r="M422" s="200">
        <v>4</v>
      </c>
      <c r="N422" s="312" t="s">
        <v>19</v>
      </c>
      <c r="O422" s="312"/>
      <c r="P422" s="312"/>
      <c r="Q422" s="200" t="s">
        <v>18</v>
      </c>
      <c r="W422" s="144">
        <f t="shared" si="6"/>
        <v>0</v>
      </c>
    </row>
    <row r="423" spans="1:23" ht="30" customHeight="1">
      <c r="B423" s="171"/>
      <c r="C423" s="312">
        <v>2018</v>
      </c>
      <c r="D423" s="312"/>
      <c r="E423" s="202" t="s">
        <v>749</v>
      </c>
      <c r="F423" s="314" t="s">
        <v>748</v>
      </c>
      <c r="G423" s="314"/>
      <c r="H423" s="314"/>
      <c r="I423" s="202" t="s">
        <v>450</v>
      </c>
      <c r="J423" s="314" t="s">
        <v>17</v>
      </c>
      <c r="K423" s="314"/>
      <c r="L423" s="200" t="s">
        <v>29</v>
      </c>
      <c r="M423" s="200">
        <v>4</v>
      </c>
      <c r="N423" s="312" t="s">
        <v>19</v>
      </c>
      <c r="O423" s="312"/>
      <c r="P423" s="312"/>
      <c r="Q423" s="200" t="s">
        <v>18</v>
      </c>
      <c r="W423" s="144">
        <f t="shared" si="6"/>
        <v>0</v>
      </c>
    </row>
    <row r="424" spans="1:23" s="181" customFormat="1" ht="30" customHeight="1">
      <c r="B424" s="187"/>
      <c r="C424" s="308">
        <v>2018</v>
      </c>
      <c r="D424" s="308"/>
      <c r="E424" s="153" t="s">
        <v>747</v>
      </c>
      <c r="F424" s="310" t="s">
        <v>746</v>
      </c>
      <c r="G424" s="310"/>
      <c r="H424" s="310"/>
      <c r="I424" s="153" t="s">
        <v>450</v>
      </c>
      <c r="J424" s="310" t="s">
        <v>17</v>
      </c>
      <c r="K424" s="310"/>
      <c r="L424" s="199" t="s">
        <v>18</v>
      </c>
      <c r="M424" s="199">
        <v>3</v>
      </c>
      <c r="N424" s="308" t="s">
        <v>19</v>
      </c>
      <c r="O424" s="308"/>
      <c r="P424" s="308"/>
      <c r="Q424" s="199" t="s">
        <v>18</v>
      </c>
      <c r="R424" s="155"/>
      <c r="S424" s="155"/>
      <c r="T424" s="155"/>
      <c r="U424" s="155"/>
      <c r="V424" s="155"/>
      <c r="W424" s="155">
        <f t="shared" si="6"/>
        <v>0</v>
      </c>
    </row>
    <row r="425" spans="1:23" ht="30" customHeight="1">
      <c r="B425" s="171"/>
      <c r="C425" s="312">
        <v>2018</v>
      </c>
      <c r="D425" s="312"/>
      <c r="E425" s="202" t="s">
        <v>745</v>
      </c>
      <c r="F425" s="314" t="s">
        <v>744</v>
      </c>
      <c r="G425" s="314"/>
      <c r="H425" s="314"/>
      <c r="I425" s="202" t="s">
        <v>450</v>
      </c>
      <c r="J425" s="314" t="s">
        <v>17</v>
      </c>
      <c r="K425" s="314"/>
      <c r="L425" s="200" t="s">
        <v>29</v>
      </c>
      <c r="M425" s="200">
        <v>4</v>
      </c>
      <c r="N425" s="312" t="s">
        <v>19</v>
      </c>
      <c r="O425" s="312"/>
      <c r="P425" s="312"/>
      <c r="Q425" s="200" t="s">
        <v>18</v>
      </c>
      <c r="W425" s="144">
        <f t="shared" si="6"/>
        <v>0</v>
      </c>
    </row>
    <row r="426" spans="1:23" ht="30" customHeight="1">
      <c r="B426" s="171"/>
      <c r="C426" s="312">
        <v>2018</v>
      </c>
      <c r="D426" s="312"/>
      <c r="E426" s="202" t="s">
        <v>743</v>
      </c>
      <c r="F426" s="314" t="s">
        <v>742</v>
      </c>
      <c r="G426" s="314"/>
      <c r="H426" s="314"/>
      <c r="I426" s="202" t="s">
        <v>450</v>
      </c>
      <c r="J426" s="314" t="s">
        <v>17</v>
      </c>
      <c r="K426" s="314"/>
      <c r="L426" s="200" t="s">
        <v>29</v>
      </c>
      <c r="M426" s="200">
        <v>4</v>
      </c>
      <c r="N426" s="312" t="s">
        <v>19</v>
      </c>
      <c r="O426" s="312"/>
      <c r="P426" s="312"/>
      <c r="Q426" s="200" t="s">
        <v>18</v>
      </c>
      <c r="W426" s="144">
        <f t="shared" si="6"/>
        <v>0</v>
      </c>
    </row>
    <row r="427" spans="1:23" ht="30" customHeight="1">
      <c r="A427" s="184"/>
      <c r="C427" s="312">
        <v>2018</v>
      </c>
      <c r="D427" s="312"/>
      <c r="E427" s="202" t="s">
        <v>741</v>
      </c>
      <c r="F427" s="314" t="s">
        <v>740</v>
      </c>
      <c r="G427" s="314"/>
      <c r="H427" s="314"/>
      <c r="I427" s="202" t="s">
        <v>450</v>
      </c>
      <c r="J427" s="314" t="s">
        <v>17</v>
      </c>
      <c r="K427" s="314"/>
      <c r="L427" s="200" t="s">
        <v>29</v>
      </c>
      <c r="M427" s="200">
        <v>4</v>
      </c>
      <c r="N427" s="312" t="s">
        <v>19</v>
      </c>
      <c r="O427" s="312"/>
      <c r="P427" s="312"/>
      <c r="Q427" s="200" t="s">
        <v>18</v>
      </c>
      <c r="W427" s="144">
        <f t="shared" si="6"/>
        <v>0</v>
      </c>
    </row>
    <row r="428" spans="1:23" ht="30" customHeight="1">
      <c r="B428" s="171"/>
      <c r="C428" s="312">
        <v>2018</v>
      </c>
      <c r="D428" s="312"/>
      <c r="E428" s="202" t="s">
        <v>739</v>
      </c>
      <c r="F428" s="314" t="s">
        <v>738</v>
      </c>
      <c r="G428" s="314"/>
      <c r="H428" s="314"/>
      <c r="I428" s="202" t="s">
        <v>450</v>
      </c>
      <c r="J428" s="314" t="s">
        <v>17</v>
      </c>
      <c r="K428" s="314"/>
      <c r="L428" s="200" t="s">
        <v>29</v>
      </c>
      <c r="M428" s="200">
        <v>4</v>
      </c>
      <c r="N428" s="312" t="s">
        <v>19</v>
      </c>
      <c r="O428" s="312"/>
      <c r="P428" s="312"/>
      <c r="Q428" s="200" t="s">
        <v>18</v>
      </c>
      <c r="W428" s="144">
        <f t="shared" si="6"/>
        <v>0</v>
      </c>
    </row>
    <row r="429" spans="1:23" ht="30" customHeight="1">
      <c r="A429" s="184"/>
      <c r="C429" s="312">
        <v>2018</v>
      </c>
      <c r="D429" s="312"/>
      <c r="E429" s="202" t="s">
        <v>737</v>
      </c>
      <c r="F429" s="314" t="s">
        <v>736</v>
      </c>
      <c r="G429" s="314"/>
      <c r="H429" s="314"/>
      <c r="I429" s="202" t="s">
        <v>450</v>
      </c>
      <c r="J429" s="314" t="s">
        <v>17</v>
      </c>
      <c r="K429" s="314"/>
      <c r="L429" s="200" t="s">
        <v>29</v>
      </c>
      <c r="M429" s="200">
        <v>4</v>
      </c>
      <c r="N429" s="312" t="s">
        <v>19</v>
      </c>
      <c r="O429" s="312"/>
      <c r="P429" s="312"/>
      <c r="Q429" s="200" t="s">
        <v>18</v>
      </c>
      <c r="W429" s="144">
        <f t="shared" si="6"/>
        <v>0</v>
      </c>
    </row>
    <row r="430" spans="1:23" ht="30" customHeight="1">
      <c r="B430" s="171"/>
      <c r="C430" s="312">
        <v>2018</v>
      </c>
      <c r="D430" s="312"/>
      <c r="E430" s="202" t="s">
        <v>735</v>
      </c>
      <c r="F430" s="314" t="s">
        <v>734</v>
      </c>
      <c r="G430" s="314"/>
      <c r="H430" s="314"/>
      <c r="I430" s="202" t="s">
        <v>450</v>
      </c>
      <c r="J430" s="314" t="s">
        <v>17</v>
      </c>
      <c r="K430" s="314"/>
      <c r="L430" s="200" t="s">
        <v>29</v>
      </c>
      <c r="M430" s="200">
        <v>4</v>
      </c>
      <c r="N430" s="312" t="s">
        <v>19</v>
      </c>
      <c r="O430" s="312"/>
      <c r="P430" s="312"/>
      <c r="Q430" s="200" t="s">
        <v>18</v>
      </c>
      <c r="W430" s="144">
        <f t="shared" si="6"/>
        <v>0</v>
      </c>
    </row>
    <row r="431" spans="1:23" ht="30" customHeight="1">
      <c r="B431" s="171"/>
      <c r="C431" s="312">
        <v>2018</v>
      </c>
      <c r="D431" s="312"/>
      <c r="E431" s="202" t="s">
        <v>733</v>
      </c>
      <c r="F431" s="314" t="s">
        <v>732</v>
      </c>
      <c r="G431" s="314"/>
      <c r="H431" s="314"/>
      <c r="I431" s="202" t="s">
        <v>450</v>
      </c>
      <c r="J431" s="314" t="s">
        <v>17</v>
      </c>
      <c r="K431" s="314"/>
      <c r="L431" s="200" t="s">
        <v>29</v>
      </c>
      <c r="M431" s="200">
        <v>4</v>
      </c>
      <c r="N431" s="312" t="s">
        <v>19</v>
      </c>
      <c r="O431" s="312"/>
      <c r="P431" s="312"/>
      <c r="Q431" s="200" t="s">
        <v>18</v>
      </c>
      <c r="W431" s="144">
        <f t="shared" si="6"/>
        <v>0</v>
      </c>
    </row>
    <row r="432" spans="1:23" ht="30" customHeight="1">
      <c r="B432" s="171"/>
      <c r="C432" s="312">
        <v>2018</v>
      </c>
      <c r="D432" s="312"/>
      <c r="E432" s="202" t="s">
        <v>731</v>
      </c>
      <c r="F432" s="314" t="s">
        <v>730</v>
      </c>
      <c r="G432" s="314"/>
      <c r="H432" s="314"/>
      <c r="I432" s="202" t="s">
        <v>450</v>
      </c>
      <c r="J432" s="314" t="s">
        <v>17</v>
      </c>
      <c r="K432" s="314"/>
      <c r="L432" s="200" t="s">
        <v>29</v>
      </c>
      <c r="M432" s="200">
        <v>4</v>
      </c>
      <c r="N432" s="312" t="s">
        <v>19</v>
      </c>
      <c r="O432" s="312"/>
      <c r="P432" s="312"/>
      <c r="Q432" s="200" t="s">
        <v>18</v>
      </c>
      <c r="W432" s="144">
        <f t="shared" si="6"/>
        <v>0</v>
      </c>
    </row>
    <row r="433" spans="2:23" ht="30" customHeight="1">
      <c r="B433" s="171"/>
      <c r="C433" s="312">
        <v>2018</v>
      </c>
      <c r="D433" s="312"/>
      <c r="E433" s="202" t="s">
        <v>729</v>
      </c>
      <c r="F433" s="314" t="s">
        <v>728</v>
      </c>
      <c r="G433" s="314"/>
      <c r="H433" s="314"/>
      <c r="I433" s="202" t="s">
        <v>450</v>
      </c>
      <c r="J433" s="314" t="s">
        <v>17</v>
      </c>
      <c r="K433" s="314"/>
      <c r="L433" s="200" t="s">
        <v>29</v>
      </c>
      <c r="M433" s="200">
        <v>4</v>
      </c>
      <c r="N433" s="312" t="s">
        <v>19</v>
      </c>
      <c r="O433" s="312"/>
      <c r="P433" s="312"/>
      <c r="Q433" s="200" t="s">
        <v>18</v>
      </c>
      <c r="W433" s="144">
        <f t="shared" si="6"/>
        <v>0</v>
      </c>
    </row>
    <row r="434" spans="2:23" ht="30" customHeight="1">
      <c r="B434" s="171"/>
      <c r="C434" s="312">
        <v>2018</v>
      </c>
      <c r="D434" s="312"/>
      <c r="E434" s="202" t="s">
        <v>727</v>
      </c>
      <c r="F434" s="314" t="s">
        <v>726</v>
      </c>
      <c r="G434" s="314"/>
      <c r="H434" s="314"/>
      <c r="I434" s="202" t="s">
        <v>450</v>
      </c>
      <c r="J434" s="314" t="s">
        <v>17</v>
      </c>
      <c r="K434" s="314"/>
      <c r="L434" s="200" t="s">
        <v>29</v>
      </c>
      <c r="M434" s="200">
        <v>4</v>
      </c>
      <c r="N434" s="312" t="s">
        <v>19</v>
      </c>
      <c r="O434" s="312"/>
      <c r="P434" s="312"/>
      <c r="Q434" s="200" t="s">
        <v>18</v>
      </c>
      <c r="W434" s="144">
        <f t="shared" si="6"/>
        <v>0</v>
      </c>
    </row>
    <row r="435" spans="2:23" s="181" customFormat="1" ht="30" customHeight="1">
      <c r="B435" s="180"/>
      <c r="C435" s="308">
        <v>2018</v>
      </c>
      <c r="D435" s="308"/>
      <c r="E435" s="153" t="s">
        <v>725</v>
      </c>
      <c r="F435" s="310" t="s">
        <v>724</v>
      </c>
      <c r="G435" s="310"/>
      <c r="H435" s="310"/>
      <c r="I435" s="153" t="s">
        <v>450</v>
      </c>
      <c r="J435" s="310" t="s">
        <v>17</v>
      </c>
      <c r="K435" s="310"/>
      <c r="L435" s="199" t="s">
        <v>18</v>
      </c>
      <c r="M435" s="199">
        <v>3</v>
      </c>
      <c r="N435" s="308" t="s">
        <v>19</v>
      </c>
      <c r="O435" s="308"/>
      <c r="P435" s="308"/>
      <c r="Q435" s="199" t="s">
        <v>18</v>
      </c>
      <c r="R435" s="155"/>
      <c r="S435" s="155"/>
      <c r="T435" s="155"/>
      <c r="U435" s="155"/>
      <c r="V435" s="155"/>
      <c r="W435" s="155">
        <f t="shared" si="6"/>
        <v>0</v>
      </c>
    </row>
    <row r="436" spans="2:23" ht="30" customHeight="1">
      <c r="B436" s="171"/>
      <c r="C436" s="312">
        <v>2018</v>
      </c>
      <c r="D436" s="312"/>
      <c r="E436" s="202" t="s">
        <v>723</v>
      </c>
      <c r="F436" s="314" t="s">
        <v>722</v>
      </c>
      <c r="G436" s="314"/>
      <c r="H436" s="314"/>
      <c r="I436" s="202" t="s">
        <v>450</v>
      </c>
      <c r="J436" s="314" t="s">
        <v>17</v>
      </c>
      <c r="K436" s="314"/>
      <c r="L436" s="200" t="s">
        <v>29</v>
      </c>
      <c r="M436" s="200">
        <v>4</v>
      </c>
      <c r="N436" s="312" t="s">
        <v>19</v>
      </c>
      <c r="O436" s="312"/>
      <c r="P436" s="312"/>
      <c r="Q436" s="200" t="s">
        <v>18</v>
      </c>
      <c r="W436" s="144">
        <f t="shared" si="6"/>
        <v>0</v>
      </c>
    </row>
    <row r="437" spans="2:23" ht="30" customHeight="1">
      <c r="B437" s="171"/>
      <c r="C437" s="312">
        <v>2018</v>
      </c>
      <c r="D437" s="312"/>
      <c r="E437" s="202" t="s">
        <v>721</v>
      </c>
      <c r="F437" s="314" t="s">
        <v>720</v>
      </c>
      <c r="G437" s="314"/>
      <c r="H437" s="314"/>
      <c r="I437" s="202" t="s">
        <v>450</v>
      </c>
      <c r="J437" s="314" t="s">
        <v>17</v>
      </c>
      <c r="K437" s="314"/>
      <c r="L437" s="200" t="s">
        <v>29</v>
      </c>
      <c r="M437" s="200">
        <v>4</v>
      </c>
      <c r="N437" s="312" t="s">
        <v>19</v>
      </c>
      <c r="O437" s="312"/>
      <c r="P437" s="312"/>
      <c r="Q437" s="200" t="s">
        <v>18</v>
      </c>
      <c r="W437" s="144">
        <f t="shared" si="6"/>
        <v>0</v>
      </c>
    </row>
    <row r="438" spans="2:23" ht="30" customHeight="1">
      <c r="B438" s="171"/>
      <c r="C438" s="312">
        <v>2018</v>
      </c>
      <c r="D438" s="312"/>
      <c r="E438" s="202" t="s">
        <v>719</v>
      </c>
      <c r="F438" s="314" t="s">
        <v>718</v>
      </c>
      <c r="G438" s="314"/>
      <c r="H438" s="314"/>
      <c r="I438" s="202" t="s">
        <v>450</v>
      </c>
      <c r="J438" s="314" t="s">
        <v>17</v>
      </c>
      <c r="K438" s="314"/>
      <c r="L438" s="200" t="s">
        <v>18</v>
      </c>
      <c r="M438" s="200">
        <v>4</v>
      </c>
      <c r="N438" s="312" t="s">
        <v>19</v>
      </c>
      <c r="O438" s="312"/>
      <c r="P438" s="312"/>
      <c r="Q438" s="200" t="s">
        <v>18</v>
      </c>
      <c r="W438" s="144">
        <f t="shared" si="6"/>
        <v>0</v>
      </c>
    </row>
    <row r="439" spans="2:23" ht="47.25" customHeight="1">
      <c r="B439" s="184"/>
      <c r="C439" s="312">
        <v>2018</v>
      </c>
      <c r="D439" s="312"/>
      <c r="E439" s="202" t="s">
        <v>717</v>
      </c>
      <c r="F439" s="314" t="s">
        <v>716</v>
      </c>
      <c r="G439" s="314"/>
      <c r="H439" s="314"/>
      <c r="I439" s="202" t="s">
        <v>450</v>
      </c>
      <c r="J439" s="314" t="s">
        <v>17</v>
      </c>
      <c r="K439" s="314"/>
      <c r="L439" s="200" t="s">
        <v>29</v>
      </c>
      <c r="M439" s="200">
        <v>5</v>
      </c>
      <c r="N439" s="312" t="s">
        <v>19</v>
      </c>
      <c r="O439" s="312"/>
      <c r="P439" s="312"/>
      <c r="Q439" s="200" t="s">
        <v>18</v>
      </c>
      <c r="W439" s="144">
        <f t="shared" si="6"/>
        <v>0</v>
      </c>
    </row>
    <row r="440" spans="2:23" ht="30" customHeight="1">
      <c r="B440" s="184"/>
      <c r="C440" s="312">
        <v>2018</v>
      </c>
      <c r="D440" s="312"/>
      <c r="E440" s="202" t="s">
        <v>715</v>
      </c>
      <c r="F440" s="314" t="s">
        <v>714</v>
      </c>
      <c r="G440" s="314"/>
      <c r="H440" s="314"/>
      <c r="I440" s="202" t="s">
        <v>450</v>
      </c>
      <c r="J440" s="314" t="s">
        <v>17</v>
      </c>
      <c r="K440" s="314"/>
      <c r="L440" s="200" t="s">
        <v>29</v>
      </c>
      <c r="M440" s="200">
        <v>5</v>
      </c>
      <c r="N440" s="312" t="s">
        <v>19</v>
      </c>
      <c r="O440" s="312"/>
      <c r="P440" s="312"/>
      <c r="Q440" s="200" t="s">
        <v>18</v>
      </c>
      <c r="W440" s="144">
        <f t="shared" si="6"/>
        <v>0</v>
      </c>
    </row>
    <row r="441" spans="2:23" ht="41.25" customHeight="1">
      <c r="B441" s="171"/>
      <c r="C441" s="312">
        <v>2018</v>
      </c>
      <c r="D441" s="312"/>
      <c r="E441" s="202" t="s">
        <v>713</v>
      </c>
      <c r="F441" s="314" t="s">
        <v>711</v>
      </c>
      <c r="G441" s="314"/>
      <c r="H441" s="314"/>
      <c r="I441" s="202" t="s">
        <v>450</v>
      </c>
      <c r="J441" s="314" t="s">
        <v>17</v>
      </c>
      <c r="K441" s="314"/>
      <c r="L441" s="200" t="s">
        <v>18</v>
      </c>
      <c r="M441" s="200">
        <v>4</v>
      </c>
      <c r="N441" s="312" t="s">
        <v>19</v>
      </c>
      <c r="O441" s="312"/>
      <c r="P441" s="312"/>
      <c r="Q441" s="200" t="s">
        <v>18</v>
      </c>
      <c r="R441" s="27"/>
      <c r="S441" s="27"/>
      <c r="T441" s="27"/>
      <c r="U441" s="27"/>
      <c r="V441" s="27"/>
      <c r="W441" s="27">
        <f t="shared" si="6"/>
        <v>0</v>
      </c>
    </row>
    <row r="442" spans="2:23" ht="30" customHeight="1">
      <c r="B442" s="184"/>
      <c r="C442" s="312">
        <v>2018</v>
      </c>
      <c r="D442" s="312"/>
      <c r="E442" s="202" t="s">
        <v>712</v>
      </c>
      <c r="F442" s="314" t="s">
        <v>711</v>
      </c>
      <c r="G442" s="314"/>
      <c r="H442" s="314"/>
      <c r="I442" s="202" t="s">
        <v>450</v>
      </c>
      <c r="J442" s="314" t="s">
        <v>17</v>
      </c>
      <c r="K442" s="314"/>
      <c r="L442" s="200" t="s">
        <v>29</v>
      </c>
      <c r="M442" s="200">
        <v>5</v>
      </c>
      <c r="N442" s="312" t="s">
        <v>19</v>
      </c>
      <c r="O442" s="312"/>
      <c r="P442" s="312"/>
      <c r="Q442" s="200" t="s">
        <v>18</v>
      </c>
      <c r="W442" s="144">
        <f t="shared" si="6"/>
        <v>0</v>
      </c>
    </row>
    <row r="443" spans="2:23" ht="30" customHeight="1">
      <c r="B443" s="184"/>
      <c r="C443" s="312">
        <v>2018</v>
      </c>
      <c r="D443" s="312"/>
      <c r="E443" s="202" t="s">
        <v>710</v>
      </c>
      <c r="F443" s="314" t="s">
        <v>709</v>
      </c>
      <c r="G443" s="314"/>
      <c r="H443" s="314"/>
      <c r="I443" s="202" t="s">
        <v>450</v>
      </c>
      <c r="J443" s="314" t="s">
        <v>17</v>
      </c>
      <c r="K443" s="314"/>
      <c r="L443" s="200" t="s">
        <v>29</v>
      </c>
      <c r="M443" s="200">
        <v>5</v>
      </c>
      <c r="N443" s="312" t="s">
        <v>19</v>
      </c>
      <c r="O443" s="312"/>
      <c r="P443" s="312"/>
      <c r="Q443" s="200" t="s">
        <v>18</v>
      </c>
      <c r="W443" s="144">
        <f t="shared" si="6"/>
        <v>0</v>
      </c>
    </row>
    <row r="444" spans="2:23" ht="30" customHeight="1">
      <c r="B444" s="171"/>
      <c r="C444" s="312">
        <v>2018</v>
      </c>
      <c r="D444" s="312"/>
      <c r="E444" s="202" t="s">
        <v>708</v>
      </c>
      <c r="F444" s="314" t="s">
        <v>706</v>
      </c>
      <c r="G444" s="314"/>
      <c r="H444" s="314"/>
      <c r="I444" s="202" t="s">
        <v>450</v>
      </c>
      <c r="J444" s="314" t="s">
        <v>17</v>
      </c>
      <c r="K444" s="314"/>
      <c r="L444" s="200" t="s">
        <v>18</v>
      </c>
      <c r="M444" s="200">
        <v>4</v>
      </c>
      <c r="N444" s="312" t="s">
        <v>19</v>
      </c>
      <c r="O444" s="312"/>
      <c r="P444" s="312"/>
      <c r="Q444" s="200" t="s">
        <v>18</v>
      </c>
      <c r="W444" s="144">
        <f t="shared" si="6"/>
        <v>0</v>
      </c>
    </row>
    <row r="445" spans="2:23" ht="30" customHeight="1">
      <c r="B445" s="184"/>
      <c r="C445" s="312">
        <v>2018</v>
      </c>
      <c r="D445" s="312"/>
      <c r="E445" s="202" t="s">
        <v>707</v>
      </c>
      <c r="F445" s="314" t="s">
        <v>706</v>
      </c>
      <c r="G445" s="314"/>
      <c r="H445" s="314"/>
      <c r="I445" s="202" t="s">
        <v>450</v>
      </c>
      <c r="J445" s="314" t="s">
        <v>17</v>
      </c>
      <c r="K445" s="314"/>
      <c r="L445" s="200" t="s">
        <v>29</v>
      </c>
      <c r="M445" s="200">
        <v>5</v>
      </c>
      <c r="N445" s="312" t="s">
        <v>19</v>
      </c>
      <c r="O445" s="312"/>
      <c r="P445" s="312"/>
      <c r="Q445" s="200" t="s">
        <v>18</v>
      </c>
      <c r="W445" s="144">
        <f t="shared" si="6"/>
        <v>0</v>
      </c>
    </row>
    <row r="446" spans="2:23" ht="30" customHeight="1">
      <c r="B446" s="184"/>
      <c r="C446" s="312">
        <v>2018</v>
      </c>
      <c r="D446" s="312"/>
      <c r="E446" s="202" t="s">
        <v>705</v>
      </c>
      <c r="F446" s="314" t="s">
        <v>704</v>
      </c>
      <c r="G446" s="314"/>
      <c r="H446" s="314"/>
      <c r="I446" s="202" t="s">
        <v>450</v>
      </c>
      <c r="J446" s="314" t="s">
        <v>17</v>
      </c>
      <c r="K446" s="314"/>
      <c r="L446" s="200" t="s">
        <v>29</v>
      </c>
      <c r="M446" s="200">
        <v>5</v>
      </c>
      <c r="N446" s="312" t="s">
        <v>19</v>
      </c>
      <c r="O446" s="312"/>
      <c r="P446" s="312"/>
      <c r="Q446" s="200" t="s">
        <v>18</v>
      </c>
      <c r="W446" s="144">
        <f t="shared" si="6"/>
        <v>0</v>
      </c>
    </row>
    <row r="447" spans="2:23" ht="30" customHeight="1">
      <c r="B447" s="171"/>
      <c r="C447" s="312">
        <v>2018</v>
      </c>
      <c r="D447" s="312"/>
      <c r="E447" s="202" t="s">
        <v>703</v>
      </c>
      <c r="F447" s="314" t="s">
        <v>701</v>
      </c>
      <c r="G447" s="314"/>
      <c r="H447" s="314"/>
      <c r="I447" s="202" t="s">
        <v>450</v>
      </c>
      <c r="J447" s="314" t="s">
        <v>17</v>
      </c>
      <c r="K447" s="314"/>
      <c r="L447" s="200" t="s">
        <v>18</v>
      </c>
      <c r="M447" s="200">
        <v>4</v>
      </c>
      <c r="N447" s="312" t="s">
        <v>19</v>
      </c>
      <c r="O447" s="312"/>
      <c r="P447" s="312"/>
      <c r="Q447" s="200" t="s">
        <v>18</v>
      </c>
      <c r="W447" s="144">
        <f t="shared" si="6"/>
        <v>0</v>
      </c>
    </row>
    <row r="448" spans="2:23" ht="30" customHeight="1">
      <c r="B448" s="184"/>
      <c r="C448" s="312">
        <v>2018</v>
      </c>
      <c r="D448" s="312"/>
      <c r="E448" s="202" t="s">
        <v>702</v>
      </c>
      <c r="F448" s="314" t="s">
        <v>701</v>
      </c>
      <c r="G448" s="314"/>
      <c r="H448" s="314"/>
      <c r="I448" s="202" t="s">
        <v>450</v>
      </c>
      <c r="J448" s="314" t="s">
        <v>17</v>
      </c>
      <c r="K448" s="314"/>
      <c r="L448" s="200" t="s">
        <v>29</v>
      </c>
      <c r="M448" s="200">
        <v>5</v>
      </c>
      <c r="N448" s="312" t="s">
        <v>19</v>
      </c>
      <c r="O448" s="312"/>
      <c r="P448" s="312"/>
      <c r="Q448" s="200" t="s">
        <v>18</v>
      </c>
      <c r="W448" s="144">
        <f t="shared" si="6"/>
        <v>0</v>
      </c>
    </row>
    <row r="449" spans="2:23" ht="30" customHeight="1">
      <c r="B449" s="184"/>
      <c r="C449" s="312">
        <v>2018</v>
      </c>
      <c r="D449" s="312"/>
      <c r="E449" s="202" t="s">
        <v>700</v>
      </c>
      <c r="F449" s="314" t="s">
        <v>699</v>
      </c>
      <c r="G449" s="314"/>
      <c r="H449" s="314"/>
      <c r="I449" s="202" t="s">
        <v>450</v>
      </c>
      <c r="J449" s="314" t="s">
        <v>17</v>
      </c>
      <c r="K449" s="314"/>
      <c r="L449" s="200" t="s">
        <v>29</v>
      </c>
      <c r="M449" s="200">
        <v>5</v>
      </c>
      <c r="N449" s="312" t="s">
        <v>19</v>
      </c>
      <c r="O449" s="312"/>
      <c r="P449" s="312"/>
      <c r="Q449" s="200" t="s">
        <v>18</v>
      </c>
      <c r="W449" s="144">
        <f t="shared" si="6"/>
        <v>0</v>
      </c>
    </row>
    <row r="450" spans="2:23" ht="30" customHeight="1">
      <c r="B450" s="171"/>
      <c r="C450" s="312">
        <v>2018</v>
      </c>
      <c r="D450" s="312"/>
      <c r="E450" s="202" t="s">
        <v>698</v>
      </c>
      <c r="F450" s="314" t="s">
        <v>697</v>
      </c>
      <c r="G450" s="314"/>
      <c r="H450" s="314"/>
      <c r="I450" s="202" t="s">
        <v>450</v>
      </c>
      <c r="J450" s="314" t="s">
        <v>17</v>
      </c>
      <c r="K450" s="314"/>
      <c r="L450" s="200" t="s">
        <v>29</v>
      </c>
      <c r="M450" s="200">
        <v>4</v>
      </c>
      <c r="N450" s="312" t="s">
        <v>19</v>
      </c>
      <c r="O450" s="312"/>
      <c r="P450" s="312"/>
      <c r="Q450" s="200" t="s">
        <v>18</v>
      </c>
      <c r="W450" s="144">
        <f t="shared" si="6"/>
        <v>0</v>
      </c>
    </row>
    <row r="451" spans="2:23" ht="30" customHeight="1">
      <c r="B451" s="171"/>
      <c r="C451" s="312">
        <v>2018</v>
      </c>
      <c r="D451" s="312"/>
      <c r="E451" s="202" t="s">
        <v>696</v>
      </c>
      <c r="F451" s="314" t="s">
        <v>695</v>
      </c>
      <c r="G451" s="314"/>
      <c r="H451" s="314"/>
      <c r="I451" s="202" t="s">
        <v>450</v>
      </c>
      <c r="J451" s="314" t="s">
        <v>17</v>
      </c>
      <c r="K451" s="314"/>
      <c r="L451" s="200" t="s">
        <v>29</v>
      </c>
      <c r="M451" s="200">
        <v>4</v>
      </c>
      <c r="N451" s="312" t="s">
        <v>19</v>
      </c>
      <c r="O451" s="312"/>
      <c r="P451" s="312"/>
      <c r="Q451" s="200" t="s">
        <v>18</v>
      </c>
      <c r="W451" s="144">
        <f t="shared" si="6"/>
        <v>0</v>
      </c>
    </row>
    <row r="452" spans="2:23" ht="30" customHeight="1">
      <c r="B452" s="171"/>
      <c r="C452" s="312">
        <v>2018</v>
      </c>
      <c r="D452" s="312"/>
      <c r="E452" s="202" t="s">
        <v>694</v>
      </c>
      <c r="F452" s="314" t="s">
        <v>693</v>
      </c>
      <c r="G452" s="314"/>
      <c r="H452" s="314"/>
      <c r="I452" s="202" t="s">
        <v>450</v>
      </c>
      <c r="J452" s="314" t="s">
        <v>17</v>
      </c>
      <c r="K452" s="314"/>
      <c r="L452" s="200" t="s">
        <v>29</v>
      </c>
      <c r="M452" s="200">
        <v>4</v>
      </c>
      <c r="N452" s="312" t="s">
        <v>19</v>
      </c>
      <c r="O452" s="312"/>
      <c r="P452" s="312"/>
      <c r="Q452" s="200" t="s">
        <v>18</v>
      </c>
      <c r="W452" s="144">
        <f t="shared" ref="W452:W515" si="7">R452+S452+T452+U452+V452</f>
        <v>0</v>
      </c>
    </row>
    <row r="453" spans="2:23" ht="30" customHeight="1">
      <c r="B453" s="171"/>
      <c r="C453" s="312">
        <v>2018</v>
      </c>
      <c r="D453" s="312"/>
      <c r="E453" s="202" t="s">
        <v>692</v>
      </c>
      <c r="F453" s="314" t="s">
        <v>691</v>
      </c>
      <c r="G453" s="314"/>
      <c r="H453" s="314"/>
      <c r="I453" s="202" t="s">
        <v>450</v>
      </c>
      <c r="J453" s="314" t="s">
        <v>17</v>
      </c>
      <c r="K453" s="314"/>
      <c r="L453" s="200" t="s">
        <v>29</v>
      </c>
      <c r="M453" s="200">
        <v>4</v>
      </c>
      <c r="N453" s="312" t="s">
        <v>19</v>
      </c>
      <c r="O453" s="312"/>
      <c r="P453" s="312"/>
      <c r="Q453" s="200" t="s">
        <v>18</v>
      </c>
      <c r="W453" s="144">
        <f t="shared" si="7"/>
        <v>0</v>
      </c>
    </row>
    <row r="454" spans="2:23" ht="30" customHeight="1">
      <c r="B454" s="171"/>
      <c r="C454" s="312">
        <v>2018</v>
      </c>
      <c r="D454" s="312"/>
      <c r="E454" s="202" t="s">
        <v>690</v>
      </c>
      <c r="F454" s="314" t="s">
        <v>688</v>
      </c>
      <c r="G454" s="314"/>
      <c r="H454" s="314"/>
      <c r="I454" s="202" t="s">
        <v>450</v>
      </c>
      <c r="J454" s="314" t="s">
        <v>17</v>
      </c>
      <c r="K454" s="314"/>
      <c r="L454" s="200" t="s">
        <v>18</v>
      </c>
      <c r="M454" s="200">
        <v>4</v>
      </c>
      <c r="N454" s="312" t="s">
        <v>19</v>
      </c>
      <c r="O454" s="312"/>
      <c r="P454" s="312"/>
      <c r="Q454" s="200" t="s">
        <v>18</v>
      </c>
      <c r="W454" s="144">
        <f t="shared" si="7"/>
        <v>0</v>
      </c>
    </row>
    <row r="455" spans="2:23" ht="30" customHeight="1">
      <c r="B455" s="184"/>
      <c r="C455" s="312">
        <v>2018</v>
      </c>
      <c r="D455" s="312"/>
      <c r="E455" s="202" t="s">
        <v>689</v>
      </c>
      <c r="F455" s="314" t="s">
        <v>688</v>
      </c>
      <c r="G455" s="314"/>
      <c r="H455" s="314"/>
      <c r="I455" s="202" t="s">
        <v>450</v>
      </c>
      <c r="J455" s="314" t="s">
        <v>17</v>
      </c>
      <c r="K455" s="314"/>
      <c r="L455" s="200" t="s">
        <v>29</v>
      </c>
      <c r="M455" s="200">
        <v>5</v>
      </c>
      <c r="N455" s="312" t="s">
        <v>19</v>
      </c>
      <c r="O455" s="312"/>
      <c r="P455" s="312"/>
      <c r="Q455" s="200" t="s">
        <v>18</v>
      </c>
      <c r="W455" s="144">
        <f t="shared" si="7"/>
        <v>0</v>
      </c>
    </row>
    <row r="456" spans="2:23" ht="30" customHeight="1">
      <c r="B456" s="184"/>
      <c r="C456" s="312">
        <v>2018</v>
      </c>
      <c r="D456" s="312"/>
      <c r="E456" s="202" t="s">
        <v>687</v>
      </c>
      <c r="F456" s="314" t="s">
        <v>686</v>
      </c>
      <c r="G456" s="314"/>
      <c r="H456" s="314"/>
      <c r="I456" s="202" t="s">
        <v>450</v>
      </c>
      <c r="J456" s="314" t="s">
        <v>17</v>
      </c>
      <c r="K456" s="314"/>
      <c r="L456" s="200" t="s">
        <v>29</v>
      </c>
      <c r="M456" s="200">
        <v>5</v>
      </c>
      <c r="N456" s="312" t="s">
        <v>19</v>
      </c>
      <c r="O456" s="312"/>
      <c r="P456" s="312"/>
      <c r="Q456" s="200" t="s">
        <v>18</v>
      </c>
      <c r="W456" s="144">
        <f t="shared" si="7"/>
        <v>0</v>
      </c>
    </row>
    <row r="457" spans="2:23" ht="30" customHeight="1">
      <c r="B457" s="171"/>
      <c r="C457" s="312">
        <v>2018</v>
      </c>
      <c r="D457" s="312"/>
      <c r="E457" s="202" t="s">
        <v>685</v>
      </c>
      <c r="F457" s="314" t="s">
        <v>684</v>
      </c>
      <c r="G457" s="314"/>
      <c r="H457" s="314"/>
      <c r="I457" s="202" t="s">
        <v>450</v>
      </c>
      <c r="J457" s="314" t="s">
        <v>17</v>
      </c>
      <c r="K457" s="314"/>
      <c r="L457" s="200" t="s">
        <v>29</v>
      </c>
      <c r="M457" s="200">
        <v>4</v>
      </c>
      <c r="N457" s="312" t="s">
        <v>19</v>
      </c>
      <c r="O457" s="312"/>
      <c r="P457" s="312"/>
      <c r="Q457" s="200" t="s">
        <v>18</v>
      </c>
      <c r="W457" s="144">
        <f t="shared" si="7"/>
        <v>0</v>
      </c>
    </row>
    <row r="458" spans="2:23" ht="30" customHeight="1">
      <c r="B458" s="171"/>
      <c r="C458" s="312">
        <v>2018</v>
      </c>
      <c r="D458" s="312"/>
      <c r="E458" s="202" t="s">
        <v>683</v>
      </c>
      <c r="F458" s="314" t="s">
        <v>682</v>
      </c>
      <c r="G458" s="314"/>
      <c r="H458" s="314"/>
      <c r="I458" s="202" t="s">
        <v>450</v>
      </c>
      <c r="J458" s="314" t="s">
        <v>17</v>
      </c>
      <c r="K458" s="314"/>
      <c r="L458" s="200" t="s">
        <v>29</v>
      </c>
      <c r="M458" s="200">
        <v>4</v>
      </c>
      <c r="N458" s="312" t="s">
        <v>19</v>
      </c>
      <c r="O458" s="312"/>
      <c r="P458" s="312"/>
      <c r="Q458" s="200" t="s">
        <v>18</v>
      </c>
      <c r="W458" s="144">
        <f t="shared" si="7"/>
        <v>0</v>
      </c>
    </row>
    <row r="459" spans="2:23" s="181" customFormat="1" ht="30" customHeight="1">
      <c r="B459" s="180"/>
      <c r="C459" s="308">
        <v>2018</v>
      </c>
      <c r="D459" s="308"/>
      <c r="E459" s="153" t="s">
        <v>681</v>
      </c>
      <c r="F459" s="310" t="s">
        <v>679</v>
      </c>
      <c r="G459" s="310"/>
      <c r="H459" s="310"/>
      <c r="I459" s="153" t="s">
        <v>450</v>
      </c>
      <c r="J459" s="310" t="s">
        <v>17</v>
      </c>
      <c r="K459" s="310"/>
      <c r="L459" s="199" t="s">
        <v>18</v>
      </c>
      <c r="M459" s="199">
        <v>3</v>
      </c>
      <c r="N459" s="308" t="s">
        <v>19</v>
      </c>
      <c r="O459" s="308"/>
      <c r="P459" s="308"/>
      <c r="Q459" s="199" t="s">
        <v>18</v>
      </c>
      <c r="R459" s="155"/>
      <c r="S459" s="155"/>
      <c r="T459" s="155"/>
      <c r="U459" s="155"/>
      <c r="V459" s="155"/>
      <c r="W459" s="155">
        <f t="shared" si="7"/>
        <v>0</v>
      </c>
    </row>
    <row r="460" spans="2:23" ht="30" customHeight="1">
      <c r="B460" s="171"/>
      <c r="C460" s="312">
        <v>2018</v>
      </c>
      <c r="D460" s="312"/>
      <c r="E460" s="202" t="s">
        <v>680</v>
      </c>
      <c r="F460" s="314" t="s">
        <v>679</v>
      </c>
      <c r="G460" s="314"/>
      <c r="H460" s="314"/>
      <c r="I460" s="202" t="s">
        <v>450</v>
      </c>
      <c r="J460" s="314" t="s">
        <v>17</v>
      </c>
      <c r="K460" s="314"/>
      <c r="L460" s="200" t="s">
        <v>18</v>
      </c>
      <c r="M460" s="200">
        <v>4</v>
      </c>
      <c r="N460" s="312" t="s">
        <v>19</v>
      </c>
      <c r="O460" s="312"/>
      <c r="P460" s="312"/>
      <c r="Q460" s="200" t="s">
        <v>18</v>
      </c>
      <c r="W460" s="144">
        <f t="shared" si="7"/>
        <v>0</v>
      </c>
    </row>
    <row r="461" spans="2:23" ht="30" customHeight="1">
      <c r="B461" s="184"/>
      <c r="C461" s="312">
        <v>2018</v>
      </c>
      <c r="D461" s="312"/>
      <c r="E461" s="202" t="s">
        <v>678</v>
      </c>
      <c r="F461" s="314" t="s">
        <v>677</v>
      </c>
      <c r="G461" s="314"/>
      <c r="H461" s="314"/>
      <c r="I461" s="202" t="s">
        <v>450</v>
      </c>
      <c r="J461" s="314" t="s">
        <v>17</v>
      </c>
      <c r="K461" s="314"/>
      <c r="L461" s="200" t="s">
        <v>29</v>
      </c>
      <c r="M461" s="200">
        <v>5</v>
      </c>
      <c r="N461" s="312" t="s">
        <v>19</v>
      </c>
      <c r="O461" s="312"/>
      <c r="P461" s="312"/>
      <c r="Q461" s="200" t="s">
        <v>18</v>
      </c>
      <c r="W461" s="144">
        <f t="shared" si="7"/>
        <v>0</v>
      </c>
    </row>
    <row r="462" spans="2:23" ht="30" customHeight="1">
      <c r="B462" s="184"/>
      <c r="C462" s="312">
        <v>2018</v>
      </c>
      <c r="D462" s="312"/>
      <c r="E462" s="202" t="s">
        <v>676</v>
      </c>
      <c r="F462" s="314" t="s">
        <v>675</v>
      </c>
      <c r="G462" s="314"/>
      <c r="H462" s="314"/>
      <c r="I462" s="202" t="s">
        <v>450</v>
      </c>
      <c r="J462" s="314" t="s">
        <v>17</v>
      </c>
      <c r="K462" s="314"/>
      <c r="L462" s="200" t="s">
        <v>29</v>
      </c>
      <c r="M462" s="200">
        <v>5</v>
      </c>
      <c r="N462" s="312" t="s">
        <v>19</v>
      </c>
      <c r="O462" s="312"/>
      <c r="P462" s="312"/>
      <c r="Q462" s="200" t="s">
        <v>18</v>
      </c>
      <c r="W462" s="144">
        <f t="shared" si="7"/>
        <v>0</v>
      </c>
    </row>
    <row r="463" spans="2:23" ht="30" customHeight="1">
      <c r="B463" s="184"/>
      <c r="C463" s="312">
        <v>2018</v>
      </c>
      <c r="D463" s="312"/>
      <c r="E463" s="202" t="s">
        <v>674</v>
      </c>
      <c r="F463" s="314" t="s">
        <v>673</v>
      </c>
      <c r="G463" s="314"/>
      <c r="H463" s="314"/>
      <c r="I463" s="202" t="s">
        <v>450</v>
      </c>
      <c r="J463" s="314" t="s">
        <v>17</v>
      </c>
      <c r="K463" s="314"/>
      <c r="L463" s="200" t="s">
        <v>29</v>
      </c>
      <c r="M463" s="200">
        <v>5</v>
      </c>
      <c r="N463" s="312" t="s">
        <v>19</v>
      </c>
      <c r="O463" s="312"/>
      <c r="P463" s="312"/>
      <c r="Q463" s="200" t="s">
        <v>18</v>
      </c>
      <c r="W463" s="144">
        <f t="shared" si="7"/>
        <v>0</v>
      </c>
    </row>
    <row r="464" spans="2:23" ht="30" customHeight="1">
      <c r="B464" s="184"/>
      <c r="C464" s="312">
        <v>2018</v>
      </c>
      <c r="D464" s="312"/>
      <c r="E464" s="202" t="s">
        <v>672</v>
      </c>
      <c r="F464" s="314" t="s">
        <v>671</v>
      </c>
      <c r="G464" s="314"/>
      <c r="H464" s="314"/>
      <c r="I464" s="202" t="s">
        <v>450</v>
      </c>
      <c r="J464" s="314" t="s">
        <v>17</v>
      </c>
      <c r="K464" s="314"/>
      <c r="L464" s="200" t="s">
        <v>29</v>
      </c>
      <c r="M464" s="200">
        <v>5</v>
      </c>
      <c r="N464" s="312" t="s">
        <v>19</v>
      </c>
      <c r="O464" s="312"/>
      <c r="P464" s="312"/>
      <c r="Q464" s="200" t="s">
        <v>18</v>
      </c>
      <c r="W464" s="144">
        <f t="shared" si="7"/>
        <v>0</v>
      </c>
    </row>
    <row r="465" spans="2:23" ht="30" customHeight="1">
      <c r="B465" s="184"/>
      <c r="C465" s="312">
        <v>2018</v>
      </c>
      <c r="D465" s="312"/>
      <c r="E465" s="202" t="s">
        <v>670</v>
      </c>
      <c r="F465" s="314" t="s">
        <v>669</v>
      </c>
      <c r="G465" s="314"/>
      <c r="H465" s="314"/>
      <c r="I465" s="202" t="s">
        <v>450</v>
      </c>
      <c r="J465" s="314" t="s">
        <v>17</v>
      </c>
      <c r="K465" s="314"/>
      <c r="L465" s="200" t="s">
        <v>29</v>
      </c>
      <c r="M465" s="200">
        <v>5</v>
      </c>
      <c r="N465" s="312" t="s">
        <v>19</v>
      </c>
      <c r="O465" s="312"/>
      <c r="P465" s="312"/>
      <c r="Q465" s="200" t="s">
        <v>18</v>
      </c>
      <c r="W465" s="144">
        <f t="shared" si="7"/>
        <v>0</v>
      </c>
    </row>
    <row r="466" spans="2:23" ht="30" customHeight="1">
      <c r="B466" s="184"/>
      <c r="C466" s="312">
        <v>2018</v>
      </c>
      <c r="D466" s="312"/>
      <c r="E466" s="202" t="s">
        <v>668</v>
      </c>
      <c r="F466" s="314" t="s">
        <v>667</v>
      </c>
      <c r="G466" s="314"/>
      <c r="H466" s="314"/>
      <c r="I466" s="202" t="s">
        <v>450</v>
      </c>
      <c r="J466" s="314" t="s">
        <v>17</v>
      </c>
      <c r="K466" s="314"/>
      <c r="L466" s="200" t="s">
        <v>29</v>
      </c>
      <c r="M466" s="200">
        <v>5</v>
      </c>
      <c r="N466" s="312" t="s">
        <v>19</v>
      </c>
      <c r="O466" s="312"/>
      <c r="P466" s="312"/>
      <c r="Q466" s="200" t="s">
        <v>18</v>
      </c>
      <c r="W466" s="144">
        <f t="shared" si="7"/>
        <v>0</v>
      </c>
    </row>
    <row r="467" spans="2:23" s="181" customFormat="1" ht="30" customHeight="1">
      <c r="B467" s="180"/>
      <c r="C467" s="308">
        <v>2018</v>
      </c>
      <c r="D467" s="308"/>
      <c r="E467" s="153" t="s">
        <v>666</v>
      </c>
      <c r="F467" s="310" t="s">
        <v>664</v>
      </c>
      <c r="G467" s="310"/>
      <c r="H467" s="310"/>
      <c r="I467" s="153" t="s">
        <v>450</v>
      </c>
      <c r="J467" s="310" t="s">
        <v>17</v>
      </c>
      <c r="K467" s="310"/>
      <c r="L467" s="199" t="s">
        <v>18</v>
      </c>
      <c r="M467" s="199">
        <v>3</v>
      </c>
      <c r="N467" s="308" t="s">
        <v>19</v>
      </c>
      <c r="O467" s="308"/>
      <c r="P467" s="308"/>
      <c r="Q467" s="199" t="s">
        <v>18</v>
      </c>
      <c r="R467" s="155"/>
      <c r="S467" s="155"/>
      <c r="T467" s="155"/>
      <c r="U467" s="155"/>
      <c r="V467" s="155"/>
      <c r="W467" s="155">
        <f t="shared" si="7"/>
        <v>0</v>
      </c>
    </row>
    <row r="468" spans="2:23" ht="30" customHeight="1">
      <c r="B468" s="171"/>
      <c r="C468" s="312">
        <v>2018</v>
      </c>
      <c r="D468" s="312"/>
      <c r="E468" s="202" t="s">
        <v>665</v>
      </c>
      <c r="F468" s="314" t="s">
        <v>664</v>
      </c>
      <c r="G468" s="314"/>
      <c r="H468" s="314"/>
      <c r="I468" s="202" t="s">
        <v>450</v>
      </c>
      <c r="J468" s="314" t="s">
        <v>17</v>
      </c>
      <c r="K468" s="314"/>
      <c r="L468" s="200" t="s">
        <v>18</v>
      </c>
      <c r="M468" s="200">
        <v>4</v>
      </c>
      <c r="N468" s="312" t="s">
        <v>19</v>
      </c>
      <c r="O468" s="312"/>
      <c r="P468" s="312"/>
      <c r="Q468" s="200" t="s">
        <v>18</v>
      </c>
      <c r="W468" s="144">
        <f t="shared" si="7"/>
        <v>0</v>
      </c>
    </row>
    <row r="469" spans="2:23" ht="30" customHeight="1">
      <c r="B469" s="184"/>
      <c r="C469" s="312">
        <v>2018</v>
      </c>
      <c r="D469" s="312"/>
      <c r="E469" s="202" t="s">
        <v>663</v>
      </c>
      <c r="F469" s="314" t="s">
        <v>662</v>
      </c>
      <c r="G469" s="314"/>
      <c r="H469" s="314"/>
      <c r="I469" s="202" t="s">
        <v>450</v>
      </c>
      <c r="J469" s="314" t="s">
        <v>17</v>
      </c>
      <c r="K469" s="314"/>
      <c r="L469" s="200" t="s">
        <v>29</v>
      </c>
      <c r="M469" s="200">
        <v>5</v>
      </c>
      <c r="N469" s="312" t="s">
        <v>19</v>
      </c>
      <c r="O469" s="312"/>
      <c r="P469" s="312"/>
      <c r="Q469" s="200" t="s">
        <v>18</v>
      </c>
      <c r="W469" s="144">
        <f t="shared" si="7"/>
        <v>0</v>
      </c>
    </row>
    <row r="470" spans="2:23" ht="30" customHeight="1">
      <c r="B470" s="184"/>
      <c r="C470" s="312">
        <v>2018</v>
      </c>
      <c r="D470" s="312"/>
      <c r="E470" s="202" t="s">
        <v>661</v>
      </c>
      <c r="F470" s="314" t="s">
        <v>660</v>
      </c>
      <c r="G470" s="314"/>
      <c r="H470" s="314"/>
      <c r="I470" s="202" t="s">
        <v>450</v>
      </c>
      <c r="J470" s="314" t="s">
        <v>17</v>
      </c>
      <c r="K470" s="314"/>
      <c r="L470" s="200" t="s">
        <v>29</v>
      </c>
      <c r="M470" s="200">
        <v>5</v>
      </c>
      <c r="N470" s="312" t="s">
        <v>19</v>
      </c>
      <c r="O470" s="312"/>
      <c r="P470" s="312"/>
      <c r="Q470" s="200" t="s">
        <v>18</v>
      </c>
      <c r="W470" s="144">
        <f t="shared" si="7"/>
        <v>0</v>
      </c>
    </row>
    <row r="471" spans="2:23" ht="30" customHeight="1">
      <c r="B471" s="184"/>
      <c r="C471" s="312">
        <v>2018</v>
      </c>
      <c r="D471" s="312"/>
      <c r="E471" s="202" t="s">
        <v>659</v>
      </c>
      <c r="F471" s="314" t="s">
        <v>658</v>
      </c>
      <c r="G471" s="314"/>
      <c r="H471" s="314"/>
      <c r="I471" s="202" t="s">
        <v>450</v>
      </c>
      <c r="J471" s="314" t="s">
        <v>17</v>
      </c>
      <c r="K471" s="314"/>
      <c r="L471" s="200" t="s">
        <v>29</v>
      </c>
      <c r="M471" s="200">
        <v>5</v>
      </c>
      <c r="N471" s="312" t="s">
        <v>19</v>
      </c>
      <c r="O471" s="312"/>
      <c r="P471" s="312"/>
      <c r="Q471" s="200" t="s">
        <v>18</v>
      </c>
      <c r="W471" s="144">
        <f t="shared" si="7"/>
        <v>0</v>
      </c>
    </row>
    <row r="472" spans="2:23" ht="30" customHeight="1">
      <c r="B472" s="184"/>
      <c r="C472" s="312">
        <v>2018</v>
      </c>
      <c r="D472" s="312"/>
      <c r="E472" s="202" t="s">
        <v>657</v>
      </c>
      <c r="F472" s="314" t="s">
        <v>656</v>
      </c>
      <c r="G472" s="314"/>
      <c r="H472" s="314"/>
      <c r="I472" s="202" t="s">
        <v>450</v>
      </c>
      <c r="J472" s="314" t="s">
        <v>17</v>
      </c>
      <c r="K472" s="314"/>
      <c r="L472" s="200" t="s">
        <v>29</v>
      </c>
      <c r="M472" s="200">
        <v>5</v>
      </c>
      <c r="N472" s="312" t="s">
        <v>19</v>
      </c>
      <c r="O472" s="312"/>
      <c r="P472" s="312"/>
      <c r="Q472" s="200" t="s">
        <v>18</v>
      </c>
      <c r="W472" s="144">
        <f t="shared" si="7"/>
        <v>0</v>
      </c>
    </row>
    <row r="473" spans="2:23" ht="30" customHeight="1">
      <c r="B473" s="184"/>
      <c r="C473" s="312">
        <v>2018</v>
      </c>
      <c r="D473" s="312"/>
      <c r="E473" s="202" t="s">
        <v>655</v>
      </c>
      <c r="F473" s="314" t="s">
        <v>654</v>
      </c>
      <c r="G473" s="314"/>
      <c r="H473" s="314"/>
      <c r="I473" s="202" t="s">
        <v>450</v>
      </c>
      <c r="J473" s="314" t="s">
        <v>17</v>
      </c>
      <c r="K473" s="314"/>
      <c r="L473" s="200" t="s">
        <v>29</v>
      </c>
      <c r="M473" s="200">
        <v>5</v>
      </c>
      <c r="N473" s="312" t="s">
        <v>19</v>
      </c>
      <c r="O473" s="312"/>
      <c r="P473" s="312"/>
      <c r="Q473" s="200" t="s">
        <v>18</v>
      </c>
      <c r="W473" s="144">
        <f t="shared" si="7"/>
        <v>0</v>
      </c>
    </row>
    <row r="474" spans="2:23" ht="30" customHeight="1">
      <c r="B474" s="184"/>
      <c r="C474" s="312">
        <v>2018</v>
      </c>
      <c r="D474" s="312"/>
      <c r="E474" s="202" t="s">
        <v>653</v>
      </c>
      <c r="F474" s="314" t="s">
        <v>652</v>
      </c>
      <c r="G474" s="314"/>
      <c r="H474" s="314"/>
      <c r="I474" s="202" t="s">
        <v>450</v>
      </c>
      <c r="J474" s="314" t="s">
        <v>17</v>
      </c>
      <c r="K474" s="314"/>
      <c r="L474" s="200" t="s">
        <v>29</v>
      </c>
      <c r="M474" s="200">
        <v>5</v>
      </c>
      <c r="N474" s="312" t="s">
        <v>19</v>
      </c>
      <c r="O474" s="312"/>
      <c r="P474" s="312"/>
      <c r="Q474" s="200" t="s">
        <v>18</v>
      </c>
      <c r="W474" s="144">
        <f t="shared" si="7"/>
        <v>0</v>
      </c>
    </row>
    <row r="475" spans="2:23" ht="30" customHeight="1">
      <c r="B475" s="184"/>
      <c r="C475" s="312">
        <v>2018</v>
      </c>
      <c r="D475" s="312"/>
      <c r="E475" s="202" t="s">
        <v>651</v>
      </c>
      <c r="F475" s="314" t="s">
        <v>650</v>
      </c>
      <c r="G475" s="314"/>
      <c r="H475" s="314"/>
      <c r="I475" s="202" t="s">
        <v>450</v>
      </c>
      <c r="J475" s="314" t="s">
        <v>17</v>
      </c>
      <c r="K475" s="314"/>
      <c r="L475" s="200" t="s">
        <v>29</v>
      </c>
      <c r="M475" s="200">
        <v>5</v>
      </c>
      <c r="N475" s="312" t="s">
        <v>19</v>
      </c>
      <c r="O475" s="312"/>
      <c r="P475" s="312"/>
      <c r="Q475" s="200" t="s">
        <v>18</v>
      </c>
      <c r="W475" s="144">
        <f t="shared" si="7"/>
        <v>0</v>
      </c>
    </row>
    <row r="476" spans="2:23" s="181" customFormat="1" ht="30" customHeight="1">
      <c r="B476" s="180"/>
      <c r="C476" s="308">
        <v>2018</v>
      </c>
      <c r="D476" s="308"/>
      <c r="E476" s="153" t="s">
        <v>649</v>
      </c>
      <c r="F476" s="310" t="s">
        <v>647</v>
      </c>
      <c r="G476" s="310"/>
      <c r="H476" s="310"/>
      <c r="I476" s="153" t="s">
        <v>450</v>
      </c>
      <c r="J476" s="310" t="s">
        <v>17</v>
      </c>
      <c r="K476" s="310"/>
      <c r="L476" s="199" t="s">
        <v>18</v>
      </c>
      <c r="M476" s="199">
        <v>3</v>
      </c>
      <c r="N476" s="308" t="s">
        <v>19</v>
      </c>
      <c r="O476" s="308"/>
      <c r="P476" s="308"/>
      <c r="Q476" s="199" t="s">
        <v>18</v>
      </c>
      <c r="R476" s="155"/>
      <c r="S476" s="155"/>
      <c r="T476" s="155"/>
      <c r="U476" s="155"/>
      <c r="V476" s="155"/>
      <c r="W476" s="155">
        <f t="shared" si="7"/>
        <v>0</v>
      </c>
    </row>
    <row r="477" spans="2:23" ht="30" customHeight="1">
      <c r="B477" s="171"/>
      <c r="C477" s="312">
        <v>2018</v>
      </c>
      <c r="D477" s="312"/>
      <c r="E477" s="202" t="s">
        <v>648</v>
      </c>
      <c r="F477" s="314" t="s">
        <v>647</v>
      </c>
      <c r="G477" s="314"/>
      <c r="H477" s="314"/>
      <c r="I477" s="202" t="s">
        <v>450</v>
      </c>
      <c r="J477" s="314" t="s">
        <v>17</v>
      </c>
      <c r="K477" s="314"/>
      <c r="L477" s="200" t="s">
        <v>18</v>
      </c>
      <c r="M477" s="200">
        <v>4</v>
      </c>
      <c r="N477" s="312" t="s">
        <v>19</v>
      </c>
      <c r="O477" s="312"/>
      <c r="P477" s="312"/>
      <c r="Q477" s="200" t="s">
        <v>18</v>
      </c>
      <c r="W477" s="144">
        <f t="shared" si="7"/>
        <v>0</v>
      </c>
    </row>
    <row r="478" spans="2:23" ht="30" customHeight="1">
      <c r="B478" s="184"/>
      <c r="C478" s="312">
        <v>2018</v>
      </c>
      <c r="D478" s="312"/>
      <c r="E478" s="202" t="s">
        <v>646</v>
      </c>
      <c r="F478" s="314" t="s">
        <v>645</v>
      </c>
      <c r="G478" s="314"/>
      <c r="H478" s="314"/>
      <c r="I478" s="202" t="s">
        <v>450</v>
      </c>
      <c r="J478" s="314" t="s">
        <v>17</v>
      </c>
      <c r="K478" s="314"/>
      <c r="L478" s="200" t="s">
        <v>29</v>
      </c>
      <c r="M478" s="200">
        <v>5</v>
      </c>
      <c r="N478" s="312" t="s">
        <v>19</v>
      </c>
      <c r="O478" s="312"/>
      <c r="P478" s="312"/>
      <c r="Q478" s="200" t="s">
        <v>18</v>
      </c>
      <c r="W478" s="144">
        <f t="shared" si="7"/>
        <v>0</v>
      </c>
    </row>
    <row r="479" spans="2:23" ht="30" customHeight="1">
      <c r="B479" s="184"/>
      <c r="C479" s="312">
        <v>2018</v>
      </c>
      <c r="D479" s="312"/>
      <c r="E479" s="202" t="s">
        <v>644</v>
      </c>
      <c r="F479" s="314" t="s">
        <v>643</v>
      </c>
      <c r="G479" s="314"/>
      <c r="H479" s="314"/>
      <c r="I479" s="202" t="s">
        <v>450</v>
      </c>
      <c r="J479" s="314" t="s">
        <v>17</v>
      </c>
      <c r="K479" s="314"/>
      <c r="L479" s="200" t="s">
        <v>29</v>
      </c>
      <c r="M479" s="200">
        <v>5</v>
      </c>
      <c r="N479" s="312" t="s">
        <v>19</v>
      </c>
      <c r="O479" s="312"/>
      <c r="P479" s="312"/>
      <c r="Q479" s="200" t="s">
        <v>18</v>
      </c>
      <c r="W479" s="144">
        <f t="shared" si="7"/>
        <v>0</v>
      </c>
    </row>
    <row r="480" spans="2:23" ht="30" customHeight="1">
      <c r="B480" s="184"/>
      <c r="C480" s="312">
        <v>2018</v>
      </c>
      <c r="D480" s="312"/>
      <c r="E480" s="202" t="s">
        <v>642</v>
      </c>
      <c r="F480" s="314" t="s">
        <v>641</v>
      </c>
      <c r="G480" s="314"/>
      <c r="H480" s="314"/>
      <c r="I480" s="202" t="s">
        <v>450</v>
      </c>
      <c r="J480" s="314" t="s">
        <v>17</v>
      </c>
      <c r="K480" s="314"/>
      <c r="L480" s="200" t="s">
        <v>29</v>
      </c>
      <c r="M480" s="200">
        <v>5</v>
      </c>
      <c r="N480" s="312" t="s">
        <v>19</v>
      </c>
      <c r="O480" s="312"/>
      <c r="P480" s="312"/>
      <c r="Q480" s="200" t="s">
        <v>18</v>
      </c>
      <c r="W480" s="144">
        <f t="shared" si="7"/>
        <v>0</v>
      </c>
    </row>
    <row r="481" spans="2:23" ht="30" customHeight="1">
      <c r="B481" s="184"/>
      <c r="C481" s="312">
        <v>2018</v>
      </c>
      <c r="D481" s="312"/>
      <c r="E481" s="202" t="s">
        <v>640</v>
      </c>
      <c r="F481" s="314" t="s">
        <v>639</v>
      </c>
      <c r="G481" s="314"/>
      <c r="H481" s="314"/>
      <c r="I481" s="202" t="s">
        <v>450</v>
      </c>
      <c r="J481" s="314" t="s">
        <v>17</v>
      </c>
      <c r="K481" s="314"/>
      <c r="L481" s="200" t="s">
        <v>29</v>
      </c>
      <c r="M481" s="200">
        <v>5</v>
      </c>
      <c r="N481" s="312" t="s">
        <v>19</v>
      </c>
      <c r="O481" s="312"/>
      <c r="P481" s="312"/>
      <c r="Q481" s="200" t="s">
        <v>18</v>
      </c>
      <c r="W481" s="144">
        <f t="shared" si="7"/>
        <v>0</v>
      </c>
    </row>
    <row r="482" spans="2:23" ht="30" customHeight="1">
      <c r="B482" s="184"/>
      <c r="C482" s="312">
        <v>2018</v>
      </c>
      <c r="D482" s="312"/>
      <c r="E482" s="202" t="s">
        <v>638</v>
      </c>
      <c r="F482" s="314" t="s">
        <v>637</v>
      </c>
      <c r="G482" s="314"/>
      <c r="H482" s="314"/>
      <c r="I482" s="202" t="s">
        <v>450</v>
      </c>
      <c r="J482" s="314" t="s">
        <v>17</v>
      </c>
      <c r="K482" s="314"/>
      <c r="L482" s="200" t="s">
        <v>29</v>
      </c>
      <c r="M482" s="200">
        <v>5</v>
      </c>
      <c r="N482" s="312" t="s">
        <v>19</v>
      </c>
      <c r="O482" s="312"/>
      <c r="P482" s="312"/>
      <c r="Q482" s="200" t="s">
        <v>18</v>
      </c>
      <c r="W482" s="144">
        <f t="shared" si="7"/>
        <v>0</v>
      </c>
    </row>
    <row r="483" spans="2:23" ht="30" customHeight="1">
      <c r="B483" s="184"/>
      <c r="C483" s="312">
        <v>2018</v>
      </c>
      <c r="D483" s="312"/>
      <c r="E483" s="202" t="s">
        <v>636</v>
      </c>
      <c r="F483" s="314" t="s">
        <v>635</v>
      </c>
      <c r="G483" s="314"/>
      <c r="H483" s="314"/>
      <c r="I483" s="202" t="s">
        <v>450</v>
      </c>
      <c r="J483" s="314" t="s">
        <v>17</v>
      </c>
      <c r="K483" s="314"/>
      <c r="L483" s="200" t="s">
        <v>29</v>
      </c>
      <c r="M483" s="200">
        <v>5</v>
      </c>
      <c r="N483" s="312" t="s">
        <v>19</v>
      </c>
      <c r="O483" s="312"/>
      <c r="P483" s="312"/>
      <c r="Q483" s="200" t="s">
        <v>18</v>
      </c>
      <c r="W483" s="144">
        <f t="shared" si="7"/>
        <v>0</v>
      </c>
    </row>
    <row r="484" spans="2:23" ht="30" customHeight="1">
      <c r="B484" s="184"/>
      <c r="C484" s="312">
        <v>2018</v>
      </c>
      <c r="D484" s="312"/>
      <c r="E484" s="202" t="s">
        <v>634</v>
      </c>
      <c r="F484" s="314" t="s">
        <v>633</v>
      </c>
      <c r="G484" s="314"/>
      <c r="H484" s="314"/>
      <c r="I484" s="202" t="s">
        <v>450</v>
      </c>
      <c r="J484" s="314" t="s">
        <v>17</v>
      </c>
      <c r="K484" s="314"/>
      <c r="L484" s="200" t="s">
        <v>29</v>
      </c>
      <c r="M484" s="200">
        <v>5</v>
      </c>
      <c r="N484" s="312" t="s">
        <v>19</v>
      </c>
      <c r="O484" s="312"/>
      <c r="P484" s="312"/>
      <c r="Q484" s="200" t="s">
        <v>18</v>
      </c>
      <c r="W484" s="144">
        <f t="shared" si="7"/>
        <v>0</v>
      </c>
    </row>
    <row r="485" spans="2:23" ht="30" customHeight="1">
      <c r="B485" s="171"/>
      <c r="C485" s="312">
        <v>2018</v>
      </c>
      <c r="D485" s="312"/>
      <c r="E485" s="202" t="s">
        <v>632</v>
      </c>
      <c r="F485" s="314" t="s">
        <v>631</v>
      </c>
      <c r="G485" s="314"/>
      <c r="H485" s="314"/>
      <c r="I485" s="202" t="s">
        <v>450</v>
      </c>
      <c r="J485" s="314" t="s">
        <v>17</v>
      </c>
      <c r="K485" s="314"/>
      <c r="L485" s="200" t="s">
        <v>18</v>
      </c>
      <c r="M485" s="200">
        <v>4</v>
      </c>
      <c r="N485" s="312" t="s">
        <v>19</v>
      </c>
      <c r="O485" s="312"/>
      <c r="P485" s="312"/>
      <c r="Q485" s="200" t="s">
        <v>18</v>
      </c>
      <c r="W485" s="144">
        <f t="shared" si="7"/>
        <v>0</v>
      </c>
    </row>
    <row r="486" spans="2:23" ht="30" customHeight="1">
      <c r="B486" s="184"/>
      <c r="C486" s="312">
        <v>2018</v>
      </c>
      <c r="D486" s="312"/>
      <c r="E486" s="202" t="s">
        <v>630</v>
      </c>
      <c r="F486" s="314" t="s">
        <v>629</v>
      </c>
      <c r="G486" s="314"/>
      <c r="H486" s="314"/>
      <c r="I486" s="202" t="s">
        <v>450</v>
      </c>
      <c r="J486" s="314" t="s">
        <v>17</v>
      </c>
      <c r="K486" s="314"/>
      <c r="L486" s="200" t="s">
        <v>29</v>
      </c>
      <c r="M486" s="200">
        <v>5</v>
      </c>
      <c r="N486" s="312" t="s">
        <v>19</v>
      </c>
      <c r="O486" s="312"/>
      <c r="P486" s="312"/>
      <c r="Q486" s="200" t="s">
        <v>18</v>
      </c>
      <c r="W486" s="144">
        <f t="shared" si="7"/>
        <v>0</v>
      </c>
    </row>
    <row r="487" spans="2:23" ht="30" customHeight="1">
      <c r="B487" s="171"/>
      <c r="C487" s="312">
        <v>2018</v>
      </c>
      <c r="D487" s="312"/>
      <c r="E487" s="202" t="s">
        <v>628</v>
      </c>
      <c r="F487" s="314" t="s">
        <v>627</v>
      </c>
      <c r="G487" s="314"/>
      <c r="H487" s="314"/>
      <c r="I487" s="202" t="s">
        <v>450</v>
      </c>
      <c r="J487" s="314" t="s">
        <v>17</v>
      </c>
      <c r="K487" s="314"/>
      <c r="L487" s="200" t="s">
        <v>18</v>
      </c>
      <c r="M487" s="200">
        <v>4</v>
      </c>
      <c r="N487" s="312" t="s">
        <v>19</v>
      </c>
      <c r="O487" s="312"/>
      <c r="P487" s="312"/>
      <c r="Q487" s="200" t="s">
        <v>18</v>
      </c>
      <c r="W487" s="144">
        <f t="shared" si="7"/>
        <v>0</v>
      </c>
    </row>
    <row r="488" spans="2:23" ht="30" customHeight="1">
      <c r="B488" s="184"/>
      <c r="C488" s="312">
        <v>2018</v>
      </c>
      <c r="D488" s="312"/>
      <c r="E488" s="202" t="s">
        <v>626</v>
      </c>
      <c r="F488" s="314" t="s">
        <v>625</v>
      </c>
      <c r="G488" s="314"/>
      <c r="H488" s="314"/>
      <c r="I488" s="202" t="s">
        <v>450</v>
      </c>
      <c r="J488" s="314" t="s">
        <v>17</v>
      </c>
      <c r="K488" s="314"/>
      <c r="L488" s="200" t="s">
        <v>29</v>
      </c>
      <c r="M488" s="200">
        <v>5</v>
      </c>
      <c r="N488" s="312" t="s">
        <v>19</v>
      </c>
      <c r="O488" s="312"/>
      <c r="P488" s="312"/>
      <c r="Q488" s="200" t="s">
        <v>18</v>
      </c>
      <c r="W488" s="144">
        <f t="shared" si="7"/>
        <v>0</v>
      </c>
    </row>
    <row r="489" spans="2:23" s="181" customFormat="1" ht="30" customHeight="1">
      <c r="B489" s="180"/>
      <c r="C489" s="308">
        <v>2018</v>
      </c>
      <c r="D489" s="308"/>
      <c r="E489" s="153" t="s">
        <v>624</v>
      </c>
      <c r="F489" s="310" t="s">
        <v>623</v>
      </c>
      <c r="G489" s="310"/>
      <c r="H489" s="310"/>
      <c r="I489" s="153" t="s">
        <v>450</v>
      </c>
      <c r="J489" s="310" t="s">
        <v>17</v>
      </c>
      <c r="K489" s="310"/>
      <c r="L489" s="199" t="s">
        <v>18</v>
      </c>
      <c r="M489" s="199">
        <v>3</v>
      </c>
      <c r="N489" s="308" t="s">
        <v>19</v>
      </c>
      <c r="O489" s="308"/>
      <c r="P489" s="308"/>
      <c r="Q489" s="199" t="s">
        <v>18</v>
      </c>
      <c r="R489" s="155"/>
      <c r="S489" s="155"/>
      <c r="T489" s="155"/>
      <c r="U489" s="155"/>
      <c r="V489" s="155"/>
      <c r="W489" s="155">
        <f t="shared" si="7"/>
        <v>0</v>
      </c>
    </row>
    <row r="490" spans="2:23" ht="30" customHeight="1">
      <c r="B490" s="171"/>
      <c r="C490" s="312">
        <v>2018</v>
      </c>
      <c r="D490" s="312"/>
      <c r="E490" s="202" t="s">
        <v>622</v>
      </c>
      <c r="F490" s="314" t="s">
        <v>621</v>
      </c>
      <c r="G490" s="314"/>
      <c r="H490" s="314"/>
      <c r="I490" s="202" t="s">
        <v>450</v>
      </c>
      <c r="J490" s="314" t="s">
        <v>17</v>
      </c>
      <c r="K490" s="314"/>
      <c r="L490" s="200" t="s">
        <v>29</v>
      </c>
      <c r="M490" s="200">
        <v>4</v>
      </c>
      <c r="N490" s="312" t="s">
        <v>19</v>
      </c>
      <c r="O490" s="312"/>
      <c r="P490" s="312"/>
      <c r="Q490" s="200" t="s">
        <v>18</v>
      </c>
      <c r="W490" s="144">
        <f t="shared" si="7"/>
        <v>0</v>
      </c>
    </row>
    <row r="491" spans="2:23" ht="30" customHeight="1">
      <c r="B491" s="171"/>
      <c r="C491" s="312">
        <v>2018</v>
      </c>
      <c r="D491" s="312"/>
      <c r="E491" s="202" t="s">
        <v>620</v>
      </c>
      <c r="F491" s="314" t="s">
        <v>619</v>
      </c>
      <c r="G491" s="314"/>
      <c r="H491" s="314"/>
      <c r="I491" s="202" t="s">
        <v>450</v>
      </c>
      <c r="J491" s="314" t="s">
        <v>17</v>
      </c>
      <c r="K491" s="314"/>
      <c r="L491" s="200" t="s">
        <v>29</v>
      </c>
      <c r="M491" s="200">
        <v>4</v>
      </c>
      <c r="N491" s="312" t="s">
        <v>19</v>
      </c>
      <c r="O491" s="312"/>
      <c r="P491" s="312"/>
      <c r="Q491" s="200" t="s">
        <v>18</v>
      </c>
      <c r="W491" s="144">
        <f t="shared" si="7"/>
        <v>0</v>
      </c>
    </row>
    <row r="492" spans="2:23" ht="30" customHeight="1">
      <c r="B492" s="171"/>
      <c r="C492" s="312">
        <v>2018</v>
      </c>
      <c r="D492" s="312"/>
      <c r="E492" s="202" t="s">
        <v>618</v>
      </c>
      <c r="F492" s="314" t="s">
        <v>617</v>
      </c>
      <c r="G492" s="314"/>
      <c r="H492" s="314"/>
      <c r="I492" s="202" t="s">
        <v>450</v>
      </c>
      <c r="J492" s="314" t="s">
        <v>17</v>
      </c>
      <c r="K492" s="314"/>
      <c r="L492" s="200" t="s">
        <v>29</v>
      </c>
      <c r="M492" s="200">
        <v>4</v>
      </c>
      <c r="N492" s="312" t="s">
        <v>19</v>
      </c>
      <c r="O492" s="312"/>
      <c r="P492" s="312"/>
      <c r="Q492" s="200" t="s">
        <v>18</v>
      </c>
      <c r="W492" s="144">
        <f t="shared" si="7"/>
        <v>0</v>
      </c>
    </row>
    <row r="493" spans="2:23" ht="30" customHeight="1">
      <c r="B493" s="171"/>
      <c r="C493" s="312">
        <v>2018</v>
      </c>
      <c r="D493" s="312"/>
      <c r="E493" s="202" t="s">
        <v>616</v>
      </c>
      <c r="F493" s="314" t="s">
        <v>615</v>
      </c>
      <c r="G493" s="314"/>
      <c r="H493" s="314"/>
      <c r="I493" s="202" t="s">
        <v>450</v>
      </c>
      <c r="J493" s="314" t="s">
        <v>17</v>
      </c>
      <c r="K493" s="314"/>
      <c r="L493" s="200" t="s">
        <v>29</v>
      </c>
      <c r="M493" s="200">
        <v>4</v>
      </c>
      <c r="N493" s="312" t="s">
        <v>19</v>
      </c>
      <c r="O493" s="312"/>
      <c r="P493" s="312"/>
      <c r="Q493" s="200" t="s">
        <v>18</v>
      </c>
      <c r="W493" s="144">
        <f t="shared" si="7"/>
        <v>0</v>
      </c>
    </row>
    <row r="494" spans="2:23" ht="30" customHeight="1">
      <c r="B494" s="171"/>
      <c r="C494" s="312">
        <v>2018</v>
      </c>
      <c r="D494" s="312"/>
      <c r="E494" s="202" t="s">
        <v>614</v>
      </c>
      <c r="F494" s="314" t="s">
        <v>613</v>
      </c>
      <c r="G494" s="314"/>
      <c r="H494" s="314"/>
      <c r="I494" s="202" t="s">
        <v>450</v>
      </c>
      <c r="J494" s="314" t="s">
        <v>17</v>
      </c>
      <c r="K494" s="314"/>
      <c r="L494" s="200" t="s">
        <v>29</v>
      </c>
      <c r="M494" s="200">
        <v>4</v>
      </c>
      <c r="N494" s="312" t="s">
        <v>19</v>
      </c>
      <c r="O494" s="312"/>
      <c r="P494" s="312"/>
      <c r="Q494" s="200" t="s">
        <v>18</v>
      </c>
      <c r="W494" s="144">
        <f t="shared" si="7"/>
        <v>0</v>
      </c>
    </row>
    <row r="495" spans="2:23" ht="30" customHeight="1">
      <c r="B495" s="171"/>
      <c r="C495" s="312">
        <v>2018</v>
      </c>
      <c r="D495" s="312"/>
      <c r="E495" s="202" t="s">
        <v>612</v>
      </c>
      <c r="F495" s="314" t="s">
        <v>611</v>
      </c>
      <c r="G495" s="314"/>
      <c r="H495" s="314"/>
      <c r="I495" s="202" t="s">
        <v>450</v>
      </c>
      <c r="J495" s="314" t="s">
        <v>17</v>
      </c>
      <c r="K495" s="314"/>
      <c r="L495" s="200" t="s">
        <v>29</v>
      </c>
      <c r="M495" s="200">
        <v>4</v>
      </c>
      <c r="N495" s="312" t="s">
        <v>19</v>
      </c>
      <c r="O495" s="312"/>
      <c r="P495" s="312"/>
      <c r="Q495" s="200" t="s">
        <v>18</v>
      </c>
      <c r="W495" s="144">
        <f t="shared" si="7"/>
        <v>0</v>
      </c>
    </row>
    <row r="496" spans="2:23" ht="30" customHeight="1">
      <c r="B496" s="171"/>
      <c r="C496" s="312">
        <v>2018</v>
      </c>
      <c r="D496" s="312"/>
      <c r="E496" s="202" t="s">
        <v>610</v>
      </c>
      <c r="F496" s="314" t="s">
        <v>609</v>
      </c>
      <c r="G496" s="314"/>
      <c r="H496" s="314"/>
      <c r="I496" s="202" t="s">
        <v>450</v>
      </c>
      <c r="J496" s="314" t="s">
        <v>17</v>
      </c>
      <c r="K496" s="314"/>
      <c r="L496" s="200" t="s">
        <v>29</v>
      </c>
      <c r="M496" s="200">
        <v>4</v>
      </c>
      <c r="N496" s="312" t="s">
        <v>19</v>
      </c>
      <c r="O496" s="312"/>
      <c r="P496" s="312"/>
      <c r="Q496" s="200" t="s">
        <v>18</v>
      </c>
      <c r="W496" s="144">
        <f t="shared" si="7"/>
        <v>0</v>
      </c>
    </row>
    <row r="497" spans="2:23" s="179" customFormat="1" ht="30" customHeight="1">
      <c r="B497" s="178"/>
      <c r="C497" s="305">
        <v>2018</v>
      </c>
      <c r="D497" s="305"/>
      <c r="E497" s="198" t="s">
        <v>608</v>
      </c>
      <c r="F497" s="307" t="s">
        <v>607</v>
      </c>
      <c r="G497" s="307"/>
      <c r="H497" s="307"/>
      <c r="I497" s="198" t="s">
        <v>450</v>
      </c>
      <c r="J497" s="307" t="s">
        <v>17</v>
      </c>
      <c r="K497" s="307"/>
      <c r="L497" s="196" t="s">
        <v>18</v>
      </c>
      <c r="M497" s="196">
        <v>2</v>
      </c>
      <c r="N497" s="305" t="s">
        <v>19</v>
      </c>
      <c r="O497" s="305"/>
      <c r="P497" s="305"/>
      <c r="Q497" s="196" t="s">
        <v>18</v>
      </c>
      <c r="R497" s="148"/>
      <c r="S497" s="148"/>
      <c r="T497" s="148"/>
      <c r="U497" s="148"/>
      <c r="V497" s="148"/>
      <c r="W497" s="148">
        <f t="shared" si="7"/>
        <v>0</v>
      </c>
    </row>
    <row r="498" spans="2:23" s="181" customFormat="1" ht="30" customHeight="1">
      <c r="B498" s="180"/>
      <c r="C498" s="308">
        <v>2018</v>
      </c>
      <c r="D498" s="308"/>
      <c r="E498" s="153" t="s">
        <v>606</v>
      </c>
      <c r="F498" s="310" t="s">
        <v>605</v>
      </c>
      <c r="G498" s="310"/>
      <c r="H498" s="310"/>
      <c r="I498" s="153" t="s">
        <v>450</v>
      </c>
      <c r="J498" s="310" t="s">
        <v>17</v>
      </c>
      <c r="K498" s="310"/>
      <c r="L498" s="199" t="s">
        <v>18</v>
      </c>
      <c r="M498" s="199">
        <v>3</v>
      </c>
      <c r="N498" s="308" t="s">
        <v>19</v>
      </c>
      <c r="O498" s="308"/>
      <c r="P498" s="308"/>
      <c r="Q498" s="199" t="s">
        <v>18</v>
      </c>
      <c r="R498" s="155"/>
      <c r="S498" s="155"/>
      <c r="T498" s="155"/>
      <c r="U498" s="155"/>
      <c r="V498" s="155"/>
      <c r="W498" s="155">
        <f t="shared" si="7"/>
        <v>0</v>
      </c>
    </row>
    <row r="499" spans="2:23" ht="30" customHeight="1">
      <c r="B499" s="171"/>
      <c r="C499" s="312">
        <v>2018</v>
      </c>
      <c r="D499" s="312"/>
      <c r="E499" s="202" t="s">
        <v>604</v>
      </c>
      <c r="F499" s="314" t="s">
        <v>603</v>
      </c>
      <c r="G499" s="314"/>
      <c r="H499" s="314"/>
      <c r="I499" s="202" t="s">
        <v>450</v>
      </c>
      <c r="J499" s="314" t="s">
        <v>17</v>
      </c>
      <c r="K499" s="314"/>
      <c r="L499" s="200" t="s">
        <v>29</v>
      </c>
      <c r="M499" s="200">
        <v>4</v>
      </c>
      <c r="N499" s="312" t="s">
        <v>19</v>
      </c>
      <c r="O499" s="312"/>
      <c r="P499" s="312"/>
      <c r="Q499" s="200" t="s">
        <v>18</v>
      </c>
      <c r="W499" s="144">
        <f t="shared" si="7"/>
        <v>0</v>
      </c>
    </row>
    <row r="500" spans="2:23" ht="30" customHeight="1">
      <c r="B500" s="171"/>
      <c r="C500" s="312">
        <v>2018</v>
      </c>
      <c r="D500" s="312"/>
      <c r="E500" s="202" t="s">
        <v>602</v>
      </c>
      <c r="F500" s="314" t="s">
        <v>601</v>
      </c>
      <c r="G500" s="314"/>
      <c r="H500" s="314"/>
      <c r="I500" s="202" t="s">
        <v>450</v>
      </c>
      <c r="J500" s="314" t="s">
        <v>17</v>
      </c>
      <c r="K500" s="314"/>
      <c r="L500" s="200" t="s">
        <v>29</v>
      </c>
      <c r="M500" s="200">
        <v>4</v>
      </c>
      <c r="N500" s="312" t="s">
        <v>19</v>
      </c>
      <c r="O500" s="312"/>
      <c r="P500" s="312"/>
      <c r="Q500" s="200" t="s">
        <v>18</v>
      </c>
      <c r="W500" s="144">
        <f t="shared" si="7"/>
        <v>0</v>
      </c>
    </row>
    <row r="501" spans="2:23" ht="30" customHeight="1">
      <c r="B501" s="171"/>
      <c r="C501" s="312">
        <v>2018</v>
      </c>
      <c r="D501" s="312"/>
      <c r="E501" s="202" t="s">
        <v>600</v>
      </c>
      <c r="F501" s="314" t="s">
        <v>599</v>
      </c>
      <c r="G501" s="314"/>
      <c r="H501" s="314"/>
      <c r="I501" s="202" t="s">
        <v>450</v>
      </c>
      <c r="J501" s="314" t="s">
        <v>17</v>
      </c>
      <c r="K501" s="314"/>
      <c r="L501" s="200" t="s">
        <v>29</v>
      </c>
      <c r="M501" s="200">
        <v>4</v>
      </c>
      <c r="N501" s="312" t="s">
        <v>19</v>
      </c>
      <c r="O501" s="312"/>
      <c r="P501" s="312"/>
      <c r="Q501" s="200" t="s">
        <v>18</v>
      </c>
      <c r="W501" s="144">
        <f t="shared" si="7"/>
        <v>0</v>
      </c>
    </row>
    <row r="502" spans="2:23" ht="30" customHeight="1">
      <c r="B502" s="171"/>
      <c r="C502" s="312">
        <v>2018</v>
      </c>
      <c r="D502" s="312"/>
      <c r="E502" s="202" t="s">
        <v>598</v>
      </c>
      <c r="F502" s="314" t="s">
        <v>597</v>
      </c>
      <c r="G502" s="314"/>
      <c r="H502" s="314"/>
      <c r="I502" s="202" t="s">
        <v>450</v>
      </c>
      <c r="J502" s="314" t="s">
        <v>17</v>
      </c>
      <c r="K502" s="314"/>
      <c r="L502" s="200" t="s">
        <v>29</v>
      </c>
      <c r="M502" s="200">
        <v>4</v>
      </c>
      <c r="N502" s="312" t="s">
        <v>19</v>
      </c>
      <c r="O502" s="312"/>
      <c r="P502" s="312"/>
      <c r="Q502" s="200" t="s">
        <v>18</v>
      </c>
      <c r="W502" s="144">
        <f t="shared" si="7"/>
        <v>0</v>
      </c>
    </row>
    <row r="503" spans="2:23" s="181" customFormat="1" ht="30" customHeight="1">
      <c r="B503" s="180"/>
      <c r="C503" s="308">
        <v>2018</v>
      </c>
      <c r="D503" s="308"/>
      <c r="E503" s="153" t="s">
        <v>596</v>
      </c>
      <c r="F503" s="310" t="s">
        <v>595</v>
      </c>
      <c r="G503" s="310"/>
      <c r="H503" s="310"/>
      <c r="I503" s="153" t="s">
        <v>450</v>
      </c>
      <c r="J503" s="310" t="s">
        <v>17</v>
      </c>
      <c r="K503" s="310"/>
      <c r="L503" s="199" t="s">
        <v>18</v>
      </c>
      <c r="M503" s="199">
        <v>3</v>
      </c>
      <c r="N503" s="308" t="s">
        <v>19</v>
      </c>
      <c r="O503" s="308"/>
      <c r="P503" s="308"/>
      <c r="Q503" s="199" t="s">
        <v>18</v>
      </c>
      <c r="R503" s="155"/>
      <c r="S503" s="155"/>
      <c r="T503" s="155"/>
      <c r="U503" s="155"/>
      <c r="V503" s="155"/>
      <c r="W503" s="155">
        <f t="shared" si="7"/>
        <v>0</v>
      </c>
    </row>
    <row r="504" spans="2:23" ht="30" customHeight="1">
      <c r="B504" s="171"/>
      <c r="C504" s="312">
        <v>2018</v>
      </c>
      <c r="D504" s="312"/>
      <c r="E504" s="202" t="s">
        <v>594</v>
      </c>
      <c r="F504" s="314" t="s">
        <v>593</v>
      </c>
      <c r="G504" s="314"/>
      <c r="H504" s="314"/>
      <c r="I504" s="202" t="s">
        <v>450</v>
      </c>
      <c r="J504" s="314" t="s">
        <v>17</v>
      </c>
      <c r="K504" s="314"/>
      <c r="L504" s="200" t="s">
        <v>29</v>
      </c>
      <c r="M504" s="200">
        <v>4</v>
      </c>
      <c r="N504" s="312" t="s">
        <v>19</v>
      </c>
      <c r="O504" s="312"/>
      <c r="P504" s="312"/>
      <c r="Q504" s="200" t="s">
        <v>18</v>
      </c>
      <c r="W504" s="144">
        <f t="shared" si="7"/>
        <v>0</v>
      </c>
    </row>
    <row r="505" spans="2:23" ht="30" customHeight="1">
      <c r="B505" s="171"/>
      <c r="C505" s="312">
        <v>2018</v>
      </c>
      <c r="D505" s="312"/>
      <c r="E505" s="202" t="s">
        <v>592</v>
      </c>
      <c r="F505" s="314" t="s">
        <v>591</v>
      </c>
      <c r="G505" s="314"/>
      <c r="H505" s="314"/>
      <c r="I505" s="202" t="s">
        <v>450</v>
      </c>
      <c r="J505" s="314" t="s">
        <v>17</v>
      </c>
      <c r="K505" s="314"/>
      <c r="L505" s="200" t="s">
        <v>29</v>
      </c>
      <c r="M505" s="200">
        <v>4</v>
      </c>
      <c r="N505" s="312" t="s">
        <v>19</v>
      </c>
      <c r="O505" s="312"/>
      <c r="P505" s="312"/>
      <c r="Q505" s="200" t="s">
        <v>18</v>
      </c>
      <c r="W505" s="144">
        <f t="shared" si="7"/>
        <v>0</v>
      </c>
    </row>
    <row r="506" spans="2:23" ht="30" customHeight="1">
      <c r="B506" s="171"/>
      <c r="C506" s="312">
        <v>2018</v>
      </c>
      <c r="D506" s="312"/>
      <c r="E506" s="202" t="s">
        <v>590</v>
      </c>
      <c r="F506" s="314" t="s">
        <v>589</v>
      </c>
      <c r="G506" s="314"/>
      <c r="H506" s="314"/>
      <c r="I506" s="202" t="s">
        <v>450</v>
      </c>
      <c r="J506" s="314" t="s">
        <v>17</v>
      </c>
      <c r="K506" s="314"/>
      <c r="L506" s="200" t="s">
        <v>29</v>
      </c>
      <c r="M506" s="200">
        <v>4</v>
      </c>
      <c r="N506" s="312" t="s">
        <v>19</v>
      </c>
      <c r="O506" s="312"/>
      <c r="P506" s="312"/>
      <c r="Q506" s="200" t="s">
        <v>18</v>
      </c>
      <c r="W506" s="144">
        <f t="shared" si="7"/>
        <v>0</v>
      </c>
    </row>
    <row r="507" spans="2:23" s="181" customFormat="1" ht="30" customHeight="1">
      <c r="B507" s="180"/>
      <c r="C507" s="308">
        <v>2018</v>
      </c>
      <c r="D507" s="308"/>
      <c r="E507" s="153" t="s">
        <v>588</v>
      </c>
      <c r="F507" s="310" t="s">
        <v>587</v>
      </c>
      <c r="G507" s="310"/>
      <c r="H507" s="310"/>
      <c r="I507" s="153" t="s">
        <v>450</v>
      </c>
      <c r="J507" s="310" t="s">
        <v>17</v>
      </c>
      <c r="K507" s="310"/>
      <c r="L507" s="199" t="s">
        <v>18</v>
      </c>
      <c r="M507" s="199">
        <v>3</v>
      </c>
      <c r="N507" s="308" t="s">
        <v>19</v>
      </c>
      <c r="O507" s="308"/>
      <c r="P507" s="308"/>
      <c r="Q507" s="199" t="s">
        <v>18</v>
      </c>
      <c r="R507" s="155"/>
      <c r="S507" s="155"/>
      <c r="T507" s="155"/>
      <c r="U507" s="155"/>
      <c r="V507" s="155"/>
      <c r="W507" s="155">
        <f t="shared" si="7"/>
        <v>0</v>
      </c>
    </row>
    <row r="508" spans="2:23" ht="30" customHeight="1">
      <c r="B508" s="171"/>
      <c r="C508" s="312">
        <v>2018</v>
      </c>
      <c r="D508" s="312"/>
      <c r="E508" s="202" t="s">
        <v>586</v>
      </c>
      <c r="F508" s="314" t="s">
        <v>585</v>
      </c>
      <c r="G508" s="314"/>
      <c r="H508" s="314"/>
      <c r="I508" s="202" t="s">
        <v>450</v>
      </c>
      <c r="J508" s="314" t="s">
        <v>17</v>
      </c>
      <c r="K508" s="314"/>
      <c r="L508" s="200" t="s">
        <v>29</v>
      </c>
      <c r="M508" s="200">
        <v>4</v>
      </c>
      <c r="N508" s="312" t="s">
        <v>19</v>
      </c>
      <c r="O508" s="312"/>
      <c r="P508" s="312"/>
      <c r="Q508" s="200" t="s">
        <v>18</v>
      </c>
      <c r="W508" s="144">
        <f t="shared" si="7"/>
        <v>0</v>
      </c>
    </row>
    <row r="509" spans="2:23" ht="30" customHeight="1">
      <c r="B509" s="171"/>
      <c r="C509" s="312">
        <v>2018</v>
      </c>
      <c r="D509" s="312"/>
      <c r="E509" s="202" t="s">
        <v>584</v>
      </c>
      <c r="F509" s="314" t="s">
        <v>583</v>
      </c>
      <c r="G509" s="314"/>
      <c r="H509" s="314"/>
      <c r="I509" s="202" t="s">
        <v>450</v>
      </c>
      <c r="J509" s="314" t="s">
        <v>17</v>
      </c>
      <c r="K509" s="314"/>
      <c r="L509" s="200" t="s">
        <v>29</v>
      </c>
      <c r="M509" s="200">
        <v>4</v>
      </c>
      <c r="N509" s="312" t="s">
        <v>19</v>
      </c>
      <c r="O509" s="312"/>
      <c r="P509" s="312"/>
      <c r="Q509" s="200" t="s">
        <v>18</v>
      </c>
      <c r="W509" s="144">
        <f t="shared" si="7"/>
        <v>0</v>
      </c>
    </row>
    <row r="510" spans="2:23" ht="30" customHeight="1">
      <c r="B510" s="171"/>
      <c r="C510" s="312">
        <v>2018</v>
      </c>
      <c r="D510" s="312"/>
      <c r="E510" s="202" t="s">
        <v>582</v>
      </c>
      <c r="F510" s="314" t="s">
        <v>581</v>
      </c>
      <c r="G510" s="314"/>
      <c r="H510" s="314"/>
      <c r="I510" s="202" t="s">
        <v>450</v>
      </c>
      <c r="J510" s="314" t="s">
        <v>17</v>
      </c>
      <c r="K510" s="314"/>
      <c r="L510" s="200" t="s">
        <v>29</v>
      </c>
      <c r="M510" s="200">
        <v>4</v>
      </c>
      <c r="N510" s="312" t="s">
        <v>19</v>
      </c>
      <c r="O510" s="312"/>
      <c r="P510" s="312"/>
      <c r="Q510" s="200" t="s">
        <v>18</v>
      </c>
      <c r="W510" s="144">
        <f t="shared" si="7"/>
        <v>0</v>
      </c>
    </row>
    <row r="511" spans="2:23" s="179" customFormat="1" ht="30" customHeight="1">
      <c r="B511" s="178"/>
      <c r="C511" s="305">
        <v>2018</v>
      </c>
      <c r="D511" s="305"/>
      <c r="E511" s="198" t="s">
        <v>580</v>
      </c>
      <c r="F511" s="307" t="s">
        <v>579</v>
      </c>
      <c r="G511" s="307"/>
      <c r="H511" s="307"/>
      <c r="I511" s="198" t="s">
        <v>450</v>
      </c>
      <c r="J511" s="307" t="s">
        <v>17</v>
      </c>
      <c r="K511" s="307"/>
      <c r="L511" s="196" t="s">
        <v>18</v>
      </c>
      <c r="M511" s="196">
        <v>2</v>
      </c>
      <c r="N511" s="305" t="s">
        <v>19</v>
      </c>
      <c r="O511" s="305"/>
      <c r="P511" s="305"/>
      <c r="Q511" s="196" t="s">
        <v>18</v>
      </c>
      <c r="R511" s="148"/>
      <c r="S511" s="148"/>
      <c r="T511" s="148"/>
      <c r="U511" s="148"/>
      <c r="V511" s="148"/>
      <c r="W511" s="148">
        <f t="shared" si="7"/>
        <v>0</v>
      </c>
    </row>
    <row r="512" spans="2:23" s="181" customFormat="1" ht="30" customHeight="1">
      <c r="B512" s="180"/>
      <c r="C512" s="308">
        <v>2018</v>
      </c>
      <c r="D512" s="308"/>
      <c r="E512" s="153" t="s">
        <v>578</v>
      </c>
      <c r="F512" s="310" t="s">
        <v>577</v>
      </c>
      <c r="G512" s="310"/>
      <c r="H512" s="310"/>
      <c r="I512" s="153" t="s">
        <v>450</v>
      </c>
      <c r="J512" s="310" t="s">
        <v>17</v>
      </c>
      <c r="K512" s="310"/>
      <c r="L512" s="199" t="s">
        <v>18</v>
      </c>
      <c r="M512" s="199">
        <v>3</v>
      </c>
      <c r="N512" s="308" t="s">
        <v>19</v>
      </c>
      <c r="O512" s="308"/>
      <c r="P512" s="308"/>
      <c r="Q512" s="199" t="s">
        <v>18</v>
      </c>
      <c r="R512" s="155"/>
      <c r="S512" s="155"/>
      <c r="T512" s="155"/>
      <c r="U512" s="155"/>
      <c r="V512" s="155"/>
      <c r="W512" s="155">
        <f t="shared" si="7"/>
        <v>0</v>
      </c>
    </row>
    <row r="513" spans="2:23" ht="30" customHeight="1">
      <c r="B513" s="171"/>
      <c r="C513" s="312">
        <v>2018</v>
      </c>
      <c r="D513" s="312"/>
      <c r="E513" s="202" t="s">
        <v>576</v>
      </c>
      <c r="F513" s="314" t="s">
        <v>575</v>
      </c>
      <c r="G513" s="314"/>
      <c r="H513" s="314"/>
      <c r="I513" s="202" t="s">
        <v>450</v>
      </c>
      <c r="J513" s="314" t="s">
        <v>17</v>
      </c>
      <c r="K513" s="314"/>
      <c r="L513" s="200" t="s">
        <v>29</v>
      </c>
      <c r="M513" s="200">
        <v>4</v>
      </c>
      <c r="N513" s="312" t="s">
        <v>19</v>
      </c>
      <c r="O513" s="312"/>
      <c r="P513" s="312"/>
      <c r="Q513" s="200" t="s">
        <v>18</v>
      </c>
      <c r="W513" s="144">
        <f t="shared" si="7"/>
        <v>0</v>
      </c>
    </row>
    <row r="514" spans="2:23" ht="30" customHeight="1">
      <c r="B514" s="171"/>
      <c r="C514" s="312">
        <v>2018</v>
      </c>
      <c r="D514" s="312"/>
      <c r="E514" s="202" t="s">
        <v>574</v>
      </c>
      <c r="F514" s="314" t="s">
        <v>573</v>
      </c>
      <c r="G514" s="314"/>
      <c r="H514" s="314"/>
      <c r="I514" s="202" t="s">
        <v>450</v>
      </c>
      <c r="J514" s="314" t="s">
        <v>17</v>
      </c>
      <c r="K514" s="314"/>
      <c r="L514" s="200" t="s">
        <v>29</v>
      </c>
      <c r="M514" s="200">
        <v>4</v>
      </c>
      <c r="N514" s="312" t="s">
        <v>19</v>
      </c>
      <c r="O514" s="312"/>
      <c r="P514" s="312"/>
      <c r="Q514" s="200" t="s">
        <v>18</v>
      </c>
      <c r="W514" s="144">
        <f t="shared" si="7"/>
        <v>0</v>
      </c>
    </row>
    <row r="515" spans="2:23" s="181" customFormat="1" ht="30" customHeight="1">
      <c r="B515" s="180"/>
      <c r="C515" s="308">
        <v>2018</v>
      </c>
      <c r="D515" s="308"/>
      <c r="E515" s="153" t="s">
        <v>572</v>
      </c>
      <c r="F515" s="310" t="s">
        <v>571</v>
      </c>
      <c r="G515" s="310"/>
      <c r="H515" s="310"/>
      <c r="I515" s="153" t="s">
        <v>450</v>
      </c>
      <c r="J515" s="310" t="s">
        <v>17</v>
      </c>
      <c r="K515" s="310"/>
      <c r="L515" s="199" t="s">
        <v>18</v>
      </c>
      <c r="M515" s="199">
        <v>3</v>
      </c>
      <c r="N515" s="308" t="s">
        <v>19</v>
      </c>
      <c r="O515" s="308"/>
      <c r="P515" s="308"/>
      <c r="Q515" s="199" t="s">
        <v>18</v>
      </c>
      <c r="R515" s="155"/>
      <c r="S515" s="155"/>
      <c r="T515" s="155"/>
      <c r="U515" s="155"/>
      <c r="V515" s="155"/>
      <c r="W515" s="155">
        <f t="shared" si="7"/>
        <v>0</v>
      </c>
    </row>
    <row r="516" spans="2:23" ht="30" customHeight="1">
      <c r="B516" s="171"/>
      <c r="C516" s="312">
        <v>2018</v>
      </c>
      <c r="D516" s="312"/>
      <c r="E516" s="202" t="s">
        <v>570</v>
      </c>
      <c r="F516" s="314" t="s">
        <v>569</v>
      </c>
      <c r="G516" s="314"/>
      <c r="H516" s="314"/>
      <c r="I516" s="202" t="s">
        <v>450</v>
      </c>
      <c r="J516" s="314" t="s">
        <v>17</v>
      </c>
      <c r="K516" s="314"/>
      <c r="L516" s="200" t="s">
        <v>29</v>
      </c>
      <c r="M516" s="200">
        <v>4</v>
      </c>
      <c r="N516" s="312" t="s">
        <v>19</v>
      </c>
      <c r="O516" s="312"/>
      <c r="P516" s="312"/>
      <c r="Q516" s="200" t="s">
        <v>18</v>
      </c>
      <c r="W516" s="144">
        <f t="shared" ref="W516:W578" si="8">R516+S516+T516+U516+V516</f>
        <v>0</v>
      </c>
    </row>
    <row r="517" spans="2:23" s="181" customFormat="1" ht="30" customHeight="1">
      <c r="B517" s="180"/>
      <c r="C517" s="308">
        <v>2018</v>
      </c>
      <c r="D517" s="308"/>
      <c r="E517" s="153" t="s">
        <v>568</v>
      </c>
      <c r="F517" s="310" t="s">
        <v>567</v>
      </c>
      <c r="G517" s="310"/>
      <c r="H517" s="310"/>
      <c r="I517" s="153" t="s">
        <v>450</v>
      </c>
      <c r="J517" s="310" t="s">
        <v>17</v>
      </c>
      <c r="K517" s="310"/>
      <c r="L517" s="199" t="s">
        <v>18</v>
      </c>
      <c r="M517" s="199">
        <v>3</v>
      </c>
      <c r="N517" s="308" t="s">
        <v>19</v>
      </c>
      <c r="O517" s="308"/>
      <c r="P517" s="308"/>
      <c r="Q517" s="199" t="s">
        <v>18</v>
      </c>
      <c r="R517" s="155"/>
      <c r="S517" s="155"/>
      <c r="T517" s="155"/>
      <c r="U517" s="155"/>
      <c r="V517" s="155"/>
      <c r="W517" s="155">
        <f t="shared" si="8"/>
        <v>0</v>
      </c>
    </row>
    <row r="518" spans="2:23" ht="30" customHeight="1">
      <c r="B518" s="171"/>
      <c r="C518" s="312">
        <v>2018</v>
      </c>
      <c r="D518" s="312"/>
      <c r="E518" s="202" t="s">
        <v>566</v>
      </c>
      <c r="F518" s="314" t="s">
        <v>565</v>
      </c>
      <c r="G518" s="314"/>
      <c r="H518" s="314"/>
      <c r="I518" s="202" t="s">
        <v>450</v>
      </c>
      <c r="J518" s="314" t="s">
        <v>17</v>
      </c>
      <c r="K518" s="314"/>
      <c r="L518" s="200" t="s">
        <v>29</v>
      </c>
      <c r="M518" s="200">
        <v>4</v>
      </c>
      <c r="N518" s="312" t="s">
        <v>19</v>
      </c>
      <c r="O518" s="312"/>
      <c r="P518" s="312"/>
      <c r="Q518" s="200" t="s">
        <v>18</v>
      </c>
      <c r="W518" s="144">
        <f t="shared" si="8"/>
        <v>0</v>
      </c>
    </row>
    <row r="519" spans="2:23" ht="30" customHeight="1">
      <c r="B519" s="171"/>
      <c r="C519" s="312">
        <v>2018</v>
      </c>
      <c r="D519" s="312"/>
      <c r="E519" s="202" t="s">
        <v>564</v>
      </c>
      <c r="F519" s="314" t="s">
        <v>563</v>
      </c>
      <c r="G519" s="314"/>
      <c r="H519" s="314"/>
      <c r="I519" s="202" t="s">
        <v>450</v>
      </c>
      <c r="J519" s="314" t="s">
        <v>17</v>
      </c>
      <c r="K519" s="314"/>
      <c r="L519" s="200" t="s">
        <v>29</v>
      </c>
      <c r="M519" s="200">
        <v>4</v>
      </c>
      <c r="N519" s="312" t="s">
        <v>19</v>
      </c>
      <c r="O519" s="312"/>
      <c r="P519" s="312"/>
      <c r="Q519" s="200" t="s">
        <v>18</v>
      </c>
      <c r="W519" s="144">
        <f t="shared" si="8"/>
        <v>0</v>
      </c>
    </row>
    <row r="520" spans="2:23" ht="30" customHeight="1">
      <c r="B520" s="171"/>
      <c r="C520" s="312">
        <v>2018</v>
      </c>
      <c r="D520" s="312"/>
      <c r="E520" s="202" t="s">
        <v>562</v>
      </c>
      <c r="F520" s="314" t="s">
        <v>561</v>
      </c>
      <c r="G520" s="314"/>
      <c r="H520" s="314"/>
      <c r="I520" s="202" t="s">
        <v>450</v>
      </c>
      <c r="J520" s="314" t="s">
        <v>17</v>
      </c>
      <c r="K520" s="314"/>
      <c r="L520" s="200" t="s">
        <v>29</v>
      </c>
      <c r="M520" s="200">
        <v>4</v>
      </c>
      <c r="N520" s="312" t="s">
        <v>19</v>
      </c>
      <c r="O520" s="312"/>
      <c r="P520" s="312"/>
      <c r="Q520" s="200" t="s">
        <v>18</v>
      </c>
      <c r="W520" s="144">
        <f t="shared" si="8"/>
        <v>0</v>
      </c>
    </row>
    <row r="521" spans="2:23" ht="30" customHeight="1">
      <c r="B521" s="171"/>
      <c r="C521" s="312">
        <v>2018</v>
      </c>
      <c r="D521" s="312"/>
      <c r="E521" s="202" t="s">
        <v>560</v>
      </c>
      <c r="F521" s="314" t="s">
        <v>559</v>
      </c>
      <c r="G521" s="314"/>
      <c r="H521" s="314"/>
      <c r="I521" s="202" t="s">
        <v>450</v>
      </c>
      <c r="J521" s="314" t="s">
        <v>17</v>
      </c>
      <c r="K521" s="314"/>
      <c r="L521" s="200" t="s">
        <v>29</v>
      </c>
      <c r="M521" s="200">
        <v>4</v>
      </c>
      <c r="N521" s="312" t="s">
        <v>19</v>
      </c>
      <c r="O521" s="312"/>
      <c r="P521" s="312"/>
      <c r="Q521" s="200" t="s">
        <v>18</v>
      </c>
      <c r="W521" s="144">
        <f t="shared" si="8"/>
        <v>0</v>
      </c>
    </row>
    <row r="522" spans="2:23" ht="30" customHeight="1">
      <c r="B522" s="171"/>
      <c r="C522" s="312">
        <v>2018</v>
      </c>
      <c r="D522" s="312"/>
      <c r="E522" s="202" t="s">
        <v>558</v>
      </c>
      <c r="F522" s="314" t="s">
        <v>557</v>
      </c>
      <c r="G522" s="314"/>
      <c r="H522" s="314"/>
      <c r="I522" s="202" t="s">
        <v>450</v>
      </c>
      <c r="J522" s="314" t="s">
        <v>17</v>
      </c>
      <c r="K522" s="314"/>
      <c r="L522" s="200" t="s">
        <v>29</v>
      </c>
      <c r="M522" s="200">
        <v>4</v>
      </c>
      <c r="N522" s="312" t="s">
        <v>19</v>
      </c>
      <c r="O522" s="312"/>
      <c r="P522" s="312"/>
      <c r="Q522" s="200" t="s">
        <v>18</v>
      </c>
      <c r="W522" s="144">
        <f t="shared" si="8"/>
        <v>0</v>
      </c>
    </row>
    <row r="523" spans="2:23" s="181" customFormat="1" ht="30" customHeight="1">
      <c r="B523" s="180"/>
      <c r="C523" s="308">
        <v>2018</v>
      </c>
      <c r="D523" s="308"/>
      <c r="E523" s="153" t="s">
        <v>556</v>
      </c>
      <c r="F523" s="310" t="s">
        <v>555</v>
      </c>
      <c r="G523" s="310"/>
      <c r="H523" s="310"/>
      <c r="I523" s="153" t="s">
        <v>450</v>
      </c>
      <c r="J523" s="310" t="s">
        <v>17</v>
      </c>
      <c r="K523" s="310"/>
      <c r="L523" s="199" t="s">
        <v>18</v>
      </c>
      <c r="M523" s="199">
        <v>3</v>
      </c>
      <c r="N523" s="308" t="s">
        <v>19</v>
      </c>
      <c r="O523" s="308"/>
      <c r="P523" s="308"/>
      <c r="Q523" s="199" t="s">
        <v>18</v>
      </c>
      <c r="R523" s="155"/>
      <c r="S523" s="155"/>
      <c r="T523" s="155"/>
      <c r="U523" s="155"/>
      <c r="V523" s="155"/>
      <c r="W523" s="155">
        <f t="shared" si="8"/>
        <v>0</v>
      </c>
    </row>
    <row r="524" spans="2:23" ht="30" customHeight="1">
      <c r="B524" s="171"/>
      <c r="C524" s="312">
        <v>2018</v>
      </c>
      <c r="D524" s="312"/>
      <c r="E524" s="202" t="s">
        <v>554</v>
      </c>
      <c r="F524" s="314" t="s">
        <v>553</v>
      </c>
      <c r="G524" s="314"/>
      <c r="H524" s="314"/>
      <c r="I524" s="202" t="s">
        <v>450</v>
      </c>
      <c r="J524" s="314" t="s">
        <v>17</v>
      </c>
      <c r="K524" s="314"/>
      <c r="L524" s="200" t="s">
        <v>29</v>
      </c>
      <c r="M524" s="200">
        <v>4</v>
      </c>
      <c r="N524" s="312" t="s">
        <v>19</v>
      </c>
      <c r="O524" s="312"/>
      <c r="P524" s="312"/>
      <c r="Q524" s="200" t="s">
        <v>18</v>
      </c>
      <c r="W524" s="144">
        <f t="shared" si="8"/>
        <v>0</v>
      </c>
    </row>
    <row r="525" spans="2:23" ht="30" customHeight="1">
      <c r="B525" s="171"/>
      <c r="C525" s="312">
        <v>2018</v>
      </c>
      <c r="D525" s="312"/>
      <c r="E525" s="202" t="s">
        <v>552</v>
      </c>
      <c r="F525" s="314" t="s">
        <v>551</v>
      </c>
      <c r="G525" s="314"/>
      <c r="H525" s="314"/>
      <c r="I525" s="202" t="s">
        <v>450</v>
      </c>
      <c r="J525" s="314" t="s">
        <v>17</v>
      </c>
      <c r="K525" s="314"/>
      <c r="L525" s="200" t="s">
        <v>29</v>
      </c>
      <c r="M525" s="200">
        <v>4</v>
      </c>
      <c r="N525" s="312" t="s">
        <v>19</v>
      </c>
      <c r="O525" s="312"/>
      <c r="P525" s="312"/>
      <c r="Q525" s="200" t="s">
        <v>18</v>
      </c>
      <c r="W525" s="144">
        <f t="shared" si="8"/>
        <v>0</v>
      </c>
    </row>
    <row r="526" spans="2:23" s="181" customFormat="1" ht="30" customHeight="1">
      <c r="B526" s="180"/>
      <c r="C526" s="308">
        <v>2018</v>
      </c>
      <c r="D526" s="308"/>
      <c r="E526" s="153" t="s">
        <v>550</v>
      </c>
      <c r="F526" s="310" t="s">
        <v>549</v>
      </c>
      <c r="G526" s="310"/>
      <c r="H526" s="310"/>
      <c r="I526" s="153" t="s">
        <v>450</v>
      </c>
      <c r="J526" s="310" t="s">
        <v>17</v>
      </c>
      <c r="K526" s="310"/>
      <c r="L526" s="199" t="s">
        <v>18</v>
      </c>
      <c r="M526" s="199">
        <v>3</v>
      </c>
      <c r="N526" s="308" t="s">
        <v>19</v>
      </c>
      <c r="O526" s="308"/>
      <c r="P526" s="308"/>
      <c r="Q526" s="199" t="s">
        <v>18</v>
      </c>
      <c r="R526" s="155"/>
      <c r="S526" s="155"/>
      <c r="T526" s="155"/>
      <c r="U526" s="155"/>
      <c r="V526" s="155"/>
      <c r="W526" s="155">
        <f t="shared" si="8"/>
        <v>0</v>
      </c>
    </row>
    <row r="527" spans="2:23" ht="30" customHeight="1">
      <c r="B527" s="171"/>
      <c r="C527" s="312">
        <v>2018</v>
      </c>
      <c r="D527" s="312"/>
      <c r="E527" s="202" t="s">
        <v>548</v>
      </c>
      <c r="F527" s="314" t="s">
        <v>547</v>
      </c>
      <c r="G527" s="314"/>
      <c r="H527" s="314"/>
      <c r="I527" s="202" t="s">
        <v>450</v>
      </c>
      <c r="J527" s="314" t="s">
        <v>17</v>
      </c>
      <c r="K527" s="314"/>
      <c r="L527" s="200" t="s">
        <v>29</v>
      </c>
      <c r="M527" s="200">
        <v>4</v>
      </c>
      <c r="N527" s="312" t="s">
        <v>19</v>
      </c>
      <c r="O527" s="312"/>
      <c r="P527" s="312"/>
      <c r="Q527" s="200" t="s">
        <v>18</v>
      </c>
      <c r="W527" s="144">
        <f t="shared" si="8"/>
        <v>0</v>
      </c>
    </row>
    <row r="528" spans="2:23" ht="30" customHeight="1">
      <c r="B528" s="171"/>
      <c r="C528" s="312">
        <v>2018</v>
      </c>
      <c r="D528" s="312"/>
      <c r="E528" s="202" t="s">
        <v>546</v>
      </c>
      <c r="F528" s="314" t="s">
        <v>545</v>
      </c>
      <c r="G528" s="314"/>
      <c r="H528" s="314"/>
      <c r="I528" s="202" t="s">
        <v>450</v>
      </c>
      <c r="J528" s="314" t="s">
        <v>17</v>
      </c>
      <c r="K528" s="314"/>
      <c r="L528" s="200" t="s">
        <v>29</v>
      </c>
      <c r="M528" s="200">
        <v>4</v>
      </c>
      <c r="N528" s="312" t="s">
        <v>19</v>
      </c>
      <c r="O528" s="312"/>
      <c r="P528" s="312"/>
      <c r="Q528" s="200" t="s">
        <v>18</v>
      </c>
      <c r="W528" s="144">
        <f t="shared" si="8"/>
        <v>0</v>
      </c>
    </row>
    <row r="529" spans="2:23" s="181" customFormat="1" ht="30" customHeight="1">
      <c r="B529" s="180"/>
      <c r="C529" s="308">
        <v>2018</v>
      </c>
      <c r="D529" s="308"/>
      <c r="E529" s="153" t="s">
        <v>544</v>
      </c>
      <c r="F529" s="310" t="s">
        <v>543</v>
      </c>
      <c r="G529" s="310"/>
      <c r="H529" s="310"/>
      <c r="I529" s="153" t="s">
        <v>450</v>
      </c>
      <c r="J529" s="310" t="s">
        <v>17</v>
      </c>
      <c r="K529" s="310"/>
      <c r="L529" s="199" t="s">
        <v>18</v>
      </c>
      <c r="M529" s="199">
        <v>3</v>
      </c>
      <c r="N529" s="308" t="s">
        <v>19</v>
      </c>
      <c r="O529" s="308"/>
      <c r="P529" s="308"/>
      <c r="Q529" s="199" t="s">
        <v>18</v>
      </c>
      <c r="R529" s="155"/>
      <c r="S529" s="155"/>
      <c r="T529" s="155"/>
      <c r="U529" s="155"/>
      <c r="V529" s="155"/>
      <c r="W529" s="155">
        <f t="shared" si="8"/>
        <v>0</v>
      </c>
    </row>
    <row r="530" spans="2:23" ht="30" customHeight="1">
      <c r="B530" s="171"/>
      <c r="C530" s="312">
        <v>2018</v>
      </c>
      <c r="D530" s="312"/>
      <c r="E530" s="202" t="s">
        <v>542</v>
      </c>
      <c r="F530" s="314" t="s">
        <v>541</v>
      </c>
      <c r="G530" s="314"/>
      <c r="H530" s="314"/>
      <c r="I530" s="202" t="s">
        <v>450</v>
      </c>
      <c r="J530" s="314" t="s">
        <v>17</v>
      </c>
      <c r="K530" s="314"/>
      <c r="L530" s="200" t="s">
        <v>29</v>
      </c>
      <c r="M530" s="200">
        <v>4</v>
      </c>
      <c r="N530" s="312" t="s">
        <v>19</v>
      </c>
      <c r="O530" s="312"/>
      <c r="P530" s="312"/>
      <c r="Q530" s="200" t="s">
        <v>18</v>
      </c>
      <c r="W530" s="144">
        <f t="shared" si="8"/>
        <v>0</v>
      </c>
    </row>
    <row r="531" spans="2:23" s="179" customFormat="1" ht="30" customHeight="1">
      <c r="B531" s="178"/>
      <c r="C531" s="305">
        <v>2018</v>
      </c>
      <c r="D531" s="305"/>
      <c r="E531" s="198" t="s">
        <v>540</v>
      </c>
      <c r="F531" s="307" t="s">
        <v>538</v>
      </c>
      <c r="G531" s="307"/>
      <c r="H531" s="307"/>
      <c r="I531" s="198" t="s">
        <v>450</v>
      </c>
      <c r="J531" s="307" t="s">
        <v>17</v>
      </c>
      <c r="K531" s="307"/>
      <c r="L531" s="196" t="s">
        <v>18</v>
      </c>
      <c r="M531" s="196">
        <v>2</v>
      </c>
      <c r="N531" s="305" t="s">
        <v>19</v>
      </c>
      <c r="O531" s="305"/>
      <c r="P531" s="305"/>
      <c r="Q531" s="196" t="s">
        <v>18</v>
      </c>
      <c r="R531" s="148"/>
      <c r="S531" s="148"/>
      <c r="T531" s="148"/>
      <c r="U531" s="148"/>
      <c r="V531" s="148"/>
      <c r="W531" s="148">
        <f t="shared" si="8"/>
        <v>0</v>
      </c>
    </row>
    <row r="532" spans="2:23" s="181" customFormat="1" ht="30" customHeight="1">
      <c r="B532" s="180"/>
      <c r="C532" s="308">
        <v>2018</v>
      </c>
      <c r="D532" s="308"/>
      <c r="E532" s="153" t="s">
        <v>539</v>
      </c>
      <c r="F532" s="310" t="s">
        <v>538</v>
      </c>
      <c r="G532" s="310"/>
      <c r="H532" s="310"/>
      <c r="I532" s="153" t="s">
        <v>450</v>
      </c>
      <c r="J532" s="310" t="s">
        <v>17</v>
      </c>
      <c r="K532" s="310"/>
      <c r="L532" s="199" t="s">
        <v>18</v>
      </c>
      <c r="M532" s="199">
        <v>3</v>
      </c>
      <c r="N532" s="308" t="s">
        <v>19</v>
      </c>
      <c r="O532" s="308"/>
      <c r="P532" s="308"/>
      <c r="Q532" s="199" t="s">
        <v>18</v>
      </c>
      <c r="R532" s="155"/>
      <c r="S532" s="155"/>
      <c r="T532" s="155"/>
      <c r="U532" s="155"/>
      <c r="V532" s="155"/>
      <c r="W532" s="155">
        <f t="shared" si="8"/>
        <v>0</v>
      </c>
    </row>
    <row r="533" spans="2:23" ht="30" customHeight="1">
      <c r="B533" s="171"/>
      <c r="C533" s="312">
        <v>2018</v>
      </c>
      <c r="D533" s="312"/>
      <c r="E533" s="202" t="s">
        <v>537</v>
      </c>
      <c r="F533" s="314" t="s">
        <v>536</v>
      </c>
      <c r="G533" s="314"/>
      <c r="H533" s="314"/>
      <c r="I533" s="202" t="s">
        <v>450</v>
      </c>
      <c r="J533" s="314" t="s">
        <v>17</v>
      </c>
      <c r="K533" s="314"/>
      <c r="L533" s="200" t="s">
        <v>29</v>
      </c>
      <c r="M533" s="200">
        <v>4</v>
      </c>
      <c r="N533" s="312" t="s">
        <v>19</v>
      </c>
      <c r="O533" s="312"/>
      <c r="P533" s="312"/>
      <c r="Q533" s="200" t="s">
        <v>18</v>
      </c>
      <c r="W533" s="144">
        <f t="shared" si="8"/>
        <v>0</v>
      </c>
    </row>
    <row r="534" spans="2:23" ht="30" customHeight="1">
      <c r="B534" s="171"/>
      <c r="C534" s="312">
        <v>2018</v>
      </c>
      <c r="D534" s="312"/>
      <c r="E534" s="202" t="s">
        <v>535</v>
      </c>
      <c r="F534" s="314" t="s">
        <v>534</v>
      </c>
      <c r="G534" s="314"/>
      <c r="H534" s="314"/>
      <c r="I534" s="202" t="s">
        <v>450</v>
      </c>
      <c r="J534" s="314" t="s">
        <v>17</v>
      </c>
      <c r="K534" s="314"/>
      <c r="L534" s="200" t="s">
        <v>29</v>
      </c>
      <c r="M534" s="200">
        <v>4</v>
      </c>
      <c r="N534" s="312" t="s">
        <v>19</v>
      </c>
      <c r="O534" s="312"/>
      <c r="P534" s="312"/>
      <c r="Q534" s="200" t="s">
        <v>18</v>
      </c>
      <c r="W534" s="144">
        <f t="shared" si="8"/>
        <v>0</v>
      </c>
    </row>
    <row r="535" spans="2:23" s="179" customFormat="1" ht="30" customHeight="1">
      <c r="B535" s="178"/>
      <c r="C535" s="305">
        <v>2018</v>
      </c>
      <c r="D535" s="305"/>
      <c r="E535" s="198" t="s">
        <v>533</v>
      </c>
      <c r="F535" s="307" t="s">
        <v>531</v>
      </c>
      <c r="G535" s="307"/>
      <c r="H535" s="307"/>
      <c r="I535" s="198" t="s">
        <v>450</v>
      </c>
      <c r="J535" s="307" t="s">
        <v>17</v>
      </c>
      <c r="K535" s="307"/>
      <c r="L535" s="196" t="s">
        <v>18</v>
      </c>
      <c r="M535" s="196">
        <v>1</v>
      </c>
      <c r="N535" s="305" t="s">
        <v>19</v>
      </c>
      <c r="O535" s="305"/>
      <c r="P535" s="305"/>
      <c r="Q535" s="196" t="s">
        <v>18</v>
      </c>
      <c r="R535" s="148"/>
      <c r="S535" s="148"/>
      <c r="T535" s="148"/>
      <c r="U535" s="148">
        <f>U536</f>
        <v>0</v>
      </c>
      <c r="V535" s="148"/>
      <c r="W535" s="148">
        <f t="shared" si="8"/>
        <v>0</v>
      </c>
    </row>
    <row r="536" spans="2:23" s="179" customFormat="1" ht="30" customHeight="1">
      <c r="B536" s="178"/>
      <c r="C536" s="305">
        <v>2018</v>
      </c>
      <c r="D536" s="305"/>
      <c r="E536" s="198" t="s">
        <v>532</v>
      </c>
      <c r="F536" s="307" t="s">
        <v>531</v>
      </c>
      <c r="G536" s="307"/>
      <c r="H536" s="307"/>
      <c r="I536" s="198" t="s">
        <v>450</v>
      </c>
      <c r="J536" s="307" t="s">
        <v>17</v>
      </c>
      <c r="K536" s="307"/>
      <c r="L536" s="196" t="s">
        <v>18</v>
      </c>
      <c r="M536" s="196">
        <v>2</v>
      </c>
      <c r="N536" s="305" t="s">
        <v>19</v>
      </c>
      <c r="O536" s="305"/>
      <c r="P536" s="305"/>
      <c r="Q536" s="196" t="s">
        <v>18</v>
      </c>
      <c r="R536" s="148"/>
      <c r="S536" s="148"/>
      <c r="T536" s="148"/>
      <c r="U536" s="148">
        <f>U537+U541</f>
        <v>0</v>
      </c>
      <c r="V536" s="148"/>
      <c r="W536" s="148">
        <f t="shared" si="8"/>
        <v>0</v>
      </c>
    </row>
    <row r="537" spans="2:23" s="181" customFormat="1" ht="30" customHeight="1">
      <c r="B537" s="180"/>
      <c r="C537" s="308">
        <v>2018</v>
      </c>
      <c r="D537" s="308"/>
      <c r="E537" s="153" t="s">
        <v>530</v>
      </c>
      <c r="F537" s="310" t="s">
        <v>529</v>
      </c>
      <c r="G537" s="310"/>
      <c r="H537" s="310"/>
      <c r="I537" s="153" t="s">
        <v>450</v>
      </c>
      <c r="J537" s="310" t="s">
        <v>17</v>
      </c>
      <c r="K537" s="310"/>
      <c r="L537" s="199" t="s">
        <v>18</v>
      </c>
      <c r="M537" s="199">
        <v>3</v>
      </c>
      <c r="N537" s="308" t="s">
        <v>19</v>
      </c>
      <c r="O537" s="308"/>
      <c r="P537" s="308"/>
      <c r="Q537" s="199" t="s">
        <v>18</v>
      </c>
      <c r="R537" s="155"/>
      <c r="S537" s="155"/>
      <c r="T537" s="155"/>
      <c r="U537" s="155"/>
      <c r="V537" s="155"/>
      <c r="W537" s="155">
        <f t="shared" si="8"/>
        <v>0</v>
      </c>
    </row>
    <row r="538" spans="2:23" ht="30" customHeight="1">
      <c r="B538" s="171"/>
      <c r="C538" s="312">
        <v>2018</v>
      </c>
      <c r="D538" s="312"/>
      <c r="E538" s="202" t="s">
        <v>528</v>
      </c>
      <c r="F538" s="314" t="s">
        <v>527</v>
      </c>
      <c r="G538" s="314"/>
      <c r="H538" s="314"/>
      <c r="I538" s="202" t="s">
        <v>450</v>
      </c>
      <c r="J538" s="314" t="s">
        <v>17</v>
      </c>
      <c r="K538" s="314"/>
      <c r="L538" s="200" t="s">
        <v>29</v>
      </c>
      <c r="M538" s="200">
        <v>4</v>
      </c>
      <c r="N538" s="312" t="s">
        <v>19</v>
      </c>
      <c r="O538" s="312"/>
      <c r="P538" s="312"/>
      <c r="Q538" s="200" t="s">
        <v>18</v>
      </c>
      <c r="W538" s="144">
        <f t="shared" si="8"/>
        <v>0</v>
      </c>
    </row>
    <row r="539" spans="2:23" ht="30" customHeight="1">
      <c r="B539" s="171"/>
      <c r="C539" s="312">
        <v>2018</v>
      </c>
      <c r="D539" s="312"/>
      <c r="E539" s="202" t="s">
        <v>526</v>
      </c>
      <c r="F539" s="314" t="s">
        <v>525</v>
      </c>
      <c r="G539" s="314"/>
      <c r="H539" s="314"/>
      <c r="I539" s="202" t="s">
        <v>450</v>
      </c>
      <c r="J539" s="314" t="s">
        <v>17</v>
      </c>
      <c r="K539" s="314"/>
      <c r="L539" s="200" t="s">
        <v>29</v>
      </c>
      <c r="M539" s="200">
        <v>4</v>
      </c>
      <c r="N539" s="312" t="s">
        <v>19</v>
      </c>
      <c r="O539" s="312"/>
      <c r="P539" s="312"/>
      <c r="Q539" s="200" t="s">
        <v>18</v>
      </c>
      <c r="W539" s="144">
        <f t="shared" si="8"/>
        <v>0</v>
      </c>
    </row>
    <row r="540" spans="2:23" ht="30" customHeight="1">
      <c r="B540" s="171"/>
      <c r="C540" s="312">
        <v>2018</v>
      </c>
      <c r="D540" s="312"/>
      <c r="E540" s="202" t="s">
        <v>524</v>
      </c>
      <c r="F540" s="314" t="s">
        <v>523</v>
      </c>
      <c r="G540" s="314"/>
      <c r="H540" s="314"/>
      <c r="I540" s="202" t="s">
        <v>450</v>
      </c>
      <c r="J540" s="314" t="s">
        <v>17</v>
      </c>
      <c r="K540" s="314"/>
      <c r="L540" s="200" t="s">
        <v>29</v>
      </c>
      <c r="M540" s="200">
        <v>4</v>
      </c>
      <c r="N540" s="312" t="s">
        <v>19</v>
      </c>
      <c r="O540" s="312"/>
      <c r="P540" s="312"/>
      <c r="Q540" s="200" t="s">
        <v>18</v>
      </c>
      <c r="W540" s="144">
        <f t="shared" si="8"/>
        <v>0</v>
      </c>
    </row>
    <row r="541" spans="2:23" s="181" customFormat="1" ht="30" customHeight="1">
      <c r="B541" s="180"/>
      <c r="C541" s="308">
        <v>2018</v>
      </c>
      <c r="D541" s="308"/>
      <c r="E541" s="153" t="s">
        <v>522</v>
      </c>
      <c r="F541" s="310" t="s">
        <v>521</v>
      </c>
      <c r="G541" s="310"/>
      <c r="H541" s="310"/>
      <c r="I541" s="153" t="s">
        <v>450</v>
      </c>
      <c r="J541" s="310" t="s">
        <v>17</v>
      </c>
      <c r="K541" s="310"/>
      <c r="L541" s="199" t="s">
        <v>18</v>
      </c>
      <c r="M541" s="199">
        <v>3</v>
      </c>
      <c r="N541" s="308"/>
      <c r="O541" s="308"/>
      <c r="P541" s="308"/>
      <c r="Q541" s="199"/>
      <c r="R541" s="155"/>
      <c r="S541" s="155"/>
      <c r="T541" s="155"/>
      <c r="U541" s="155">
        <f>U542+U543+U544+U545+U546+U547+U548+U549+U550+U551+U552+U553+U554+U555+U556+U557+U558+U559+U560+U561+U562+U563+U564+U565+U566+U567+U568+U569+U570</f>
        <v>0</v>
      </c>
      <c r="V541" s="155"/>
      <c r="W541" s="155">
        <f t="shared" si="8"/>
        <v>0</v>
      </c>
    </row>
    <row r="542" spans="2:23" ht="30" customHeight="1">
      <c r="B542" s="171"/>
      <c r="C542" s="312">
        <v>2018</v>
      </c>
      <c r="D542" s="312"/>
      <c r="E542" s="202" t="s">
        <v>520</v>
      </c>
      <c r="F542" s="314" t="s">
        <v>519</v>
      </c>
      <c r="G542" s="314"/>
      <c r="H542" s="314"/>
      <c r="I542" s="202" t="s">
        <v>450</v>
      </c>
      <c r="J542" s="314" t="s">
        <v>17</v>
      </c>
      <c r="K542" s="314"/>
      <c r="L542" s="200" t="s">
        <v>29</v>
      </c>
      <c r="M542" s="200">
        <v>4</v>
      </c>
      <c r="N542" s="312" t="s">
        <v>19</v>
      </c>
      <c r="O542" s="312"/>
      <c r="P542" s="312"/>
      <c r="Q542" s="200" t="s">
        <v>18</v>
      </c>
      <c r="W542" s="144">
        <f t="shared" si="8"/>
        <v>0</v>
      </c>
    </row>
    <row r="543" spans="2:23" ht="30" customHeight="1">
      <c r="B543" s="171"/>
      <c r="C543" s="312">
        <v>2018</v>
      </c>
      <c r="D543" s="312"/>
      <c r="E543" s="202" t="s">
        <v>518</v>
      </c>
      <c r="F543" s="314" t="s">
        <v>517</v>
      </c>
      <c r="G543" s="314"/>
      <c r="H543" s="314"/>
      <c r="I543" s="202" t="s">
        <v>450</v>
      </c>
      <c r="J543" s="314" t="s">
        <v>17</v>
      </c>
      <c r="K543" s="314"/>
      <c r="L543" s="200" t="s">
        <v>29</v>
      </c>
      <c r="M543" s="200">
        <v>4</v>
      </c>
      <c r="N543" s="312" t="s">
        <v>19</v>
      </c>
      <c r="O543" s="312"/>
      <c r="P543" s="312"/>
      <c r="Q543" s="200" t="s">
        <v>18</v>
      </c>
      <c r="W543" s="144">
        <f t="shared" si="8"/>
        <v>0</v>
      </c>
    </row>
    <row r="544" spans="2:23" ht="30" customHeight="1">
      <c r="B544" s="171"/>
      <c r="C544" s="312">
        <v>2018</v>
      </c>
      <c r="D544" s="312"/>
      <c r="E544" s="202" t="s">
        <v>516</v>
      </c>
      <c r="F544" s="314" t="s">
        <v>515</v>
      </c>
      <c r="G544" s="314"/>
      <c r="H544" s="314"/>
      <c r="I544" s="202" t="s">
        <v>450</v>
      </c>
      <c r="J544" s="314" t="s">
        <v>17</v>
      </c>
      <c r="K544" s="314"/>
      <c r="L544" s="200" t="s">
        <v>29</v>
      </c>
      <c r="M544" s="200">
        <v>4</v>
      </c>
      <c r="N544" s="312" t="s">
        <v>19</v>
      </c>
      <c r="O544" s="312"/>
      <c r="P544" s="312"/>
      <c r="Q544" s="200" t="s">
        <v>18</v>
      </c>
      <c r="W544" s="144">
        <f t="shared" si="8"/>
        <v>0</v>
      </c>
    </row>
    <row r="545" spans="2:23" ht="30" customHeight="1">
      <c r="B545" s="171"/>
      <c r="C545" s="312">
        <v>2018</v>
      </c>
      <c r="D545" s="312"/>
      <c r="E545" s="202" t="s">
        <v>514</v>
      </c>
      <c r="F545" s="314" t="s">
        <v>513</v>
      </c>
      <c r="G545" s="314"/>
      <c r="H545" s="314"/>
      <c r="I545" s="202" t="s">
        <v>450</v>
      </c>
      <c r="J545" s="314" t="s">
        <v>17</v>
      </c>
      <c r="K545" s="314"/>
      <c r="L545" s="200" t="s">
        <v>29</v>
      </c>
      <c r="M545" s="200">
        <v>4</v>
      </c>
      <c r="N545" s="312" t="s">
        <v>19</v>
      </c>
      <c r="O545" s="312"/>
      <c r="P545" s="312"/>
      <c r="Q545" s="200" t="s">
        <v>18</v>
      </c>
      <c r="W545" s="144">
        <f t="shared" si="8"/>
        <v>0</v>
      </c>
    </row>
    <row r="546" spans="2:23" ht="30" customHeight="1">
      <c r="B546" s="171"/>
      <c r="C546" s="312">
        <v>2018</v>
      </c>
      <c r="D546" s="312"/>
      <c r="E546" s="202" t="s">
        <v>512</v>
      </c>
      <c r="F546" s="314" t="s">
        <v>511</v>
      </c>
      <c r="G546" s="314"/>
      <c r="H546" s="314"/>
      <c r="I546" s="202" t="s">
        <v>450</v>
      </c>
      <c r="J546" s="314" t="s">
        <v>17</v>
      </c>
      <c r="K546" s="314"/>
      <c r="L546" s="200" t="s">
        <v>29</v>
      </c>
      <c r="M546" s="200">
        <v>4</v>
      </c>
      <c r="N546" s="312" t="s">
        <v>19</v>
      </c>
      <c r="O546" s="312"/>
      <c r="P546" s="312"/>
      <c r="Q546" s="200" t="s">
        <v>18</v>
      </c>
      <c r="W546" s="144">
        <f t="shared" si="8"/>
        <v>0</v>
      </c>
    </row>
    <row r="547" spans="2:23" ht="30" customHeight="1">
      <c r="B547" s="171"/>
      <c r="C547" s="312">
        <v>2018</v>
      </c>
      <c r="D547" s="312"/>
      <c r="E547" s="202" t="s">
        <v>510</v>
      </c>
      <c r="F547" s="314" t="s">
        <v>509</v>
      </c>
      <c r="G547" s="314"/>
      <c r="H547" s="314"/>
      <c r="I547" s="202" t="s">
        <v>450</v>
      </c>
      <c r="J547" s="314" t="s">
        <v>17</v>
      </c>
      <c r="K547" s="314"/>
      <c r="L547" s="200" t="s">
        <v>29</v>
      </c>
      <c r="M547" s="200">
        <v>4</v>
      </c>
      <c r="N547" s="312" t="s">
        <v>19</v>
      </c>
      <c r="O547" s="312"/>
      <c r="P547" s="312"/>
      <c r="Q547" s="200" t="s">
        <v>18</v>
      </c>
      <c r="W547" s="144">
        <f t="shared" si="8"/>
        <v>0</v>
      </c>
    </row>
    <row r="548" spans="2:23" ht="30" customHeight="1">
      <c r="B548" s="171"/>
      <c r="C548" s="312">
        <v>2018</v>
      </c>
      <c r="D548" s="312"/>
      <c r="E548" s="202" t="s">
        <v>508</v>
      </c>
      <c r="F548" s="314" t="s">
        <v>507</v>
      </c>
      <c r="G548" s="314"/>
      <c r="H548" s="314"/>
      <c r="I548" s="202" t="s">
        <v>450</v>
      </c>
      <c r="J548" s="314" t="s">
        <v>17</v>
      </c>
      <c r="K548" s="314"/>
      <c r="L548" s="200" t="s">
        <v>29</v>
      </c>
      <c r="M548" s="200">
        <v>4</v>
      </c>
      <c r="N548" s="312" t="s">
        <v>19</v>
      </c>
      <c r="O548" s="312"/>
      <c r="P548" s="312"/>
      <c r="Q548" s="200" t="s">
        <v>18</v>
      </c>
      <c r="W548" s="144">
        <f t="shared" si="8"/>
        <v>0</v>
      </c>
    </row>
    <row r="549" spans="2:23" ht="30" customHeight="1">
      <c r="B549" s="171"/>
      <c r="C549" s="312">
        <v>2018</v>
      </c>
      <c r="D549" s="312"/>
      <c r="E549" s="202" t="s">
        <v>506</v>
      </c>
      <c r="F549" s="314" t="s">
        <v>505</v>
      </c>
      <c r="G549" s="314"/>
      <c r="H549" s="314"/>
      <c r="I549" s="202" t="s">
        <v>450</v>
      </c>
      <c r="J549" s="314" t="s">
        <v>17</v>
      </c>
      <c r="K549" s="314"/>
      <c r="L549" s="200" t="s">
        <v>29</v>
      </c>
      <c r="M549" s="200">
        <v>4</v>
      </c>
      <c r="N549" s="312" t="s">
        <v>19</v>
      </c>
      <c r="O549" s="312"/>
      <c r="P549" s="312"/>
      <c r="Q549" s="200" t="s">
        <v>18</v>
      </c>
      <c r="W549" s="144">
        <f t="shared" si="8"/>
        <v>0</v>
      </c>
    </row>
    <row r="550" spans="2:23" ht="30" customHeight="1">
      <c r="B550" s="171"/>
      <c r="C550" s="312">
        <v>2018</v>
      </c>
      <c r="D550" s="312"/>
      <c r="E550" s="202" t="s">
        <v>504</v>
      </c>
      <c r="F550" s="314" t="s">
        <v>503</v>
      </c>
      <c r="G550" s="314"/>
      <c r="H550" s="314"/>
      <c r="I550" s="202" t="s">
        <v>450</v>
      </c>
      <c r="J550" s="314" t="s">
        <v>17</v>
      </c>
      <c r="K550" s="314"/>
      <c r="L550" s="200" t="s">
        <v>29</v>
      </c>
      <c r="M550" s="200">
        <v>4</v>
      </c>
      <c r="N550" s="312" t="s">
        <v>19</v>
      </c>
      <c r="O550" s="312"/>
      <c r="P550" s="312"/>
      <c r="Q550" s="200" t="s">
        <v>18</v>
      </c>
      <c r="W550" s="144">
        <f t="shared" si="8"/>
        <v>0</v>
      </c>
    </row>
    <row r="551" spans="2:23" ht="30" customHeight="1">
      <c r="B551" s="171"/>
      <c r="C551" s="312">
        <v>2018</v>
      </c>
      <c r="D551" s="312"/>
      <c r="E551" s="202" t="s">
        <v>502</v>
      </c>
      <c r="F551" s="314" t="s">
        <v>501</v>
      </c>
      <c r="G551" s="314"/>
      <c r="H551" s="314"/>
      <c r="I551" s="202" t="s">
        <v>450</v>
      </c>
      <c r="J551" s="314" t="s">
        <v>17</v>
      </c>
      <c r="K551" s="314"/>
      <c r="L551" s="200" t="s">
        <v>29</v>
      </c>
      <c r="M551" s="200">
        <v>4</v>
      </c>
      <c r="N551" s="312" t="s">
        <v>19</v>
      </c>
      <c r="O551" s="312"/>
      <c r="P551" s="312"/>
      <c r="Q551" s="200" t="s">
        <v>18</v>
      </c>
      <c r="W551" s="144">
        <f t="shared" si="8"/>
        <v>0</v>
      </c>
    </row>
    <row r="552" spans="2:23" ht="30" customHeight="1">
      <c r="B552" s="171"/>
      <c r="C552" s="312">
        <v>2018</v>
      </c>
      <c r="D552" s="312"/>
      <c r="E552" s="202" t="s">
        <v>500</v>
      </c>
      <c r="F552" s="314" t="s">
        <v>499</v>
      </c>
      <c r="G552" s="314"/>
      <c r="H552" s="314"/>
      <c r="I552" s="202" t="s">
        <v>450</v>
      </c>
      <c r="J552" s="314" t="s">
        <v>17</v>
      </c>
      <c r="K552" s="314"/>
      <c r="L552" s="200" t="s">
        <v>29</v>
      </c>
      <c r="M552" s="200">
        <v>4</v>
      </c>
      <c r="N552" s="312" t="s">
        <v>19</v>
      </c>
      <c r="O552" s="312"/>
      <c r="P552" s="312"/>
      <c r="Q552" s="200" t="s">
        <v>18</v>
      </c>
      <c r="W552" s="144">
        <f t="shared" si="8"/>
        <v>0</v>
      </c>
    </row>
    <row r="553" spans="2:23" ht="30" customHeight="1">
      <c r="B553" s="171"/>
      <c r="C553" s="312">
        <v>2018</v>
      </c>
      <c r="D553" s="312"/>
      <c r="E553" s="202" t="s">
        <v>498</v>
      </c>
      <c r="F553" s="314" t="s">
        <v>497</v>
      </c>
      <c r="G553" s="314"/>
      <c r="H553" s="314"/>
      <c r="I553" s="202" t="s">
        <v>450</v>
      </c>
      <c r="J553" s="314" t="s">
        <v>17</v>
      </c>
      <c r="K553" s="314"/>
      <c r="L553" s="200" t="s">
        <v>29</v>
      </c>
      <c r="M553" s="200">
        <v>4</v>
      </c>
      <c r="N553" s="312" t="s">
        <v>19</v>
      </c>
      <c r="O553" s="312"/>
      <c r="P553" s="312"/>
      <c r="Q553" s="200" t="s">
        <v>18</v>
      </c>
      <c r="W553" s="144">
        <f t="shared" si="8"/>
        <v>0</v>
      </c>
    </row>
    <row r="554" spans="2:23" ht="30" customHeight="1">
      <c r="B554" s="171"/>
      <c r="C554" s="312">
        <v>2018</v>
      </c>
      <c r="D554" s="312"/>
      <c r="E554" s="202" t="s">
        <v>496</v>
      </c>
      <c r="F554" s="314" t="s">
        <v>495</v>
      </c>
      <c r="G554" s="314"/>
      <c r="H554" s="314"/>
      <c r="I554" s="202" t="s">
        <v>450</v>
      </c>
      <c r="J554" s="314" t="s">
        <v>17</v>
      </c>
      <c r="K554" s="314"/>
      <c r="L554" s="200" t="s">
        <v>29</v>
      </c>
      <c r="M554" s="200">
        <v>4</v>
      </c>
      <c r="N554" s="312" t="s">
        <v>19</v>
      </c>
      <c r="O554" s="312"/>
      <c r="P554" s="312"/>
      <c r="Q554" s="200" t="s">
        <v>18</v>
      </c>
      <c r="W554" s="144">
        <f t="shared" si="8"/>
        <v>0</v>
      </c>
    </row>
    <row r="555" spans="2:23" ht="30" customHeight="1">
      <c r="B555" s="171"/>
      <c r="C555" s="312">
        <v>2018</v>
      </c>
      <c r="D555" s="312"/>
      <c r="E555" s="202" t="s">
        <v>494</v>
      </c>
      <c r="F555" s="314" t="s">
        <v>493</v>
      </c>
      <c r="G555" s="314"/>
      <c r="H555" s="314"/>
      <c r="I555" s="202" t="s">
        <v>450</v>
      </c>
      <c r="J555" s="314" t="s">
        <v>17</v>
      </c>
      <c r="K555" s="314"/>
      <c r="L555" s="200" t="s">
        <v>29</v>
      </c>
      <c r="M555" s="200">
        <v>4</v>
      </c>
      <c r="N555" s="312" t="s">
        <v>19</v>
      </c>
      <c r="O555" s="312"/>
      <c r="P555" s="312"/>
      <c r="Q555" s="200" t="s">
        <v>18</v>
      </c>
      <c r="W555" s="144">
        <f t="shared" si="8"/>
        <v>0</v>
      </c>
    </row>
    <row r="556" spans="2:23" ht="30" customHeight="1">
      <c r="B556" s="171"/>
      <c r="C556" s="312">
        <v>2018</v>
      </c>
      <c r="D556" s="312"/>
      <c r="E556" s="202" t="s">
        <v>492</v>
      </c>
      <c r="F556" s="314" t="s">
        <v>491</v>
      </c>
      <c r="G556" s="314"/>
      <c r="H556" s="314"/>
      <c r="I556" s="202" t="s">
        <v>450</v>
      </c>
      <c r="J556" s="314" t="s">
        <v>17</v>
      </c>
      <c r="K556" s="314"/>
      <c r="L556" s="200" t="s">
        <v>29</v>
      </c>
      <c r="M556" s="200">
        <v>4</v>
      </c>
      <c r="N556" s="312" t="s">
        <v>19</v>
      </c>
      <c r="O556" s="312"/>
      <c r="P556" s="312"/>
      <c r="Q556" s="200" t="s">
        <v>18</v>
      </c>
      <c r="W556" s="144">
        <f t="shared" si="8"/>
        <v>0</v>
      </c>
    </row>
    <row r="557" spans="2:23" ht="30" customHeight="1">
      <c r="B557" s="171"/>
      <c r="C557" s="312">
        <v>2018</v>
      </c>
      <c r="D557" s="312"/>
      <c r="E557" s="202" t="s">
        <v>490</v>
      </c>
      <c r="F557" s="314" t="s">
        <v>489</v>
      </c>
      <c r="G557" s="314"/>
      <c r="H557" s="314"/>
      <c r="I557" s="202" t="s">
        <v>450</v>
      </c>
      <c r="J557" s="314" t="s">
        <v>17</v>
      </c>
      <c r="K557" s="314"/>
      <c r="L557" s="200" t="s">
        <v>29</v>
      </c>
      <c r="M557" s="200">
        <v>4</v>
      </c>
      <c r="N557" s="312" t="s">
        <v>19</v>
      </c>
      <c r="O557" s="312"/>
      <c r="P557" s="312"/>
      <c r="Q557" s="200" t="s">
        <v>18</v>
      </c>
      <c r="W557" s="144">
        <f t="shared" si="8"/>
        <v>0</v>
      </c>
    </row>
    <row r="558" spans="2:23" ht="30" customHeight="1">
      <c r="B558" s="171"/>
      <c r="C558" s="312">
        <v>2018</v>
      </c>
      <c r="D558" s="312"/>
      <c r="E558" s="202" t="s">
        <v>488</v>
      </c>
      <c r="F558" s="314" t="s">
        <v>487</v>
      </c>
      <c r="G558" s="314"/>
      <c r="H558" s="314"/>
      <c r="I558" s="202" t="s">
        <v>450</v>
      </c>
      <c r="J558" s="314" t="s">
        <v>17</v>
      </c>
      <c r="K558" s="314"/>
      <c r="L558" s="200" t="s">
        <v>29</v>
      </c>
      <c r="M558" s="200">
        <v>4</v>
      </c>
      <c r="N558" s="312" t="s">
        <v>19</v>
      </c>
      <c r="O558" s="312"/>
      <c r="P558" s="312"/>
      <c r="Q558" s="200" t="s">
        <v>18</v>
      </c>
      <c r="W558" s="144">
        <f t="shared" si="8"/>
        <v>0</v>
      </c>
    </row>
    <row r="559" spans="2:23" ht="30" customHeight="1">
      <c r="B559" s="171"/>
      <c r="C559" s="312">
        <v>2018</v>
      </c>
      <c r="D559" s="312"/>
      <c r="E559" s="202" t="s">
        <v>486</v>
      </c>
      <c r="F559" s="314" t="s">
        <v>485</v>
      </c>
      <c r="G559" s="314"/>
      <c r="H559" s="314"/>
      <c r="I559" s="202" t="s">
        <v>450</v>
      </c>
      <c r="J559" s="314" t="s">
        <v>17</v>
      </c>
      <c r="K559" s="314"/>
      <c r="L559" s="200" t="s">
        <v>29</v>
      </c>
      <c r="M559" s="200">
        <v>4</v>
      </c>
      <c r="N559" s="312" t="s">
        <v>19</v>
      </c>
      <c r="O559" s="312"/>
      <c r="P559" s="312"/>
      <c r="Q559" s="200" t="s">
        <v>18</v>
      </c>
      <c r="W559" s="144">
        <f t="shared" si="8"/>
        <v>0</v>
      </c>
    </row>
    <row r="560" spans="2:23" ht="30" customHeight="1">
      <c r="B560" s="171"/>
      <c r="C560" s="312">
        <v>2018</v>
      </c>
      <c r="D560" s="312"/>
      <c r="E560" s="202" t="s">
        <v>484</v>
      </c>
      <c r="F560" s="314" t="s">
        <v>483</v>
      </c>
      <c r="G560" s="314"/>
      <c r="H560" s="314"/>
      <c r="I560" s="202" t="s">
        <v>450</v>
      </c>
      <c r="J560" s="314" t="s">
        <v>17</v>
      </c>
      <c r="K560" s="314"/>
      <c r="L560" s="200" t="s">
        <v>29</v>
      </c>
      <c r="M560" s="200">
        <v>4</v>
      </c>
      <c r="N560" s="312" t="s">
        <v>19</v>
      </c>
      <c r="O560" s="312"/>
      <c r="P560" s="312"/>
      <c r="Q560" s="200" t="s">
        <v>18</v>
      </c>
      <c r="W560" s="144">
        <f t="shared" si="8"/>
        <v>0</v>
      </c>
    </row>
    <row r="561" spans="2:23" ht="30" customHeight="1">
      <c r="B561" s="171"/>
      <c r="C561" s="312">
        <v>2018</v>
      </c>
      <c r="D561" s="312"/>
      <c r="E561" s="202" t="s">
        <v>482</v>
      </c>
      <c r="F561" s="314" t="s">
        <v>481</v>
      </c>
      <c r="G561" s="314"/>
      <c r="H561" s="314"/>
      <c r="I561" s="202" t="s">
        <v>450</v>
      </c>
      <c r="J561" s="314" t="s">
        <v>17</v>
      </c>
      <c r="K561" s="314"/>
      <c r="L561" s="200" t="s">
        <v>29</v>
      </c>
      <c r="M561" s="200">
        <v>4</v>
      </c>
      <c r="N561" s="312" t="s">
        <v>19</v>
      </c>
      <c r="O561" s="312"/>
      <c r="P561" s="312"/>
      <c r="Q561" s="200" t="s">
        <v>18</v>
      </c>
      <c r="W561" s="144">
        <f t="shared" si="8"/>
        <v>0</v>
      </c>
    </row>
    <row r="562" spans="2:23" ht="30" customHeight="1">
      <c r="B562" s="171"/>
      <c r="C562" s="312">
        <v>2018</v>
      </c>
      <c r="D562" s="312"/>
      <c r="E562" s="202" t="s">
        <v>480</v>
      </c>
      <c r="F562" s="314" t="s">
        <v>479</v>
      </c>
      <c r="G562" s="314"/>
      <c r="H562" s="314"/>
      <c r="I562" s="202" t="s">
        <v>450</v>
      </c>
      <c r="J562" s="314" t="s">
        <v>17</v>
      </c>
      <c r="K562" s="314"/>
      <c r="L562" s="200" t="s">
        <v>29</v>
      </c>
      <c r="M562" s="200">
        <v>4</v>
      </c>
      <c r="N562" s="312" t="s">
        <v>19</v>
      </c>
      <c r="O562" s="312"/>
      <c r="P562" s="312"/>
      <c r="Q562" s="200" t="s">
        <v>18</v>
      </c>
      <c r="W562" s="144">
        <f t="shared" si="8"/>
        <v>0</v>
      </c>
    </row>
    <row r="563" spans="2:23" ht="30" customHeight="1">
      <c r="B563" s="171"/>
      <c r="C563" s="312">
        <v>2018</v>
      </c>
      <c r="D563" s="312"/>
      <c r="E563" s="202" t="s">
        <v>478</v>
      </c>
      <c r="F563" s="314" t="s">
        <v>477</v>
      </c>
      <c r="G563" s="314"/>
      <c r="H563" s="314"/>
      <c r="I563" s="202" t="s">
        <v>450</v>
      </c>
      <c r="J563" s="314" t="s">
        <v>17</v>
      </c>
      <c r="K563" s="314"/>
      <c r="L563" s="200" t="s">
        <v>29</v>
      </c>
      <c r="M563" s="200">
        <v>4</v>
      </c>
      <c r="N563" s="312" t="s">
        <v>19</v>
      </c>
      <c r="O563" s="312"/>
      <c r="P563" s="312"/>
      <c r="Q563" s="200" t="s">
        <v>18</v>
      </c>
      <c r="W563" s="144">
        <f t="shared" si="8"/>
        <v>0</v>
      </c>
    </row>
    <row r="564" spans="2:23" ht="30" customHeight="1">
      <c r="B564" s="171"/>
      <c r="C564" s="312">
        <v>2018</v>
      </c>
      <c r="D564" s="312"/>
      <c r="E564" s="202" t="s">
        <v>476</v>
      </c>
      <c r="F564" s="314" t="s">
        <v>475</v>
      </c>
      <c r="G564" s="314"/>
      <c r="H564" s="314"/>
      <c r="I564" s="202" t="s">
        <v>450</v>
      </c>
      <c r="J564" s="314" t="s">
        <v>17</v>
      </c>
      <c r="K564" s="314"/>
      <c r="L564" s="200" t="s">
        <v>29</v>
      </c>
      <c r="M564" s="200">
        <v>4</v>
      </c>
      <c r="N564" s="312" t="s">
        <v>19</v>
      </c>
      <c r="O564" s="312"/>
      <c r="P564" s="312"/>
      <c r="Q564" s="200" t="s">
        <v>18</v>
      </c>
      <c r="W564" s="144">
        <f t="shared" si="8"/>
        <v>0</v>
      </c>
    </row>
    <row r="565" spans="2:23" s="186" customFormat="1" ht="30" customHeight="1">
      <c r="B565" s="171"/>
      <c r="C565" s="312">
        <v>2018</v>
      </c>
      <c r="D565" s="312"/>
      <c r="E565" s="193" t="s">
        <v>474</v>
      </c>
      <c r="F565" s="301" t="s">
        <v>473</v>
      </c>
      <c r="G565" s="301"/>
      <c r="H565" s="301"/>
      <c r="I565" s="193" t="s">
        <v>450</v>
      </c>
      <c r="J565" s="301" t="s">
        <v>17</v>
      </c>
      <c r="K565" s="301"/>
      <c r="L565" s="191" t="s">
        <v>29</v>
      </c>
      <c r="M565" s="191">
        <v>4</v>
      </c>
      <c r="N565" s="299" t="s">
        <v>19</v>
      </c>
      <c r="O565" s="299"/>
      <c r="P565" s="299"/>
      <c r="Q565" s="191" t="s">
        <v>18</v>
      </c>
      <c r="R565" s="159"/>
      <c r="S565" s="159"/>
      <c r="T565" s="159"/>
      <c r="U565" s="159"/>
      <c r="V565" s="159"/>
      <c r="W565" s="159">
        <f t="shared" si="8"/>
        <v>0</v>
      </c>
    </row>
    <row r="566" spans="2:23" s="186" customFormat="1" ht="30" customHeight="1">
      <c r="B566" s="171"/>
      <c r="C566" s="312">
        <v>2018</v>
      </c>
      <c r="D566" s="312"/>
      <c r="E566" s="193" t="s">
        <v>472</v>
      </c>
      <c r="F566" s="301" t="s">
        <v>471</v>
      </c>
      <c r="G566" s="301"/>
      <c r="H566" s="301"/>
      <c r="I566" s="193" t="s">
        <v>450</v>
      </c>
      <c r="J566" s="301" t="s">
        <v>17</v>
      </c>
      <c r="K566" s="301"/>
      <c r="L566" s="191" t="s">
        <v>29</v>
      </c>
      <c r="M566" s="191">
        <v>4</v>
      </c>
      <c r="N566" s="299" t="s">
        <v>19</v>
      </c>
      <c r="O566" s="299"/>
      <c r="P566" s="299"/>
      <c r="Q566" s="191" t="s">
        <v>18</v>
      </c>
      <c r="R566" s="159"/>
      <c r="S566" s="159"/>
      <c r="T566" s="159"/>
      <c r="U566" s="159"/>
      <c r="V566" s="159"/>
      <c r="W566" s="159">
        <f t="shared" si="8"/>
        <v>0</v>
      </c>
    </row>
    <row r="567" spans="2:23" s="186" customFormat="1" ht="30" customHeight="1">
      <c r="B567" s="171"/>
      <c r="C567" s="312">
        <v>2018</v>
      </c>
      <c r="D567" s="312"/>
      <c r="E567" s="193" t="s">
        <v>470</v>
      </c>
      <c r="F567" s="301" t="s">
        <v>469</v>
      </c>
      <c r="G567" s="301"/>
      <c r="H567" s="301"/>
      <c r="I567" s="193" t="s">
        <v>450</v>
      </c>
      <c r="J567" s="301" t="s">
        <v>17</v>
      </c>
      <c r="K567" s="301"/>
      <c r="L567" s="191" t="s">
        <v>29</v>
      </c>
      <c r="M567" s="191">
        <v>4</v>
      </c>
      <c r="N567" s="299" t="s">
        <v>19</v>
      </c>
      <c r="O567" s="299"/>
      <c r="P567" s="299"/>
      <c r="Q567" s="191" t="s">
        <v>18</v>
      </c>
      <c r="R567" s="159"/>
      <c r="S567" s="159"/>
      <c r="T567" s="159"/>
      <c r="U567" s="159"/>
      <c r="V567" s="159"/>
      <c r="W567" s="159">
        <f t="shared" si="8"/>
        <v>0</v>
      </c>
    </row>
    <row r="568" spans="2:23" s="186" customFormat="1" ht="30" customHeight="1">
      <c r="B568" s="171"/>
      <c r="C568" s="312">
        <v>2018</v>
      </c>
      <c r="D568" s="312"/>
      <c r="E568" s="193" t="s">
        <v>468</v>
      </c>
      <c r="F568" s="301" t="s">
        <v>467</v>
      </c>
      <c r="G568" s="301"/>
      <c r="H568" s="301"/>
      <c r="I568" s="193" t="s">
        <v>450</v>
      </c>
      <c r="J568" s="301" t="s">
        <v>17</v>
      </c>
      <c r="K568" s="301"/>
      <c r="L568" s="191" t="s">
        <v>29</v>
      </c>
      <c r="M568" s="191">
        <v>4</v>
      </c>
      <c r="N568" s="299" t="s">
        <v>19</v>
      </c>
      <c r="O568" s="299"/>
      <c r="P568" s="299"/>
      <c r="Q568" s="191" t="s">
        <v>18</v>
      </c>
      <c r="R568" s="159"/>
      <c r="S568" s="159"/>
      <c r="T568" s="159"/>
      <c r="U568" s="159"/>
      <c r="V568" s="159"/>
      <c r="W568" s="159">
        <f t="shared" si="8"/>
        <v>0</v>
      </c>
    </row>
    <row r="569" spans="2:23" ht="30" customHeight="1">
      <c r="B569" s="171"/>
      <c r="C569" s="312">
        <v>2018</v>
      </c>
      <c r="D569" s="312"/>
      <c r="E569" s="202" t="s">
        <v>466</v>
      </c>
      <c r="F569" s="314" t="s">
        <v>465</v>
      </c>
      <c r="G569" s="314"/>
      <c r="H569" s="314"/>
      <c r="I569" s="202" t="s">
        <v>450</v>
      </c>
      <c r="J569" s="314" t="s">
        <v>17</v>
      </c>
      <c r="K569" s="314"/>
      <c r="L569" s="200" t="s">
        <v>29</v>
      </c>
      <c r="M569" s="200">
        <v>4</v>
      </c>
      <c r="N569" s="312" t="s">
        <v>19</v>
      </c>
      <c r="O569" s="312"/>
      <c r="P569" s="312"/>
      <c r="Q569" s="200" t="s">
        <v>18</v>
      </c>
      <c r="W569" s="144">
        <f t="shared" si="8"/>
        <v>0</v>
      </c>
    </row>
    <row r="570" spans="2:23" ht="30" customHeight="1">
      <c r="B570" s="171"/>
      <c r="C570" s="312">
        <v>2018</v>
      </c>
      <c r="D570" s="312"/>
      <c r="E570" s="202" t="s">
        <v>464</v>
      </c>
      <c r="F570" s="314" t="s">
        <v>463</v>
      </c>
      <c r="G570" s="314"/>
      <c r="H570" s="314"/>
      <c r="I570" s="202" t="s">
        <v>450</v>
      </c>
      <c r="J570" s="314" t="s">
        <v>17</v>
      </c>
      <c r="K570" s="314"/>
      <c r="L570" s="200" t="s">
        <v>29</v>
      </c>
      <c r="M570" s="200">
        <v>4</v>
      </c>
      <c r="N570" s="312" t="s">
        <v>19</v>
      </c>
      <c r="O570" s="312"/>
      <c r="P570" s="312"/>
      <c r="Q570" s="200" t="s">
        <v>18</v>
      </c>
      <c r="W570" s="144">
        <f t="shared" si="8"/>
        <v>0</v>
      </c>
    </row>
    <row r="571" spans="2:23" s="179" customFormat="1" ht="30" customHeight="1">
      <c r="B571" s="178"/>
      <c r="C571" s="305">
        <v>2018</v>
      </c>
      <c r="D571" s="305"/>
      <c r="E571" s="198" t="s">
        <v>462</v>
      </c>
      <c r="F571" s="307" t="s">
        <v>460</v>
      </c>
      <c r="G571" s="307"/>
      <c r="H571" s="307"/>
      <c r="I571" s="198" t="s">
        <v>450</v>
      </c>
      <c r="J571" s="307" t="s">
        <v>17</v>
      </c>
      <c r="K571" s="307"/>
      <c r="L571" s="196" t="s">
        <v>18</v>
      </c>
      <c r="M571" s="196">
        <v>1</v>
      </c>
      <c r="N571" s="305" t="s">
        <v>19</v>
      </c>
      <c r="O571" s="305"/>
      <c r="P571" s="305"/>
      <c r="Q571" s="196" t="s">
        <v>18</v>
      </c>
      <c r="R571" s="148"/>
      <c r="S571" s="148"/>
      <c r="T571" s="148"/>
      <c r="U571" s="148"/>
      <c r="V571" s="148"/>
      <c r="W571" s="148">
        <f t="shared" si="8"/>
        <v>0</v>
      </c>
    </row>
    <row r="572" spans="2:23" s="179" customFormat="1" ht="30" customHeight="1">
      <c r="B572" s="178"/>
      <c r="C572" s="305">
        <v>2018</v>
      </c>
      <c r="D572" s="305"/>
      <c r="E572" s="198" t="s">
        <v>461</v>
      </c>
      <c r="F572" s="307" t="s">
        <v>460</v>
      </c>
      <c r="G572" s="307"/>
      <c r="H572" s="307"/>
      <c r="I572" s="198" t="s">
        <v>450</v>
      </c>
      <c r="J572" s="307" t="s">
        <v>17</v>
      </c>
      <c r="K572" s="307"/>
      <c r="L572" s="196" t="s">
        <v>18</v>
      </c>
      <c r="M572" s="196">
        <v>2</v>
      </c>
      <c r="N572" s="305" t="s">
        <v>19</v>
      </c>
      <c r="O572" s="305"/>
      <c r="P572" s="305"/>
      <c r="Q572" s="196" t="s">
        <v>18</v>
      </c>
      <c r="R572" s="148"/>
      <c r="S572" s="148"/>
      <c r="T572" s="148"/>
      <c r="U572" s="148"/>
      <c r="V572" s="148"/>
      <c r="W572" s="148">
        <f t="shared" si="8"/>
        <v>0</v>
      </c>
    </row>
    <row r="573" spans="2:23" s="181" customFormat="1" ht="30" customHeight="1">
      <c r="B573" s="180"/>
      <c r="C573" s="308">
        <v>2018</v>
      </c>
      <c r="D573" s="308"/>
      <c r="E573" s="153" t="s">
        <v>459</v>
      </c>
      <c r="F573" s="310" t="s">
        <v>457</v>
      </c>
      <c r="G573" s="310"/>
      <c r="H573" s="310"/>
      <c r="I573" s="153" t="s">
        <v>450</v>
      </c>
      <c r="J573" s="310" t="s">
        <v>17</v>
      </c>
      <c r="K573" s="310"/>
      <c r="L573" s="199" t="s">
        <v>18</v>
      </c>
      <c r="M573" s="199">
        <v>3</v>
      </c>
      <c r="N573" s="308" t="s">
        <v>19</v>
      </c>
      <c r="O573" s="308"/>
      <c r="P573" s="308"/>
      <c r="Q573" s="199" t="s">
        <v>18</v>
      </c>
      <c r="R573" s="155"/>
      <c r="S573" s="155"/>
      <c r="T573" s="155"/>
      <c r="U573" s="155"/>
      <c r="V573" s="155"/>
      <c r="W573" s="155">
        <f t="shared" si="8"/>
        <v>0</v>
      </c>
    </row>
    <row r="574" spans="2:23" ht="30" customHeight="1">
      <c r="B574" s="171"/>
      <c r="C574" s="312">
        <v>2018</v>
      </c>
      <c r="D574" s="312"/>
      <c r="E574" s="202" t="s">
        <v>458</v>
      </c>
      <c r="F574" s="314" t="s">
        <v>457</v>
      </c>
      <c r="G574" s="314"/>
      <c r="H574" s="314"/>
      <c r="I574" s="202" t="s">
        <v>450</v>
      </c>
      <c r="J574" s="314" t="s">
        <v>17</v>
      </c>
      <c r="K574" s="314"/>
      <c r="L574" s="200" t="s">
        <v>29</v>
      </c>
      <c r="M574" s="200">
        <v>4</v>
      </c>
      <c r="N574" s="312" t="s">
        <v>19</v>
      </c>
      <c r="O574" s="312"/>
      <c r="P574" s="312"/>
      <c r="Q574" s="200" t="s">
        <v>18</v>
      </c>
      <c r="R574" s="159"/>
      <c r="S574" s="159"/>
      <c r="T574" s="159"/>
      <c r="U574" s="159"/>
      <c r="V574" s="159"/>
      <c r="W574" s="159">
        <f t="shared" si="8"/>
        <v>0</v>
      </c>
    </row>
    <row r="575" spans="2:23" s="179" customFormat="1" ht="30" customHeight="1">
      <c r="B575" s="178"/>
      <c r="C575" s="305">
        <v>2018</v>
      </c>
      <c r="D575" s="305"/>
      <c r="E575" s="198" t="s">
        <v>456</v>
      </c>
      <c r="F575" s="307" t="s">
        <v>454</v>
      </c>
      <c r="G575" s="307"/>
      <c r="H575" s="307"/>
      <c r="I575" s="198" t="s">
        <v>450</v>
      </c>
      <c r="J575" s="307" t="s">
        <v>17</v>
      </c>
      <c r="K575" s="307"/>
      <c r="L575" s="196" t="s">
        <v>18</v>
      </c>
      <c r="M575" s="196">
        <v>1</v>
      </c>
      <c r="N575" s="305" t="s">
        <v>19</v>
      </c>
      <c r="O575" s="305"/>
      <c r="P575" s="305"/>
      <c r="Q575" s="196" t="s">
        <v>18</v>
      </c>
      <c r="R575" s="148">
        <f t="shared" ref="R575:T577" si="9">R576</f>
        <v>472400</v>
      </c>
      <c r="S575" s="148">
        <f t="shared" si="9"/>
        <v>1240889.6299999999</v>
      </c>
      <c r="T575" s="148">
        <f t="shared" si="9"/>
        <v>224033.62</v>
      </c>
      <c r="U575" s="148">
        <f>U576</f>
        <v>0</v>
      </c>
      <c r="V575" s="148"/>
      <c r="W575" s="148">
        <f t="shared" si="8"/>
        <v>1937323.25</v>
      </c>
    </row>
    <row r="576" spans="2:23" s="179" customFormat="1" ht="30" customHeight="1">
      <c r="B576" s="178"/>
      <c r="C576" s="305">
        <v>2018</v>
      </c>
      <c r="D576" s="305"/>
      <c r="E576" s="198" t="s">
        <v>455</v>
      </c>
      <c r="F576" s="307" t="s">
        <v>454</v>
      </c>
      <c r="G576" s="307"/>
      <c r="H576" s="307"/>
      <c r="I576" s="198" t="s">
        <v>450</v>
      </c>
      <c r="J576" s="307" t="s">
        <v>17</v>
      </c>
      <c r="K576" s="307"/>
      <c r="L576" s="196" t="s">
        <v>18</v>
      </c>
      <c r="M576" s="196">
        <v>2</v>
      </c>
      <c r="N576" s="305" t="s">
        <v>19</v>
      </c>
      <c r="O576" s="305"/>
      <c r="P576" s="305"/>
      <c r="Q576" s="196" t="s">
        <v>18</v>
      </c>
      <c r="R576" s="148">
        <f t="shared" si="9"/>
        <v>472400</v>
      </c>
      <c r="S576" s="148">
        <f t="shared" si="9"/>
        <v>1240889.6299999999</v>
      </c>
      <c r="T576" s="148">
        <f t="shared" si="9"/>
        <v>224033.62</v>
      </c>
      <c r="U576" s="148">
        <f>U577</f>
        <v>0</v>
      </c>
      <c r="V576" s="148"/>
      <c r="W576" s="148">
        <f t="shared" si="8"/>
        <v>1937323.25</v>
      </c>
    </row>
    <row r="577" spans="2:23" s="181" customFormat="1" ht="30" customHeight="1">
      <c r="B577" s="180"/>
      <c r="C577" s="308">
        <v>2018</v>
      </c>
      <c r="D577" s="308"/>
      <c r="E577" s="153" t="s">
        <v>453</v>
      </c>
      <c r="F577" s="310" t="s">
        <v>451</v>
      </c>
      <c r="G577" s="310"/>
      <c r="H577" s="310"/>
      <c r="I577" s="153" t="s">
        <v>450</v>
      </c>
      <c r="J577" s="310" t="s">
        <v>17</v>
      </c>
      <c r="K577" s="310"/>
      <c r="L577" s="199" t="s">
        <v>18</v>
      </c>
      <c r="M577" s="199">
        <v>3</v>
      </c>
      <c r="N577" s="308" t="s">
        <v>19</v>
      </c>
      <c r="O577" s="308"/>
      <c r="P577" s="308"/>
      <c r="Q577" s="199" t="s">
        <v>18</v>
      </c>
      <c r="R577" s="155">
        <f t="shared" si="9"/>
        <v>472400</v>
      </c>
      <c r="S577" s="155">
        <f t="shared" si="9"/>
        <v>1240889.6299999999</v>
      </c>
      <c r="T577" s="155">
        <f t="shared" si="9"/>
        <v>224033.62</v>
      </c>
      <c r="U577" s="155">
        <f>U578</f>
        <v>0</v>
      </c>
      <c r="V577" s="155"/>
      <c r="W577" s="155">
        <f t="shared" si="8"/>
        <v>1937323.25</v>
      </c>
    </row>
    <row r="578" spans="2:23" ht="30" customHeight="1">
      <c r="B578" s="171"/>
      <c r="C578" s="312">
        <v>2018</v>
      </c>
      <c r="D578" s="312"/>
      <c r="E578" s="202" t="s">
        <v>452</v>
      </c>
      <c r="F578" s="314" t="s">
        <v>451</v>
      </c>
      <c r="G578" s="314"/>
      <c r="H578" s="314"/>
      <c r="I578" s="202" t="s">
        <v>450</v>
      </c>
      <c r="J578" s="314" t="s">
        <v>17</v>
      </c>
      <c r="K578" s="314"/>
      <c r="L578" s="200" t="s">
        <v>29</v>
      </c>
      <c r="M578" s="200">
        <v>4</v>
      </c>
      <c r="N578" s="312" t="s">
        <v>19</v>
      </c>
      <c r="O578" s="312"/>
      <c r="P578" s="312"/>
      <c r="Q578" s="200" t="s">
        <v>18</v>
      </c>
      <c r="R578" s="164">
        <f>476400-4000</f>
        <v>472400</v>
      </c>
      <c r="S578" s="144">
        <f>1626565.18-385675.55</f>
        <v>1240889.6299999999</v>
      </c>
      <c r="T578" s="144">
        <v>224033.62</v>
      </c>
      <c r="W578" s="144">
        <f t="shared" si="8"/>
        <v>1937323.25</v>
      </c>
    </row>
    <row r="579" spans="2:23" ht="21" customHeight="1" thickBot="1">
      <c r="B579" s="172"/>
      <c r="F579" s="316" t="s">
        <v>449</v>
      </c>
      <c r="G579" s="316"/>
      <c r="H579" s="316"/>
      <c r="Q579" s="172" t="s">
        <v>448</v>
      </c>
      <c r="R579" s="168">
        <f t="shared" ref="R579:W579" si="10">R575+R571+R535+R3</f>
        <v>472400</v>
      </c>
      <c r="S579" s="168">
        <f t="shared" si="10"/>
        <v>1285767.6299999999</v>
      </c>
      <c r="T579" s="168">
        <f t="shared" si="10"/>
        <v>229551.12</v>
      </c>
      <c r="U579" s="168">
        <f t="shared" si="10"/>
        <v>6135.78</v>
      </c>
      <c r="V579" s="168">
        <f t="shared" si="10"/>
        <v>31979.840000000004</v>
      </c>
      <c r="W579" s="168">
        <f t="shared" si="10"/>
        <v>2025834.37</v>
      </c>
    </row>
    <row r="580" spans="2:23" ht="30" customHeight="1" thickTop="1">
      <c r="B580" s="172"/>
      <c r="C580" s="188"/>
      <c r="D580" s="188"/>
      <c r="E580" s="188"/>
      <c r="F580" s="188"/>
      <c r="G580" s="188"/>
      <c r="H580" s="188"/>
      <c r="I580" s="188"/>
      <c r="J580" s="188"/>
      <c r="K580" s="188"/>
      <c r="L580" s="188"/>
      <c r="M580" s="188"/>
      <c r="N580" s="188"/>
      <c r="O580" s="188"/>
      <c r="P580" s="188"/>
      <c r="Q580" s="188"/>
      <c r="R580" s="189"/>
      <c r="S580" s="189"/>
      <c r="T580" s="189"/>
      <c r="U580" s="189"/>
      <c r="V580" s="189"/>
      <c r="W580" s="189"/>
    </row>
    <row r="581" spans="2:23" ht="30" customHeight="1">
      <c r="B581" s="172"/>
    </row>
    <row r="582" spans="2:23" ht="30" customHeight="1">
      <c r="B582" s="172"/>
    </row>
    <row r="583" spans="2:23" ht="30" customHeight="1">
      <c r="B583" s="172"/>
    </row>
    <row r="584" spans="2:23" ht="30" customHeight="1">
      <c r="B584" s="172"/>
    </row>
    <row r="585" spans="2:23" ht="30" customHeight="1">
      <c r="B585" s="172"/>
    </row>
    <row r="586" spans="2:23" ht="30" customHeight="1">
      <c r="B586" s="172"/>
    </row>
    <row r="587" spans="2:23" ht="30" customHeight="1">
      <c r="B587" s="172"/>
    </row>
    <row r="588" spans="2:23" ht="30" customHeight="1">
      <c r="B588" s="172"/>
    </row>
    <row r="589" spans="2:23" ht="30" customHeight="1">
      <c r="B589" s="172"/>
    </row>
    <row r="590" spans="2:23" ht="30" customHeight="1">
      <c r="B590" s="172"/>
    </row>
  </sheetData>
  <mergeCells count="2313">
    <mergeCell ref="C3:D3"/>
    <mergeCell ref="F3:H3"/>
    <mergeCell ref="J3:K3"/>
    <mergeCell ref="N3:P3"/>
    <mergeCell ref="C4:D4"/>
    <mergeCell ref="F4:H4"/>
    <mergeCell ref="J4:K4"/>
    <mergeCell ref="N4:P4"/>
    <mergeCell ref="C1:D1"/>
    <mergeCell ref="F1:H1"/>
    <mergeCell ref="J1:K1"/>
    <mergeCell ref="N1:P1"/>
    <mergeCell ref="C2:D2"/>
    <mergeCell ref="F2:H2"/>
    <mergeCell ref="J2:K2"/>
    <mergeCell ref="N2:P2"/>
    <mergeCell ref="C9:D9"/>
    <mergeCell ref="F9:H9"/>
    <mergeCell ref="J9:K9"/>
    <mergeCell ref="N9:P9"/>
    <mergeCell ref="C10:D10"/>
    <mergeCell ref="F10:H10"/>
    <mergeCell ref="J10:K10"/>
    <mergeCell ref="N10:P10"/>
    <mergeCell ref="C7:D7"/>
    <mergeCell ref="F7:H7"/>
    <mergeCell ref="J7:K7"/>
    <mergeCell ref="N7:P7"/>
    <mergeCell ref="C8:D8"/>
    <mergeCell ref="F8:H8"/>
    <mergeCell ref="J8:K8"/>
    <mergeCell ref="N8:P8"/>
    <mergeCell ref="C5:D5"/>
    <mergeCell ref="F5:H5"/>
    <mergeCell ref="J5:K5"/>
    <mergeCell ref="N5:P5"/>
    <mergeCell ref="C6:D6"/>
    <mergeCell ref="F6:H6"/>
    <mergeCell ref="J6:K6"/>
    <mergeCell ref="N6:P6"/>
    <mergeCell ref="C15:D15"/>
    <mergeCell ref="F15:H15"/>
    <mergeCell ref="J15:K15"/>
    <mergeCell ref="N15:P15"/>
    <mergeCell ref="C16:D16"/>
    <mergeCell ref="F16:H16"/>
    <mergeCell ref="J16:K16"/>
    <mergeCell ref="N16:P16"/>
    <mergeCell ref="C13:D13"/>
    <mergeCell ref="F13:H13"/>
    <mergeCell ref="J13:K13"/>
    <mergeCell ref="N13:P13"/>
    <mergeCell ref="C14:D14"/>
    <mergeCell ref="F14:H14"/>
    <mergeCell ref="J14:K14"/>
    <mergeCell ref="N14:P14"/>
    <mergeCell ref="C11:D11"/>
    <mergeCell ref="F11:H11"/>
    <mergeCell ref="J11:K11"/>
    <mergeCell ref="N11:P11"/>
    <mergeCell ref="C12:D12"/>
    <mergeCell ref="F12:H12"/>
    <mergeCell ref="J12:K12"/>
    <mergeCell ref="N12:P12"/>
    <mergeCell ref="C21:D21"/>
    <mergeCell ref="F21:H21"/>
    <mergeCell ref="J21:K21"/>
    <mergeCell ref="N21:P21"/>
    <mergeCell ref="C22:D22"/>
    <mergeCell ref="F22:H22"/>
    <mergeCell ref="J22:K22"/>
    <mergeCell ref="N22:P22"/>
    <mergeCell ref="C19:D19"/>
    <mergeCell ref="F19:H19"/>
    <mergeCell ref="J19:K19"/>
    <mergeCell ref="N19:P19"/>
    <mergeCell ref="C20:D20"/>
    <mergeCell ref="F20:H20"/>
    <mergeCell ref="J20:K20"/>
    <mergeCell ref="N20:P20"/>
    <mergeCell ref="C17:D17"/>
    <mergeCell ref="F17:H17"/>
    <mergeCell ref="J17:K17"/>
    <mergeCell ref="N17:P17"/>
    <mergeCell ref="C18:D18"/>
    <mergeCell ref="F18:H18"/>
    <mergeCell ref="J18:K18"/>
    <mergeCell ref="N18:P18"/>
    <mergeCell ref="C27:D27"/>
    <mergeCell ref="F27:H27"/>
    <mergeCell ref="J27:K27"/>
    <mergeCell ref="N27:P27"/>
    <mergeCell ref="C28:D28"/>
    <mergeCell ref="F28:H28"/>
    <mergeCell ref="J28:K28"/>
    <mergeCell ref="N28:P28"/>
    <mergeCell ref="C25:D25"/>
    <mergeCell ref="F25:H25"/>
    <mergeCell ref="J25:K25"/>
    <mergeCell ref="N25:P25"/>
    <mergeCell ref="C26:D26"/>
    <mergeCell ref="F26:H26"/>
    <mergeCell ref="J26:K26"/>
    <mergeCell ref="N26:P26"/>
    <mergeCell ref="C23:D23"/>
    <mergeCell ref="F23:H23"/>
    <mergeCell ref="J23:K23"/>
    <mergeCell ref="N23:P23"/>
    <mergeCell ref="C24:D24"/>
    <mergeCell ref="F24:H24"/>
    <mergeCell ref="J24:K24"/>
    <mergeCell ref="N24:P24"/>
    <mergeCell ref="C33:D33"/>
    <mergeCell ref="F33:H33"/>
    <mergeCell ref="J33:K33"/>
    <mergeCell ref="N33:P33"/>
    <mergeCell ref="C34:D34"/>
    <mergeCell ref="F34:H34"/>
    <mergeCell ref="J34:K34"/>
    <mergeCell ref="N34:P34"/>
    <mergeCell ref="C31:D31"/>
    <mergeCell ref="F31:H31"/>
    <mergeCell ref="J31:K31"/>
    <mergeCell ref="N31:P31"/>
    <mergeCell ref="C32:D32"/>
    <mergeCell ref="F32:H32"/>
    <mergeCell ref="J32:K32"/>
    <mergeCell ref="N32:P32"/>
    <mergeCell ref="C29:D29"/>
    <mergeCell ref="F29:H29"/>
    <mergeCell ref="J29:K29"/>
    <mergeCell ref="N29:P29"/>
    <mergeCell ref="C30:D30"/>
    <mergeCell ref="F30:H30"/>
    <mergeCell ref="J30:K30"/>
    <mergeCell ref="N30:P30"/>
    <mergeCell ref="C39:D39"/>
    <mergeCell ref="F39:H39"/>
    <mergeCell ref="J39:K39"/>
    <mergeCell ref="N39:P39"/>
    <mergeCell ref="C40:D40"/>
    <mergeCell ref="F40:H40"/>
    <mergeCell ref="J40:K40"/>
    <mergeCell ref="N40:P40"/>
    <mergeCell ref="C37:D37"/>
    <mergeCell ref="F37:H37"/>
    <mergeCell ref="J37:K37"/>
    <mergeCell ref="N37:P37"/>
    <mergeCell ref="C38:D38"/>
    <mergeCell ref="F38:H38"/>
    <mergeCell ref="J38:K38"/>
    <mergeCell ref="N38:P38"/>
    <mergeCell ref="C35:D35"/>
    <mergeCell ref="F35:H35"/>
    <mergeCell ref="J35:K35"/>
    <mergeCell ref="N35:P35"/>
    <mergeCell ref="C36:D36"/>
    <mergeCell ref="F36:H36"/>
    <mergeCell ref="J36:K36"/>
    <mergeCell ref="N36:P36"/>
    <mergeCell ref="C45:D45"/>
    <mergeCell ref="F45:H45"/>
    <mergeCell ref="J45:K45"/>
    <mergeCell ref="N45:P45"/>
    <mergeCell ref="C46:D46"/>
    <mergeCell ref="F46:H46"/>
    <mergeCell ref="J46:K46"/>
    <mergeCell ref="N46:P46"/>
    <mergeCell ref="C43:D43"/>
    <mergeCell ref="F43:H43"/>
    <mergeCell ref="J43:K43"/>
    <mergeCell ref="N43:P43"/>
    <mergeCell ref="C44:D44"/>
    <mergeCell ref="F44:H44"/>
    <mergeCell ref="J44:K44"/>
    <mergeCell ref="N44:P44"/>
    <mergeCell ref="C41:D41"/>
    <mergeCell ref="F41:H41"/>
    <mergeCell ref="J41:K41"/>
    <mergeCell ref="N41:P41"/>
    <mergeCell ref="C42:D42"/>
    <mergeCell ref="F42:H42"/>
    <mergeCell ref="J42:K42"/>
    <mergeCell ref="N42:P42"/>
    <mergeCell ref="C51:D51"/>
    <mergeCell ref="F51:H51"/>
    <mergeCell ref="J51:K51"/>
    <mergeCell ref="N51:P51"/>
    <mergeCell ref="C52:D52"/>
    <mergeCell ref="F52:H52"/>
    <mergeCell ref="J52:K52"/>
    <mergeCell ref="N52:P52"/>
    <mergeCell ref="C49:D49"/>
    <mergeCell ref="F49:H49"/>
    <mergeCell ref="J49:K49"/>
    <mergeCell ref="N49:P49"/>
    <mergeCell ref="C50:D50"/>
    <mergeCell ref="F50:H50"/>
    <mergeCell ref="J50:K50"/>
    <mergeCell ref="N50:P50"/>
    <mergeCell ref="C47:D47"/>
    <mergeCell ref="F47:H47"/>
    <mergeCell ref="J47:K47"/>
    <mergeCell ref="N47:P47"/>
    <mergeCell ref="C48:D48"/>
    <mergeCell ref="F48:H48"/>
    <mergeCell ref="J48:K48"/>
    <mergeCell ref="N48:P48"/>
    <mergeCell ref="C57:D57"/>
    <mergeCell ref="F57:H57"/>
    <mergeCell ref="J57:K57"/>
    <mergeCell ref="N57:P57"/>
    <mergeCell ref="C58:D58"/>
    <mergeCell ref="F58:H58"/>
    <mergeCell ref="J58:K58"/>
    <mergeCell ref="N58:P58"/>
    <mergeCell ref="C55:D55"/>
    <mergeCell ref="F55:H55"/>
    <mergeCell ref="J55:K55"/>
    <mergeCell ref="N55:P55"/>
    <mergeCell ref="C56:D56"/>
    <mergeCell ref="F56:H56"/>
    <mergeCell ref="J56:K56"/>
    <mergeCell ref="N56:P56"/>
    <mergeCell ref="C53:D53"/>
    <mergeCell ref="F53:H53"/>
    <mergeCell ref="J53:K53"/>
    <mergeCell ref="N53:P53"/>
    <mergeCell ref="C54:D54"/>
    <mergeCell ref="F54:H54"/>
    <mergeCell ref="J54:K54"/>
    <mergeCell ref="N54:P54"/>
    <mergeCell ref="C63:D63"/>
    <mergeCell ref="F63:H63"/>
    <mergeCell ref="J63:K63"/>
    <mergeCell ref="N63:P63"/>
    <mergeCell ref="C64:D64"/>
    <mergeCell ref="F64:H64"/>
    <mergeCell ref="J64:K64"/>
    <mergeCell ref="N64:P64"/>
    <mergeCell ref="C61:D61"/>
    <mergeCell ref="F61:H61"/>
    <mergeCell ref="J61:K61"/>
    <mergeCell ref="N61:P61"/>
    <mergeCell ref="C62:D62"/>
    <mergeCell ref="F62:H62"/>
    <mergeCell ref="J62:K62"/>
    <mergeCell ref="N62:P62"/>
    <mergeCell ref="C59:D59"/>
    <mergeCell ref="F59:H59"/>
    <mergeCell ref="J59:K59"/>
    <mergeCell ref="N59:P59"/>
    <mergeCell ref="C60:D60"/>
    <mergeCell ref="F60:H60"/>
    <mergeCell ref="J60:K60"/>
    <mergeCell ref="N60:P60"/>
    <mergeCell ref="C69:D69"/>
    <mergeCell ref="F69:H69"/>
    <mergeCell ref="J69:K69"/>
    <mergeCell ref="N69:P69"/>
    <mergeCell ref="C70:D70"/>
    <mergeCell ref="F70:H70"/>
    <mergeCell ref="J70:K70"/>
    <mergeCell ref="N70:P70"/>
    <mergeCell ref="C67:D67"/>
    <mergeCell ref="F67:H67"/>
    <mergeCell ref="J67:K67"/>
    <mergeCell ref="N67:P67"/>
    <mergeCell ref="C68:D68"/>
    <mergeCell ref="F68:H68"/>
    <mergeCell ref="J68:K68"/>
    <mergeCell ref="N68:P68"/>
    <mergeCell ref="C65:D65"/>
    <mergeCell ref="F65:H65"/>
    <mergeCell ref="J65:K65"/>
    <mergeCell ref="N65:P65"/>
    <mergeCell ref="C66:D66"/>
    <mergeCell ref="F66:H66"/>
    <mergeCell ref="J66:K66"/>
    <mergeCell ref="N66:P66"/>
    <mergeCell ref="C75:D75"/>
    <mergeCell ref="F75:H75"/>
    <mergeCell ref="J75:K75"/>
    <mergeCell ref="N75:P75"/>
    <mergeCell ref="C76:D76"/>
    <mergeCell ref="F76:H76"/>
    <mergeCell ref="J76:K76"/>
    <mergeCell ref="N76:P76"/>
    <mergeCell ref="C73:D73"/>
    <mergeCell ref="F73:H73"/>
    <mergeCell ref="J73:K73"/>
    <mergeCell ref="N73:P73"/>
    <mergeCell ref="C74:D74"/>
    <mergeCell ref="F74:H74"/>
    <mergeCell ref="J74:K74"/>
    <mergeCell ref="N74:P74"/>
    <mergeCell ref="C71:D71"/>
    <mergeCell ref="F71:H71"/>
    <mergeCell ref="J71:K71"/>
    <mergeCell ref="N71:P71"/>
    <mergeCell ref="C72:D72"/>
    <mergeCell ref="F72:H72"/>
    <mergeCell ref="J72:K72"/>
    <mergeCell ref="N72:P72"/>
    <mergeCell ref="C81:D81"/>
    <mergeCell ref="F81:H81"/>
    <mergeCell ref="J81:K81"/>
    <mergeCell ref="N81:P81"/>
    <mergeCell ref="C82:D82"/>
    <mergeCell ref="F82:H82"/>
    <mergeCell ref="J82:K82"/>
    <mergeCell ref="N82:P82"/>
    <mergeCell ref="C79:D79"/>
    <mergeCell ref="F79:H79"/>
    <mergeCell ref="J79:K79"/>
    <mergeCell ref="N79:P79"/>
    <mergeCell ref="C80:D80"/>
    <mergeCell ref="F80:H80"/>
    <mergeCell ref="J80:K80"/>
    <mergeCell ref="N80:P80"/>
    <mergeCell ref="C77:D77"/>
    <mergeCell ref="F77:H77"/>
    <mergeCell ref="J77:K77"/>
    <mergeCell ref="N77:P77"/>
    <mergeCell ref="C78:D78"/>
    <mergeCell ref="F78:H78"/>
    <mergeCell ref="J78:K78"/>
    <mergeCell ref="N78:P78"/>
    <mergeCell ref="C87:D87"/>
    <mergeCell ref="F87:H87"/>
    <mergeCell ref="J87:K87"/>
    <mergeCell ref="N87:P87"/>
    <mergeCell ref="C88:D88"/>
    <mergeCell ref="F88:H88"/>
    <mergeCell ref="J88:K88"/>
    <mergeCell ref="N88:P88"/>
    <mergeCell ref="C85:D85"/>
    <mergeCell ref="F85:H85"/>
    <mergeCell ref="J85:K85"/>
    <mergeCell ref="N85:P85"/>
    <mergeCell ref="C86:D86"/>
    <mergeCell ref="F86:H86"/>
    <mergeCell ref="J86:K86"/>
    <mergeCell ref="N86:P86"/>
    <mergeCell ref="C83:D83"/>
    <mergeCell ref="F83:H83"/>
    <mergeCell ref="J83:K83"/>
    <mergeCell ref="N83:P83"/>
    <mergeCell ref="C84:D84"/>
    <mergeCell ref="F84:H84"/>
    <mergeCell ref="J84:K84"/>
    <mergeCell ref="N84:P84"/>
    <mergeCell ref="C93:D93"/>
    <mergeCell ref="F93:H93"/>
    <mergeCell ref="J93:K93"/>
    <mergeCell ref="N93:P93"/>
    <mergeCell ref="C94:D94"/>
    <mergeCell ref="F94:H94"/>
    <mergeCell ref="J94:K94"/>
    <mergeCell ref="N94:P94"/>
    <mergeCell ref="C91:D91"/>
    <mergeCell ref="F91:H91"/>
    <mergeCell ref="J91:K91"/>
    <mergeCell ref="N91:P91"/>
    <mergeCell ref="C92:D92"/>
    <mergeCell ref="F92:H92"/>
    <mergeCell ref="J92:K92"/>
    <mergeCell ref="N92:P92"/>
    <mergeCell ref="C89:D89"/>
    <mergeCell ref="F89:H89"/>
    <mergeCell ref="J89:K89"/>
    <mergeCell ref="N89:P89"/>
    <mergeCell ref="C90:D90"/>
    <mergeCell ref="F90:H90"/>
    <mergeCell ref="J90:K90"/>
    <mergeCell ref="N90:P90"/>
    <mergeCell ref="C99:D99"/>
    <mergeCell ref="F99:H99"/>
    <mergeCell ref="J99:K99"/>
    <mergeCell ref="N99:P99"/>
    <mergeCell ref="C100:D100"/>
    <mergeCell ref="F100:H100"/>
    <mergeCell ref="J100:K100"/>
    <mergeCell ref="N100:P100"/>
    <mergeCell ref="C97:D97"/>
    <mergeCell ref="F97:H97"/>
    <mergeCell ref="J97:K97"/>
    <mergeCell ref="N97:P97"/>
    <mergeCell ref="C98:D98"/>
    <mergeCell ref="F98:H98"/>
    <mergeCell ref="J98:K98"/>
    <mergeCell ref="N98:P98"/>
    <mergeCell ref="C95:D95"/>
    <mergeCell ref="F95:H95"/>
    <mergeCell ref="J95:K95"/>
    <mergeCell ref="N95:P95"/>
    <mergeCell ref="C96:D96"/>
    <mergeCell ref="F96:H96"/>
    <mergeCell ref="J96:K96"/>
    <mergeCell ref="N96:P96"/>
    <mergeCell ref="C105:D105"/>
    <mergeCell ref="F105:H105"/>
    <mergeCell ref="J105:K105"/>
    <mergeCell ref="N105:P105"/>
    <mergeCell ref="C106:D106"/>
    <mergeCell ref="F106:H106"/>
    <mergeCell ref="J106:K106"/>
    <mergeCell ref="N106:P106"/>
    <mergeCell ref="C103:D103"/>
    <mergeCell ref="F103:H103"/>
    <mergeCell ref="J103:K103"/>
    <mergeCell ref="N103:P103"/>
    <mergeCell ref="C104:D104"/>
    <mergeCell ref="F104:H104"/>
    <mergeCell ref="J104:K104"/>
    <mergeCell ref="N104:P104"/>
    <mergeCell ref="C101:D101"/>
    <mergeCell ref="F101:H101"/>
    <mergeCell ref="J101:K101"/>
    <mergeCell ref="N101:P101"/>
    <mergeCell ref="C102:D102"/>
    <mergeCell ref="F102:H102"/>
    <mergeCell ref="J102:K102"/>
    <mergeCell ref="N102:P102"/>
    <mergeCell ref="C111:D111"/>
    <mergeCell ref="F111:H111"/>
    <mergeCell ref="J111:K111"/>
    <mergeCell ref="N111:P111"/>
    <mergeCell ref="C112:D112"/>
    <mergeCell ref="F112:H112"/>
    <mergeCell ref="J112:K112"/>
    <mergeCell ref="N112:P112"/>
    <mergeCell ref="C109:D109"/>
    <mergeCell ref="F109:H109"/>
    <mergeCell ref="J109:K109"/>
    <mergeCell ref="N109:P109"/>
    <mergeCell ref="C110:D110"/>
    <mergeCell ref="F110:H110"/>
    <mergeCell ref="J110:K110"/>
    <mergeCell ref="N110:P110"/>
    <mergeCell ref="C107:D107"/>
    <mergeCell ref="F107:H107"/>
    <mergeCell ref="J107:K107"/>
    <mergeCell ref="N107:P107"/>
    <mergeCell ref="C108:D108"/>
    <mergeCell ref="F108:H108"/>
    <mergeCell ref="J108:K108"/>
    <mergeCell ref="N108:P108"/>
    <mergeCell ref="C117:D117"/>
    <mergeCell ref="F117:H117"/>
    <mergeCell ref="J117:K117"/>
    <mergeCell ref="N117:P117"/>
    <mergeCell ref="C118:D118"/>
    <mergeCell ref="F118:H118"/>
    <mergeCell ref="J118:K118"/>
    <mergeCell ref="N118:P118"/>
    <mergeCell ref="C115:D115"/>
    <mergeCell ref="F115:H115"/>
    <mergeCell ref="J115:K115"/>
    <mergeCell ref="N115:P115"/>
    <mergeCell ref="C116:D116"/>
    <mergeCell ref="F116:H116"/>
    <mergeCell ref="J116:K116"/>
    <mergeCell ref="N116:P116"/>
    <mergeCell ref="C113:D113"/>
    <mergeCell ref="F113:H113"/>
    <mergeCell ref="J113:K113"/>
    <mergeCell ref="N113:P113"/>
    <mergeCell ref="C114:D114"/>
    <mergeCell ref="F114:H114"/>
    <mergeCell ref="J114:K114"/>
    <mergeCell ref="N114:P114"/>
    <mergeCell ref="C123:D123"/>
    <mergeCell ref="F123:H123"/>
    <mergeCell ref="J123:K123"/>
    <mergeCell ref="N123:P123"/>
    <mergeCell ref="C124:D124"/>
    <mergeCell ref="F124:H124"/>
    <mergeCell ref="J124:K124"/>
    <mergeCell ref="N124:P124"/>
    <mergeCell ref="C121:D121"/>
    <mergeCell ref="F121:H121"/>
    <mergeCell ref="J121:K121"/>
    <mergeCell ref="N121:P121"/>
    <mergeCell ref="C122:D122"/>
    <mergeCell ref="F122:H122"/>
    <mergeCell ref="J122:K122"/>
    <mergeCell ref="N122:P122"/>
    <mergeCell ref="C119:D119"/>
    <mergeCell ref="F119:H119"/>
    <mergeCell ref="J119:K119"/>
    <mergeCell ref="N119:P119"/>
    <mergeCell ref="C120:D120"/>
    <mergeCell ref="F120:H120"/>
    <mergeCell ref="J120:K120"/>
    <mergeCell ref="N120:P120"/>
    <mergeCell ref="C129:D129"/>
    <mergeCell ref="F129:H129"/>
    <mergeCell ref="J129:K129"/>
    <mergeCell ref="N129:P129"/>
    <mergeCell ref="C130:D130"/>
    <mergeCell ref="F130:H130"/>
    <mergeCell ref="J130:K130"/>
    <mergeCell ref="N130:P130"/>
    <mergeCell ref="C127:D127"/>
    <mergeCell ref="F127:H127"/>
    <mergeCell ref="J127:K127"/>
    <mergeCell ref="N127:P127"/>
    <mergeCell ref="C128:D128"/>
    <mergeCell ref="F128:H128"/>
    <mergeCell ref="J128:K128"/>
    <mergeCell ref="N128:P128"/>
    <mergeCell ref="C125:D125"/>
    <mergeCell ref="F125:H125"/>
    <mergeCell ref="J125:K125"/>
    <mergeCell ref="N125:P125"/>
    <mergeCell ref="C126:D126"/>
    <mergeCell ref="F126:H126"/>
    <mergeCell ref="J126:K126"/>
    <mergeCell ref="N126:P126"/>
    <mergeCell ref="C135:D135"/>
    <mergeCell ref="F135:H135"/>
    <mergeCell ref="J135:K135"/>
    <mergeCell ref="N135:P135"/>
    <mergeCell ref="C136:D136"/>
    <mergeCell ref="F136:H136"/>
    <mergeCell ref="J136:K136"/>
    <mergeCell ref="N136:P136"/>
    <mergeCell ref="C133:D133"/>
    <mergeCell ref="F133:H133"/>
    <mergeCell ref="J133:K133"/>
    <mergeCell ref="N133:P133"/>
    <mergeCell ref="C134:D134"/>
    <mergeCell ref="F134:H134"/>
    <mergeCell ref="J134:K134"/>
    <mergeCell ref="N134:P134"/>
    <mergeCell ref="C131:D131"/>
    <mergeCell ref="F131:H131"/>
    <mergeCell ref="J131:K131"/>
    <mergeCell ref="N131:P131"/>
    <mergeCell ref="C132:D132"/>
    <mergeCell ref="F132:H132"/>
    <mergeCell ref="J132:K132"/>
    <mergeCell ref="N132:P132"/>
    <mergeCell ref="C141:D141"/>
    <mergeCell ref="F141:H141"/>
    <mergeCell ref="J141:K141"/>
    <mergeCell ref="N141:P141"/>
    <mergeCell ref="C142:D142"/>
    <mergeCell ref="F142:H142"/>
    <mergeCell ref="J142:K142"/>
    <mergeCell ref="N142:P142"/>
    <mergeCell ref="C139:D139"/>
    <mergeCell ref="F139:H139"/>
    <mergeCell ref="J139:K139"/>
    <mergeCell ref="N139:P139"/>
    <mergeCell ref="C140:D140"/>
    <mergeCell ref="F140:H140"/>
    <mergeCell ref="J140:K140"/>
    <mergeCell ref="N140:P140"/>
    <mergeCell ref="C137:D137"/>
    <mergeCell ref="F137:H137"/>
    <mergeCell ref="J137:K137"/>
    <mergeCell ref="N137:P137"/>
    <mergeCell ref="C138:D138"/>
    <mergeCell ref="F138:H138"/>
    <mergeCell ref="J138:K138"/>
    <mergeCell ref="N138:P138"/>
    <mergeCell ref="C147:D147"/>
    <mergeCell ref="F147:H147"/>
    <mergeCell ref="J147:K147"/>
    <mergeCell ref="N147:P147"/>
    <mergeCell ref="C148:D148"/>
    <mergeCell ref="F148:H148"/>
    <mergeCell ref="J148:K148"/>
    <mergeCell ref="N148:P148"/>
    <mergeCell ref="C145:D145"/>
    <mergeCell ref="F145:H145"/>
    <mergeCell ref="J145:K145"/>
    <mergeCell ref="N145:P145"/>
    <mergeCell ref="C146:D146"/>
    <mergeCell ref="F146:H146"/>
    <mergeCell ref="J146:K146"/>
    <mergeCell ref="N146:P146"/>
    <mergeCell ref="C143:D143"/>
    <mergeCell ref="F143:H143"/>
    <mergeCell ref="J143:K143"/>
    <mergeCell ref="N143:P143"/>
    <mergeCell ref="C144:D144"/>
    <mergeCell ref="F144:H144"/>
    <mergeCell ref="J144:K144"/>
    <mergeCell ref="N144:P144"/>
    <mergeCell ref="C153:D153"/>
    <mergeCell ref="F153:H153"/>
    <mergeCell ref="J153:K153"/>
    <mergeCell ref="N153:P153"/>
    <mergeCell ref="C154:D154"/>
    <mergeCell ref="F154:H154"/>
    <mergeCell ref="J154:K154"/>
    <mergeCell ref="N154:P154"/>
    <mergeCell ref="C151:D151"/>
    <mergeCell ref="F151:H151"/>
    <mergeCell ref="J151:K151"/>
    <mergeCell ref="N151:P151"/>
    <mergeCell ref="C152:D152"/>
    <mergeCell ref="F152:H152"/>
    <mergeCell ref="J152:K152"/>
    <mergeCell ref="N152:P152"/>
    <mergeCell ref="C149:D149"/>
    <mergeCell ref="F149:H149"/>
    <mergeCell ref="J149:K149"/>
    <mergeCell ref="N149:P149"/>
    <mergeCell ref="C150:D150"/>
    <mergeCell ref="F150:H150"/>
    <mergeCell ref="J150:K150"/>
    <mergeCell ref="N150:P150"/>
    <mergeCell ref="C159:D159"/>
    <mergeCell ref="F159:H159"/>
    <mergeCell ref="J159:K159"/>
    <mergeCell ref="N159:P159"/>
    <mergeCell ref="C160:D160"/>
    <mergeCell ref="F160:H160"/>
    <mergeCell ref="J160:K160"/>
    <mergeCell ref="N160:P160"/>
    <mergeCell ref="C157:D157"/>
    <mergeCell ref="F157:H157"/>
    <mergeCell ref="J157:K157"/>
    <mergeCell ref="N157:P157"/>
    <mergeCell ref="C158:D158"/>
    <mergeCell ref="F158:H158"/>
    <mergeCell ref="J158:K158"/>
    <mergeCell ref="N158:P158"/>
    <mergeCell ref="C155:D155"/>
    <mergeCell ref="F155:H155"/>
    <mergeCell ref="J155:K155"/>
    <mergeCell ref="N155:P155"/>
    <mergeCell ref="C156:D156"/>
    <mergeCell ref="F156:H156"/>
    <mergeCell ref="J156:K156"/>
    <mergeCell ref="N156:P156"/>
    <mergeCell ref="C165:D165"/>
    <mergeCell ref="F165:H165"/>
    <mergeCell ref="J165:K165"/>
    <mergeCell ref="N165:P165"/>
    <mergeCell ref="C166:D166"/>
    <mergeCell ref="F166:H166"/>
    <mergeCell ref="J166:K166"/>
    <mergeCell ref="N166:P166"/>
    <mergeCell ref="C163:D163"/>
    <mergeCell ref="F163:H163"/>
    <mergeCell ref="J163:K163"/>
    <mergeCell ref="N163:P163"/>
    <mergeCell ref="C164:D164"/>
    <mergeCell ref="F164:H164"/>
    <mergeCell ref="J164:K164"/>
    <mergeCell ref="N164:P164"/>
    <mergeCell ref="C161:D161"/>
    <mergeCell ref="F161:H161"/>
    <mergeCell ref="J161:K161"/>
    <mergeCell ref="N161:P161"/>
    <mergeCell ref="C162:D162"/>
    <mergeCell ref="F162:H162"/>
    <mergeCell ref="J162:K162"/>
    <mergeCell ref="N162:P162"/>
    <mergeCell ref="C171:D171"/>
    <mergeCell ref="F171:H171"/>
    <mergeCell ref="J171:K171"/>
    <mergeCell ref="N171:P171"/>
    <mergeCell ref="C172:D172"/>
    <mergeCell ref="F172:H172"/>
    <mergeCell ref="J172:K172"/>
    <mergeCell ref="N172:P172"/>
    <mergeCell ref="C169:D169"/>
    <mergeCell ref="F169:H169"/>
    <mergeCell ref="J169:K169"/>
    <mergeCell ref="N169:P169"/>
    <mergeCell ref="C170:D170"/>
    <mergeCell ref="F170:H170"/>
    <mergeCell ref="J170:K170"/>
    <mergeCell ref="N170:P170"/>
    <mergeCell ref="C167:D167"/>
    <mergeCell ref="F167:H167"/>
    <mergeCell ref="J167:K167"/>
    <mergeCell ref="N167:P167"/>
    <mergeCell ref="C168:D168"/>
    <mergeCell ref="F168:H168"/>
    <mergeCell ref="J168:K168"/>
    <mergeCell ref="N168:P168"/>
    <mergeCell ref="C177:D177"/>
    <mergeCell ref="F177:H177"/>
    <mergeCell ref="J177:K177"/>
    <mergeCell ref="N177:P177"/>
    <mergeCell ref="C178:D178"/>
    <mergeCell ref="F178:H178"/>
    <mergeCell ref="J178:K178"/>
    <mergeCell ref="N178:P178"/>
    <mergeCell ref="C175:D175"/>
    <mergeCell ref="F175:H175"/>
    <mergeCell ref="J175:K175"/>
    <mergeCell ref="N175:P175"/>
    <mergeCell ref="C176:D176"/>
    <mergeCell ref="F176:H176"/>
    <mergeCell ref="J176:K176"/>
    <mergeCell ref="N176:P176"/>
    <mergeCell ref="C173:D173"/>
    <mergeCell ref="F173:H173"/>
    <mergeCell ref="J173:K173"/>
    <mergeCell ref="N173:P173"/>
    <mergeCell ref="C174:D174"/>
    <mergeCell ref="F174:H174"/>
    <mergeCell ref="J174:K174"/>
    <mergeCell ref="N174:P174"/>
    <mergeCell ref="C183:D183"/>
    <mergeCell ref="F183:H183"/>
    <mergeCell ref="J183:K183"/>
    <mergeCell ref="N183:P183"/>
    <mergeCell ref="C184:D184"/>
    <mergeCell ref="F184:H184"/>
    <mergeCell ref="J184:K184"/>
    <mergeCell ref="N184:P184"/>
    <mergeCell ref="C181:D181"/>
    <mergeCell ref="F181:H181"/>
    <mergeCell ref="J181:K181"/>
    <mergeCell ref="N181:P181"/>
    <mergeCell ref="C182:D182"/>
    <mergeCell ref="F182:H182"/>
    <mergeCell ref="J182:K182"/>
    <mergeCell ref="N182:P182"/>
    <mergeCell ref="C179:D179"/>
    <mergeCell ref="F179:H179"/>
    <mergeCell ref="J179:K179"/>
    <mergeCell ref="N179:P179"/>
    <mergeCell ref="C180:D180"/>
    <mergeCell ref="F180:H180"/>
    <mergeCell ref="J180:K180"/>
    <mergeCell ref="N180:P180"/>
    <mergeCell ref="C189:D189"/>
    <mergeCell ref="F189:H189"/>
    <mergeCell ref="J189:K189"/>
    <mergeCell ref="N189:P189"/>
    <mergeCell ref="C190:D190"/>
    <mergeCell ref="F190:H190"/>
    <mergeCell ref="J190:K190"/>
    <mergeCell ref="N190:P190"/>
    <mergeCell ref="C187:D187"/>
    <mergeCell ref="F187:H187"/>
    <mergeCell ref="J187:K187"/>
    <mergeCell ref="N187:P187"/>
    <mergeCell ref="C188:D188"/>
    <mergeCell ref="F188:H188"/>
    <mergeCell ref="J188:K188"/>
    <mergeCell ref="N188:P188"/>
    <mergeCell ref="C185:D185"/>
    <mergeCell ref="F185:H185"/>
    <mergeCell ref="J185:K185"/>
    <mergeCell ref="N185:P185"/>
    <mergeCell ref="C186:D186"/>
    <mergeCell ref="F186:H186"/>
    <mergeCell ref="J186:K186"/>
    <mergeCell ref="N186:P186"/>
    <mergeCell ref="C195:D195"/>
    <mergeCell ref="F195:H195"/>
    <mergeCell ref="J195:K195"/>
    <mergeCell ref="N195:P195"/>
    <mergeCell ref="C196:D196"/>
    <mergeCell ref="F196:H196"/>
    <mergeCell ref="J196:K196"/>
    <mergeCell ref="N196:P196"/>
    <mergeCell ref="C193:D193"/>
    <mergeCell ref="F193:H193"/>
    <mergeCell ref="J193:K193"/>
    <mergeCell ref="N193:P193"/>
    <mergeCell ref="C194:D194"/>
    <mergeCell ref="F194:H194"/>
    <mergeCell ref="J194:K194"/>
    <mergeCell ref="N194:P194"/>
    <mergeCell ref="C191:D191"/>
    <mergeCell ref="F191:H191"/>
    <mergeCell ref="J191:K191"/>
    <mergeCell ref="N191:P191"/>
    <mergeCell ref="C192:D192"/>
    <mergeCell ref="F192:H192"/>
    <mergeCell ref="J192:K192"/>
    <mergeCell ref="N192:P192"/>
    <mergeCell ref="C201:D201"/>
    <mergeCell ref="F201:H201"/>
    <mergeCell ref="J201:K201"/>
    <mergeCell ref="N201:P201"/>
    <mergeCell ref="C202:D202"/>
    <mergeCell ref="F202:H202"/>
    <mergeCell ref="J202:K202"/>
    <mergeCell ref="N202:P202"/>
    <mergeCell ref="C199:D199"/>
    <mergeCell ref="F199:H199"/>
    <mergeCell ref="J199:K199"/>
    <mergeCell ref="N199:P199"/>
    <mergeCell ref="C200:D200"/>
    <mergeCell ref="F200:H200"/>
    <mergeCell ref="J200:K200"/>
    <mergeCell ref="N200:P200"/>
    <mergeCell ref="C197:D197"/>
    <mergeCell ref="F197:H197"/>
    <mergeCell ref="J197:K197"/>
    <mergeCell ref="N197:P197"/>
    <mergeCell ref="C198:D198"/>
    <mergeCell ref="F198:H198"/>
    <mergeCell ref="J198:K198"/>
    <mergeCell ref="N198:P198"/>
    <mergeCell ref="C207:D207"/>
    <mergeCell ref="F207:H207"/>
    <mergeCell ref="J207:K207"/>
    <mergeCell ref="N207:P207"/>
    <mergeCell ref="C208:D208"/>
    <mergeCell ref="F208:H208"/>
    <mergeCell ref="J208:K208"/>
    <mergeCell ref="N208:P208"/>
    <mergeCell ref="C205:D205"/>
    <mergeCell ref="F205:H205"/>
    <mergeCell ref="J205:K205"/>
    <mergeCell ref="N205:P205"/>
    <mergeCell ref="C206:D206"/>
    <mergeCell ref="F206:H206"/>
    <mergeCell ref="J206:K206"/>
    <mergeCell ref="N206:P206"/>
    <mergeCell ref="C203:D203"/>
    <mergeCell ref="F203:H203"/>
    <mergeCell ref="J203:K203"/>
    <mergeCell ref="N203:P203"/>
    <mergeCell ref="C204:D204"/>
    <mergeCell ref="F204:H204"/>
    <mergeCell ref="J204:K204"/>
    <mergeCell ref="N204:P204"/>
    <mergeCell ref="C213:D213"/>
    <mergeCell ref="F213:H213"/>
    <mergeCell ref="J213:K213"/>
    <mergeCell ref="N213:P213"/>
    <mergeCell ref="C214:D214"/>
    <mergeCell ref="F214:H214"/>
    <mergeCell ref="J214:K214"/>
    <mergeCell ref="N214:P214"/>
    <mergeCell ref="C211:D211"/>
    <mergeCell ref="F211:H211"/>
    <mergeCell ref="J211:K211"/>
    <mergeCell ref="N211:P211"/>
    <mergeCell ref="C212:D212"/>
    <mergeCell ref="F212:H212"/>
    <mergeCell ref="J212:K212"/>
    <mergeCell ref="N212:P212"/>
    <mergeCell ref="C209:D209"/>
    <mergeCell ref="F209:H209"/>
    <mergeCell ref="J209:K209"/>
    <mergeCell ref="N209:P209"/>
    <mergeCell ref="C210:D210"/>
    <mergeCell ref="F210:H210"/>
    <mergeCell ref="J210:K210"/>
    <mergeCell ref="N210:P210"/>
    <mergeCell ref="C219:D219"/>
    <mergeCell ref="F219:H219"/>
    <mergeCell ref="J219:K219"/>
    <mergeCell ref="N219:P219"/>
    <mergeCell ref="C220:D220"/>
    <mergeCell ref="F220:H220"/>
    <mergeCell ref="J220:K220"/>
    <mergeCell ref="N220:P220"/>
    <mergeCell ref="C217:D217"/>
    <mergeCell ref="F217:H217"/>
    <mergeCell ref="J217:K217"/>
    <mergeCell ref="N217:P217"/>
    <mergeCell ref="C218:D218"/>
    <mergeCell ref="F218:H218"/>
    <mergeCell ref="J218:K218"/>
    <mergeCell ref="N218:P218"/>
    <mergeCell ref="C215:D215"/>
    <mergeCell ref="F215:H215"/>
    <mergeCell ref="J215:K215"/>
    <mergeCell ref="N215:P215"/>
    <mergeCell ref="C216:D216"/>
    <mergeCell ref="F216:H216"/>
    <mergeCell ref="J216:K216"/>
    <mergeCell ref="N216:P216"/>
    <mergeCell ref="C225:D225"/>
    <mergeCell ref="F225:H225"/>
    <mergeCell ref="J225:K225"/>
    <mergeCell ref="N225:P225"/>
    <mergeCell ref="C226:D226"/>
    <mergeCell ref="F226:H226"/>
    <mergeCell ref="J226:K226"/>
    <mergeCell ref="N226:P226"/>
    <mergeCell ref="C223:D223"/>
    <mergeCell ref="F223:H223"/>
    <mergeCell ref="J223:K223"/>
    <mergeCell ref="N223:P223"/>
    <mergeCell ref="C224:D224"/>
    <mergeCell ref="F224:H224"/>
    <mergeCell ref="J224:K224"/>
    <mergeCell ref="N224:P224"/>
    <mergeCell ref="C221:D221"/>
    <mergeCell ref="F221:H221"/>
    <mergeCell ref="J221:K221"/>
    <mergeCell ref="N221:P221"/>
    <mergeCell ref="C222:D222"/>
    <mergeCell ref="F222:H222"/>
    <mergeCell ref="J222:K222"/>
    <mergeCell ref="N222:P222"/>
    <mergeCell ref="C231:D231"/>
    <mergeCell ref="F231:H231"/>
    <mergeCell ref="J231:K231"/>
    <mergeCell ref="N231:P231"/>
    <mergeCell ref="C232:D232"/>
    <mergeCell ref="F232:H232"/>
    <mergeCell ref="J232:K232"/>
    <mergeCell ref="N232:P232"/>
    <mergeCell ref="C229:D229"/>
    <mergeCell ref="F229:H229"/>
    <mergeCell ref="J229:K229"/>
    <mergeCell ref="N229:P229"/>
    <mergeCell ref="C230:D230"/>
    <mergeCell ref="F230:H230"/>
    <mergeCell ref="J230:K230"/>
    <mergeCell ref="N230:P230"/>
    <mergeCell ref="C227:D227"/>
    <mergeCell ref="F227:H227"/>
    <mergeCell ref="J227:K227"/>
    <mergeCell ref="N227:P227"/>
    <mergeCell ref="C228:D228"/>
    <mergeCell ref="F228:H228"/>
    <mergeCell ref="J228:K228"/>
    <mergeCell ref="N228:P228"/>
    <mergeCell ref="C237:D237"/>
    <mergeCell ref="F237:H237"/>
    <mergeCell ref="J237:K237"/>
    <mergeCell ref="N237:P237"/>
    <mergeCell ref="C238:D238"/>
    <mergeCell ref="F238:H238"/>
    <mergeCell ref="J238:K238"/>
    <mergeCell ref="N238:P238"/>
    <mergeCell ref="C235:D235"/>
    <mergeCell ref="F235:H235"/>
    <mergeCell ref="J235:K235"/>
    <mergeCell ref="N235:P235"/>
    <mergeCell ref="C236:D236"/>
    <mergeCell ref="F236:H236"/>
    <mergeCell ref="J236:K236"/>
    <mergeCell ref="N236:P236"/>
    <mergeCell ref="C233:D233"/>
    <mergeCell ref="F233:H233"/>
    <mergeCell ref="J233:K233"/>
    <mergeCell ref="N233:P233"/>
    <mergeCell ref="C234:D234"/>
    <mergeCell ref="F234:H234"/>
    <mergeCell ref="J234:K234"/>
    <mergeCell ref="N234:P234"/>
    <mergeCell ref="C243:D243"/>
    <mergeCell ref="F243:H243"/>
    <mergeCell ref="J243:K243"/>
    <mergeCell ref="N243:P243"/>
    <mergeCell ref="C244:D244"/>
    <mergeCell ref="F244:H244"/>
    <mergeCell ref="J244:K244"/>
    <mergeCell ref="N244:P244"/>
    <mergeCell ref="C241:D241"/>
    <mergeCell ref="F241:H241"/>
    <mergeCell ref="J241:K241"/>
    <mergeCell ref="N241:P241"/>
    <mergeCell ref="C242:D242"/>
    <mergeCell ref="F242:H242"/>
    <mergeCell ref="J242:K242"/>
    <mergeCell ref="N242:P242"/>
    <mergeCell ref="C239:D239"/>
    <mergeCell ref="F239:H239"/>
    <mergeCell ref="J239:K239"/>
    <mergeCell ref="N239:P239"/>
    <mergeCell ref="C240:D240"/>
    <mergeCell ref="F240:H240"/>
    <mergeCell ref="J240:K240"/>
    <mergeCell ref="N240:P240"/>
    <mergeCell ref="C249:D249"/>
    <mergeCell ref="F249:H249"/>
    <mergeCell ref="J249:K249"/>
    <mergeCell ref="N249:P249"/>
    <mergeCell ref="C250:D250"/>
    <mergeCell ref="F250:H250"/>
    <mergeCell ref="J250:K250"/>
    <mergeCell ref="N250:P250"/>
    <mergeCell ref="C247:D247"/>
    <mergeCell ref="F247:H247"/>
    <mergeCell ref="J247:K247"/>
    <mergeCell ref="N247:P247"/>
    <mergeCell ref="C248:D248"/>
    <mergeCell ref="F248:H248"/>
    <mergeCell ref="J248:K248"/>
    <mergeCell ref="N248:P248"/>
    <mergeCell ref="C245:D245"/>
    <mergeCell ref="F245:H245"/>
    <mergeCell ref="J245:K245"/>
    <mergeCell ref="N245:P245"/>
    <mergeCell ref="C246:D246"/>
    <mergeCell ref="F246:H246"/>
    <mergeCell ref="J246:K246"/>
    <mergeCell ref="N246:P246"/>
    <mergeCell ref="C255:D255"/>
    <mergeCell ref="F255:H255"/>
    <mergeCell ref="J255:K255"/>
    <mergeCell ref="N255:P255"/>
    <mergeCell ref="C256:D256"/>
    <mergeCell ref="F256:H256"/>
    <mergeCell ref="J256:K256"/>
    <mergeCell ref="N256:P256"/>
    <mergeCell ref="C253:D253"/>
    <mergeCell ref="F253:H253"/>
    <mergeCell ref="J253:K253"/>
    <mergeCell ref="N253:P253"/>
    <mergeCell ref="C254:D254"/>
    <mergeCell ref="F254:H254"/>
    <mergeCell ref="J254:K254"/>
    <mergeCell ref="N254:P254"/>
    <mergeCell ref="C251:D251"/>
    <mergeCell ref="F251:H251"/>
    <mergeCell ref="J251:K251"/>
    <mergeCell ref="N251:P251"/>
    <mergeCell ref="C252:D252"/>
    <mergeCell ref="F252:H252"/>
    <mergeCell ref="J252:K252"/>
    <mergeCell ref="N252:P252"/>
    <mergeCell ref="C261:D261"/>
    <mergeCell ref="F261:H261"/>
    <mergeCell ref="J261:K261"/>
    <mergeCell ref="N261:P261"/>
    <mergeCell ref="C262:D262"/>
    <mergeCell ref="F262:H262"/>
    <mergeCell ref="J262:K262"/>
    <mergeCell ref="N262:P262"/>
    <mergeCell ref="C259:D259"/>
    <mergeCell ref="F259:H259"/>
    <mergeCell ref="J259:K259"/>
    <mergeCell ref="N259:P259"/>
    <mergeCell ref="C260:D260"/>
    <mergeCell ref="F260:H260"/>
    <mergeCell ref="J260:K260"/>
    <mergeCell ref="N260:P260"/>
    <mergeCell ref="C257:D257"/>
    <mergeCell ref="F257:H257"/>
    <mergeCell ref="J257:K257"/>
    <mergeCell ref="N257:P257"/>
    <mergeCell ref="C258:D258"/>
    <mergeCell ref="F258:H258"/>
    <mergeCell ref="J258:K258"/>
    <mergeCell ref="N258:P258"/>
    <mergeCell ref="C267:D267"/>
    <mergeCell ref="F267:H267"/>
    <mergeCell ref="J267:K267"/>
    <mergeCell ref="N267:P267"/>
    <mergeCell ref="C268:D268"/>
    <mergeCell ref="F268:H268"/>
    <mergeCell ref="J268:K268"/>
    <mergeCell ref="N268:P268"/>
    <mergeCell ref="C265:D265"/>
    <mergeCell ref="F265:H265"/>
    <mergeCell ref="J265:K265"/>
    <mergeCell ref="N265:P265"/>
    <mergeCell ref="C266:D266"/>
    <mergeCell ref="F266:H266"/>
    <mergeCell ref="J266:K266"/>
    <mergeCell ref="N266:P266"/>
    <mergeCell ref="C263:D263"/>
    <mergeCell ref="F263:H263"/>
    <mergeCell ref="J263:K263"/>
    <mergeCell ref="N263:P263"/>
    <mergeCell ref="C264:D264"/>
    <mergeCell ref="F264:H264"/>
    <mergeCell ref="J264:K264"/>
    <mergeCell ref="N264:P264"/>
    <mergeCell ref="C273:D273"/>
    <mergeCell ref="F273:H273"/>
    <mergeCell ref="J273:K273"/>
    <mergeCell ref="N273:P273"/>
    <mergeCell ref="C274:D274"/>
    <mergeCell ref="F274:H274"/>
    <mergeCell ref="J274:K274"/>
    <mergeCell ref="N274:P274"/>
    <mergeCell ref="C271:D271"/>
    <mergeCell ref="F271:H271"/>
    <mergeCell ref="J271:K271"/>
    <mergeCell ref="N271:P271"/>
    <mergeCell ref="C272:D272"/>
    <mergeCell ref="F272:H272"/>
    <mergeCell ref="J272:K272"/>
    <mergeCell ref="N272:P272"/>
    <mergeCell ref="C269:D269"/>
    <mergeCell ref="F269:H269"/>
    <mergeCell ref="J269:K269"/>
    <mergeCell ref="N269:P269"/>
    <mergeCell ref="C270:D270"/>
    <mergeCell ref="F270:H270"/>
    <mergeCell ref="J270:K270"/>
    <mergeCell ref="N270:P270"/>
    <mergeCell ref="C279:D279"/>
    <mergeCell ref="F279:H279"/>
    <mergeCell ref="J279:K279"/>
    <mergeCell ref="N279:P279"/>
    <mergeCell ref="C280:D280"/>
    <mergeCell ref="F280:H280"/>
    <mergeCell ref="J280:K280"/>
    <mergeCell ref="N280:P280"/>
    <mergeCell ref="C277:D277"/>
    <mergeCell ref="F277:H277"/>
    <mergeCell ref="J277:K277"/>
    <mergeCell ref="N277:P277"/>
    <mergeCell ref="C278:D278"/>
    <mergeCell ref="F278:H278"/>
    <mergeCell ref="J278:K278"/>
    <mergeCell ref="N278:P278"/>
    <mergeCell ref="C275:D275"/>
    <mergeCell ref="F275:H275"/>
    <mergeCell ref="J275:K275"/>
    <mergeCell ref="N275:P275"/>
    <mergeCell ref="C276:D276"/>
    <mergeCell ref="F276:H276"/>
    <mergeCell ref="J276:K276"/>
    <mergeCell ref="N276:P276"/>
    <mergeCell ref="C285:D285"/>
    <mergeCell ref="F285:H285"/>
    <mergeCell ref="J285:K285"/>
    <mergeCell ref="N285:P285"/>
    <mergeCell ref="C286:D286"/>
    <mergeCell ref="F286:H286"/>
    <mergeCell ref="J286:K286"/>
    <mergeCell ref="N286:P286"/>
    <mergeCell ref="C283:D283"/>
    <mergeCell ref="F283:H283"/>
    <mergeCell ref="J283:K283"/>
    <mergeCell ref="N283:P283"/>
    <mergeCell ref="C284:D284"/>
    <mergeCell ref="F284:H284"/>
    <mergeCell ref="J284:K284"/>
    <mergeCell ref="N284:P284"/>
    <mergeCell ref="C281:D281"/>
    <mergeCell ref="F281:H281"/>
    <mergeCell ref="J281:K281"/>
    <mergeCell ref="N281:P281"/>
    <mergeCell ref="C282:D282"/>
    <mergeCell ref="F282:H282"/>
    <mergeCell ref="J282:K282"/>
    <mergeCell ref="N282:P282"/>
    <mergeCell ref="C291:D291"/>
    <mergeCell ref="F291:H291"/>
    <mergeCell ref="J291:K291"/>
    <mergeCell ref="N291:P291"/>
    <mergeCell ref="C292:D292"/>
    <mergeCell ref="F292:H292"/>
    <mergeCell ref="J292:K292"/>
    <mergeCell ref="N292:P292"/>
    <mergeCell ref="C289:D289"/>
    <mergeCell ref="F289:H289"/>
    <mergeCell ref="J289:K289"/>
    <mergeCell ref="N289:P289"/>
    <mergeCell ref="C290:D290"/>
    <mergeCell ref="F290:H290"/>
    <mergeCell ref="J290:K290"/>
    <mergeCell ref="N290:P290"/>
    <mergeCell ref="C287:D287"/>
    <mergeCell ref="F287:H287"/>
    <mergeCell ref="J287:K287"/>
    <mergeCell ref="N287:P287"/>
    <mergeCell ref="C288:D288"/>
    <mergeCell ref="F288:H288"/>
    <mergeCell ref="J288:K288"/>
    <mergeCell ref="N288:P288"/>
    <mergeCell ref="C297:D297"/>
    <mergeCell ref="F297:H297"/>
    <mergeCell ref="J297:K297"/>
    <mergeCell ref="N297:P297"/>
    <mergeCell ref="C298:D298"/>
    <mergeCell ref="F298:H298"/>
    <mergeCell ref="J298:K298"/>
    <mergeCell ref="N298:P298"/>
    <mergeCell ref="C295:D295"/>
    <mergeCell ref="F295:H295"/>
    <mergeCell ref="J295:K295"/>
    <mergeCell ref="N295:P295"/>
    <mergeCell ref="C296:D296"/>
    <mergeCell ref="F296:H296"/>
    <mergeCell ref="J296:K296"/>
    <mergeCell ref="N296:P296"/>
    <mergeCell ref="C293:D293"/>
    <mergeCell ref="F293:H293"/>
    <mergeCell ref="J293:K293"/>
    <mergeCell ref="N293:P293"/>
    <mergeCell ref="C294:D294"/>
    <mergeCell ref="F294:H294"/>
    <mergeCell ref="J294:K294"/>
    <mergeCell ref="N294:P294"/>
    <mergeCell ref="C303:D303"/>
    <mergeCell ref="F303:H303"/>
    <mergeCell ref="J303:K303"/>
    <mergeCell ref="N303:P303"/>
    <mergeCell ref="C304:D304"/>
    <mergeCell ref="F304:H304"/>
    <mergeCell ref="J304:K304"/>
    <mergeCell ref="N304:P304"/>
    <mergeCell ref="C301:D301"/>
    <mergeCell ref="F301:H301"/>
    <mergeCell ref="J301:K301"/>
    <mergeCell ref="N301:P301"/>
    <mergeCell ref="C302:D302"/>
    <mergeCell ref="F302:H302"/>
    <mergeCell ref="J302:K302"/>
    <mergeCell ref="N302:P302"/>
    <mergeCell ref="C299:D299"/>
    <mergeCell ref="F299:H299"/>
    <mergeCell ref="J299:K299"/>
    <mergeCell ref="N299:P299"/>
    <mergeCell ref="C300:D300"/>
    <mergeCell ref="F300:H300"/>
    <mergeCell ref="J300:K300"/>
    <mergeCell ref="N300:P300"/>
    <mergeCell ref="C309:D309"/>
    <mergeCell ref="F309:H309"/>
    <mergeCell ref="J309:K309"/>
    <mergeCell ref="N309:P309"/>
    <mergeCell ref="C310:D310"/>
    <mergeCell ref="F310:H310"/>
    <mergeCell ref="J310:K310"/>
    <mergeCell ref="N310:P310"/>
    <mergeCell ref="C307:D307"/>
    <mergeCell ref="F307:H307"/>
    <mergeCell ref="J307:K307"/>
    <mergeCell ref="N307:P307"/>
    <mergeCell ref="C308:D308"/>
    <mergeCell ref="F308:H308"/>
    <mergeCell ref="J308:K308"/>
    <mergeCell ref="N308:P308"/>
    <mergeCell ref="C305:D305"/>
    <mergeCell ref="F305:H305"/>
    <mergeCell ref="J305:K305"/>
    <mergeCell ref="N305:P305"/>
    <mergeCell ref="C306:D306"/>
    <mergeCell ref="F306:H306"/>
    <mergeCell ref="J306:K306"/>
    <mergeCell ref="N306:P306"/>
    <mergeCell ref="C315:D315"/>
    <mergeCell ref="F315:H315"/>
    <mergeCell ref="J315:K315"/>
    <mergeCell ref="N315:P315"/>
    <mergeCell ref="C316:D316"/>
    <mergeCell ref="F316:H316"/>
    <mergeCell ref="J316:K316"/>
    <mergeCell ref="N316:P316"/>
    <mergeCell ref="C313:D313"/>
    <mergeCell ref="F313:H313"/>
    <mergeCell ref="J313:K313"/>
    <mergeCell ref="N313:P313"/>
    <mergeCell ref="C314:D314"/>
    <mergeCell ref="F314:H314"/>
    <mergeCell ref="J314:K314"/>
    <mergeCell ref="N314:P314"/>
    <mergeCell ref="C311:D311"/>
    <mergeCell ref="F311:H311"/>
    <mergeCell ref="J311:K311"/>
    <mergeCell ref="N311:P311"/>
    <mergeCell ref="C312:D312"/>
    <mergeCell ref="F312:H312"/>
    <mergeCell ref="J312:K312"/>
    <mergeCell ref="N312:P312"/>
    <mergeCell ref="C321:D321"/>
    <mergeCell ref="F321:H321"/>
    <mergeCell ref="J321:K321"/>
    <mergeCell ref="N321:P321"/>
    <mergeCell ref="C322:D322"/>
    <mergeCell ref="F322:H322"/>
    <mergeCell ref="J322:K322"/>
    <mergeCell ref="N322:P322"/>
    <mergeCell ref="C319:D319"/>
    <mergeCell ref="F319:H319"/>
    <mergeCell ref="J319:K319"/>
    <mergeCell ref="N319:P319"/>
    <mergeCell ref="C320:D320"/>
    <mergeCell ref="F320:H320"/>
    <mergeCell ref="J320:K320"/>
    <mergeCell ref="N320:P320"/>
    <mergeCell ref="C317:D317"/>
    <mergeCell ref="F317:H317"/>
    <mergeCell ref="J317:K317"/>
    <mergeCell ref="N317:P317"/>
    <mergeCell ref="C318:D318"/>
    <mergeCell ref="F318:H318"/>
    <mergeCell ref="J318:K318"/>
    <mergeCell ref="N318:P318"/>
    <mergeCell ref="C327:D327"/>
    <mergeCell ref="F327:H327"/>
    <mergeCell ref="J327:K327"/>
    <mergeCell ref="N327:P327"/>
    <mergeCell ref="C328:D328"/>
    <mergeCell ref="F328:H328"/>
    <mergeCell ref="J328:K328"/>
    <mergeCell ref="N328:P328"/>
    <mergeCell ref="C325:D325"/>
    <mergeCell ref="F325:H325"/>
    <mergeCell ref="J325:K325"/>
    <mergeCell ref="N325:P325"/>
    <mergeCell ref="C326:D326"/>
    <mergeCell ref="F326:H326"/>
    <mergeCell ref="J326:K326"/>
    <mergeCell ref="N326:P326"/>
    <mergeCell ref="C323:D323"/>
    <mergeCell ref="F323:H323"/>
    <mergeCell ref="J323:K323"/>
    <mergeCell ref="N323:P323"/>
    <mergeCell ref="C324:D324"/>
    <mergeCell ref="F324:H324"/>
    <mergeCell ref="J324:K324"/>
    <mergeCell ref="N324:P324"/>
    <mergeCell ref="C333:D333"/>
    <mergeCell ref="F333:H333"/>
    <mergeCell ref="J333:K333"/>
    <mergeCell ref="N333:P333"/>
    <mergeCell ref="C334:D334"/>
    <mergeCell ref="F334:H334"/>
    <mergeCell ref="J334:K334"/>
    <mergeCell ref="N334:P334"/>
    <mergeCell ref="C331:D331"/>
    <mergeCell ref="F331:H331"/>
    <mergeCell ref="J331:K331"/>
    <mergeCell ref="N331:P331"/>
    <mergeCell ref="C332:D332"/>
    <mergeCell ref="F332:H332"/>
    <mergeCell ref="J332:K332"/>
    <mergeCell ref="N332:P332"/>
    <mergeCell ref="C329:D329"/>
    <mergeCell ref="F329:H329"/>
    <mergeCell ref="J329:K329"/>
    <mergeCell ref="N329:P329"/>
    <mergeCell ref="C330:D330"/>
    <mergeCell ref="F330:H330"/>
    <mergeCell ref="J330:K330"/>
    <mergeCell ref="N330:P330"/>
    <mergeCell ref="C339:D339"/>
    <mergeCell ref="F339:H339"/>
    <mergeCell ref="J339:K339"/>
    <mergeCell ref="N339:P339"/>
    <mergeCell ref="C340:D340"/>
    <mergeCell ref="F340:H340"/>
    <mergeCell ref="J340:K340"/>
    <mergeCell ref="N340:P340"/>
    <mergeCell ref="C337:D337"/>
    <mergeCell ref="F337:H337"/>
    <mergeCell ref="J337:K337"/>
    <mergeCell ref="N337:P337"/>
    <mergeCell ref="C338:D338"/>
    <mergeCell ref="F338:H338"/>
    <mergeCell ref="J338:K338"/>
    <mergeCell ref="N338:P338"/>
    <mergeCell ref="C335:D335"/>
    <mergeCell ref="F335:H335"/>
    <mergeCell ref="J335:K335"/>
    <mergeCell ref="N335:P335"/>
    <mergeCell ref="C336:D336"/>
    <mergeCell ref="F336:H336"/>
    <mergeCell ref="J336:K336"/>
    <mergeCell ref="N336:P336"/>
    <mergeCell ref="C345:D345"/>
    <mergeCell ref="F345:H345"/>
    <mergeCell ref="J345:K345"/>
    <mergeCell ref="N345:P345"/>
    <mergeCell ref="C346:D346"/>
    <mergeCell ref="F346:H346"/>
    <mergeCell ref="J346:K346"/>
    <mergeCell ref="N346:P346"/>
    <mergeCell ref="C343:D343"/>
    <mergeCell ref="F343:H343"/>
    <mergeCell ref="J343:K343"/>
    <mergeCell ref="N343:P343"/>
    <mergeCell ref="C344:D344"/>
    <mergeCell ref="F344:H344"/>
    <mergeCell ref="J344:K344"/>
    <mergeCell ref="N344:P344"/>
    <mergeCell ref="C341:D341"/>
    <mergeCell ref="F341:H341"/>
    <mergeCell ref="J341:K341"/>
    <mergeCell ref="N341:P341"/>
    <mergeCell ref="C342:D342"/>
    <mergeCell ref="F342:H342"/>
    <mergeCell ref="J342:K342"/>
    <mergeCell ref="N342:P342"/>
    <mergeCell ref="C351:D351"/>
    <mergeCell ref="F351:H351"/>
    <mergeCell ref="J351:K351"/>
    <mergeCell ref="N351:P351"/>
    <mergeCell ref="C352:D352"/>
    <mergeCell ref="F352:H352"/>
    <mergeCell ref="J352:K352"/>
    <mergeCell ref="N352:P352"/>
    <mergeCell ref="C349:D349"/>
    <mergeCell ref="F349:H349"/>
    <mergeCell ref="J349:K349"/>
    <mergeCell ref="N349:P349"/>
    <mergeCell ref="C350:D350"/>
    <mergeCell ref="F350:H350"/>
    <mergeCell ref="J350:K350"/>
    <mergeCell ref="N350:P350"/>
    <mergeCell ref="C347:D347"/>
    <mergeCell ref="F347:H347"/>
    <mergeCell ref="J347:K347"/>
    <mergeCell ref="N347:P347"/>
    <mergeCell ref="C348:D348"/>
    <mergeCell ref="F348:H348"/>
    <mergeCell ref="J348:K348"/>
    <mergeCell ref="N348:P348"/>
    <mergeCell ref="C357:D357"/>
    <mergeCell ref="F357:H357"/>
    <mergeCell ref="J357:K357"/>
    <mergeCell ref="N357:P357"/>
    <mergeCell ref="C358:D358"/>
    <mergeCell ref="F358:H358"/>
    <mergeCell ref="J358:K358"/>
    <mergeCell ref="N358:P358"/>
    <mergeCell ref="C355:D355"/>
    <mergeCell ref="F355:H355"/>
    <mergeCell ref="J355:K355"/>
    <mergeCell ref="N355:P355"/>
    <mergeCell ref="C356:D356"/>
    <mergeCell ref="F356:H356"/>
    <mergeCell ref="J356:K356"/>
    <mergeCell ref="N356:P356"/>
    <mergeCell ref="C353:D353"/>
    <mergeCell ref="F353:H353"/>
    <mergeCell ref="J353:K353"/>
    <mergeCell ref="N353:P353"/>
    <mergeCell ref="C354:D354"/>
    <mergeCell ref="F354:H354"/>
    <mergeCell ref="J354:K354"/>
    <mergeCell ref="N354:P354"/>
    <mergeCell ref="C363:D363"/>
    <mergeCell ref="F363:H363"/>
    <mergeCell ref="J363:K363"/>
    <mergeCell ref="N363:P363"/>
    <mergeCell ref="C364:D364"/>
    <mergeCell ref="F364:H364"/>
    <mergeCell ref="J364:K364"/>
    <mergeCell ref="N364:P364"/>
    <mergeCell ref="C361:D361"/>
    <mergeCell ref="F361:H361"/>
    <mergeCell ref="J361:K361"/>
    <mergeCell ref="N361:P361"/>
    <mergeCell ref="C362:D362"/>
    <mergeCell ref="F362:H362"/>
    <mergeCell ref="J362:K362"/>
    <mergeCell ref="N362:P362"/>
    <mergeCell ref="C359:D359"/>
    <mergeCell ref="F359:H359"/>
    <mergeCell ref="J359:K359"/>
    <mergeCell ref="N359:P359"/>
    <mergeCell ref="C360:D360"/>
    <mergeCell ref="F360:H360"/>
    <mergeCell ref="J360:K360"/>
    <mergeCell ref="N360:P360"/>
    <mergeCell ref="C369:D369"/>
    <mergeCell ref="F369:H369"/>
    <mergeCell ref="J369:K369"/>
    <mergeCell ref="N369:P369"/>
    <mergeCell ref="C370:D370"/>
    <mergeCell ref="F370:H370"/>
    <mergeCell ref="J370:K370"/>
    <mergeCell ref="N370:P370"/>
    <mergeCell ref="C367:D367"/>
    <mergeCell ref="F367:H367"/>
    <mergeCell ref="J367:K367"/>
    <mergeCell ref="N367:P367"/>
    <mergeCell ref="C368:D368"/>
    <mergeCell ref="F368:H368"/>
    <mergeCell ref="J368:K368"/>
    <mergeCell ref="N368:P368"/>
    <mergeCell ref="C365:D365"/>
    <mergeCell ref="F365:H365"/>
    <mergeCell ref="J365:K365"/>
    <mergeCell ref="N365:P365"/>
    <mergeCell ref="C366:D366"/>
    <mergeCell ref="F366:H366"/>
    <mergeCell ref="J366:K366"/>
    <mergeCell ref="N366:P366"/>
    <mergeCell ref="C375:D375"/>
    <mergeCell ref="F375:H375"/>
    <mergeCell ref="J375:K375"/>
    <mergeCell ref="N375:P375"/>
    <mergeCell ref="C376:D376"/>
    <mergeCell ref="F376:H376"/>
    <mergeCell ref="J376:K376"/>
    <mergeCell ref="N376:P376"/>
    <mergeCell ref="C373:D373"/>
    <mergeCell ref="F373:H373"/>
    <mergeCell ref="J373:K373"/>
    <mergeCell ref="N373:P373"/>
    <mergeCell ref="C374:D374"/>
    <mergeCell ref="F374:H374"/>
    <mergeCell ref="J374:K374"/>
    <mergeCell ref="N374:P374"/>
    <mergeCell ref="C371:D371"/>
    <mergeCell ref="F371:H371"/>
    <mergeCell ref="J371:K371"/>
    <mergeCell ref="N371:P371"/>
    <mergeCell ref="C372:D372"/>
    <mergeCell ref="F372:H372"/>
    <mergeCell ref="J372:K372"/>
    <mergeCell ref="N372:P372"/>
    <mergeCell ref="C381:D381"/>
    <mergeCell ref="F381:H381"/>
    <mergeCell ref="J381:K381"/>
    <mergeCell ref="N381:P381"/>
    <mergeCell ref="C382:D382"/>
    <mergeCell ref="F382:H382"/>
    <mergeCell ref="J382:K382"/>
    <mergeCell ref="N382:P382"/>
    <mergeCell ref="C379:D379"/>
    <mergeCell ref="F379:H379"/>
    <mergeCell ref="J379:K379"/>
    <mergeCell ref="N379:P379"/>
    <mergeCell ref="C380:D380"/>
    <mergeCell ref="F380:H380"/>
    <mergeCell ref="J380:K380"/>
    <mergeCell ref="N380:P380"/>
    <mergeCell ref="C377:D377"/>
    <mergeCell ref="F377:H377"/>
    <mergeCell ref="J377:K377"/>
    <mergeCell ref="N377:P377"/>
    <mergeCell ref="C378:D378"/>
    <mergeCell ref="F378:H378"/>
    <mergeCell ref="J378:K378"/>
    <mergeCell ref="N378:P378"/>
    <mergeCell ref="C387:D387"/>
    <mergeCell ref="F387:H387"/>
    <mergeCell ref="J387:K387"/>
    <mergeCell ref="N387:P387"/>
    <mergeCell ref="C388:D388"/>
    <mergeCell ref="F388:H388"/>
    <mergeCell ref="J388:K388"/>
    <mergeCell ref="N388:P388"/>
    <mergeCell ref="C385:D385"/>
    <mergeCell ref="F385:H385"/>
    <mergeCell ref="J385:K385"/>
    <mergeCell ref="N385:P385"/>
    <mergeCell ref="C386:D386"/>
    <mergeCell ref="F386:H386"/>
    <mergeCell ref="J386:K386"/>
    <mergeCell ref="N386:P386"/>
    <mergeCell ref="C383:D383"/>
    <mergeCell ref="F383:H383"/>
    <mergeCell ref="J383:K383"/>
    <mergeCell ref="N383:P383"/>
    <mergeCell ref="C384:D384"/>
    <mergeCell ref="F384:H384"/>
    <mergeCell ref="J384:K384"/>
    <mergeCell ref="N384:P384"/>
    <mergeCell ref="C393:D393"/>
    <mergeCell ref="F393:H393"/>
    <mergeCell ref="J393:K393"/>
    <mergeCell ref="N393:P393"/>
    <mergeCell ref="C394:D394"/>
    <mergeCell ref="F394:H394"/>
    <mergeCell ref="J394:K394"/>
    <mergeCell ref="N394:P394"/>
    <mergeCell ref="C391:D391"/>
    <mergeCell ref="F391:H391"/>
    <mergeCell ref="J391:K391"/>
    <mergeCell ref="N391:P391"/>
    <mergeCell ref="C392:D392"/>
    <mergeCell ref="F392:H392"/>
    <mergeCell ref="J392:K392"/>
    <mergeCell ref="N392:P392"/>
    <mergeCell ref="C389:D389"/>
    <mergeCell ref="F389:H389"/>
    <mergeCell ref="J389:K389"/>
    <mergeCell ref="N389:P389"/>
    <mergeCell ref="C390:D390"/>
    <mergeCell ref="F390:H390"/>
    <mergeCell ref="J390:K390"/>
    <mergeCell ref="N390:P390"/>
    <mergeCell ref="C399:D399"/>
    <mergeCell ref="F399:H399"/>
    <mergeCell ref="J399:K399"/>
    <mergeCell ref="N399:P399"/>
    <mergeCell ref="C400:D400"/>
    <mergeCell ref="F400:H400"/>
    <mergeCell ref="J400:K400"/>
    <mergeCell ref="N400:P400"/>
    <mergeCell ref="C397:D397"/>
    <mergeCell ref="F397:H397"/>
    <mergeCell ref="J397:K397"/>
    <mergeCell ref="N397:P397"/>
    <mergeCell ref="C398:D398"/>
    <mergeCell ref="F398:H398"/>
    <mergeCell ref="J398:K398"/>
    <mergeCell ref="N398:P398"/>
    <mergeCell ref="C395:D395"/>
    <mergeCell ref="F395:H395"/>
    <mergeCell ref="J395:K395"/>
    <mergeCell ref="N395:P395"/>
    <mergeCell ref="C396:D396"/>
    <mergeCell ref="F396:H396"/>
    <mergeCell ref="J396:K396"/>
    <mergeCell ref="N396:P396"/>
    <mergeCell ref="C405:D405"/>
    <mergeCell ref="F405:H405"/>
    <mergeCell ref="J405:K405"/>
    <mergeCell ref="N405:P405"/>
    <mergeCell ref="C406:D406"/>
    <mergeCell ref="F406:H406"/>
    <mergeCell ref="J406:K406"/>
    <mergeCell ref="N406:P406"/>
    <mergeCell ref="C403:D403"/>
    <mergeCell ref="F403:H403"/>
    <mergeCell ref="J403:K403"/>
    <mergeCell ref="N403:P403"/>
    <mergeCell ref="C404:D404"/>
    <mergeCell ref="F404:H404"/>
    <mergeCell ref="J404:K404"/>
    <mergeCell ref="N404:P404"/>
    <mergeCell ref="C401:D401"/>
    <mergeCell ref="F401:H401"/>
    <mergeCell ref="J401:K401"/>
    <mergeCell ref="N401:P401"/>
    <mergeCell ref="C402:D402"/>
    <mergeCell ref="F402:H402"/>
    <mergeCell ref="J402:K402"/>
    <mergeCell ref="N402:P402"/>
    <mergeCell ref="C411:D411"/>
    <mergeCell ref="F411:H411"/>
    <mergeCell ref="J411:K411"/>
    <mergeCell ref="N411:P411"/>
    <mergeCell ref="C412:D412"/>
    <mergeCell ref="F412:H412"/>
    <mergeCell ref="J412:K412"/>
    <mergeCell ref="N412:P412"/>
    <mergeCell ref="C409:D409"/>
    <mergeCell ref="F409:H409"/>
    <mergeCell ref="J409:K409"/>
    <mergeCell ref="N409:P409"/>
    <mergeCell ref="C410:D410"/>
    <mergeCell ref="F410:H410"/>
    <mergeCell ref="J410:K410"/>
    <mergeCell ref="N410:P410"/>
    <mergeCell ref="C407:D407"/>
    <mergeCell ref="F407:H407"/>
    <mergeCell ref="J407:K407"/>
    <mergeCell ref="N407:P407"/>
    <mergeCell ref="C408:D408"/>
    <mergeCell ref="F408:H408"/>
    <mergeCell ref="J408:K408"/>
    <mergeCell ref="N408:P408"/>
    <mergeCell ref="C417:D417"/>
    <mergeCell ref="F417:H417"/>
    <mergeCell ref="J417:K417"/>
    <mergeCell ref="N417:P417"/>
    <mergeCell ref="C418:D418"/>
    <mergeCell ref="F418:H418"/>
    <mergeCell ref="J418:K418"/>
    <mergeCell ref="N418:P418"/>
    <mergeCell ref="C415:D415"/>
    <mergeCell ref="F415:H415"/>
    <mergeCell ref="J415:K415"/>
    <mergeCell ref="N415:P415"/>
    <mergeCell ref="C416:D416"/>
    <mergeCell ref="F416:H416"/>
    <mergeCell ref="J416:K416"/>
    <mergeCell ref="N416:P416"/>
    <mergeCell ref="C413:D413"/>
    <mergeCell ref="F413:H413"/>
    <mergeCell ref="J413:K413"/>
    <mergeCell ref="N413:P413"/>
    <mergeCell ref="C414:D414"/>
    <mergeCell ref="F414:H414"/>
    <mergeCell ref="J414:K414"/>
    <mergeCell ref="N414:P414"/>
    <mergeCell ref="C423:D423"/>
    <mergeCell ref="F423:H423"/>
    <mergeCell ref="J423:K423"/>
    <mergeCell ref="N423:P423"/>
    <mergeCell ref="C424:D424"/>
    <mergeCell ref="F424:H424"/>
    <mergeCell ref="J424:K424"/>
    <mergeCell ref="N424:P424"/>
    <mergeCell ref="C421:D421"/>
    <mergeCell ref="F421:H421"/>
    <mergeCell ref="J421:K421"/>
    <mergeCell ref="N421:P421"/>
    <mergeCell ref="C422:D422"/>
    <mergeCell ref="F422:H422"/>
    <mergeCell ref="J422:K422"/>
    <mergeCell ref="N422:P422"/>
    <mergeCell ref="C419:D419"/>
    <mergeCell ref="F419:H419"/>
    <mergeCell ref="J419:K419"/>
    <mergeCell ref="N419:P419"/>
    <mergeCell ref="C420:D420"/>
    <mergeCell ref="F420:H420"/>
    <mergeCell ref="J420:K420"/>
    <mergeCell ref="N420:P420"/>
    <mergeCell ref="C429:D429"/>
    <mergeCell ref="F429:H429"/>
    <mergeCell ref="J429:K429"/>
    <mergeCell ref="N429:P429"/>
    <mergeCell ref="C430:D430"/>
    <mergeCell ref="F430:H430"/>
    <mergeCell ref="J430:K430"/>
    <mergeCell ref="N430:P430"/>
    <mergeCell ref="C427:D427"/>
    <mergeCell ref="F427:H427"/>
    <mergeCell ref="J427:K427"/>
    <mergeCell ref="N427:P427"/>
    <mergeCell ref="C428:D428"/>
    <mergeCell ref="F428:H428"/>
    <mergeCell ref="J428:K428"/>
    <mergeCell ref="N428:P428"/>
    <mergeCell ref="C425:D425"/>
    <mergeCell ref="F425:H425"/>
    <mergeCell ref="J425:K425"/>
    <mergeCell ref="N425:P425"/>
    <mergeCell ref="C426:D426"/>
    <mergeCell ref="F426:H426"/>
    <mergeCell ref="J426:K426"/>
    <mergeCell ref="N426:P426"/>
    <mergeCell ref="C435:D435"/>
    <mergeCell ref="F435:H435"/>
    <mergeCell ref="J435:K435"/>
    <mergeCell ref="N435:P435"/>
    <mergeCell ref="C436:D436"/>
    <mergeCell ref="F436:H436"/>
    <mergeCell ref="J436:K436"/>
    <mergeCell ref="N436:P436"/>
    <mergeCell ref="C433:D433"/>
    <mergeCell ref="F433:H433"/>
    <mergeCell ref="J433:K433"/>
    <mergeCell ref="N433:P433"/>
    <mergeCell ref="C434:D434"/>
    <mergeCell ref="F434:H434"/>
    <mergeCell ref="J434:K434"/>
    <mergeCell ref="N434:P434"/>
    <mergeCell ref="C431:D431"/>
    <mergeCell ref="F431:H431"/>
    <mergeCell ref="J431:K431"/>
    <mergeCell ref="N431:P431"/>
    <mergeCell ref="C432:D432"/>
    <mergeCell ref="F432:H432"/>
    <mergeCell ref="J432:K432"/>
    <mergeCell ref="N432:P432"/>
    <mergeCell ref="C441:D441"/>
    <mergeCell ref="F441:H441"/>
    <mergeCell ref="J441:K441"/>
    <mergeCell ref="N441:P441"/>
    <mergeCell ref="C442:D442"/>
    <mergeCell ref="F442:H442"/>
    <mergeCell ref="J442:K442"/>
    <mergeCell ref="N442:P442"/>
    <mergeCell ref="C439:D439"/>
    <mergeCell ref="F439:H439"/>
    <mergeCell ref="J439:K439"/>
    <mergeCell ref="N439:P439"/>
    <mergeCell ref="C440:D440"/>
    <mergeCell ref="F440:H440"/>
    <mergeCell ref="J440:K440"/>
    <mergeCell ref="N440:P440"/>
    <mergeCell ref="C437:D437"/>
    <mergeCell ref="F437:H437"/>
    <mergeCell ref="J437:K437"/>
    <mergeCell ref="N437:P437"/>
    <mergeCell ref="C438:D438"/>
    <mergeCell ref="F438:H438"/>
    <mergeCell ref="J438:K438"/>
    <mergeCell ref="N438:P438"/>
    <mergeCell ref="C447:D447"/>
    <mergeCell ref="F447:H447"/>
    <mergeCell ref="J447:K447"/>
    <mergeCell ref="N447:P447"/>
    <mergeCell ref="C448:D448"/>
    <mergeCell ref="F448:H448"/>
    <mergeCell ref="J448:K448"/>
    <mergeCell ref="N448:P448"/>
    <mergeCell ref="C445:D445"/>
    <mergeCell ref="F445:H445"/>
    <mergeCell ref="J445:K445"/>
    <mergeCell ref="N445:P445"/>
    <mergeCell ref="C446:D446"/>
    <mergeCell ref="F446:H446"/>
    <mergeCell ref="J446:K446"/>
    <mergeCell ref="N446:P446"/>
    <mergeCell ref="C443:D443"/>
    <mergeCell ref="F443:H443"/>
    <mergeCell ref="J443:K443"/>
    <mergeCell ref="N443:P443"/>
    <mergeCell ref="C444:D444"/>
    <mergeCell ref="F444:H444"/>
    <mergeCell ref="J444:K444"/>
    <mergeCell ref="N444:P444"/>
    <mergeCell ref="C453:D453"/>
    <mergeCell ref="F453:H453"/>
    <mergeCell ref="J453:K453"/>
    <mergeCell ref="N453:P453"/>
    <mergeCell ref="C454:D454"/>
    <mergeCell ref="F454:H454"/>
    <mergeCell ref="J454:K454"/>
    <mergeCell ref="N454:P454"/>
    <mergeCell ref="C451:D451"/>
    <mergeCell ref="F451:H451"/>
    <mergeCell ref="J451:K451"/>
    <mergeCell ref="N451:P451"/>
    <mergeCell ref="C452:D452"/>
    <mergeCell ref="F452:H452"/>
    <mergeCell ref="J452:K452"/>
    <mergeCell ref="N452:P452"/>
    <mergeCell ref="C449:D449"/>
    <mergeCell ref="F449:H449"/>
    <mergeCell ref="J449:K449"/>
    <mergeCell ref="N449:P449"/>
    <mergeCell ref="C450:D450"/>
    <mergeCell ref="F450:H450"/>
    <mergeCell ref="J450:K450"/>
    <mergeCell ref="N450:P450"/>
    <mergeCell ref="C459:D459"/>
    <mergeCell ref="F459:H459"/>
    <mergeCell ref="J459:K459"/>
    <mergeCell ref="N459:P459"/>
    <mergeCell ref="C460:D460"/>
    <mergeCell ref="F460:H460"/>
    <mergeCell ref="J460:K460"/>
    <mergeCell ref="N460:P460"/>
    <mergeCell ref="C457:D457"/>
    <mergeCell ref="F457:H457"/>
    <mergeCell ref="J457:K457"/>
    <mergeCell ref="N457:P457"/>
    <mergeCell ref="C458:D458"/>
    <mergeCell ref="F458:H458"/>
    <mergeCell ref="J458:K458"/>
    <mergeCell ref="N458:P458"/>
    <mergeCell ref="C455:D455"/>
    <mergeCell ref="F455:H455"/>
    <mergeCell ref="J455:K455"/>
    <mergeCell ref="N455:P455"/>
    <mergeCell ref="C456:D456"/>
    <mergeCell ref="F456:H456"/>
    <mergeCell ref="J456:K456"/>
    <mergeCell ref="N456:P456"/>
    <mergeCell ref="C465:D465"/>
    <mergeCell ref="F465:H465"/>
    <mergeCell ref="J465:K465"/>
    <mergeCell ref="N465:P465"/>
    <mergeCell ref="C466:D466"/>
    <mergeCell ref="F466:H466"/>
    <mergeCell ref="J466:K466"/>
    <mergeCell ref="N466:P466"/>
    <mergeCell ref="C463:D463"/>
    <mergeCell ref="F463:H463"/>
    <mergeCell ref="J463:K463"/>
    <mergeCell ref="N463:P463"/>
    <mergeCell ref="C464:D464"/>
    <mergeCell ref="F464:H464"/>
    <mergeCell ref="J464:K464"/>
    <mergeCell ref="N464:P464"/>
    <mergeCell ref="C461:D461"/>
    <mergeCell ref="F461:H461"/>
    <mergeCell ref="J461:K461"/>
    <mergeCell ref="N461:P461"/>
    <mergeCell ref="C462:D462"/>
    <mergeCell ref="F462:H462"/>
    <mergeCell ref="J462:K462"/>
    <mergeCell ref="N462:P462"/>
    <mergeCell ref="C471:D471"/>
    <mergeCell ref="F471:H471"/>
    <mergeCell ref="J471:K471"/>
    <mergeCell ref="N471:P471"/>
    <mergeCell ref="C472:D472"/>
    <mergeCell ref="F472:H472"/>
    <mergeCell ref="J472:K472"/>
    <mergeCell ref="N472:P472"/>
    <mergeCell ref="C469:D469"/>
    <mergeCell ref="F469:H469"/>
    <mergeCell ref="J469:K469"/>
    <mergeCell ref="N469:P469"/>
    <mergeCell ref="C470:D470"/>
    <mergeCell ref="F470:H470"/>
    <mergeCell ref="J470:K470"/>
    <mergeCell ref="N470:P470"/>
    <mergeCell ref="C467:D467"/>
    <mergeCell ref="F467:H467"/>
    <mergeCell ref="J467:K467"/>
    <mergeCell ref="N467:P467"/>
    <mergeCell ref="C468:D468"/>
    <mergeCell ref="F468:H468"/>
    <mergeCell ref="J468:K468"/>
    <mergeCell ref="N468:P468"/>
    <mergeCell ref="C477:D477"/>
    <mergeCell ref="F477:H477"/>
    <mergeCell ref="J477:K477"/>
    <mergeCell ref="N477:P477"/>
    <mergeCell ref="C478:D478"/>
    <mergeCell ref="F478:H478"/>
    <mergeCell ref="J478:K478"/>
    <mergeCell ref="N478:P478"/>
    <mergeCell ref="C475:D475"/>
    <mergeCell ref="F475:H475"/>
    <mergeCell ref="J475:K475"/>
    <mergeCell ref="N475:P475"/>
    <mergeCell ref="C476:D476"/>
    <mergeCell ref="F476:H476"/>
    <mergeCell ref="J476:K476"/>
    <mergeCell ref="N476:P476"/>
    <mergeCell ref="C473:D473"/>
    <mergeCell ref="F473:H473"/>
    <mergeCell ref="J473:K473"/>
    <mergeCell ref="N473:P473"/>
    <mergeCell ref="C474:D474"/>
    <mergeCell ref="F474:H474"/>
    <mergeCell ref="J474:K474"/>
    <mergeCell ref="N474:P474"/>
    <mergeCell ref="C483:D483"/>
    <mergeCell ref="F483:H483"/>
    <mergeCell ref="J483:K483"/>
    <mergeCell ref="N483:P483"/>
    <mergeCell ref="C484:D484"/>
    <mergeCell ref="F484:H484"/>
    <mergeCell ref="J484:K484"/>
    <mergeCell ref="N484:P484"/>
    <mergeCell ref="C481:D481"/>
    <mergeCell ref="F481:H481"/>
    <mergeCell ref="J481:K481"/>
    <mergeCell ref="N481:P481"/>
    <mergeCell ref="C482:D482"/>
    <mergeCell ref="F482:H482"/>
    <mergeCell ref="J482:K482"/>
    <mergeCell ref="N482:P482"/>
    <mergeCell ref="C479:D479"/>
    <mergeCell ref="F479:H479"/>
    <mergeCell ref="J479:K479"/>
    <mergeCell ref="N479:P479"/>
    <mergeCell ref="C480:D480"/>
    <mergeCell ref="F480:H480"/>
    <mergeCell ref="J480:K480"/>
    <mergeCell ref="N480:P480"/>
    <mergeCell ref="C489:D489"/>
    <mergeCell ref="F489:H489"/>
    <mergeCell ref="J489:K489"/>
    <mergeCell ref="N489:P489"/>
    <mergeCell ref="C490:D490"/>
    <mergeCell ref="F490:H490"/>
    <mergeCell ref="J490:K490"/>
    <mergeCell ref="N490:P490"/>
    <mergeCell ref="C487:D487"/>
    <mergeCell ref="F487:H487"/>
    <mergeCell ref="J487:K487"/>
    <mergeCell ref="N487:P487"/>
    <mergeCell ref="C488:D488"/>
    <mergeCell ref="F488:H488"/>
    <mergeCell ref="J488:K488"/>
    <mergeCell ref="N488:P488"/>
    <mergeCell ref="C485:D485"/>
    <mergeCell ref="F485:H485"/>
    <mergeCell ref="J485:K485"/>
    <mergeCell ref="N485:P485"/>
    <mergeCell ref="C486:D486"/>
    <mergeCell ref="F486:H486"/>
    <mergeCell ref="J486:K486"/>
    <mergeCell ref="N486:P486"/>
    <mergeCell ref="C495:D495"/>
    <mergeCell ref="F495:H495"/>
    <mergeCell ref="J495:K495"/>
    <mergeCell ref="N495:P495"/>
    <mergeCell ref="C496:D496"/>
    <mergeCell ref="F496:H496"/>
    <mergeCell ref="J496:K496"/>
    <mergeCell ref="N496:P496"/>
    <mergeCell ref="C493:D493"/>
    <mergeCell ref="F493:H493"/>
    <mergeCell ref="J493:K493"/>
    <mergeCell ref="N493:P493"/>
    <mergeCell ref="C494:D494"/>
    <mergeCell ref="F494:H494"/>
    <mergeCell ref="J494:K494"/>
    <mergeCell ref="N494:P494"/>
    <mergeCell ref="C491:D491"/>
    <mergeCell ref="F491:H491"/>
    <mergeCell ref="J491:K491"/>
    <mergeCell ref="N491:P491"/>
    <mergeCell ref="C492:D492"/>
    <mergeCell ref="F492:H492"/>
    <mergeCell ref="J492:K492"/>
    <mergeCell ref="N492:P492"/>
    <mergeCell ref="C501:D501"/>
    <mergeCell ref="F501:H501"/>
    <mergeCell ref="J501:K501"/>
    <mergeCell ref="N501:P501"/>
    <mergeCell ref="C502:D502"/>
    <mergeCell ref="F502:H502"/>
    <mergeCell ref="J502:K502"/>
    <mergeCell ref="N502:P502"/>
    <mergeCell ref="C499:D499"/>
    <mergeCell ref="F499:H499"/>
    <mergeCell ref="J499:K499"/>
    <mergeCell ref="N499:P499"/>
    <mergeCell ref="C500:D500"/>
    <mergeCell ref="F500:H500"/>
    <mergeCell ref="J500:K500"/>
    <mergeCell ref="N500:P500"/>
    <mergeCell ref="C497:D497"/>
    <mergeCell ref="F497:H497"/>
    <mergeCell ref="J497:K497"/>
    <mergeCell ref="N497:P497"/>
    <mergeCell ref="C498:D498"/>
    <mergeCell ref="F498:H498"/>
    <mergeCell ref="J498:K498"/>
    <mergeCell ref="N498:P498"/>
    <mergeCell ref="C507:D507"/>
    <mergeCell ref="F507:H507"/>
    <mergeCell ref="J507:K507"/>
    <mergeCell ref="N507:P507"/>
    <mergeCell ref="C508:D508"/>
    <mergeCell ref="F508:H508"/>
    <mergeCell ref="J508:K508"/>
    <mergeCell ref="N508:P508"/>
    <mergeCell ref="C505:D505"/>
    <mergeCell ref="F505:H505"/>
    <mergeCell ref="J505:K505"/>
    <mergeCell ref="N505:P505"/>
    <mergeCell ref="C506:D506"/>
    <mergeCell ref="F506:H506"/>
    <mergeCell ref="J506:K506"/>
    <mergeCell ref="N506:P506"/>
    <mergeCell ref="C503:D503"/>
    <mergeCell ref="F503:H503"/>
    <mergeCell ref="J503:K503"/>
    <mergeCell ref="N503:P503"/>
    <mergeCell ref="C504:D504"/>
    <mergeCell ref="F504:H504"/>
    <mergeCell ref="J504:K504"/>
    <mergeCell ref="N504:P504"/>
    <mergeCell ref="C513:D513"/>
    <mergeCell ref="F513:H513"/>
    <mergeCell ref="J513:K513"/>
    <mergeCell ref="N513:P513"/>
    <mergeCell ref="C514:D514"/>
    <mergeCell ref="F514:H514"/>
    <mergeCell ref="J514:K514"/>
    <mergeCell ref="N514:P514"/>
    <mergeCell ref="C511:D511"/>
    <mergeCell ref="F511:H511"/>
    <mergeCell ref="J511:K511"/>
    <mergeCell ref="N511:P511"/>
    <mergeCell ref="C512:D512"/>
    <mergeCell ref="F512:H512"/>
    <mergeCell ref="J512:K512"/>
    <mergeCell ref="N512:P512"/>
    <mergeCell ref="C509:D509"/>
    <mergeCell ref="F509:H509"/>
    <mergeCell ref="J509:K509"/>
    <mergeCell ref="N509:P509"/>
    <mergeCell ref="C510:D510"/>
    <mergeCell ref="F510:H510"/>
    <mergeCell ref="J510:K510"/>
    <mergeCell ref="N510:P510"/>
    <mergeCell ref="C519:D519"/>
    <mergeCell ref="F519:H519"/>
    <mergeCell ref="J519:K519"/>
    <mergeCell ref="N519:P519"/>
    <mergeCell ref="C520:D520"/>
    <mergeCell ref="F520:H520"/>
    <mergeCell ref="J520:K520"/>
    <mergeCell ref="N520:P520"/>
    <mergeCell ref="C517:D517"/>
    <mergeCell ref="F517:H517"/>
    <mergeCell ref="J517:K517"/>
    <mergeCell ref="N517:P517"/>
    <mergeCell ref="C518:D518"/>
    <mergeCell ref="F518:H518"/>
    <mergeCell ref="J518:K518"/>
    <mergeCell ref="N518:P518"/>
    <mergeCell ref="C515:D515"/>
    <mergeCell ref="F515:H515"/>
    <mergeCell ref="J515:K515"/>
    <mergeCell ref="N515:P515"/>
    <mergeCell ref="C516:D516"/>
    <mergeCell ref="F516:H516"/>
    <mergeCell ref="J516:K516"/>
    <mergeCell ref="N516:P516"/>
    <mergeCell ref="C525:D525"/>
    <mergeCell ref="F525:H525"/>
    <mergeCell ref="J525:K525"/>
    <mergeCell ref="N525:P525"/>
    <mergeCell ref="C526:D526"/>
    <mergeCell ref="F526:H526"/>
    <mergeCell ref="J526:K526"/>
    <mergeCell ref="N526:P526"/>
    <mergeCell ref="C523:D523"/>
    <mergeCell ref="F523:H523"/>
    <mergeCell ref="J523:K523"/>
    <mergeCell ref="N523:P523"/>
    <mergeCell ref="C524:D524"/>
    <mergeCell ref="F524:H524"/>
    <mergeCell ref="J524:K524"/>
    <mergeCell ref="N524:P524"/>
    <mergeCell ref="C521:D521"/>
    <mergeCell ref="F521:H521"/>
    <mergeCell ref="J521:K521"/>
    <mergeCell ref="N521:P521"/>
    <mergeCell ref="C522:D522"/>
    <mergeCell ref="F522:H522"/>
    <mergeCell ref="J522:K522"/>
    <mergeCell ref="N522:P522"/>
    <mergeCell ref="C531:D531"/>
    <mergeCell ref="F531:H531"/>
    <mergeCell ref="J531:K531"/>
    <mergeCell ref="N531:P531"/>
    <mergeCell ref="C532:D532"/>
    <mergeCell ref="F532:H532"/>
    <mergeCell ref="J532:K532"/>
    <mergeCell ref="N532:P532"/>
    <mergeCell ref="C529:D529"/>
    <mergeCell ref="F529:H529"/>
    <mergeCell ref="J529:K529"/>
    <mergeCell ref="N529:P529"/>
    <mergeCell ref="C530:D530"/>
    <mergeCell ref="F530:H530"/>
    <mergeCell ref="J530:K530"/>
    <mergeCell ref="N530:P530"/>
    <mergeCell ref="C527:D527"/>
    <mergeCell ref="F527:H527"/>
    <mergeCell ref="J527:K527"/>
    <mergeCell ref="N527:P527"/>
    <mergeCell ref="C528:D528"/>
    <mergeCell ref="F528:H528"/>
    <mergeCell ref="J528:K528"/>
    <mergeCell ref="N528:P528"/>
    <mergeCell ref="C537:D537"/>
    <mergeCell ref="F537:H537"/>
    <mergeCell ref="J537:K537"/>
    <mergeCell ref="N537:P537"/>
    <mergeCell ref="C538:D538"/>
    <mergeCell ref="F538:H538"/>
    <mergeCell ref="J538:K538"/>
    <mergeCell ref="N538:P538"/>
    <mergeCell ref="C535:D535"/>
    <mergeCell ref="F535:H535"/>
    <mergeCell ref="J535:K535"/>
    <mergeCell ref="N535:P535"/>
    <mergeCell ref="C536:D536"/>
    <mergeCell ref="F536:H536"/>
    <mergeCell ref="J536:K536"/>
    <mergeCell ref="N536:P536"/>
    <mergeCell ref="C533:D533"/>
    <mergeCell ref="F533:H533"/>
    <mergeCell ref="J533:K533"/>
    <mergeCell ref="N533:P533"/>
    <mergeCell ref="C534:D534"/>
    <mergeCell ref="F534:H534"/>
    <mergeCell ref="J534:K534"/>
    <mergeCell ref="N534:P534"/>
    <mergeCell ref="C543:D543"/>
    <mergeCell ref="F543:H543"/>
    <mergeCell ref="J543:K543"/>
    <mergeCell ref="N543:P543"/>
    <mergeCell ref="C544:D544"/>
    <mergeCell ref="F544:H544"/>
    <mergeCell ref="J544:K544"/>
    <mergeCell ref="N544:P544"/>
    <mergeCell ref="C541:D541"/>
    <mergeCell ref="F541:H541"/>
    <mergeCell ref="J541:K541"/>
    <mergeCell ref="N541:P541"/>
    <mergeCell ref="C542:D542"/>
    <mergeCell ref="F542:H542"/>
    <mergeCell ref="J542:K542"/>
    <mergeCell ref="N542:P542"/>
    <mergeCell ref="C539:D539"/>
    <mergeCell ref="F539:H539"/>
    <mergeCell ref="J539:K539"/>
    <mergeCell ref="N539:P539"/>
    <mergeCell ref="C540:D540"/>
    <mergeCell ref="F540:H540"/>
    <mergeCell ref="J540:K540"/>
    <mergeCell ref="N540:P540"/>
    <mergeCell ref="C549:D549"/>
    <mergeCell ref="F549:H549"/>
    <mergeCell ref="J549:K549"/>
    <mergeCell ref="N549:P549"/>
    <mergeCell ref="C550:D550"/>
    <mergeCell ref="F550:H550"/>
    <mergeCell ref="J550:K550"/>
    <mergeCell ref="N550:P550"/>
    <mergeCell ref="C547:D547"/>
    <mergeCell ref="F547:H547"/>
    <mergeCell ref="J547:K547"/>
    <mergeCell ref="N547:P547"/>
    <mergeCell ref="C548:D548"/>
    <mergeCell ref="F548:H548"/>
    <mergeCell ref="J548:K548"/>
    <mergeCell ref="N548:P548"/>
    <mergeCell ref="C545:D545"/>
    <mergeCell ref="F545:H545"/>
    <mergeCell ref="J545:K545"/>
    <mergeCell ref="N545:P545"/>
    <mergeCell ref="C546:D546"/>
    <mergeCell ref="F546:H546"/>
    <mergeCell ref="J546:K546"/>
    <mergeCell ref="N546:P546"/>
    <mergeCell ref="C555:D555"/>
    <mergeCell ref="F555:H555"/>
    <mergeCell ref="J555:K555"/>
    <mergeCell ref="N555:P555"/>
    <mergeCell ref="C556:D556"/>
    <mergeCell ref="F556:H556"/>
    <mergeCell ref="J556:K556"/>
    <mergeCell ref="N556:P556"/>
    <mergeCell ref="C553:D553"/>
    <mergeCell ref="F553:H553"/>
    <mergeCell ref="J553:K553"/>
    <mergeCell ref="N553:P553"/>
    <mergeCell ref="C554:D554"/>
    <mergeCell ref="F554:H554"/>
    <mergeCell ref="J554:K554"/>
    <mergeCell ref="N554:P554"/>
    <mergeCell ref="C551:D551"/>
    <mergeCell ref="F551:H551"/>
    <mergeCell ref="J551:K551"/>
    <mergeCell ref="N551:P551"/>
    <mergeCell ref="C552:D552"/>
    <mergeCell ref="F552:H552"/>
    <mergeCell ref="J552:K552"/>
    <mergeCell ref="N552:P552"/>
    <mergeCell ref="C561:D561"/>
    <mergeCell ref="F561:H561"/>
    <mergeCell ref="J561:K561"/>
    <mergeCell ref="N561:P561"/>
    <mergeCell ref="C562:D562"/>
    <mergeCell ref="F562:H562"/>
    <mergeCell ref="J562:K562"/>
    <mergeCell ref="N562:P562"/>
    <mergeCell ref="C559:D559"/>
    <mergeCell ref="F559:H559"/>
    <mergeCell ref="J559:K559"/>
    <mergeCell ref="N559:P559"/>
    <mergeCell ref="C560:D560"/>
    <mergeCell ref="F560:H560"/>
    <mergeCell ref="J560:K560"/>
    <mergeCell ref="N560:P560"/>
    <mergeCell ref="C557:D557"/>
    <mergeCell ref="F557:H557"/>
    <mergeCell ref="J557:K557"/>
    <mergeCell ref="N557:P557"/>
    <mergeCell ref="C558:D558"/>
    <mergeCell ref="F558:H558"/>
    <mergeCell ref="J558:K558"/>
    <mergeCell ref="N558:P558"/>
    <mergeCell ref="C567:D567"/>
    <mergeCell ref="F567:H567"/>
    <mergeCell ref="J567:K567"/>
    <mergeCell ref="N567:P567"/>
    <mergeCell ref="C568:D568"/>
    <mergeCell ref="F568:H568"/>
    <mergeCell ref="J568:K568"/>
    <mergeCell ref="N568:P568"/>
    <mergeCell ref="C565:D565"/>
    <mergeCell ref="F565:H565"/>
    <mergeCell ref="J565:K565"/>
    <mergeCell ref="N565:P565"/>
    <mergeCell ref="C566:D566"/>
    <mergeCell ref="F566:H566"/>
    <mergeCell ref="J566:K566"/>
    <mergeCell ref="N566:P566"/>
    <mergeCell ref="C563:D563"/>
    <mergeCell ref="F563:H563"/>
    <mergeCell ref="J563:K563"/>
    <mergeCell ref="N563:P563"/>
    <mergeCell ref="C564:D564"/>
    <mergeCell ref="F564:H564"/>
    <mergeCell ref="J564:K564"/>
    <mergeCell ref="N564:P564"/>
    <mergeCell ref="C573:D573"/>
    <mergeCell ref="F573:H573"/>
    <mergeCell ref="J573:K573"/>
    <mergeCell ref="N573:P573"/>
    <mergeCell ref="C574:D574"/>
    <mergeCell ref="F574:H574"/>
    <mergeCell ref="J574:K574"/>
    <mergeCell ref="N574:P574"/>
    <mergeCell ref="C571:D571"/>
    <mergeCell ref="F571:H571"/>
    <mergeCell ref="J571:K571"/>
    <mergeCell ref="N571:P571"/>
    <mergeCell ref="C572:D572"/>
    <mergeCell ref="F572:H572"/>
    <mergeCell ref="J572:K572"/>
    <mergeCell ref="N572:P572"/>
    <mergeCell ref="C569:D569"/>
    <mergeCell ref="F569:H569"/>
    <mergeCell ref="J569:K569"/>
    <mergeCell ref="N569:P569"/>
    <mergeCell ref="C570:D570"/>
    <mergeCell ref="F570:H570"/>
    <mergeCell ref="J570:K570"/>
    <mergeCell ref="N570:P570"/>
    <mergeCell ref="F579:H579"/>
    <mergeCell ref="C577:D577"/>
    <mergeCell ref="F577:H577"/>
    <mergeCell ref="J577:K577"/>
    <mergeCell ref="N577:P577"/>
    <mergeCell ref="C578:D578"/>
    <mergeCell ref="F578:H578"/>
    <mergeCell ref="J578:K578"/>
    <mergeCell ref="N578:P578"/>
    <mergeCell ref="C575:D575"/>
    <mergeCell ref="F575:H575"/>
    <mergeCell ref="J575:K575"/>
    <mergeCell ref="N575:P575"/>
    <mergeCell ref="C576:D576"/>
    <mergeCell ref="F576:H576"/>
    <mergeCell ref="J576:K576"/>
    <mergeCell ref="N576:P576"/>
  </mergeCells>
  <pageMargins left="0" right="0" top="0.74803149606299213" bottom="0" header="0.31496062992125984" footer="0.31496062992125984"/>
  <pageSetup paperSize="9" scale="65" orientation="landscape" r:id="rId1"/>
  <headerFooter alignWithMargins="0">
    <oddHeader>&amp;CBUDGET ECONOMICO COSTI 2018 DIPARTIMENTO DI SCIENZE MEDICHE E CHIRURGICHE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X219"/>
  <sheetViews>
    <sheetView topLeftCell="B198" workbookViewId="0">
      <selection activeCell="Q218" sqref="Q218:U218"/>
    </sheetView>
  </sheetViews>
  <sheetFormatPr defaultColWidth="9.109375" defaultRowHeight="24.9" customHeight="1"/>
  <cols>
    <col min="1" max="1" width="0" style="140" hidden="1" customWidth="1"/>
    <col min="2" max="2" width="8.5546875" style="140" customWidth="1"/>
    <col min="3" max="3" width="0.109375" style="140" customWidth="1"/>
    <col min="4" max="4" width="16.5546875" style="140" customWidth="1"/>
    <col min="5" max="7" width="9.109375" style="140"/>
    <col min="8" max="8" width="14.5546875" style="140" bestFit="1" customWidth="1"/>
    <col min="9" max="12" width="9.109375" style="140"/>
    <col min="13" max="15" width="0" style="140" hidden="1" customWidth="1"/>
    <col min="16" max="16" width="8.33203125" style="140" hidden="1" customWidth="1"/>
    <col min="17" max="17" width="16.44140625" style="220" bestFit="1" customWidth="1"/>
    <col min="18" max="21" width="14.5546875" style="220" bestFit="1" customWidth="1"/>
    <col min="22" max="22" width="14.5546875" style="170" bestFit="1" customWidth="1"/>
    <col min="23" max="256" width="9.109375" style="140"/>
    <col min="257" max="257" width="0" style="140" hidden="1" customWidth="1"/>
    <col min="258" max="258" width="8.5546875" style="140" customWidth="1"/>
    <col min="259" max="259" width="0.109375" style="140" customWidth="1"/>
    <col min="260" max="260" width="16.5546875" style="140" customWidth="1"/>
    <col min="261" max="263" width="9.109375" style="140"/>
    <col min="264" max="264" width="14.5546875" style="140" bestFit="1" customWidth="1"/>
    <col min="265" max="268" width="9.109375" style="140"/>
    <col min="269" max="272" width="0" style="140" hidden="1" customWidth="1"/>
    <col min="273" max="273" width="16.44140625" style="140" bestFit="1" customWidth="1"/>
    <col min="274" max="278" width="14.5546875" style="140" bestFit="1" customWidth="1"/>
    <col min="279" max="512" width="9.109375" style="140"/>
    <col min="513" max="513" width="0" style="140" hidden="1" customWidth="1"/>
    <col min="514" max="514" width="8.5546875" style="140" customWidth="1"/>
    <col min="515" max="515" width="0.109375" style="140" customWidth="1"/>
    <col min="516" max="516" width="16.5546875" style="140" customWidth="1"/>
    <col min="517" max="519" width="9.109375" style="140"/>
    <col min="520" max="520" width="14.5546875" style="140" bestFit="1" customWidth="1"/>
    <col min="521" max="524" width="9.109375" style="140"/>
    <col min="525" max="528" width="0" style="140" hidden="1" customWidth="1"/>
    <col min="529" max="529" width="16.44140625" style="140" bestFit="1" customWidth="1"/>
    <col min="530" max="534" width="14.5546875" style="140" bestFit="1" customWidth="1"/>
    <col min="535" max="768" width="9.109375" style="140"/>
    <col min="769" max="769" width="0" style="140" hidden="1" customWidth="1"/>
    <col min="770" max="770" width="8.5546875" style="140" customWidth="1"/>
    <col min="771" max="771" width="0.109375" style="140" customWidth="1"/>
    <col min="772" max="772" width="16.5546875" style="140" customWidth="1"/>
    <col min="773" max="775" width="9.109375" style="140"/>
    <col min="776" max="776" width="14.5546875" style="140" bestFit="1" customWidth="1"/>
    <col min="777" max="780" width="9.109375" style="140"/>
    <col min="781" max="784" width="0" style="140" hidden="1" customWidth="1"/>
    <col min="785" max="785" width="16.44140625" style="140" bestFit="1" customWidth="1"/>
    <col min="786" max="790" width="14.5546875" style="140" bestFit="1" customWidth="1"/>
    <col min="791" max="1024" width="9.109375" style="140"/>
    <col min="1025" max="1025" width="0" style="140" hidden="1" customWidth="1"/>
    <col min="1026" max="1026" width="8.5546875" style="140" customWidth="1"/>
    <col min="1027" max="1027" width="0.109375" style="140" customWidth="1"/>
    <col min="1028" max="1028" width="16.5546875" style="140" customWidth="1"/>
    <col min="1029" max="1031" width="9.109375" style="140"/>
    <col min="1032" max="1032" width="14.5546875" style="140" bestFit="1" customWidth="1"/>
    <col min="1033" max="1036" width="9.109375" style="140"/>
    <col min="1037" max="1040" width="0" style="140" hidden="1" customWidth="1"/>
    <col min="1041" max="1041" width="16.44140625" style="140" bestFit="1" customWidth="1"/>
    <col min="1042" max="1046" width="14.5546875" style="140" bestFit="1" customWidth="1"/>
    <col min="1047" max="1280" width="9.109375" style="140"/>
    <col min="1281" max="1281" width="0" style="140" hidden="1" customWidth="1"/>
    <col min="1282" max="1282" width="8.5546875" style="140" customWidth="1"/>
    <col min="1283" max="1283" width="0.109375" style="140" customWidth="1"/>
    <col min="1284" max="1284" width="16.5546875" style="140" customWidth="1"/>
    <col min="1285" max="1287" width="9.109375" style="140"/>
    <col min="1288" max="1288" width="14.5546875" style="140" bestFit="1" customWidth="1"/>
    <col min="1289" max="1292" width="9.109375" style="140"/>
    <col min="1293" max="1296" width="0" style="140" hidden="1" customWidth="1"/>
    <col min="1297" max="1297" width="16.44140625" style="140" bestFit="1" customWidth="1"/>
    <col min="1298" max="1302" width="14.5546875" style="140" bestFit="1" customWidth="1"/>
    <col min="1303" max="1536" width="9.109375" style="140"/>
    <col min="1537" max="1537" width="0" style="140" hidden="1" customWidth="1"/>
    <col min="1538" max="1538" width="8.5546875" style="140" customWidth="1"/>
    <col min="1539" max="1539" width="0.109375" style="140" customWidth="1"/>
    <col min="1540" max="1540" width="16.5546875" style="140" customWidth="1"/>
    <col min="1541" max="1543" width="9.109375" style="140"/>
    <col min="1544" max="1544" width="14.5546875" style="140" bestFit="1" customWidth="1"/>
    <col min="1545" max="1548" width="9.109375" style="140"/>
    <col min="1549" max="1552" width="0" style="140" hidden="1" customWidth="1"/>
    <col min="1553" max="1553" width="16.44140625" style="140" bestFit="1" customWidth="1"/>
    <col min="1554" max="1558" width="14.5546875" style="140" bestFit="1" customWidth="1"/>
    <col min="1559" max="1792" width="9.109375" style="140"/>
    <col min="1793" max="1793" width="0" style="140" hidden="1" customWidth="1"/>
    <col min="1794" max="1794" width="8.5546875" style="140" customWidth="1"/>
    <col min="1795" max="1795" width="0.109375" style="140" customWidth="1"/>
    <col min="1796" max="1796" width="16.5546875" style="140" customWidth="1"/>
    <col min="1797" max="1799" width="9.109375" style="140"/>
    <col min="1800" max="1800" width="14.5546875" style="140" bestFit="1" customWidth="1"/>
    <col min="1801" max="1804" width="9.109375" style="140"/>
    <col min="1805" max="1808" width="0" style="140" hidden="1" customWidth="1"/>
    <col min="1809" max="1809" width="16.44140625" style="140" bestFit="1" customWidth="1"/>
    <col min="1810" max="1814" width="14.5546875" style="140" bestFit="1" customWidth="1"/>
    <col min="1815" max="2048" width="9.109375" style="140"/>
    <col min="2049" max="2049" width="0" style="140" hidden="1" customWidth="1"/>
    <col min="2050" max="2050" width="8.5546875" style="140" customWidth="1"/>
    <col min="2051" max="2051" width="0.109375" style="140" customWidth="1"/>
    <col min="2052" max="2052" width="16.5546875" style="140" customWidth="1"/>
    <col min="2053" max="2055" width="9.109375" style="140"/>
    <col min="2056" max="2056" width="14.5546875" style="140" bestFit="1" customWidth="1"/>
    <col min="2057" max="2060" width="9.109375" style="140"/>
    <col min="2061" max="2064" width="0" style="140" hidden="1" customWidth="1"/>
    <col min="2065" max="2065" width="16.44140625" style="140" bestFit="1" customWidth="1"/>
    <col min="2066" max="2070" width="14.5546875" style="140" bestFit="1" customWidth="1"/>
    <col min="2071" max="2304" width="9.109375" style="140"/>
    <col min="2305" max="2305" width="0" style="140" hidden="1" customWidth="1"/>
    <col min="2306" max="2306" width="8.5546875" style="140" customWidth="1"/>
    <col min="2307" max="2307" width="0.109375" style="140" customWidth="1"/>
    <col min="2308" max="2308" width="16.5546875" style="140" customWidth="1"/>
    <col min="2309" max="2311" width="9.109375" style="140"/>
    <col min="2312" max="2312" width="14.5546875" style="140" bestFit="1" customWidth="1"/>
    <col min="2313" max="2316" width="9.109375" style="140"/>
    <col min="2317" max="2320" width="0" style="140" hidden="1" customWidth="1"/>
    <col min="2321" max="2321" width="16.44140625" style="140" bestFit="1" customWidth="1"/>
    <col min="2322" max="2326" width="14.5546875" style="140" bestFit="1" customWidth="1"/>
    <col min="2327" max="2560" width="9.109375" style="140"/>
    <col min="2561" max="2561" width="0" style="140" hidden="1" customWidth="1"/>
    <col min="2562" max="2562" width="8.5546875" style="140" customWidth="1"/>
    <col min="2563" max="2563" width="0.109375" style="140" customWidth="1"/>
    <col min="2564" max="2564" width="16.5546875" style="140" customWidth="1"/>
    <col min="2565" max="2567" width="9.109375" style="140"/>
    <col min="2568" max="2568" width="14.5546875" style="140" bestFit="1" customWidth="1"/>
    <col min="2569" max="2572" width="9.109375" style="140"/>
    <col min="2573" max="2576" width="0" style="140" hidden="1" customWidth="1"/>
    <col min="2577" max="2577" width="16.44140625" style="140" bestFit="1" customWidth="1"/>
    <col min="2578" max="2582" width="14.5546875" style="140" bestFit="1" customWidth="1"/>
    <col min="2583" max="2816" width="9.109375" style="140"/>
    <col min="2817" max="2817" width="0" style="140" hidden="1" customWidth="1"/>
    <col min="2818" max="2818" width="8.5546875" style="140" customWidth="1"/>
    <col min="2819" max="2819" width="0.109375" style="140" customWidth="1"/>
    <col min="2820" max="2820" width="16.5546875" style="140" customWidth="1"/>
    <col min="2821" max="2823" width="9.109375" style="140"/>
    <col min="2824" max="2824" width="14.5546875" style="140" bestFit="1" customWidth="1"/>
    <col min="2825" max="2828" width="9.109375" style="140"/>
    <col min="2829" max="2832" width="0" style="140" hidden="1" customWidth="1"/>
    <col min="2833" max="2833" width="16.44140625" style="140" bestFit="1" customWidth="1"/>
    <col min="2834" max="2838" width="14.5546875" style="140" bestFit="1" customWidth="1"/>
    <col min="2839" max="3072" width="9.109375" style="140"/>
    <col min="3073" max="3073" width="0" style="140" hidden="1" customWidth="1"/>
    <col min="3074" max="3074" width="8.5546875" style="140" customWidth="1"/>
    <col min="3075" max="3075" width="0.109375" style="140" customWidth="1"/>
    <col min="3076" max="3076" width="16.5546875" style="140" customWidth="1"/>
    <col min="3077" max="3079" width="9.109375" style="140"/>
    <col min="3080" max="3080" width="14.5546875" style="140" bestFit="1" customWidth="1"/>
    <col min="3081" max="3084" width="9.109375" style="140"/>
    <col min="3085" max="3088" width="0" style="140" hidden="1" customWidth="1"/>
    <col min="3089" max="3089" width="16.44140625" style="140" bestFit="1" customWidth="1"/>
    <col min="3090" max="3094" width="14.5546875" style="140" bestFit="1" customWidth="1"/>
    <col min="3095" max="3328" width="9.109375" style="140"/>
    <col min="3329" max="3329" width="0" style="140" hidden="1" customWidth="1"/>
    <col min="3330" max="3330" width="8.5546875" style="140" customWidth="1"/>
    <col min="3331" max="3331" width="0.109375" style="140" customWidth="1"/>
    <col min="3332" max="3332" width="16.5546875" style="140" customWidth="1"/>
    <col min="3333" max="3335" width="9.109375" style="140"/>
    <col min="3336" max="3336" width="14.5546875" style="140" bestFit="1" customWidth="1"/>
    <col min="3337" max="3340" width="9.109375" style="140"/>
    <col min="3341" max="3344" width="0" style="140" hidden="1" customWidth="1"/>
    <col min="3345" max="3345" width="16.44140625" style="140" bestFit="1" customWidth="1"/>
    <col min="3346" max="3350" width="14.5546875" style="140" bestFit="1" customWidth="1"/>
    <col min="3351" max="3584" width="9.109375" style="140"/>
    <col min="3585" max="3585" width="0" style="140" hidden="1" customWidth="1"/>
    <col min="3586" max="3586" width="8.5546875" style="140" customWidth="1"/>
    <col min="3587" max="3587" width="0.109375" style="140" customWidth="1"/>
    <col min="3588" max="3588" width="16.5546875" style="140" customWidth="1"/>
    <col min="3589" max="3591" width="9.109375" style="140"/>
    <col min="3592" max="3592" width="14.5546875" style="140" bestFit="1" customWidth="1"/>
    <col min="3593" max="3596" width="9.109375" style="140"/>
    <col min="3597" max="3600" width="0" style="140" hidden="1" customWidth="1"/>
    <col min="3601" max="3601" width="16.44140625" style="140" bestFit="1" customWidth="1"/>
    <col min="3602" max="3606" width="14.5546875" style="140" bestFit="1" customWidth="1"/>
    <col min="3607" max="3840" width="9.109375" style="140"/>
    <col min="3841" max="3841" width="0" style="140" hidden="1" customWidth="1"/>
    <col min="3842" max="3842" width="8.5546875" style="140" customWidth="1"/>
    <col min="3843" max="3843" width="0.109375" style="140" customWidth="1"/>
    <col min="3844" max="3844" width="16.5546875" style="140" customWidth="1"/>
    <col min="3845" max="3847" width="9.109375" style="140"/>
    <col min="3848" max="3848" width="14.5546875" style="140" bestFit="1" customWidth="1"/>
    <col min="3849" max="3852" width="9.109375" style="140"/>
    <col min="3853" max="3856" width="0" style="140" hidden="1" customWidth="1"/>
    <col min="3857" max="3857" width="16.44140625" style="140" bestFit="1" customWidth="1"/>
    <col min="3858" max="3862" width="14.5546875" style="140" bestFit="1" customWidth="1"/>
    <col min="3863" max="4096" width="9.109375" style="140"/>
    <col min="4097" max="4097" width="0" style="140" hidden="1" customWidth="1"/>
    <col min="4098" max="4098" width="8.5546875" style="140" customWidth="1"/>
    <col min="4099" max="4099" width="0.109375" style="140" customWidth="1"/>
    <col min="4100" max="4100" width="16.5546875" style="140" customWidth="1"/>
    <col min="4101" max="4103" width="9.109375" style="140"/>
    <col min="4104" max="4104" width="14.5546875" style="140" bestFit="1" customWidth="1"/>
    <col min="4105" max="4108" width="9.109375" style="140"/>
    <col min="4109" max="4112" width="0" style="140" hidden="1" customWidth="1"/>
    <col min="4113" max="4113" width="16.44140625" style="140" bestFit="1" customWidth="1"/>
    <col min="4114" max="4118" width="14.5546875" style="140" bestFit="1" customWidth="1"/>
    <col min="4119" max="4352" width="9.109375" style="140"/>
    <col min="4353" max="4353" width="0" style="140" hidden="1" customWidth="1"/>
    <col min="4354" max="4354" width="8.5546875" style="140" customWidth="1"/>
    <col min="4355" max="4355" width="0.109375" style="140" customWidth="1"/>
    <col min="4356" max="4356" width="16.5546875" style="140" customWidth="1"/>
    <col min="4357" max="4359" width="9.109375" style="140"/>
    <col min="4360" max="4360" width="14.5546875" style="140" bestFit="1" customWidth="1"/>
    <col min="4361" max="4364" width="9.109375" style="140"/>
    <col min="4365" max="4368" width="0" style="140" hidden="1" customWidth="1"/>
    <col min="4369" max="4369" width="16.44140625" style="140" bestFit="1" customWidth="1"/>
    <col min="4370" max="4374" width="14.5546875" style="140" bestFit="1" customWidth="1"/>
    <col min="4375" max="4608" width="9.109375" style="140"/>
    <col min="4609" max="4609" width="0" style="140" hidden="1" customWidth="1"/>
    <col min="4610" max="4610" width="8.5546875" style="140" customWidth="1"/>
    <col min="4611" max="4611" width="0.109375" style="140" customWidth="1"/>
    <col min="4612" max="4612" width="16.5546875" style="140" customWidth="1"/>
    <col min="4613" max="4615" width="9.109375" style="140"/>
    <col min="4616" max="4616" width="14.5546875" style="140" bestFit="1" customWidth="1"/>
    <col min="4617" max="4620" width="9.109375" style="140"/>
    <col min="4621" max="4624" width="0" style="140" hidden="1" customWidth="1"/>
    <col min="4625" max="4625" width="16.44140625" style="140" bestFit="1" customWidth="1"/>
    <col min="4626" max="4630" width="14.5546875" style="140" bestFit="1" customWidth="1"/>
    <col min="4631" max="4864" width="9.109375" style="140"/>
    <col min="4865" max="4865" width="0" style="140" hidden="1" customWidth="1"/>
    <col min="4866" max="4866" width="8.5546875" style="140" customWidth="1"/>
    <col min="4867" max="4867" width="0.109375" style="140" customWidth="1"/>
    <col min="4868" max="4868" width="16.5546875" style="140" customWidth="1"/>
    <col min="4869" max="4871" width="9.109375" style="140"/>
    <col min="4872" max="4872" width="14.5546875" style="140" bestFit="1" customWidth="1"/>
    <col min="4873" max="4876" width="9.109375" style="140"/>
    <col min="4877" max="4880" width="0" style="140" hidden="1" customWidth="1"/>
    <col min="4881" max="4881" width="16.44140625" style="140" bestFit="1" customWidth="1"/>
    <col min="4882" max="4886" width="14.5546875" style="140" bestFit="1" customWidth="1"/>
    <col min="4887" max="5120" width="9.109375" style="140"/>
    <col min="5121" max="5121" width="0" style="140" hidden="1" customWidth="1"/>
    <col min="5122" max="5122" width="8.5546875" style="140" customWidth="1"/>
    <col min="5123" max="5123" width="0.109375" style="140" customWidth="1"/>
    <col min="5124" max="5124" width="16.5546875" style="140" customWidth="1"/>
    <col min="5125" max="5127" width="9.109375" style="140"/>
    <col min="5128" max="5128" width="14.5546875" style="140" bestFit="1" customWidth="1"/>
    <col min="5129" max="5132" width="9.109375" style="140"/>
    <col min="5133" max="5136" width="0" style="140" hidden="1" customWidth="1"/>
    <col min="5137" max="5137" width="16.44140625" style="140" bestFit="1" customWidth="1"/>
    <col min="5138" max="5142" width="14.5546875" style="140" bestFit="1" customWidth="1"/>
    <col min="5143" max="5376" width="9.109375" style="140"/>
    <col min="5377" max="5377" width="0" style="140" hidden="1" customWidth="1"/>
    <col min="5378" max="5378" width="8.5546875" style="140" customWidth="1"/>
    <col min="5379" max="5379" width="0.109375" style="140" customWidth="1"/>
    <col min="5380" max="5380" width="16.5546875" style="140" customWidth="1"/>
    <col min="5381" max="5383" width="9.109375" style="140"/>
    <col min="5384" max="5384" width="14.5546875" style="140" bestFit="1" customWidth="1"/>
    <col min="5385" max="5388" width="9.109375" style="140"/>
    <col min="5389" max="5392" width="0" style="140" hidden="1" customWidth="1"/>
    <col min="5393" max="5393" width="16.44140625" style="140" bestFit="1" customWidth="1"/>
    <col min="5394" max="5398" width="14.5546875" style="140" bestFit="1" customWidth="1"/>
    <col min="5399" max="5632" width="9.109375" style="140"/>
    <col min="5633" max="5633" width="0" style="140" hidden="1" customWidth="1"/>
    <col min="5634" max="5634" width="8.5546875" style="140" customWidth="1"/>
    <col min="5635" max="5635" width="0.109375" style="140" customWidth="1"/>
    <col min="5636" max="5636" width="16.5546875" style="140" customWidth="1"/>
    <col min="5637" max="5639" width="9.109375" style="140"/>
    <col min="5640" max="5640" width="14.5546875" style="140" bestFit="1" customWidth="1"/>
    <col min="5641" max="5644" width="9.109375" style="140"/>
    <col min="5645" max="5648" width="0" style="140" hidden="1" customWidth="1"/>
    <col min="5649" max="5649" width="16.44140625" style="140" bestFit="1" customWidth="1"/>
    <col min="5650" max="5654" width="14.5546875" style="140" bestFit="1" customWidth="1"/>
    <col min="5655" max="5888" width="9.109375" style="140"/>
    <col min="5889" max="5889" width="0" style="140" hidden="1" customWidth="1"/>
    <col min="5890" max="5890" width="8.5546875" style="140" customWidth="1"/>
    <col min="5891" max="5891" width="0.109375" style="140" customWidth="1"/>
    <col min="5892" max="5892" width="16.5546875" style="140" customWidth="1"/>
    <col min="5893" max="5895" width="9.109375" style="140"/>
    <col min="5896" max="5896" width="14.5546875" style="140" bestFit="1" customWidth="1"/>
    <col min="5897" max="5900" width="9.109375" style="140"/>
    <col min="5901" max="5904" width="0" style="140" hidden="1" customWidth="1"/>
    <col min="5905" max="5905" width="16.44140625" style="140" bestFit="1" customWidth="1"/>
    <col min="5906" max="5910" width="14.5546875" style="140" bestFit="1" customWidth="1"/>
    <col min="5911" max="6144" width="9.109375" style="140"/>
    <col min="6145" max="6145" width="0" style="140" hidden="1" customWidth="1"/>
    <col min="6146" max="6146" width="8.5546875" style="140" customWidth="1"/>
    <col min="6147" max="6147" width="0.109375" style="140" customWidth="1"/>
    <col min="6148" max="6148" width="16.5546875" style="140" customWidth="1"/>
    <col min="6149" max="6151" width="9.109375" style="140"/>
    <col min="6152" max="6152" width="14.5546875" style="140" bestFit="1" customWidth="1"/>
    <col min="6153" max="6156" width="9.109375" style="140"/>
    <col min="6157" max="6160" width="0" style="140" hidden="1" customWidth="1"/>
    <col min="6161" max="6161" width="16.44140625" style="140" bestFit="1" customWidth="1"/>
    <col min="6162" max="6166" width="14.5546875" style="140" bestFit="1" customWidth="1"/>
    <col min="6167" max="6400" width="9.109375" style="140"/>
    <col min="6401" max="6401" width="0" style="140" hidden="1" customWidth="1"/>
    <col min="6402" max="6402" width="8.5546875" style="140" customWidth="1"/>
    <col min="6403" max="6403" width="0.109375" style="140" customWidth="1"/>
    <col min="6404" max="6404" width="16.5546875" style="140" customWidth="1"/>
    <col min="6405" max="6407" width="9.109375" style="140"/>
    <col min="6408" max="6408" width="14.5546875" style="140" bestFit="1" customWidth="1"/>
    <col min="6409" max="6412" width="9.109375" style="140"/>
    <col min="6413" max="6416" width="0" style="140" hidden="1" customWidth="1"/>
    <col min="6417" max="6417" width="16.44140625" style="140" bestFit="1" customWidth="1"/>
    <col min="6418" max="6422" width="14.5546875" style="140" bestFit="1" customWidth="1"/>
    <col min="6423" max="6656" width="9.109375" style="140"/>
    <col min="6657" max="6657" width="0" style="140" hidden="1" customWidth="1"/>
    <col min="6658" max="6658" width="8.5546875" style="140" customWidth="1"/>
    <col min="6659" max="6659" width="0.109375" style="140" customWidth="1"/>
    <col min="6660" max="6660" width="16.5546875" style="140" customWidth="1"/>
    <col min="6661" max="6663" width="9.109375" style="140"/>
    <col min="6664" max="6664" width="14.5546875" style="140" bestFit="1" customWidth="1"/>
    <col min="6665" max="6668" width="9.109375" style="140"/>
    <col min="6669" max="6672" width="0" style="140" hidden="1" customWidth="1"/>
    <col min="6673" max="6673" width="16.44140625" style="140" bestFit="1" customWidth="1"/>
    <col min="6674" max="6678" width="14.5546875" style="140" bestFit="1" customWidth="1"/>
    <col min="6679" max="6912" width="9.109375" style="140"/>
    <col min="6913" max="6913" width="0" style="140" hidden="1" customWidth="1"/>
    <col min="6914" max="6914" width="8.5546875" style="140" customWidth="1"/>
    <col min="6915" max="6915" width="0.109375" style="140" customWidth="1"/>
    <col min="6916" max="6916" width="16.5546875" style="140" customWidth="1"/>
    <col min="6917" max="6919" width="9.109375" style="140"/>
    <col min="6920" max="6920" width="14.5546875" style="140" bestFit="1" customWidth="1"/>
    <col min="6921" max="6924" width="9.109375" style="140"/>
    <col min="6925" max="6928" width="0" style="140" hidden="1" customWidth="1"/>
    <col min="6929" max="6929" width="16.44140625" style="140" bestFit="1" customWidth="1"/>
    <col min="6930" max="6934" width="14.5546875" style="140" bestFit="1" customWidth="1"/>
    <col min="6935" max="7168" width="9.109375" style="140"/>
    <col min="7169" max="7169" width="0" style="140" hidden="1" customWidth="1"/>
    <col min="7170" max="7170" width="8.5546875" style="140" customWidth="1"/>
    <col min="7171" max="7171" width="0.109375" style="140" customWidth="1"/>
    <col min="7172" max="7172" width="16.5546875" style="140" customWidth="1"/>
    <col min="7173" max="7175" width="9.109375" style="140"/>
    <col min="7176" max="7176" width="14.5546875" style="140" bestFit="1" customWidth="1"/>
    <col min="7177" max="7180" width="9.109375" style="140"/>
    <col min="7181" max="7184" width="0" style="140" hidden="1" customWidth="1"/>
    <col min="7185" max="7185" width="16.44140625" style="140" bestFit="1" customWidth="1"/>
    <col min="7186" max="7190" width="14.5546875" style="140" bestFit="1" customWidth="1"/>
    <col min="7191" max="7424" width="9.109375" style="140"/>
    <col min="7425" max="7425" width="0" style="140" hidden="1" customWidth="1"/>
    <col min="7426" max="7426" width="8.5546875" style="140" customWidth="1"/>
    <col min="7427" max="7427" width="0.109375" style="140" customWidth="1"/>
    <col min="7428" max="7428" width="16.5546875" style="140" customWidth="1"/>
    <col min="7429" max="7431" width="9.109375" style="140"/>
    <col min="7432" max="7432" width="14.5546875" style="140" bestFit="1" customWidth="1"/>
    <col min="7433" max="7436" width="9.109375" style="140"/>
    <col min="7437" max="7440" width="0" style="140" hidden="1" customWidth="1"/>
    <col min="7441" max="7441" width="16.44140625" style="140" bestFit="1" customWidth="1"/>
    <col min="7442" max="7446" width="14.5546875" style="140" bestFit="1" customWidth="1"/>
    <col min="7447" max="7680" width="9.109375" style="140"/>
    <col min="7681" max="7681" width="0" style="140" hidden="1" customWidth="1"/>
    <col min="7682" max="7682" width="8.5546875" style="140" customWidth="1"/>
    <col min="7683" max="7683" width="0.109375" style="140" customWidth="1"/>
    <col min="7684" max="7684" width="16.5546875" style="140" customWidth="1"/>
    <col min="7685" max="7687" width="9.109375" style="140"/>
    <col min="7688" max="7688" width="14.5546875" style="140" bestFit="1" customWidth="1"/>
    <col min="7689" max="7692" width="9.109375" style="140"/>
    <col min="7693" max="7696" width="0" style="140" hidden="1" customWidth="1"/>
    <col min="7697" max="7697" width="16.44140625" style="140" bestFit="1" customWidth="1"/>
    <col min="7698" max="7702" width="14.5546875" style="140" bestFit="1" customWidth="1"/>
    <col min="7703" max="7936" width="9.109375" style="140"/>
    <col min="7937" max="7937" width="0" style="140" hidden="1" customWidth="1"/>
    <col min="7938" max="7938" width="8.5546875" style="140" customWidth="1"/>
    <col min="7939" max="7939" width="0.109375" style="140" customWidth="1"/>
    <col min="7940" max="7940" width="16.5546875" style="140" customWidth="1"/>
    <col min="7941" max="7943" width="9.109375" style="140"/>
    <col min="7944" max="7944" width="14.5546875" style="140" bestFit="1" customWidth="1"/>
    <col min="7945" max="7948" width="9.109375" style="140"/>
    <col min="7949" max="7952" width="0" style="140" hidden="1" customWidth="1"/>
    <col min="7953" max="7953" width="16.44140625" style="140" bestFit="1" customWidth="1"/>
    <col min="7954" max="7958" width="14.5546875" style="140" bestFit="1" customWidth="1"/>
    <col min="7959" max="8192" width="9.109375" style="140"/>
    <col min="8193" max="8193" width="0" style="140" hidden="1" customWidth="1"/>
    <col min="8194" max="8194" width="8.5546875" style="140" customWidth="1"/>
    <col min="8195" max="8195" width="0.109375" style="140" customWidth="1"/>
    <col min="8196" max="8196" width="16.5546875" style="140" customWidth="1"/>
    <col min="8197" max="8199" width="9.109375" style="140"/>
    <col min="8200" max="8200" width="14.5546875" style="140" bestFit="1" customWidth="1"/>
    <col min="8201" max="8204" width="9.109375" style="140"/>
    <col min="8205" max="8208" width="0" style="140" hidden="1" customWidth="1"/>
    <col min="8209" max="8209" width="16.44140625" style="140" bestFit="1" customWidth="1"/>
    <col min="8210" max="8214" width="14.5546875" style="140" bestFit="1" customWidth="1"/>
    <col min="8215" max="8448" width="9.109375" style="140"/>
    <col min="8449" max="8449" width="0" style="140" hidden="1" customWidth="1"/>
    <col min="8450" max="8450" width="8.5546875" style="140" customWidth="1"/>
    <col min="8451" max="8451" width="0.109375" style="140" customWidth="1"/>
    <col min="8452" max="8452" width="16.5546875" style="140" customWidth="1"/>
    <col min="8453" max="8455" width="9.109375" style="140"/>
    <col min="8456" max="8456" width="14.5546875" style="140" bestFit="1" customWidth="1"/>
    <col min="8457" max="8460" width="9.109375" style="140"/>
    <col min="8461" max="8464" width="0" style="140" hidden="1" customWidth="1"/>
    <col min="8465" max="8465" width="16.44140625" style="140" bestFit="1" customWidth="1"/>
    <col min="8466" max="8470" width="14.5546875" style="140" bestFit="1" customWidth="1"/>
    <col min="8471" max="8704" width="9.109375" style="140"/>
    <col min="8705" max="8705" width="0" style="140" hidden="1" customWidth="1"/>
    <col min="8706" max="8706" width="8.5546875" style="140" customWidth="1"/>
    <col min="8707" max="8707" width="0.109375" style="140" customWidth="1"/>
    <col min="8708" max="8708" width="16.5546875" style="140" customWidth="1"/>
    <col min="8709" max="8711" width="9.109375" style="140"/>
    <col min="8712" max="8712" width="14.5546875" style="140" bestFit="1" customWidth="1"/>
    <col min="8713" max="8716" width="9.109375" style="140"/>
    <col min="8717" max="8720" width="0" style="140" hidden="1" customWidth="1"/>
    <col min="8721" max="8721" width="16.44140625" style="140" bestFit="1" customWidth="1"/>
    <col min="8722" max="8726" width="14.5546875" style="140" bestFit="1" customWidth="1"/>
    <col min="8727" max="8960" width="9.109375" style="140"/>
    <col min="8961" max="8961" width="0" style="140" hidden="1" customWidth="1"/>
    <col min="8962" max="8962" width="8.5546875" style="140" customWidth="1"/>
    <col min="8963" max="8963" width="0.109375" style="140" customWidth="1"/>
    <col min="8964" max="8964" width="16.5546875" style="140" customWidth="1"/>
    <col min="8965" max="8967" width="9.109375" style="140"/>
    <col min="8968" max="8968" width="14.5546875" style="140" bestFit="1" customWidth="1"/>
    <col min="8969" max="8972" width="9.109375" style="140"/>
    <col min="8973" max="8976" width="0" style="140" hidden="1" customWidth="1"/>
    <col min="8977" max="8977" width="16.44140625" style="140" bestFit="1" customWidth="1"/>
    <col min="8978" max="8982" width="14.5546875" style="140" bestFit="1" customWidth="1"/>
    <col min="8983" max="9216" width="9.109375" style="140"/>
    <col min="9217" max="9217" width="0" style="140" hidden="1" customWidth="1"/>
    <col min="9218" max="9218" width="8.5546875" style="140" customWidth="1"/>
    <col min="9219" max="9219" width="0.109375" style="140" customWidth="1"/>
    <col min="9220" max="9220" width="16.5546875" style="140" customWidth="1"/>
    <col min="9221" max="9223" width="9.109375" style="140"/>
    <col min="9224" max="9224" width="14.5546875" style="140" bestFit="1" customWidth="1"/>
    <col min="9225" max="9228" width="9.109375" style="140"/>
    <col min="9229" max="9232" width="0" style="140" hidden="1" customWidth="1"/>
    <col min="9233" max="9233" width="16.44140625" style="140" bestFit="1" customWidth="1"/>
    <col min="9234" max="9238" width="14.5546875" style="140" bestFit="1" customWidth="1"/>
    <col min="9239" max="9472" width="9.109375" style="140"/>
    <col min="9473" max="9473" width="0" style="140" hidden="1" customWidth="1"/>
    <col min="9474" max="9474" width="8.5546875" style="140" customWidth="1"/>
    <col min="9475" max="9475" width="0.109375" style="140" customWidth="1"/>
    <col min="9476" max="9476" width="16.5546875" style="140" customWidth="1"/>
    <col min="9477" max="9479" width="9.109375" style="140"/>
    <col min="9480" max="9480" width="14.5546875" style="140" bestFit="1" customWidth="1"/>
    <col min="9481" max="9484" width="9.109375" style="140"/>
    <col min="9485" max="9488" width="0" style="140" hidden="1" customWidth="1"/>
    <col min="9489" max="9489" width="16.44140625" style="140" bestFit="1" customWidth="1"/>
    <col min="9490" max="9494" width="14.5546875" style="140" bestFit="1" customWidth="1"/>
    <col min="9495" max="9728" width="9.109375" style="140"/>
    <col min="9729" max="9729" width="0" style="140" hidden="1" customWidth="1"/>
    <col min="9730" max="9730" width="8.5546875" style="140" customWidth="1"/>
    <col min="9731" max="9731" width="0.109375" style="140" customWidth="1"/>
    <col min="9732" max="9732" width="16.5546875" style="140" customWidth="1"/>
    <col min="9733" max="9735" width="9.109375" style="140"/>
    <col min="9736" max="9736" width="14.5546875" style="140" bestFit="1" customWidth="1"/>
    <col min="9737" max="9740" width="9.109375" style="140"/>
    <col min="9741" max="9744" width="0" style="140" hidden="1" customWidth="1"/>
    <col min="9745" max="9745" width="16.44140625" style="140" bestFit="1" customWidth="1"/>
    <col min="9746" max="9750" width="14.5546875" style="140" bestFit="1" customWidth="1"/>
    <col min="9751" max="9984" width="9.109375" style="140"/>
    <col min="9985" max="9985" width="0" style="140" hidden="1" customWidth="1"/>
    <col min="9986" max="9986" width="8.5546875" style="140" customWidth="1"/>
    <col min="9987" max="9987" width="0.109375" style="140" customWidth="1"/>
    <col min="9988" max="9988" width="16.5546875" style="140" customWidth="1"/>
    <col min="9989" max="9991" width="9.109375" style="140"/>
    <col min="9992" max="9992" width="14.5546875" style="140" bestFit="1" customWidth="1"/>
    <col min="9993" max="9996" width="9.109375" style="140"/>
    <col min="9997" max="10000" width="0" style="140" hidden="1" customWidth="1"/>
    <col min="10001" max="10001" width="16.44140625" style="140" bestFit="1" customWidth="1"/>
    <col min="10002" max="10006" width="14.5546875" style="140" bestFit="1" customWidth="1"/>
    <col min="10007" max="10240" width="9.109375" style="140"/>
    <col min="10241" max="10241" width="0" style="140" hidden="1" customWidth="1"/>
    <col min="10242" max="10242" width="8.5546875" style="140" customWidth="1"/>
    <col min="10243" max="10243" width="0.109375" style="140" customWidth="1"/>
    <col min="10244" max="10244" width="16.5546875" style="140" customWidth="1"/>
    <col min="10245" max="10247" width="9.109375" style="140"/>
    <col min="10248" max="10248" width="14.5546875" style="140" bestFit="1" customWidth="1"/>
    <col min="10249" max="10252" width="9.109375" style="140"/>
    <col min="10253" max="10256" width="0" style="140" hidden="1" customWidth="1"/>
    <col min="10257" max="10257" width="16.44140625" style="140" bestFit="1" customWidth="1"/>
    <col min="10258" max="10262" width="14.5546875" style="140" bestFit="1" customWidth="1"/>
    <col min="10263" max="10496" width="9.109375" style="140"/>
    <col min="10497" max="10497" width="0" style="140" hidden="1" customWidth="1"/>
    <col min="10498" max="10498" width="8.5546875" style="140" customWidth="1"/>
    <col min="10499" max="10499" width="0.109375" style="140" customWidth="1"/>
    <col min="10500" max="10500" width="16.5546875" style="140" customWidth="1"/>
    <col min="10501" max="10503" width="9.109375" style="140"/>
    <col min="10504" max="10504" width="14.5546875" style="140" bestFit="1" customWidth="1"/>
    <col min="10505" max="10508" width="9.109375" style="140"/>
    <col min="10509" max="10512" width="0" style="140" hidden="1" customWidth="1"/>
    <col min="10513" max="10513" width="16.44140625" style="140" bestFit="1" customWidth="1"/>
    <col min="10514" max="10518" width="14.5546875" style="140" bestFit="1" customWidth="1"/>
    <col min="10519" max="10752" width="9.109375" style="140"/>
    <col min="10753" max="10753" width="0" style="140" hidden="1" customWidth="1"/>
    <col min="10754" max="10754" width="8.5546875" style="140" customWidth="1"/>
    <col min="10755" max="10755" width="0.109375" style="140" customWidth="1"/>
    <col min="10756" max="10756" width="16.5546875" style="140" customWidth="1"/>
    <col min="10757" max="10759" width="9.109375" style="140"/>
    <col min="10760" max="10760" width="14.5546875" style="140" bestFit="1" customWidth="1"/>
    <col min="10761" max="10764" width="9.109375" style="140"/>
    <col min="10765" max="10768" width="0" style="140" hidden="1" customWidth="1"/>
    <col min="10769" max="10769" width="16.44140625" style="140" bestFit="1" customWidth="1"/>
    <col min="10770" max="10774" width="14.5546875" style="140" bestFit="1" customWidth="1"/>
    <col min="10775" max="11008" width="9.109375" style="140"/>
    <col min="11009" max="11009" width="0" style="140" hidden="1" customWidth="1"/>
    <col min="11010" max="11010" width="8.5546875" style="140" customWidth="1"/>
    <col min="11011" max="11011" width="0.109375" style="140" customWidth="1"/>
    <col min="11012" max="11012" width="16.5546875" style="140" customWidth="1"/>
    <col min="11013" max="11015" width="9.109375" style="140"/>
    <col min="11016" max="11016" width="14.5546875" style="140" bestFit="1" customWidth="1"/>
    <col min="11017" max="11020" width="9.109375" style="140"/>
    <col min="11021" max="11024" width="0" style="140" hidden="1" customWidth="1"/>
    <col min="11025" max="11025" width="16.44140625" style="140" bestFit="1" customWidth="1"/>
    <col min="11026" max="11030" width="14.5546875" style="140" bestFit="1" customWidth="1"/>
    <col min="11031" max="11264" width="9.109375" style="140"/>
    <col min="11265" max="11265" width="0" style="140" hidden="1" customWidth="1"/>
    <col min="11266" max="11266" width="8.5546875" style="140" customWidth="1"/>
    <col min="11267" max="11267" width="0.109375" style="140" customWidth="1"/>
    <col min="11268" max="11268" width="16.5546875" style="140" customWidth="1"/>
    <col min="11269" max="11271" width="9.109375" style="140"/>
    <col min="11272" max="11272" width="14.5546875" style="140" bestFit="1" customWidth="1"/>
    <col min="11273" max="11276" width="9.109375" style="140"/>
    <col min="11277" max="11280" width="0" style="140" hidden="1" customWidth="1"/>
    <col min="11281" max="11281" width="16.44140625" style="140" bestFit="1" customWidth="1"/>
    <col min="11282" max="11286" width="14.5546875" style="140" bestFit="1" customWidth="1"/>
    <col min="11287" max="11520" width="9.109375" style="140"/>
    <col min="11521" max="11521" width="0" style="140" hidden="1" customWidth="1"/>
    <col min="11522" max="11522" width="8.5546875" style="140" customWidth="1"/>
    <col min="11523" max="11523" width="0.109375" style="140" customWidth="1"/>
    <col min="11524" max="11524" width="16.5546875" style="140" customWidth="1"/>
    <col min="11525" max="11527" width="9.109375" style="140"/>
    <col min="11528" max="11528" width="14.5546875" style="140" bestFit="1" customWidth="1"/>
    <col min="11529" max="11532" width="9.109375" style="140"/>
    <col min="11533" max="11536" width="0" style="140" hidden="1" customWidth="1"/>
    <col min="11537" max="11537" width="16.44140625" style="140" bestFit="1" customWidth="1"/>
    <col min="11538" max="11542" width="14.5546875" style="140" bestFit="1" customWidth="1"/>
    <col min="11543" max="11776" width="9.109375" style="140"/>
    <col min="11777" max="11777" width="0" style="140" hidden="1" customWidth="1"/>
    <col min="11778" max="11778" width="8.5546875" style="140" customWidth="1"/>
    <col min="11779" max="11779" width="0.109375" style="140" customWidth="1"/>
    <col min="11780" max="11780" width="16.5546875" style="140" customWidth="1"/>
    <col min="11781" max="11783" width="9.109375" style="140"/>
    <col min="11784" max="11784" width="14.5546875" style="140" bestFit="1" customWidth="1"/>
    <col min="11785" max="11788" width="9.109375" style="140"/>
    <col min="11789" max="11792" width="0" style="140" hidden="1" customWidth="1"/>
    <col min="11793" max="11793" width="16.44140625" style="140" bestFit="1" customWidth="1"/>
    <col min="11794" max="11798" width="14.5546875" style="140" bestFit="1" customWidth="1"/>
    <col min="11799" max="12032" width="9.109375" style="140"/>
    <col min="12033" max="12033" width="0" style="140" hidden="1" customWidth="1"/>
    <col min="12034" max="12034" width="8.5546875" style="140" customWidth="1"/>
    <col min="12035" max="12035" width="0.109375" style="140" customWidth="1"/>
    <col min="12036" max="12036" width="16.5546875" style="140" customWidth="1"/>
    <col min="12037" max="12039" width="9.109375" style="140"/>
    <col min="12040" max="12040" width="14.5546875" style="140" bestFit="1" customWidth="1"/>
    <col min="12041" max="12044" width="9.109375" style="140"/>
    <col min="12045" max="12048" width="0" style="140" hidden="1" customWidth="1"/>
    <col min="12049" max="12049" width="16.44140625" style="140" bestFit="1" customWidth="1"/>
    <col min="12050" max="12054" width="14.5546875" style="140" bestFit="1" customWidth="1"/>
    <col min="12055" max="12288" width="9.109375" style="140"/>
    <col min="12289" max="12289" width="0" style="140" hidden="1" customWidth="1"/>
    <col min="12290" max="12290" width="8.5546875" style="140" customWidth="1"/>
    <col min="12291" max="12291" width="0.109375" style="140" customWidth="1"/>
    <col min="12292" max="12292" width="16.5546875" style="140" customWidth="1"/>
    <col min="12293" max="12295" width="9.109375" style="140"/>
    <col min="12296" max="12296" width="14.5546875" style="140" bestFit="1" customWidth="1"/>
    <col min="12297" max="12300" width="9.109375" style="140"/>
    <col min="12301" max="12304" width="0" style="140" hidden="1" customWidth="1"/>
    <col min="12305" max="12305" width="16.44140625" style="140" bestFit="1" customWidth="1"/>
    <col min="12306" max="12310" width="14.5546875" style="140" bestFit="1" customWidth="1"/>
    <col min="12311" max="12544" width="9.109375" style="140"/>
    <col min="12545" max="12545" width="0" style="140" hidden="1" customWidth="1"/>
    <col min="12546" max="12546" width="8.5546875" style="140" customWidth="1"/>
    <col min="12547" max="12547" width="0.109375" style="140" customWidth="1"/>
    <col min="12548" max="12548" width="16.5546875" style="140" customWidth="1"/>
    <col min="12549" max="12551" width="9.109375" style="140"/>
    <col min="12552" max="12552" width="14.5546875" style="140" bestFit="1" customWidth="1"/>
    <col min="12553" max="12556" width="9.109375" style="140"/>
    <col min="12557" max="12560" width="0" style="140" hidden="1" customWidth="1"/>
    <col min="12561" max="12561" width="16.44140625" style="140" bestFit="1" customWidth="1"/>
    <col min="12562" max="12566" width="14.5546875" style="140" bestFit="1" customWidth="1"/>
    <col min="12567" max="12800" width="9.109375" style="140"/>
    <col min="12801" max="12801" width="0" style="140" hidden="1" customWidth="1"/>
    <col min="12802" max="12802" width="8.5546875" style="140" customWidth="1"/>
    <col min="12803" max="12803" width="0.109375" style="140" customWidth="1"/>
    <col min="12804" max="12804" width="16.5546875" style="140" customWidth="1"/>
    <col min="12805" max="12807" width="9.109375" style="140"/>
    <col min="12808" max="12808" width="14.5546875" style="140" bestFit="1" customWidth="1"/>
    <col min="12809" max="12812" width="9.109375" style="140"/>
    <col min="12813" max="12816" width="0" style="140" hidden="1" customWidth="1"/>
    <col min="12817" max="12817" width="16.44140625" style="140" bestFit="1" customWidth="1"/>
    <col min="12818" max="12822" width="14.5546875" style="140" bestFit="1" customWidth="1"/>
    <col min="12823" max="13056" width="9.109375" style="140"/>
    <col min="13057" max="13057" width="0" style="140" hidden="1" customWidth="1"/>
    <col min="13058" max="13058" width="8.5546875" style="140" customWidth="1"/>
    <col min="13059" max="13059" width="0.109375" style="140" customWidth="1"/>
    <col min="13060" max="13060" width="16.5546875" style="140" customWidth="1"/>
    <col min="13061" max="13063" width="9.109375" style="140"/>
    <col min="13064" max="13064" width="14.5546875" style="140" bestFit="1" customWidth="1"/>
    <col min="13065" max="13068" width="9.109375" style="140"/>
    <col min="13069" max="13072" width="0" style="140" hidden="1" customWidth="1"/>
    <col min="13073" max="13073" width="16.44140625" style="140" bestFit="1" customWidth="1"/>
    <col min="13074" max="13078" width="14.5546875" style="140" bestFit="1" customWidth="1"/>
    <col min="13079" max="13312" width="9.109375" style="140"/>
    <col min="13313" max="13313" width="0" style="140" hidden="1" customWidth="1"/>
    <col min="13314" max="13314" width="8.5546875" style="140" customWidth="1"/>
    <col min="13315" max="13315" width="0.109375" style="140" customWidth="1"/>
    <col min="13316" max="13316" width="16.5546875" style="140" customWidth="1"/>
    <col min="13317" max="13319" width="9.109375" style="140"/>
    <col min="13320" max="13320" width="14.5546875" style="140" bestFit="1" customWidth="1"/>
    <col min="13321" max="13324" width="9.109375" style="140"/>
    <col min="13325" max="13328" width="0" style="140" hidden="1" customWidth="1"/>
    <col min="13329" max="13329" width="16.44140625" style="140" bestFit="1" customWidth="1"/>
    <col min="13330" max="13334" width="14.5546875" style="140" bestFit="1" customWidth="1"/>
    <col min="13335" max="13568" width="9.109375" style="140"/>
    <col min="13569" max="13569" width="0" style="140" hidden="1" customWidth="1"/>
    <col min="13570" max="13570" width="8.5546875" style="140" customWidth="1"/>
    <col min="13571" max="13571" width="0.109375" style="140" customWidth="1"/>
    <col min="13572" max="13572" width="16.5546875" style="140" customWidth="1"/>
    <col min="13573" max="13575" width="9.109375" style="140"/>
    <col min="13576" max="13576" width="14.5546875" style="140" bestFit="1" customWidth="1"/>
    <col min="13577" max="13580" width="9.109375" style="140"/>
    <col min="13581" max="13584" width="0" style="140" hidden="1" customWidth="1"/>
    <col min="13585" max="13585" width="16.44140625" style="140" bestFit="1" customWidth="1"/>
    <col min="13586" max="13590" width="14.5546875" style="140" bestFit="1" customWidth="1"/>
    <col min="13591" max="13824" width="9.109375" style="140"/>
    <col min="13825" max="13825" width="0" style="140" hidden="1" customWidth="1"/>
    <col min="13826" max="13826" width="8.5546875" style="140" customWidth="1"/>
    <col min="13827" max="13827" width="0.109375" style="140" customWidth="1"/>
    <col min="13828" max="13828" width="16.5546875" style="140" customWidth="1"/>
    <col min="13829" max="13831" width="9.109375" style="140"/>
    <col min="13832" max="13832" width="14.5546875" style="140" bestFit="1" customWidth="1"/>
    <col min="13833" max="13836" width="9.109375" style="140"/>
    <col min="13837" max="13840" width="0" style="140" hidden="1" customWidth="1"/>
    <col min="13841" max="13841" width="16.44140625" style="140" bestFit="1" customWidth="1"/>
    <col min="13842" max="13846" width="14.5546875" style="140" bestFit="1" customWidth="1"/>
    <col min="13847" max="14080" width="9.109375" style="140"/>
    <col min="14081" max="14081" width="0" style="140" hidden="1" customWidth="1"/>
    <col min="14082" max="14082" width="8.5546875" style="140" customWidth="1"/>
    <col min="14083" max="14083" width="0.109375" style="140" customWidth="1"/>
    <col min="14084" max="14084" width="16.5546875" style="140" customWidth="1"/>
    <col min="14085" max="14087" width="9.109375" style="140"/>
    <col min="14088" max="14088" width="14.5546875" style="140" bestFit="1" customWidth="1"/>
    <col min="14089" max="14092" width="9.109375" style="140"/>
    <col min="14093" max="14096" width="0" style="140" hidden="1" customWidth="1"/>
    <col min="14097" max="14097" width="16.44140625" style="140" bestFit="1" customWidth="1"/>
    <col min="14098" max="14102" width="14.5546875" style="140" bestFit="1" customWidth="1"/>
    <col min="14103" max="14336" width="9.109375" style="140"/>
    <col min="14337" max="14337" width="0" style="140" hidden="1" customWidth="1"/>
    <col min="14338" max="14338" width="8.5546875" style="140" customWidth="1"/>
    <col min="14339" max="14339" width="0.109375" style="140" customWidth="1"/>
    <col min="14340" max="14340" width="16.5546875" style="140" customWidth="1"/>
    <col min="14341" max="14343" width="9.109375" style="140"/>
    <col min="14344" max="14344" width="14.5546875" style="140" bestFit="1" customWidth="1"/>
    <col min="14345" max="14348" width="9.109375" style="140"/>
    <col min="14349" max="14352" width="0" style="140" hidden="1" customWidth="1"/>
    <col min="14353" max="14353" width="16.44140625" style="140" bestFit="1" customWidth="1"/>
    <col min="14354" max="14358" width="14.5546875" style="140" bestFit="1" customWidth="1"/>
    <col min="14359" max="14592" width="9.109375" style="140"/>
    <col min="14593" max="14593" width="0" style="140" hidden="1" customWidth="1"/>
    <col min="14594" max="14594" width="8.5546875" style="140" customWidth="1"/>
    <col min="14595" max="14595" width="0.109375" style="140" customWidth="1"/>
    <col min="14596" max="14596" width="16.5546875" style="140" customWidth="1"/>
    <col min="14597" max="14599" width="9.109375" style="140"/>
    <col min="14600" max="14600" width="14.5546875" style="140" bestFit="1" customWidth="1"/>
    <col min="14601" max="14604" width="9.109375" style="140"/>
    <col min="14605" max="14608" width="0" style="140" hidden="1" customWidth="1"/>
    <col min="14609" max="14609" width="16.44140625" style="140" bestFit="1" customWidth="1"/>
    <col min="14610" max="14614" width="14.5546875" style="140" bestFit="1" customWidth="1"/>
    <col min="14615" max="14848" width="9.109375" style="140"/>
    <col min="14849" max="14849" width="0" style="140" hidden="1" customWidth="1"/>
    <col min="14850" max="14850" width="8.5546875" style="140" customWidth="1"/>
    <col min="14851" max="14851" width="0.109375" style="140" customWidth="1"/>
    <col min="14852" max="14852" width="16.5546875" style="140" customWidth="1"/>
    <col min="14853" max="14855" width="9.109375" style="140"/>
    <col min="14856" max="14856" width="14.5546875" style="140" bestFit="1" customWidth="1"/>
    <col min="14857" max="14860" width="9.109375" style="140"/>
    <col min="14861" max="14864" width="0" style="140" hidden="1" customWidth="1"/>
    <col min="14865" max="14865" width="16.44140625" style="140" bestFit="1" customWidth="1"/>
    <col min="14866" max="14870" width="14.5546875" style="140" bestFit="1" customWidth="1"/>
    <col min="14871" max="15104" width="9.109375" style="140"/>
    <col min="15105" max="15105" width="0" style="140" hidden="1" customWidth="1"/>
    <col min="15106" max="15106" width="8.5546875" style="140" customWidth="1"/>
    <col min="15107" max="15107" width="0.109375" style="140" customWidth="1"/>
    <col min="15108" max="15108" width="16.5546875" style="140" customWidth="1"/>
    <col min="15109" max="15111" width="9.109375" style="140"/>
    <col min="15112" max="15112" width="14.5546875" style="140" bestFit="1" customWidth="1"/>
    <col min="15113" max="15116" width="9.109375" style="140"/>
    <col min="15117" max="15120" width="0" style="140" hidden="1" customWidth="1"/>
    <col min="15121" max="15121" width="16.44140625" style="140" bestFit="1" customWidth="1"/>
    <col min="15122" max="15126" width="14.5546875" style="140" bestFit="1" customWidth="1"/>
    <col min="15127" max="15360" width="9.109375" style="140"/>
    <col min="15361" max="15361" width="0" style="140" hidden="1" customWidth="1"/>
    <col min="15362" max="15362" width="8.5546875" style="140" customWidth="1"/>
    <col min="15363" max="15363" width="0.109375" style="140" customWidth="1"/>
    <col min="15364" max="15364" width="16.5546875" style="140" customWidth="1"/>
    <col min="15365" max="15367" width="9.109375" style="140"/>
    <col min="15368" max="15368" width="14.5546875" style="140" bestFit="1" customWidth="1"/>
    <col min="15369" max="15372" width="9.109375" style="140"/>
    <col min="15373" max="15376" width="0" style="140" hidden="1" customWidth="1"/>
    <col min="15377" max="15377" width="16.44140625" style="140" bestFit="1" customWidth="1"/>
    <col min="15378" max="15382" width="14.5546875" style="140" bestFit="1" customWidth="1"/>
    <col min="15383" max="15616" width="9.109375" style="140"/>
    <col min="15617" max="15617" width="0" style="140" hidden="1" customWidth="1"/>
    <col min="15618" max="15618" width="8.5546875" style="140" customWidth="1"/>
    <col min="15619" max="15619" width="0.109375" style="140" customWidth="1"/>
    <col min="15620" max="15620" width="16.5546875" style="140" customWidth="1"/>
    <col min="15621" max="15623" width="9.109375" style="140"/>
    <col min="15624" max="15624" width="14.5546875" style="140" bestFit="1" customWidth="1"/>
    <col min="15625" max="15628" width="9.109375" style="140"/>
    <col min="15629" max="15632" width="0" style="140" hidden="1" customWidth="1"/>
    <col min="15633" max="15633" width="16.44140625" style="140" bestFit="1" customWidth="1"/>
    <col min="15634" max="15638" width="14.5546875" style="140" bestFit="1" customWidth="1"/>
    <col min="15639" max="15872" width="9.109375" style="140"/>
    <col min="15873" max="15873" width="0" style="140" hidden="1" customWidth="1"/>
    <col min="15874" max="15874" width="8.5546875" style="140" customWidth="1"/>
    <col min="15875" max="15875" width="0.109375" style="140" customWidth="1"/>
    <col min="15876" max="15876" width="16.5546875" style="140" customWidth="1"/>
    <col min="15877" max="15879" width="9.109375" style="140"/>
    <col min="15880" max="15880" width="14.5546875" style="140" bestFit="1" customWidth="1"/>
    <col min="15881" max="15884" width="9.109375" style="140"/>
    <col min="15885" max="15888" width="0" style="140" hidden="1" customWidth="1"/>
    <col min="15889" max="15889" width="16.44140625" style="140" bestFit="1" customWidth="1"/>
    <col min="15890" max="15894" width="14.5546875" style="140" bestFit="1" customWidth="1"/>
    <col min="15895" max="16128" width="9.109375" style="140"/>
    <col min="16129" max="16129" width="0" style="140" hidden="1" customWidth="1"/>
    <col min="16130" max="16130" width="8.5546875" style="140" customWidth="1"/>
    <col min="16131" max="16131" width="0.109375" style="140" customWidth="1"/>
    <col min="16132" max="16132" width="16.5546875" style="140" customWidth="1"/>
    <col min="16133" max="16135" width="9.109375" style="140"/>
    <col min="16136" max="16136" width="14.5546875" style="140" bestFit="1" customWidth="1"/>
    <col min="16137" max="16140" width="9.109375" style="140"/>
    <col min="16141" max="16144" width="0" style="140" hidden="1" customWidth="1"/>
    <col min="16145" max="16145" width="16.44140625" style="140" bestFit="1" customWidth="1"/>
    <col min="16146" max="16150" width="14.5546875" style="140" bestFit="1" customWidth="1"/>
    <col min="16151" max="16384" width="9.109375" style="140"/>
  </cols>
  <sheetData>
    <row r="1" spans="1:22" ht="24.9" customHeight="1">
      <c r="A1" s="136"/>
      <c r="B1" s="302" t="s">
        <v>0</v>
      </c>
      <c r="C1" s="300"/>
      <c r="D1" s="207" t="s">
        <v>1</v>
      </c>
      <c r="E1" s="302" t="s">
        <v>2</v>
      </c>
      <c r="F1" s="300"/>
      <c r="G1" s="300"/>
      <c r="H1" s="207" t="s">
        <v>3</v>
      </c>
      <c r="I1" s="302" t="s">
        <v>4</v>
      </c>
      <c r="J1" s="300"/>
      <c r="K1" s="207" t="s">
        <v>5</v>
      </c>
      <c r="L1" s="207" t="s">
        <v>6</v>
      </c>
      <c r="M1" s="302" t="s">
        <v>7</v>
      </c>
      <c r="N1" s="300"/>
      <c r="O1" s="300"/>
      <c r="P1" s="207" t="s">
        <v>8</v>
      </c>
      <c r="Q1" s="207" t="s">
        <v>9</v>
      </c>
      <c r="R1" s="207" t="s">
        <v>10</v>
      </c>
      <c r="S1" s="207" t="s">
        <v>11</v>
      </c>
      <c r="T1" s="207" t="s">
        <v>1584</v>
      </c>
      <c r="U1" s="207" t="s">
        <v>12</v>
      </c>
      <c r="V1" s="139" t="s">
        <v>13</v>
      </c>
    </row>
    <row r="2" spans="1:22" ht="20.100000000000001" customHeight="1">
      <c r="A2" s="141"/>
      <c r="B2" s="312">
        <v>2018</v>
      </c>
      <c r="C2" s="313"/>
      <c r="D2" s="215" t="s">
        <v>14</v>
      </c>
      <c r="E2" s="314" t="s">
        <v>15</v>
      </c>
      <c r="F2" s="313"/>
      <c r="G2" s="313"/>
      <c r="H2" s="215" t="s">
        <v>16</v>
      </c>
      <c r="I2" s="314" t="s">
        <v>17</v>
      </c>
      <c r="J2" s="313"/>
      <c r="K2" s="213" t="s">
        <v>18</v>
      </c>
      <c r="L2" s="213">
        <v>0</v>
      </c>
      <c r="M2" s="312" t="s">
        <v>19</v>
      </c>
      <c r="N2" s="313"/>
      <c r="O2" s="313"/>
      <c r="P2" s="213" t="s">
        <v>18</v>
      </c>
      <c r="Q2" s="144"/>
      <c r="R2" s="172"/>
      <c r="S2" s="172"/>
      <c r="T2" s="172"/>
      <c r="U2" s="172"/>
      <c r="V2" s="144"/>
    </row>
    <row r="3" spans="1:22" s="149" customFormat="1" ht="20.100000000000001" customHeight="1">
      <c r="A3" s="145"/>
      <c r="B3" s="305">
        <v>2018</v>
      </c>
      <c r="C3" s="306"/>
      <c r="D3" s="211" t="s">
        <v>20</v>
      </c>
      <c r="E3" s="307" t="s">
        <v>21</v>
      </c>
      <c r="F3" s="306"/>
      <c r="G3" s="306"/>
      <c r="H3" s="211" t="s">
        <v>22</v>
      </c>
      <c r="I3" s="307" t="s">
        <v>17</v>
      </c>
      <c r="J3" s="306"/>
      <c r="K3" s="209" t="s">
        <v>18</v>
      </c>
      <c r="L3" s="209">
        <v>1</v>
      </c>
      <c r="M3" s="305" t="s">
        <v>19</v>
      </c>
      <c r="N3" s="306"/>
      <c r="O3" s="306"/>
      <c r="P3" s="209" t="s">
        <v>18</v>
      </c>
      <c r="Q3" s="148">
        <f>Q4+Q126+Q141+Q152+Q156+Q165+Q170</f>
        <v>0</v>
      </c>
      <c r="R3" s="148">
        <f>R4+R126+R141+R152+R156+R165+R170</f>
        <v>107268.15999999999</v>
      </c>
      <c r="S3" s="148">
        <f>S4+S126+S141+S152+S156+S165+S170</f>
        <v>135339.79999999999</v>
      </c>
      <c r="T3" s="148">
        <f>T4+T126+T141+T152+T156+T165+T170</f>
        <v>66600</v>
      </c>
      <c r="U3" s="148">
        <f>U4+U126+U141+U152+U156+U165+U170</f>
        <v>8902.9599999999991</v>
      </c>
      <c r="V3" s="148">
        <f>Q3+R3+S3+T3+U3</f>
        <v>318110.92</v>
      </c>
    </row>
    <row r="4" spans="1:22" s="210" customFormat="1" ht="20.100000000000001" customHeight="1">
      <c r="A4" s="150"/>
      <c r="B4" s="305">
        <v>2013</v>
      </c>
      <c r="C4" s="306"/>
      <c r="D4" s="211" t="s">
        <v>23</v>
      </c>
      <c r="E4" s="307" t="s">
        <v>24</v>
      </c>
      <c r="F4" s="306"/>
      <c r="G4" s="306"/>
      <c r="H4" s="211" t="s">
        <v>22</v>
      </c>
      <c r="I4" s="307" t="s">
        <v>17</v>
      </c>
      <c r="J4" s="306"/>
      <c r="K4" s="209" t="s">
        <v>18</v>
      </c>
      <c r="L4" s="209">
        <v>2</v>
      </c>
      <c r="M4" s="305" t="s">
        <v>19</v>
      </c>
      <c r="N4" s="306"/>
      <c r="O4" s="306"/>
      <c r="P4" s="209" t="s">
        <v>18</v>
      </c>
      <c r="Q4" s="148">
        <f>Q5+Q16+Q34+Q38+Q53+Q63+Q68+Q76+Q79+Q81+Q84+Q87+Q101+Q121</f>
        <v>0</v>
      </c>
      <c r="R4" s="148">
        <f>R5+R16+R34+R38+R53+R63+R68+R76+R79+R81+R84+R87+R101+R121</f>
        <v>101694.70999999999</v>
      </c>
      <c r="S4" s="148">
        <f>S5+S16+S34+S38+S53+S63+S68+S76+S79+S81+S84+S87+S101+S121</f>
        <v>135339.79999999999</v>
      </c>
      <c r="T4" s="148">
        <f>T5+T16+T34+T38+T53+T63+T68+T76+T79+T81+T84+T87+T101+T121</f>
        <v>66600</v>
      </c>
      <c r="U4" s="148">
        <f>U5+U16+U34+U38+U53+U63+U68+U76+U79+U81+U84+U87+U101+U121</f>
        <v>8902.9599999999991</v>
      </c>
      <c r="V4" s="148">
        <f t="shared" ref="V4:V67" si="0">Q4+R4+S4+T4+U4</f>
        <v>312537.47000000003</v>
      </c>
    </row>
    <row r="5" spans="1:22" s="156" customFormat="1" ht="24.9" customHeight="1">
      <c r="A5" s="152"/>
      <c r="B5" s="308">
        <v>2018</v>
      </c>
      <c r="C5" s="309"/>
      <c r="D5" s="153" t="s">
        <v>25</v>
      </c>
      <c r="E5" s="310" t="s">
        <v>26</v>
      </c>
      <c r="F5" s="309"/>
      <c r="G5" s="309"/>
      <c r="H5" s="153" t="s">
        <v>22</v>
      </c>
      <c r="I5" s="310" t="s">
        <v>17</v>
      </c>
      <c r="J5" s="309"/>
      <c r="K5" s="212" t="s">
        <v>18</v>
      </c>
      <c r="L5" s="212">
        <v>3</v>
      </c>
      <c r="M5" s="308" t="s">
        <v>19</v>
      </c>
      <c r="N5" s="309"/>
      <c r="O5" s="309"/>
      <c r="P5" s="212" t="s">
        <v>18</v>
      </c>
      <c r="Q5" s="155"/>
      <c r="R5" s="155">
        <f>R6+R7+R8+R9+R10+R11+R12+R13+R14+R15</f>
        <v>441.33</v>
      </c>
      <c r="S5" s="155"/>
      <c r="T5" s="155"/>
      <c r="U5" s="155"/>
      <c r="V5" s="155">
        <f t="shared" si="0"/>
        <v>441.33</v>
      </c>
    </row>
    <row r="6" spans="1:22" ht="24.9" customHeight="1">
      <c r="A6" s="136"/>
      <c r="B6" s="299">
        <v>2018</v>
      </c>
      <c r="C6" s="300"/>
      <c r="D6" s="206" t="s">
        <v>27</v>
      </c>
      <c r="E6" s="301" t="s">
        <v>28</v>
      </c>
      <c r="F6" s="300"/>
      <c r="G6" s="300"/>
      <c r="H6" s="206" t="s">
        <v>22</v>
      </c>
      <c r="I6" s="301" t="s">
        <v>17</v>
      </c>
      <c r="J6" s="300"/>
      <c r="K6" s="204" t="s">
        <v>29</v>
      </c>
      <c r="L6" s="204">
        <v>4</v>
      </c>
      <c r="M6" s="299" t="s">
        <v>19</v>
      </c>
      <c r="N6" s="300"/>
      <c r="O6" s="300"/>
      <c r="P6" s="204" t="s">
        <v>18</v>
      </c>
      <c r="Q6" s="216"/>
      <c r="R6" s="144"/>
      <c r="S6" s="144"/>
      <c r="T6" s="144"/>
      <c r="U6" s="144"/>
      <c r="V6" s="144">
        <f t="shared" si="0"/>
        <v>0</v>
      </c>
    </row>
    <row r="7" spans="1:22" ht="24.9" customHeight="1">
      <c r="A7" s="136"/>
      <c r="B7" s="299">
        <v>2018</v>
      </c>
      <c r="C7" s="300"/>
      <c r="D7" s="206" t="s">
        <v>30</v>
      </c>
      <c r="E7" s="301" t="s">
        <v>31</v>
      </c>
      <c r="F7" s="300"/>
      <c r="G7" s="300"/>
      <c r="H7" s="206" t="s">
        <v>22</v>
      </c>
      <c r="I7" s="301" t="s">
        <v>17</v>
      </c>
      <c r="J7" s="300"/>
      <c r="K7" s="204" t="s">
        <v>29</v>
      </c>
      <c r="L7" s="204">
        <v>4</v>
      </c>
      <c r="M7" s="299" t="s">
        <v>19</v>
      </c>
      <c r="N7" s="300"/>
      <c r="O7" s="300"/>
      <c r="P7" s="204" t="s">
        <v>18</v>
      </c>
      <c r="Q7" s="144"/>
      <c r="R7" s="144">
        <v>344.34</v>
      </c>
      <c r="S7" s="144"/>
      <c r="T7" s="144"/>
      <c r="U7" s="144"/>
      <c r="V7" s="144">
        <f t="shared" si="0"/>
        <v>344.34</v>
      </c>
    </row>
    <row r="8" spans="1:22" ht="24.9" customHeight="1">
      <c r="A8" s="136"/>
      <c r="B8" s="299">
        <v>2018</v>
      </c>
      <c r="C8" s="300"/>
      <c r="D8" s="206" t="s">
        <v>32</v>
      </c>
      <c r="E8" s="301" t="s">
        <v>33</v>
      </c>
      <c r="F8" s="300"/>
      <c r="G8" s="300"/>
      <c r="H8" s="206" t="s">
        <v>22</v>
      </c>
      <c r="I8" s="301" t="s">
        <v>17</v>
      </c>
      <c r="J8" s="300"/>
      <c r="K8" s="204" t="s">
        <v>29</v>
      </c>
      <c r="L8" s="204">
        <v>4</v>
      </c>
      <c r="M8" s="299" t="s">
        <v>19</v>
      </c>
      <c r="N8" s="300"/>
      <c r="O8" s="300"/>
      <c r="P8" s="204" t="s">
        <v>18</v>
      </c>
      <c r="Q8" s="144"/>
      <c r="R8" s="144"/>
      <c r="S8" s="144"/>
      <c r="T8" s="144"/>
      <c r="U8" s="144"/>
      <c r="V8" s="144">
        <f t="shared" si="0"/>
        <v>0</v>
      </c>
    </row>
    <row r="9" spans="1:22" ht="24.9" customHeight="1">
      <c r="A9" s="136"/>
      <c r="B9" s="299">
        <v>2018</v>
      </c>
      <c r="C9" s="300"/>
      <c r="D9" s="206" t="s">
        <v>34</v>
      </c>
      <c r="E9" s="301" t="s">
        <v>35</v>
      </c>
      <c r="F9" s="300"/>
      <c r="G9" s="300"/>
      <c r="H9" s="206" t="s">
        <v>22</v>
      </c>
      <c r="I9" s="301" t="s">
        <v>17</v>
      </c>
      <c r="J9" s="300"/>
      <c r="K9" s="204" t="s">
        <v>29</v>
      </c>
      <c r="L9" s="204">
        <v>4</v>
      </c>
      <c r="M9" s="299" t="s">
        <v>19</v>
      </c>
      <c r="N9" s="300"/>
      <c r="O9" s="300"/>
      <c r="P9" s="204" t="s">
        <v>18</v>
      </c>
      <c r="Q9" s="217"/>
      <c r="R9" s="144"/>
      <c r="S9" s="144"/>
      <c r="T9" s="144"/>
      <c r="U9" s="144"/>
      <c r="V9" s="144">
        <f t="shared" si="0"/>
        <v>0</v>
      </c>
    </row>
    <row r="10" spans="1:22" ht="24.9" customHeight="1">
      <c r="A10" s="136"/>
      <c r="B10" s="299">
        <v>2018</v>
      </c>
      <c r="C10" s="300"/>
      <c r="D10" s="206" t="s">
        <v>36</v>
      </c>
      <c r="E10" s="301" t="s">
        <v>37</v>
      </c>
      <c r="F10" s="300"/>
      <c r="G10" s="300"/>
      <c r="H10" s="206" t="s">
        <v>22</v>
      </c>
      <c r="I10" s="301" t="s">
        <v>17</v>
      </c>
      <c r="J10" s="300"/>
      <c r="K10" s="204" t="s">
        <v>29</v>
      </c>
      <c r="L10" s="204">
        <v>4</v>
      </c>
      <c r="M10" s="299" t="s">
        <v>19</v>
      </c>
      <c r="N10" s="300"/>
      <c r="O10" s="300"/>
      <c r="P10" s="204" t="s">
        <v>18</v>
      </c>
      <c r="Q10" s="159"/>
      <c r="R10" s="144"/>
      <c r="S10" s="144"/>
      <c r="T10" s="144"/>
      <c r="U10" s="144"/>
      <c r="V10" s="144">
        <f t="shared" si="0"/>
        <v>0</v>
      </c>
    </row>
    <row r="11" spans="1:22" ht="24.9" customHeight="1">
      <c r="A11" s="136"/>
      <c r="B11" s="299">
        <v>2018</v>
      </c>
      <c r="C11" s="300"/>
      <c r="D11" s="206" t="s">
        <v>38</v>
      </c>
      <c r="E11" s="301" t="s">
        <v>39</v>
      </c>
      <c r="F11" s="300"/>
      <c r="G11" s="300"/>
      <c r="H11" s="206" t="s">
        <v>22</v>
      </c>
      <c r="I11" s="301" t="s">
        <v>17</v>
      </c>
      <c r="J11" s="300"/>
      <c r="K11" s="204" t="s">
        <v>29</v>
      </c>
      <c r="L11" s="204">
        <v>4</v>
      </c>
      <c r="M11" s="299" t="s">
        <v>19</v>
      </c>
      <c r="N11" s="300"/>
      <c r="O11" s="300"/>
      <c r="P11" s="204" t="s">
        <v>18</v>
      </c>
      <c r="Q11" s="159"/>
      <c r="R11" s="144"/>
      <c r="S11" s="144"/>
      <c r="T11" s="144"/>
      <c r="U11" s="144"/>
      <c r="V11" s="144">
        <f t="shared" si="0"/>
        <v>0</v>
      </c>
    </row>
    <row r="12" spans="1:22" ht="31.5" customHeight="1">
      <c r="A12" s="136"/>
      <c r="B12" s="299">
        <v>2018</v>
      </c>
      <c r="C12" s="300"/>
      <c r="D12" s="206" t="s">
        <v>40</v>
      </c>
      <c r="E12" s="301" t="s">
        <v>41</v>
      </c>
      <c r="F12" s="300"/>
      <c r="G12" s="300"/>
      <c r="H12" s="206" t="s">
        <v>22</v>
      </c>
      <c r="I12" s="301" t="s">
        <v>17</v>
      </c>
      <c r="J12" s="300"/>
      <c r="K12" s="204" t="s">
        <v>29</v>
      </c>
      <c r="L12" s="204">
        <v>4</v>
      </c>
      <c r="M12" s="299" t="s">
        <v>19</v>
      </c>
      <c r="N12" s="300"/>
      <c r="O12" s="300"/>
      <c r="P12" s="204" t="s">
        <v>18</v>
      </c>
      <c r="Q12" s="159"/>
      <c r="R12" s="144">
        <v>96.99</v>
      </c>
      <c r="S12" s="144"/>
      <c r="T12" s="144"/>
      <c r="U12" s="144"/>
      <c r="V12" s="144">
        <f t="shared" si="0"/>
        <v>96.99</v>
      </c>
    </row>
    <row r="13" spans="1:22" ht="24.9" customHeight="1">
      <c r="A13" s="136"/>
      <c r="B13" s="299">
        <v>2018</v>
      </c>
      <c r="C13" s="300"/>
      <c r="D13" s="206" t="s">
        <v>42</v>
      </c>
      <c r="E13" s="301" t="s">
        <v>43</v>
      </c>
      <c r="F13" s="300"/>
      <c r="G13" s="300"/>
      <c r="H13" s="206" t="s">
        <v>22</v>
      </c>
      <c r="I13" s="301" t="s">
        <v>17</v>
      </c>
      <c r="J13" s="300"/>
      <c r="K13" s="204" t="s">
        <v>29</v>
      </c>
      <c r="L13" s="204">
        <v>4</v>
      </c>
      <c r="M13" s="299" t="s">
        <v>19</v>
      </c>
      <c r="N13" s="300"/>
      <c r="O13" s="300"/>
      <c r="P13" s="204" t="s">
        <v>18</v>
      </c>
      <c r="Q13" s="159"/>
      <c r="R13" s="144"/>
      <c r="S13" s="144"/>
      <c r="T13" s="144"/>
      <c r="U13" s="144"/>
      <c r="V13" s="144">
        <f t="shared" si="0"/>
        <v>0</v>
      </c>
    </row>
    <row r="14" spans="1:22" ht="24.9" customHeight="1">
      <c r="A14" s="136"/>
      <c r="B14" s="299">
        <v>2018</v>
      </c>
      <c r="C14" s="300"/>
      <c r="D14" s="206" t="s">
        <v>44</v>
      </c>
      <c r="E14" s="301" t="s">
        <v>45</v>
      </c>
      <c r="F14" s="300"/>
      <c r="G14" s="300"/>
      <c r="H14" s="206" t="s">
        <v>22</v>
      </c>
      <c r="I14" s="301" t="s">
        <v>17</v>
      </c>
      <c r="J14" s="300"/>
      <c r="K14" s="204" t="s">
        <v>29</v>
      </c>
      <c r="L14" s="204">
        <v>4</v>
      </c>
      <c r="M14" s="299" t="s">
        <v>19</v>
      </c>
      <c r="N14" s="300"/>
      <c r="O14" s="300"/>
      <c r="P14" s="204" t="s">
        <v>18</v>
      </c>
      <c r="Q14" s="216"/>
      <c r="R14" s="144"/>
      <c r="S14" s="144"/>
      <c r="T14" s="144"/>
      <c r="U14" s="144"/>
      <c r="V14" s="144">
        <f t="shared" si="0"/>
        <v>0</v>
      </c>
    </row>
    <row r="15" spans="1:22" ht="24.9" customHeight="1">
      <c r="A15" s="136"/>
      <c r="B15" s="299">
        <v>2018</v>
      </c>
      <c r="C15" s="300"/>
      <c r="D15" s="206" t="s">
        <v>46</v>
      </c>
      <c r="E15" s="301" t="s">
        <v>47</v>
      </c>
      <c r="F15" s="300"/>
      <c r="G15" s="300"/>
      <c r="H15" s="206" t="s">
        <v>22</v>
      </c>
      <c r="I15" s="301" t="s">
        <v>17</v>
      </c>
      <c r="J15" s="300"/>
      <c r="K15" s="204" t="s">
        <v>29</v>
      </c>
      <c r="L15" s="204">
        <v>4</v>
      </c>
      <c r="M15" s="299" t="s">
        <v>19</v>
      </c>
      <c r="N15" s="300"/>
      <c r="O15" s="300"/>
      <c r="P15" s="204" t="s">
        <v>18</v>
      </c>
      <c r="Q15" s="159"/>
      <c r="R15" s="144"/>
      <c r="S15" s="144"/>
      <c r="T15" s="144"/>
      <c r="U15" s="144"/>
      <c r="V15" s="144">
        <f t="shared" si="0"/>
        <v>0</v>
      </c>
    </row>
    <row r="16" spans="1:22" s="156" customFormat="1" ht="24.9" customHeight="1">
      <c r="A16" s="152"/>
      <c r="B16" s="308">
        <v>2018</v>
      </c>
      <c r="C16" s="309"/>
      <c r="D16" s="153" t="s">
        <v>48</v>
      </c>
      <c r="E16" s="310" t="s">
        <v>49</v>
      </c>
      <c r="F16" s="309"/>
      <c r="G16" s="309"/>
      <c r="H16" s="153" t="s">
        <v>22</v>
      </c>
      <c r="I16" s="310" t="s">
        <v>17</v>
      </c>
      <c r="J16" s="309"/>
      <c r="K16" s="212" t="s">
        <v>18</v>
      </c>
      <c r="L16" s="212">
        <v>3</v>
      </c>
      <c r="M16" s="308" t="s">
        <v>19</v>
      </c>
      <c r="N16" s="309"/>
      <c r="O16" s="309"/>
      <c r="P16" s="212" t="s">
        <v>18</v>
      </c>
      <c r="Q16" s="155"/>
      <c r="R16" s="155">
        <f>R17+R18+R19+R20+R21+R22+R23+R24+R25+R26+R27+R28+R29+R30+R31+R32+R33</f>
        <v>27466.68</v>
      </c>
      <c r="S16" s="155"/>
      <c r="T16" s="155"/>
      <c r="U16" s="155"/>
      <c r="V16" s="155">
        <f t="shared" si="0"/>
        <v>27466.68</v>
      </c>
    </row>
    <row r="17" spans="1:22" ht="24.9" customHeight="1">
      <c r="A17" s="136"/>
      <c r="B17" s="299">
        <v>2018</v>
      </c>
      <c r="C17" s="300"/>
      <c r="D17" s="206" t="s">
        <v>50</v>
      </c>
      <c r="E17" s="301" t="s">
        <v>51</v>
      </c>
      <c r="F17" s="300"/>
      <c r="G17" s="300"/>
      <c r="H17" s="206" t="s">
        <v>22</v>
      </c>
      <c r="I17" s="301" t="s">
        <v>17</v>
      </c>
      <c r="J17" s="300"/>
      <c r="K17" s="204" t="s">
        <v>29</v>
      </c>
      <c r="L17" s="204">
        <v>4</v>
      </c>
      <c r="M17" s="299" t="s">
        <v>19</v>
      </c>
      <c r="N17" s="300"/>
      <c r="O17" s="300"/>
      <c r="P17" s="204" t="s">
        <v>18</v>
      </c>
      <c r="Q17" s="159"/>
      <c r="R17" s="144"/>
      <c r="S17" s="144"/>
      <c r="T17" s="144"/>
      <c r="U17" s="144"/>
      <c r="V17" s="144">
        <f t="shared" si="0"/>
        <v>0</v>
      </c>
    </row>
    <row r="18" spans="1:22" ht="24.9" customHeight="1">
      <c r="A18" s="136"/>
      <c r="B18" s="299">
        <v>2018</v>
      </c>
      <c r="C18" s="300"/>
      <c r="D18" s="206" t="s">
        <v>52</v>
      </c>
      <c r="E18" s="301" t="s">
        <v>53</v>
      </c>
      <c r="F18" s="300"/>
      <c r="G18" s="300"/>
      <c r="H18" s="206" t="s">
        <v>22</v>
      </c>
      <c r="I18" s="301" t="s">
        <v>17</v>
      </c>
      <c r="J18" s="300"/>
      <c r="K18" s="204" t="s">
        <v>29</v>
      </c>
      <c r="L18" s="204">
        <v>4</v>
      </c>
      <c r="M18" s="299" t="s">
        <v>19</v>
      </c>
      <c r="N18" s="300"/>
      <c r="O18" s="300"/>
      <c r="P18" s="204" t="s">
        <v>18</v>
      </c>
      <c r="Q18" s="159"/>
      <c r="R18" s="144"/>
      <c r="S18" s="144"/>
      <c r="T18" s="144"/>
      <c r="U18" s="144"/>
      <c r="V18" s="144">
        <f t="shared" si="0"/>
        <v>0</v>
      </c>
    </row>
    <row r="19" spans="1:22" ht="24.9" customHeight="1">
      <c r="A19" s="136"/>
      <c r="B19" s="299">
        <v>2018</v>
      </c>
      <c r="C19" s="300"/>
      <c r="D19" s="206" t="s">
        <v>54</v>
      </c>
      <c r="E19" s="301" t="s">
        <v>55</v>
      </c>
      <c r="F19" s="300"/>
      <c r="G19" s="300"/>
      <c r="H19" s="206" t="s">
        <v>22</v>
      </c>
      <c r="I19" s="301" t="s">
        <v>17</v>
      </c>
      <c r="J19" s="300"/>
      <c r="K19" s="204" t="s">
        <v>29</v>
      </c>
      <c r="L19" s="204">
        <v>4</v>
      </c>
      <c r="M19" s="299" t="s">
        <v>19</v>
      </c>
      <c r="N19" s="300"/>
      <c r="O19" s="300"/>
      <c r="P19" s="204" t="s">
        <v>18</v>
      </c>
      <c r="Q19" s="159"/>
      <c r="R19" s="144"/>
      <c r="S19" s="144"/>
      <c r="T19" s="144"/>
      <c r="U19" s="144"/>
      <c r="V19" s="144">
        <f t="shared" si="0"/>
        <v>0</v>
      </c>
    </row>
    <row r="20" spans="1:22" ht="24.9" customHeight="1">
      <c r="A20" s="136"/>
      <c r="B20" s="299">
        <v>2018</v>
      </c>
      <c r="C20" s="300"/>
      <c r="D20" s="206" t="s">
        <v>56</v>
      </c>
      <c r="E20" s="301" t="s">
        <v>57</v>
      </c>
      <c r="F20" s="300"/>
      <c r="G20" s="300"/>
      <c r="H20" s="206" t="s">
        <v>22</v>
      </c>
      <c r="I20" s="301" t="s">
        <v>17</v>
      </c>
      <c r="J20" s="300"/>
      <c r="K20" s="204" t="s">
        <v>29</v>
      </c>
      <c r="L20" s="204">
        <v>4</v>
      </c>
      <c r="M20" s="299" t="s">
        <v>19</v>
      </c>
      <c r="N20" s="300"/>
      <c r="O20" s="300"/>
      <c r="P20" s="204" t="s">
        <v>18</v>
      </c>
      <c r="Q20" s="159"/>
      <c r="R20" s="144"/>
      <c r="S20" s="144"/>
      <c r="T20" s="144"/>
      <c r="U20" s="144"/>
      <c r="V20" s="144">
        <f t="shared" si="0"/>
        <v>0</v>
      </c>
    </row>
    <row r="21" spans="1:22" ht="24.9" customHeight="1">
      <c r="A21" s="136"/>
      <c r="B21" s="299">
        <v>2018</v>
      </c>
      <c r="C21" s="300"/>
      <c r="D21" s="206" t="s">
        <v>58</v>
      </c>
      <c r="E21" s="301" t="s">
        <v>59</v>
      </c>
      <c r="F21" s="300"/>
      <c r="G21" s="300"/>
      <c r="H21" s="206" t="s">
        <v>22</v>
      </c>
      <c r="I21" s="301" t="s">
        <v>17</v>
      </c>
      <c r="J21" s="300"/>
      <c r="K21" s="204" t="s">
        <v>29</v>
      </c>
      <c r="L21" s="204">
        <v>4</v>
      </c>
      <c r="M21" s="299" t="s">
        <v>19</v>
      </c>
      <c r="N21" s="300"/>
      <c r="O21" s="300"/>
      <c r="P21" s="204" t="s">
        <v>18</v>
      </c>
      <c r="Q21" s="159"/>
      <c r="R21" s="144"/>
      <c r="S21" s="144"/>
      <c r="T21" s="144"/>
      <c r="U21" s="144"/>
      <c r="V21" s="144">
        <f t="shared" si="0"/>
        <v>0</v>
      </c>
    </row>
    <row r="22" spans="1:22" ht="24.9" customHeight="1">
      <c r="A22" s="136"/>
      <c r="B22" s="299">
        <v>2018</v>
      </c>
      <c r="C22" s="300"/>
      <c r="D22" s="206" t="s">
        <v>60</v>
      </c>
      <c r="E22" s="301" t="s">
        <v>61</v>
      </c>
      <c r="F22" s="300"/>
      <c r="G22" s="300"/>
      <c r="H22" s="206" t="s">
        <v>22</v>
      </c>
      <c r="I22" s="301" t="s">
        <v>17</v>
      </c>
      <c r="J22" s="300"/>
      <c r="K22" s="204" t="s">
        <v>29</v>
      </c>
      <c r="L22" s="204">
        <v>4</v>
      </c>
      <c r="M22" s="299" t="s">
        <v>19</v>
      </c>
      <c r="N22" s="300"/>
      <c r="O22" s="300"/>
      <c r="P22" s="204" t="s">
        <v>18</v>
      </c>
      <c r="Q22" s="159"/>
      <c r="R22" s="144">
        <v>21574.86</v>
      </c>
      <c r="S22" s="144"/>
      <c r="T22" s="144"/>
      <c r="U22" s="144"/>
      <c r="V22" s="144">
        <f t="shared" si="0"/>
        <v>21574.86</v>
      </c>
    </row>
    <row r="23" spans="1:22" ht="24.9" customHeight="1">
      <c r="A23" s="136"/>
      <c r="B23" s="299">
        <v>2018</v>
      </c>
      <c r="C23" s="300"/>
      <c r="D23" s="206" t="s">
        <v>62</v>
      </c>
      <c r="E23" s="301" t="s">
        <v>63</v>
      </c>
      <c r="F23" s="300"/>
      <c r="G23" s="300"/>
      <c r="H23" s="206" t="s">
        <v>22</v>
      </c>
      <c r="I23" s="301" t="s">
        <v>17</v>
      </c>
      <c r="J23" s="300"/>
      <c r="K23" s="204" t="s">
        <v>29</v>
      </c>
      <c r="L23" s="204">
        <v>4</v>
      </c>
      <c r="M23" s="299" t="s">
        <v>19</v>
      </c>
      <c r="N23" s="300"/>
      <c r="O23" s="300"/>
      <c r="P23" s="204" t="s">
        <v>18</v>
      </c>
      <c r="Q23" s="159"/>
      <c r="R23" s="144"/>
      <c r="S23" s="144"/>
      <c r="T23" s="144"/>
      <c r="U23" s="144"/>
      <c r="V23" s="144">
        <f t="shared" si="0"/>
        <v>0</v>
      </c>
    </row>
    <row r="24" spans="1:22" ht="24.9" customHeight="1">
      <c r="A24" s="136"/>
      <c r="B24" s="299">
        <v>2018</v>
      </c>
      <c r="C24" s="300"/>
      <c r="D24" s="206" t="s">
        <v>64</v>
      </c>
      <c r="E24" s="301" t="s">
        <v>65</v>
      </c>
      <c r="F24" s="300"/>
      <c r="G24" s="300"/>
      <c r="H24" s="206" t="s">
        <v>22</v>
      </c>
      <c r="I24" s="301" t="s">
        <v>17</v>
      </c>
      <c r="J24" s="300"/>
      <c r="K24" s="204" t="s">
        <v>29</v>
      </c>
      <c r="L24" s="204">
        <v>4</v>
      </c>
      <c r="M24" s="299" t="s">
        <v>19</v>
      </c>
      <c r="N24" s="300"/>
      <c r="O24" s="300"/>
      <c r="P24" s="204" t="s">
        <v>18</v>
      </c>
      <c r="Q24" s="159"/>
      <c r="R24" s="144"/>
      <c r="S24" s="144"/>
      <c r="T24" s="144"/>
      <c r="U24" s="144"/>
      <c r="V24" s="144">
        <f t="shared" si="0"/>
        <v>0</v>
      </c>
    </row>
    <row r="25" spans="1:22" ht="24.9" customHeight="1">
      <c r="A25" s="136"/>
      <c r="B25" s="299">
        <v>2018</v>
      </c>
      <c r="C25" s="300"/>
      <c r="D25" s="206" t="s">
        <v>66</v>
      </c>
      <c r="E25" s="301" t="s">
        <v>67</v>
      </c>
      <c r="F25" s="300"/>
      <c r="G25" s="300"/>
      <c r="H25" s="206" t="s">
        <v>22</v>
      </c>
      <c r="I25" s="301" t="s">
        <v>17</v>
      </c>
      <c r="J25" s="300"/>
      <c r="K25" s="204" t="s">
        <v>29</v>
      </c>
      <c r="L25" s="204">
        <v>4</v>
      </c>
      <c r="M25" s="299" t="s">
        <v>19</v>
      </c>
      <c r="N25" s="300"/>
      <c r="O25" s="300"/>
      <c r="P25" s="204" t="s">
        <v>18</v>
      </c>
      <c r="Q25" s="159"/>
      <c r="R25" s="144"/>
      <c r="S25" s="144"/>
      <c r="T25" s="144"/>
      <c r="U25" s="144"/>
      <c r="V25" s="144">
        <f t="shared" si="0"/>
        <v>0</v>
      </c>
    </row>
    <row r="26" spans="1:22" ht="45.75" customHeight="1">
      <c r="A26" s="136"/>
      <c r="B26" s="299">
        <v>2018</v>
      </c>
      <c r="C26" s="300"/>
      <c r="D26" s="206" t="s">
        <v>68</v>
      </c>
      <c r="E26" s="301" t="s">
        <v>69</v>
      </c>
      <c r="F26" s="300"/>
      <c r="G26" s="300"/>
      <c r="H26" s="206" t="s">
        <v>22</v>
      </c>
      <c r="I26" s="301" t="s">
        <v>17</v>
      </c>
      <c r="J26" s="300"/>
      <c r="K26" s="204" t="s">
        <v>29</v>
      </c>
      <c r="L26" s="204">
        <v>4</v>
      </c>
      <c r="M26" s="299" t="s">
        <v>19</v>
      </c>
      <c r="N26" s="300"/>
      <c r="O26" s="300"/>
      <c r="P26" s="204" t="s">
        <v>18</v>
      </c>
      <c r="Q26" s="159"/>
      <c r="R26" s="144"/>
      <c r="S26" s="144"/>
      <c r="T26" s="144"/>
      <c r="U26" s="144"/>
      <c r="V26" s="144">
        <f t="shared" si="0"/>
        <v>0</v>
      </c>
    </row>
    <row r="27" spans="1:22" ht="24.9" customHeight="1">
      <c r="A27" s="136"/>
      <c r="B27" s="299">
        <v>2018</v>
      </c>
      <c r="C27" s="300"/>
      <c r="D27" s="206" t="s">
        <v>70</v>
      </c>
      <c r="E27" s="301" t="s">
        <v>71</v>
      </c>
      <c r="F27" s="300"/>
      <c r="G27" s="300"/>
      <c r="H27" s="206" t="s">
        <v>22</v>
      </c>
      <c r="I27" s="301" t="s">
        <v>17</v>
      </c>
      <c r="J27" s="300"/>
      <c r="K27" s="204" t="s">
        <v>29</v>
      </c>
      <c r="L27" s="204">
        <v>4</v>
      </c>
      <c r="M27" s="299" t="s">
        <v>19</v>
      </c>
      <c r="N27" s="300"/>
      <c r="O27" s="300"/>
      <c r="P27" s="204" t="s">
        <v>18</v>
      </c>
      <c r="Q27" s="159"/>
      <c r="R27" s="144"/>
      <c r="S27" s="144"/>
      <c r="T27" s="144"/>
      <c r="U27" s="144"/>
      <c r="V27" s="144">
        <f t="shared" si="0"/>
        <v>0</v>
      </c>
    </row>
    <row r="28" spans="1:22" ht="24.9" customHeight="1">
      <c r="A28" s="136"/>
      <c r="B28" s="299">
        <v>2018</v>
      </c>
      <c r="C28" s="300"/>
      <c r="D28" s="206" t="s">
        <v>72</v>
      </c>
      <c r="E28" s="301" t="s">
        <v>73</v>
      </c>
      <c r="F28" s="300"/>
      <c r="G28" s="300"/>
      <c r="H28" s="206" t="s">
        <v>22</v>
      </c>
      <c r="I28" s="301" t="s">
        <v>17</v>
      </c>
      <c r="J28" s="300"/>
      <c r="K28" s="204" t="s">
        <v>29</v>
      </c>
      <c r="L28" s="204">
        <v>4</v>
      </c>
      <c r="M28" s="299" t="s">
        <v>19</v>
      </c>
      <c r="N28" s="300"/>
      <c r="O28" s="300"/>
      <c r="P28" s="204" t="s">
        <v>18</v>
      </c>
      <c r="Q28" s="159"/>
      <c r="R28" s="144"/>
      <c r="S28" s="144"/>
      <c r="T28" s="144"/>
      <c r="U28" s="144"/>
      <c r="V28" s="144">
        <f t="shared" si="0"/>
        <v>0</v>
      </c>
    </row>
    <row r="29" spans="1:22" ht="24.9" customHeight="1">
      <c r="A29" s="136"/>
      <c r="B29" s="299">
        <v>2018</v>
      </c>
      <c r="C29" s="300"/>
      <c r="D29" s="206" t="s">
        <v>74</v>
      </c>
      <c r="E29" s="301" t="s">
        <v>75</v>
      </c>
      <c r="F29" s="300"/>
      <c r="G29" s="300"/>
      <c r="H29" s="206" t="s">
        <v>22</v>
      </c>
      <c r="I29" s="301" t="s">
        <v>17</v>
      </c>
      <c r="J29" s="300"/>
      <c r="K29" s="204" t="s">
        <v>29</v>
      </c>
      <c r="L29" s="204">
        <v>4</v>
      </c>
      <c r="M29" s="299" t="s">
        <v>19</v>
      </c>
      <c r="N29" s="300"/>
      <c r="O29" s="300"/>
      <c r="P29" s="204" t="s">
        <v>18</v>
      </c>
      <c r="Q29" s="159"/>
      <c r="R29" s="144"/>
      <c r="S29" s="144"/>
      <c r="T29" s="144"/>
      <c r="U29" s="144"/>
      <c r="V29" s="144">
        <f t="shared" si="0"/>
        <v>0</v>
      </c>
    </row>
    <row r="30" spans="1:22" ht="24.9" customHeight="1">
      <c r="A30" s="136"/>
      <c r="B30" s="299">
        <v>2018</v>
      </c>
      <c r="C30" s="300"/>
      <c r="D30" s="206" t="s">
        <v>76</v>
      </c>
      <c r="E30" s="301" t="s">
        <v>77</v>
      </c>
      <c r="F30" s="300"/>
      <c r="G30" s="300"/>
      <c r="H30" s="206" t="s">
        <v>22</v>
      </c>
      <c r="I30" s="301" t="s">
        <v>17</v>
      </c>
      <c r="J30" s="300"/>
      <c r="K30" s="204" t="s">
        <v>29</v>
      </c>
      <c r="L30" s="204">
        <v>4</v>
      </c>
      <c r="M30" s="299" t="s">
        <v>19</v>
      </c>
      <c r="N30" s="300"/>
      <c r="O30" s="300"/>
      <c r="P30" s="204" t="s">
        <v>18</v>
      </c>
      <c r="Q30" s="159"/>
      <c r="R30" s="144"/>
      <c r="S30" s="144"/>
      <c r="T30" s="144"/>
      <c r="U30" s="144"/>
      <c r="V30" s="144">
        <f t="shared" si="0"/>
        <v>0</v>
      </c>
    </row>
    <row r="31" spans="1:22" ht="24.9" customHeight="1">
      <c r="A31" s="136"/>
      <c r="B31" s="299">
        <v>2018</v>
      </c>
      <c r="C31" s="300"/>
      <c r="D31" s="206" t="s">
        <v>78</v>
      </c>
      <c r="E31" s="301" t="s">
        <v>79</v>
      </c>
      <c r="F31" s="300"/>
      <c r="G31" s="300"/>
      <c r="H31" s="206" t="s">
        <v>22</v>
      </c>
      <c r="I31" s="301" t="s">
        <v>17</v>
      </c>
      <c r="J31" s="300"/>
      <c r="K31" s="204" t="s">
        <v>29</v>
      </c>
      <c r="L31" s="204">
        <v>4</v>
      </c>
      <c r="M31" s="299" t="s">
        <v>19</v>
      </c>
      <c r="N31" s="300"/>
      <c r="O31" s="300"/>
      <c r="P31" s="204" t="s">
        <v>18</v>
      </c>
      <c r="Q31" s="159"/>
      <c r="R31" s="144"/>
      <c r="S31" s="144"/>
      <c r="T31" s="144"/>
      <c r="U31" s="144"/>
      <c r="V31" s="144">
        <f t="shared" si="0"/>
        <v>0</v>
      </c>
    </row>
    <row r="32" spans="1:22" ht="24.9" customHeight="1">
      <c r="A32" s="136"/>
      <c r="B32" s="299">
        <v>2018</v>
      </c>
      <c r="C32" s="300"/>
      <c r="D32" s="206" t="s">
        <v>80</v>
      </c>
      <c r="E32" s="301" t="s">
        <v>81</v>
      </c>
      <c r="F32" s="300"/>
      <c r="G32" s="300"/>
      <c r="H32" s="206" t="s">
        <v>22</v>
      </c>
      <c r="I32" s="301" t="s">
        <v>17</v>
      </c>
      <c r="J32" s="300"/>
      <c r="K32" s="204" t="s">
        <v>29</v>
      </c>
      <c r="L32" s="204">
        <v>4</v>
      </c>
      <c r="M32" s="299" t="s">
        <v>19</v>
      </c>
      <c r="N32" s="300"/>
      <c r="O32" s="300"/>
      <c r="P32" s="204" t="s">
        <v>18</v>
      </c>
      <c r="Q32" s="159"/>
      <c r="R32" s="144">
        <v>5891.82</v>
      </c>
      <c r="S32" s="144"/>
      <c r="T32" s="144"/>
      <c r="U32" s="144"/>
      <c r="V32" s="144">
        <f t="shared" si="0"/>
        <v>5891.82</v>
      </c>
    </row>
    <row r="33" spans="1:22" ht="39.75" customHeight="1">
      <c r="A33" s="136"/>
      <c r="B33" s="299">
        <v>2018</v>
      </c>
      <c r="C33" s="300"/>
      <c r="D33" s="206" t="s">
        <v>82</v>
      </c>
      <c r="E33" s="301" t="s">
        <v>83</v>
      </c>
      <c r="F33" s="300"/>
      <c r="G33" s="300"/>
      <c r="H33" s="206" t="s">
        <v>22</v>
      </c>
      <c r="I33" s="301" t="s">
        <v>17</v>
      </c>
      <c r="J33" s="300"/>
      <c r="K33" s="204" t="s">
        <v>29</v>
      </c>
      <c r="L33" s="204">
        <v>4</v>
      </c>
      <c r="M33" s="299" t="s">
        <v>19</v>
      </c>
      <c r="N33" s="300"/>
      <c r="O33" s="300"/>
      <c r="P33" s="204" t="s">
        <v>18</v>
      </c>
      <c r="Q33" s="159"/>
      <c r="R33" s="144"/>
      <c r="S33" s="144"/>
      <c r="T33" s="144"/>
      <c r="U33" s="144"/>
      <c r="V33" s="144">
        <f t="shared" si="0"/>
        <v>0</v>
      </c>
    </row>
    <row r="34" spans="1:22" s="156" customFormat="1" ht="24.9" customHeight="1">
      <c r="A34" s="152"/>
      <c r="B34" s="308">
        <v>2018</v>
      </c>
      <c r="C34" s="309"/>
      <c r="D34" s="153" t="s">
        <v>84</v>
      </c>
      <c r="E34" s="310" t="s">
        <v>85</v>
      </c>
      <c r="F34" s="309"/>
      <c r="G34" s="309"/>
      <c r="H34" s="153" t="s">
        <v>22</v>
      </c>
      <c r="I34" s="310" t="s">
        <v>17</v>
      </c>
      <c r="J34" s="309"/>
      <c r="K34" s="212" t="s">
        <v>18</v>
      </c>
      <c r="L34" s="212">
        <v>3</v>
      </c>
      <c r="M34" s="308" t="s">
        <v>19</v>
      </c>
      <c r="N34" s="309"/>
      <c r="O34" s="309"/>
      <c r="P34" s="212" t="s">
        <v>18</v>
      </c>
      <c r="Q34" s="155"/>
      <c r="R34" s="155">
        <f>R35+R36+R37</f>
        <v>0</v>
      </c>
      <c r="S34" s="155"/>
      <c r="T34" s="155"/>
      <c r="U34" s="155"/>
      <c r="V34" s="155">
        <f t="shared" si="0"/>
        <v>0</v>
      </c>
    </row>
    <row r="35" spans="1:22" ht="31.5" customHeight="1">
      <c r="A35" s="136"/>
      <c r="B35" s="299">
        <v>2018</v>
      </c>
      <c r="C35" s="300"/>
      <c r="D35" s="206" t="s">
        <v>86</v>
      </c>
      <c r="E35" s="301" t="s">
        <v>87</v>
      </c>
      <c r="F35" s="300"/>
      <c r="G35" s="300"/>
      <c r="H35" s="206" t="s">
        <v>22</v>
      </c>
      <c r="I35" s="301" t="s">
        <v>17</v>
      </c>
      <c r="J35" s="300"/>
      <c r="K35" s="204" t="s">
        <v>29</v>
      </c>
      <c r="L35" s="204">
        <v>4</v>
      </c>
      <c r="M35" s="299" t="s">
        <v>19</v>
      </c>
      <c r="N35" s="300"/>
      <c r="O35" s="300"/>
      <c r="P35" s="204" t="s">
        <v>18</v>
      </c>
      <c r="Q35" s="159"/>
      <c r="R35" s="144"/>
      <c r="S35" s="144"/>
      <c r="T35" s="144"/>
      <c r="U35" s="144"/>
      <c r="V35" s="144">
        <f t="shared" si="0"/>
        <v>0</v>
      </c>
    </row>
    <row r="36" spans="1:22" ht="24.9" customHeight="1">
      <c r="A36" s="136"/>
      <c r="B36" s="299">
        <v>2018</v>
      </c>
      <c r="C36" s="300"/>
      <c r="D36" s="206" t="s">
        <v>88</v>
      </c>
      <c r="E36" s="301" t="s">
        <v>89</v>
      </c>
      <c r="F36" s="300"/>
      <c r="G36" s="300"/>
      <c r="H36" s="206" t="s">
        <v>22</v>
      </c>
      <c r="I36" s="301" t="s">
        <v>17</v>
      </c>
      <c r="J36" s="300"/>
      <c r="K36" s="204" t="s">
        <v>29</v>
      </c>
      <c r="L36" s="204">
        <v>4</v>
      </c>
      <c r="M36" s="299" t="s">
        <v>19</v>
      </c>
      <c r="N36" s="300"/>
      <c r="O36" s="300"/>
      <c r="P36" s="204" t="s">
        <v>18</v>
      </c>
      <c r="Q36" s="159"/>
      <c r="R36" s="172"/>
      <c r="S36" s="172"/>
      <c r="T36" s="172"/>
      <c r="U36" s="172"/>
      <c r="V36" s="144">
        <f t="shared" si="0"/>
        <v>0</v>
      </c>
    </row>
    <row r="37" spans="1:22" ht="24.9" customHeight="1">
      <c r="A37" s="136"/>
      <c r="B37" s="299">
        <v>2018</v>
      </c>
      <c r="C37" s="300"/>
      <c r="D37" s="206" t="s">
        <v>90</v>
      </c>
      <c r="E37" s="301" t="s">
        <v>91</v>
      </c>
      <c r="F37" s="300"/>
      <c r="G37" s="300"/>
      <c r="H37" s="206" t="s">
        <v>22</v>
      </c>
      <c r="I37" s="301" t="s">
        <v>17</v>
      </c>
      <c r="J37" s="300"/>
      <c r="K37" s="204" t="s">
        <v>29</v>
      </c>
      <c r="L37" s="204">
        <v>4</v>
      </c>
      <c r="M37" s="299" t="s">
        <v>19</v>
      </c>
      <c r="N37" s="300"/>
      <c r="O37" s="300"/>
      <c r="P37" s="204" t="s">
        <v>18</v>
      </c>
      <c r="Q37" s="159"/>
      <c r="R37" s="172"/>
      <c r="S37" s="172"/>
      <c r="T37" s="172"/>
      <c r="U37" s="172"/>
      <c r="V37" s="144">
        <f t="shared" si="0"/>
        <v>0</v>
      </c>
    </row>
    <row r="38" spans="1:22" s="156" customFormat="1" ht="24.9" customHeight="1">
      <c r="A38" s="152"/>
      <c r="B38" s="308">
        <v>2018</v>
      </c>
      <c r="C38" s="309"/>
      <c r="D38" s="153" t="s">
        <v>92</v>
      </c>
      <c r="E38" s="310" t="s">
        <v>93</v>
      </c>
      <c r="F38" s="309"/>
      <c r="G38" s="309"/>
      <c r="H38" s="153" t="s">
        <v>22</v>
      </c>
      <c r="I38" s="310" t="s">
        <v>17</v>
      </c>
      <c r="J38" s="309"/>
      <c r="K38" s="212" t="s">
        <v>18</v>
      </c>
      <c r="L38" s="212">
        <v>3</v>
      </c>
      <c r="M38" s="308" t="s">
        <v>19</v>
      </c>
      <c r="N38" s="309"/>
      <c r="O38" s="309"/>
      <c r="P38" s="212" t="s">
        <v>18</v>
      </c>
      <c r="Q38" s="155"/>
      <c r="R38" s="155">
        <f>R39+R40+R41+R42+R43+R44+R45+R46+R47+R48+R49+R50+R51+R52</f>
        <v>655</v>
      </c>
      <c r="S38" s="155"/>
      <c r="T38" s="155"/>
      <c r="U38" s="155"/>
      <c r="V38" s="155">
        <f t="shared" si="0"/>
        <v>655</v>
      </c>
    </row>
    <row r="39" spans="1:22" ht="24.9" customHeight="1">
      <c r="A39" s="136"/>
      <c r="B39" s="299">
        <v>2018</v>
      </c>
      <c r="C39" s="300"/>
      <c r="D39" s="206" t="s">
        <v>94</v>
      </c>
      <c r="E39" s="301" t="s">
        <v>95</v>
      </c>
      <c r="F39" s="300"/>
      <c r="G39" s="300"/>
      <c r="H39" s="206" t="s">
        <v>22</v>
      </c>
      <c r="I39" s="301" t="s">
        <v>17</v>
      </c>
      <c r="J39" s="300"/>
      <c r="K39" s="204" t="s">
        <v>29</v>
      </c>
      <c r="L39" s="204">
        <v>4</v>
      </c>
      <c r="M39" s="299" t="s">
        <v>19</v>
      </c>
      <c r="N39" s="300"/>
      <c r="O39" s="300"/>
      <c r="P39" s="204" t="s">
        <v>18</v>
      </c>
      <c r="Q39" s="159"/>
      <c r="R39" s="172"/>
      <c r="S39" s="172"/>
      <c r="T39" s="172"/>
      <c r="U39" s="172"/>
      <c r="V39" s="144">
        <f t="shared" si="0"/>
        <v>0</v>
      </c>
    </row>
    <row r="40" spans="1:22" ht="24.9" customHeight="1">
      <c r="A40" s="136"/>
      <c r="B40" s="299">
        <v>2018</v>
      </c>
      <c r="C40" s="300"/>
      <c r="D40" s="206" t="s">
        <v>96</v>
      </c>
      <c r="E40" s="301" t="s">
        <v>97</v>
      </c>
      <c r="F40" s="300"/>
      <c r="G40" s="300"/>
      <c r="H40" s="206" t="s">
        <v>22</v>
      </c>
      <c r="I40" s="301" t="s">
        <v>17</v>
      </c>
      <c r="J40" s="300"/>
      <c r="K40" s="204" t="s">
        <v>29</v>
      </c>
      <c r="L40" s="204">
        <v>4</v>
      </c>
      <c r="M40" s="299" t="s">
        <v>19</v>
      </c>
      <c r="N40" s="300"/>
      <c r="O40" s="300"/>
      <c r="P40" s="204" t="s">
        <v>18</v>
      </c>
      <c r="Q40" s="159"/>
      <c r="R40" s="172"/>
      <c r="S40" s="172"/>
      <c r="T40" s="172"/>
      <c r="U40" s="172"/>
      <c r="V40" s="144">
        <f t="shared" si="0"/>
        <v>0</v>
      </c>
    </row>
    <row r="41" spans="1:22" ht="24.9" customHeight="1">
      <c r="A41" s="136"/>
      <c r="B41" s="299">
        <v>2018</v>
      </c>
      <c r="C41" s="300"/>
      <c r="D41" s="206" t="s">
        <v>98</v>
      </c>
      <c r="E41" s="301" t="s">
        <v>99</v>
      </c>
      <c r="F41" s="300"/>
      <c r="G41" s="300"/>
      <c r="H41" s="206" t="s">
        <v>22</v>
      </c>
      <c r="I41" s="301" t="s">
        <v>17</v>
      </c>
      <c r="J41" s="300"/>
      <c r="K41" s="204" t="s">
        <v>29</v>
      </c>
      <c r="L41" s="204">
        <v>4</v>
      </c>
      <c r="M41" s="299" t="s">
        <v>19</v>
      </c>
      <c r="N41" s="300"/>
      <c r="O41" s="300"/>
      <c r="P41" s="204" t="s">
        <v>18</v>
      </c>
      <c r="Q41" s="159"/>
      <c r="R41" s="172"/>
      <c r="S41" s="172"/>
      <c r="T41" s="172"/>
      <c r="U41" s="172"/>
      <c r="V41" s="144">
        <f t="shared" si="0"/>
        <v>0</v>
      </c>
    </row>
    <row r="42" spans="1:22" ht="24.9" customHeight="1">
      <c r="A42" s="136"/>
      <c r="B42" s="299">
        <v>2018</v>
      </c>
      <c r="C42" s="300"/>
      <c r="D42" s="206" t="s">
        <v>100</v>
      </c>
      <c r="E42" s="301" t="s">
        <v>101</v>
      </c>
      <c r="F42" s="300"/>
      <c r="G42" s="300"/>
      <c r="H42" s="206" t="s">
        <v>22</v>
      </c>
      <c r="I42" s="301" t="s">
        <v>17</v>
      </c>
      <c r="J42" s="300"/>
      <c r="K42" s="204" t="s">
        <v>29</v>
      </c>
      <c r="L42" s="204">
        <v>4</v>
      </c>
      <c r="M42" s="299" t="s">
        <v>19</v>
      </c>
      <c r="N42" s="300"/>
      <c r="O42" s="300"/>
      <c r="P42" s="204" t="s">
        <v>18</v>
      </c>
      <c r="Q42" s="159"/>
      <c r="R42" s="172"/>
      <c r="S42" s="172"/>
      <c r="T42" s="172"/>
      <c r="U42" s="172"/>
      <c r="V42" s="144">
        <f t="shared" si="0"/>
        <v>0</v>
      </c>
    </row>
    <row r="43" spans="1:22" ht="24.9" customHeight="1">
      <c r="A43" s="136"/>
      <c r="B43" s="299">
        <v>2018</v>
      </c>
      <c r="C43" s="300"/>
      <c r="D43" s="206" t="s">
        <v>102</v>
      </c>
      <c r="E43" s="301" t="s">
        <v>103</v>
      </c>
      <c r="F43" s="300"/>
      <c r="G43" s="300"/>
      <c r="H43" s="206" t="s">
        <v>22</v>
      </c>
      <c r="I43" s="301" t="s">
        <v>17</v>
      </c>
      <c r="J43" s="300"/>
      <c r="K43" s="204" t="s">
        <v>29</v>
      </c>
      <c r="L43" s="204">
        <v>4</v>
      </c>
      <c r="M43" s="299" t="s">
        <v>19</v>
      </c>
      <c r="N43" s="300"/>
      <c r="O43" s="300"/>
      <c r="P43" s="204" t="s">
        <v>18</v>
      </c>
      <c r="Q43" s="159"/>
      <c r="R43" s="144">
        <v>655</v>
      </c>
      <c r="S43" s="144"/>
      <c r="T43" s="144"/>
      <c r="U43" s="144"/>
      <c r="V43" s="144">
        <f t="shared" si="0"/>
        <v>655</v>
      </c>
    </row>
    <row r="44" spans="1:22" ht="24.9" customHeight="1">
      <c r="A44" s="136"/>
      <c r="B44" s="299">
        <v>2018</v>
      </c>
      <c r="C44" s="300"/>
      <c r="D44" s="206" t="s">
        <v>104</v>
      </c>
      <c r="E44" s="301" t="s">
        <v>105</v>
      </c>
      <c r="F44" s="300"/>
      <c r="G44" s="300"/>
      <c r="H44" s="206" t="s">
        <v>22</v>
      </c>
      <c r="I44" s="301" t="s">
        <v>17</v>
      </c>
      <c r="J44" s="300"/>
      <c r="K44" s="204" t="s">
        <v>29</v>
      </c>
      <c r="L44" s="204">
        <v>4</v>
      </c>
      <c r="M44" s="299" t="s">
        <v>19</v>
      </c>
      <c r="N44" s="300"/>
      <c r="O44" s="300"/>
      <c r="P44" s="204" t="s">
        <v>18</v>
      </c>
      <c r="Q44" s="159"/>
      <c r="R44" s="172"/>
      <c r="S44" s="172"/>
      <c r="T44" s="172"/>
      <c r="U44" s="172"/>
      <c r="V44" s="144">
        <f t="shared" si="0"/>
        <v>0</v>
      </c>
    </row>
    <row r="45" spans="1:22" ht="24.9" customHeight="1">
      <c r="A45" s="136"/>
      <c r="B45" s="299">
        <v>2018</v>
      </c>
      <c r="C45" s="300"/>
      <c r="D45" s="206" t="s">
        <v>106</v>
      </c>
      <c r="E45" s="301" t="s">
        <v>107</v>
      </c>
      <c r="F45" s="300"/>
      <c r="G45" s="300"/>
      <c r="H45" s="206" t="s">
        <v>22</v>
      </c>
      <c r="I45" s="301" t="s">
        <v>17</v>
      </c>
      <c r="J45" s="300"/>
      <c r="K45" s="204" t="s">
        <v>29</v>
      </c>
      <c r="L45" s="204">
        <v>4</v>
      </c>
      <c r="M45" s="299" t="s">
        <v>19</v>
      </c>
      <c r="N45" s="300"/>
      <c r="O45" s="300"/>
      <c r="P45" s="204" t="s">
        <v>18</v>
      </c>
      <c r="Q45" s="159"/>
      <c r="R45" s="172"/>
      <c r="S45" s="172"/>
      <c r="T45" s="172"/>
      <c r="U45" s="172"/>
      <c r="V45" s="144">
        <f t="shared" si="0"/>
        <v>0</v>
      </c>
    </row>
    <row r="46" spans="1:22" ht="24.9" customHeight="1">
      <c r="A46" s="136"/>
      <c r="B46" s="299">
        <v>2018</v>
      </c>
      <c r="C46" s="300"/>
      <c r="D46" s="206" t="s">
        <v>108</v>
      </c>
      <c r="E46" s="301" t="s">
        <v>109</v>
      </c>
      <c r="F46" s="300"/>
      <c r="G46" s="300"/>
      <c r="H46" s="206" t="s">
        <v>22</v>
      </c>
      <c r="I46" s="301" t="s">
        <v>17</v>
      </c>
      <c r="J46" s="300"/>
      <c r="K46" s="204" t="s">
        <v>29</v>
      </c>
      <c r="L46" s="204">
        <v>4</v>
      </c>
      <c r="M46" s="299" t="s">
        <v>19</v>
      </c>
      <c r="N46" s="300"/>
      <c r="O46" s="300"/>
      <c r="P46" s="204" t="s">
        <v>18</v>
      </c>
      <c r="Q46" s="159"/>
      <c r="R46" s="172"/>
      <c r="S46" s="172"/>
      <c r="T46" s="172"/>
      <c r="U46" s="172"/>
      <c r="V46" s="144">
        <f t="shared" si="0"/>
        <v>0</v>
      </c>
    </row>
    <row r="47" spans="1:22" ht="24.9" customHeight="1">
      <c r="A47" s="136"/>
      <c r="B47" s="299">
        <v>2018</v>
      </c>
      <c r="C47" s="300"/>
      <c r="D47" s="206" t="s">
        <v>110</v>
      </c>
      <c r="E47" s="301" t="s">
        <v>111</v>
      </c>
      <c r="F47" s="300"/>
      <c r="G47" s="300"/>
      <c r="H47" s="206" t="s">
        <v>22</v>
      </c>
      <c r="I47" s="301" t="s">
        <v>17</v>
      </c>
      <c r="J47" s="300"/>
      <c r="K47" s="204" t="s">
        <v>29</v>
      </c>
      <c r="L47" s="204">
        <v>4</v>
      </c>
      <c r="M47" s="299" t="s">
        <v>19</v>
      </c>
      <c r="N47" s="300"/>
      <c r="O47" s="300"/>
      <c r="P47" s="204" t="s">
        <v>18</v>
      </c>
      <c r="Q47" s="159"/>
      <c r="R47" s="172"/>
      <c r="S47" s="172"/>
      <c r="T47" s="172"/>
      <c r="U47" s="172"/>
      <c r="V47" s="144">
        <f t="shared" si="0"/>
        <v>0</v>
      </c>
    </row>
    <row r="48" spans="1:22" ht="24.9" customHeight="1">
      <c r="A48" s="136"/>
      <c r="B48" s="299">
        <v>2018</v>
      </c>
      <c r="C48" s="300"/>
      <c r="D48" s="206" t="s">
        <v>112</v>
      </c>
      <c r="E48" s="301" t="s">
        <v>113</v>
      </c>
      <c r="F48" s="300"/>
      <c r="G48" s="300"/>
      <c r="H48" s="206" t="s">
        <v>22</v>
      </c>
      <c r="I48" s="301" t="s">
        <v>17</v>
      </c>
      <c r="J48" s="300"/>
      <c r="K48" s="204" t="s">
        <v>29</v>
      </c>
      <c r="L48" s="204">
        <v>4</v>
      </c>
      <c r="M48" s="299" t="s">
        <v>19</v>
      </c>
      <c r="N48" s="300"/>
      <c r="O48" s="300"/>
      <c r="P48" s="204" t="s">
        <v>18</v>
      </c>
      <c r="Q48" s="159"/>
      <c r="R48" s="172"/>
      <c r="S48" s="172"/>
      <c r="T48" s="172"/>
      <c r="U48" s="172"/>
      <c r="V48" s="144">
        <f t="shared" si="0"/>
        <v>0</v>
      </c>
    </row>
    <row r="49" spans="1:22" ht="24.9" customHeight="1">
      <c r="A49" s="136"/>
      <c r="B49" s="299">
        <v>2018</v>
      </c>
      <c r="C49" s="300"/>
      <c r="D49" s="206" t="s">
        <v>114</v>
      </c>
      <c r="E49" s="301" t="s">
        <v>115</v>
      </c>
      <c r="F49" s="300"/>
      <c r="G49" s="300"/>
      <c r="H49" s="206" t="s">
        <v>22</v>
      </c>
      <c r="I49" s="301" t="s">
        <v>17</v>
      </c>
      <c r="J49" s="300"/>
      <c r="K49" s="204" t="s">
        <v>29</v>
      </c>
      <c r="L49" s="204">
        <v>4</v>
      </c>
      <c r="M49" s="299" t="s">
        <v>19</v>
      </c>
      <c r="N49" s="300"/>
      <c r="O49" s="300"/>
      <c r="P49" s="204" t="s">
        <v>18</v>
      </c>
      <c r="Q49" s="159"/>
      <c r="R49" s="172"/>
      <c r="S49" s="172"/>
      <c r="T49" s="172"/>
      <c r="U49" s="172"/>
      <c r="V49" s="144">
        <f t="shared" si="0"/>
        <v>0</v>
      </c>
    </row>
    <row r="50" spans="1:22" ht="24.9" customHeight="1">
      <c r="A50" s="136"/>
      <c r="B50" s="299">
        <v>2018</v>
      </c>
      <c r="C50" s="300"/>
      <c r="D50" s="206" t="s">
        <v>116</v>
      </c>
      <c r="E50" s="301" t="s">
        <v>117</v>
      </c>
      <c r="F50" s="300"/>
      <c r="G50" s="300"/>
      <c r="H50" s="206" t="s">
        <v>22</v>
      </c>
      <c r="I50" s="301" t="s">
        <v>17</v>
      </c>
      <c r="J50" s="300"/>
      <c r="K50" s="204" t="s">
        <v>29</v>
      </c>
      <c r="L50" s="204">
        <v>4</v>
      </c>
      <c r="M50" s="299" t="s">
        <v>19</v>
      </c>
      <c r="N50" s="300"/>
      <c r="O50" s="300"/>
      <c r="P50" s="204" t="s">
        <v>18</v>
      </c>
      <c r="Q50" s="159"/>
      <c r="R50" s="144"/>
      <c r="S50" s="144"/>
      <c r="T50" s="144"/>
      <c r="U50" s="144"/>
      <c r="V50" s="144">
        <f t="shared" si="0"/>
        <v>0</v>
      </c>
    </row>
    <row r="51" spans="1:22" ht="24.9" customHeight="1">
      <c r="A51" s="136"/>
      <c r="B51" s="299">
        <v>2018</v>
      </c>
      <c r="C51" s="300"/>
      <c r="D51" s="206" t="s">
        <v>118</v>
      </c>
      <c r="E51" s="301" t="s">
        <v>119</v>
      </c>
      <c r="F51" s="300"/>
      <c r="G51" s="300"/>
      <c r="H51" s="206" t="s">
        <v>22</v>
      </c>
      <c r="I51" s="301" t="s">
        <v>17</v>
      </c>
      <c r="J51" s="300"/>
      <c r="K51" s="204" t="s">
        <v>29</v>
      </c>
      <c r="L51" s="204">
        <v>4</v>
      </c>
      <c r="M51" s="299" t="s">
        <v>19</v>
      </c>
      <c r="N51" s="300"/>
      <c r="O51" s="300"/>
      <c r="P51" s="204" t="s">
        <v>18</v>
      </c>
      <c r="Q51" s="159"/>
      <c r="R51" s="172"/>
      <c r="S51" s="172"/>
      <c r="T51" s="172"/>
      <c r="U51" s="172"/>
      <c r="V51" s="144">
        <f t="shared" si="0"/>
        <v>0</v>
      </c>
    </row>
    <row r="52" spans="1:22" ht="24.9" customHeight="1">
      <c r="A52" s="136"/>
      <c r="B52" s="299">
        <v>2018</v>
      </c>
      <c r="C52" s="300"/>
      <c r="D52" s="206" t="s">
        <v>120</v>
      </c>
      <c r="E52" s="301" t="s">
        <v>121</v>
      </c>
      <c r="F52" s="300"/>
      <c r="G52" s="300"/>
      <c r="H52" s="206" t="s">
        <v>22</v>
      </c>
      <c r="I52" s="301" t="s">
        <v>17</v>
      </c>
      <c r="J52" s="300"/>
      <c r="K52" s="204" t="s">
        <v>29</v>
      </c>
      <c r="L52" s="204">
        <v>4</v>
      </c>
      <c r="M52" s="299" t="s">
        <v>19</v>
      </c>
      <c r="N52" s="300"/>
      <c r="O52" s="300"/>
      <c r="P52" s="204" t="s">
        <v>18</v>
      </c>
      <c r="Q52" s="159"/>
      <c r="R52" s="144"/>
      <c r="S52" s="144"/>
      <c r="T52" s="144"/>
      <c r="U52" s="144"/>
      <c r="V52" s="144">
        <f t="shared" si="0"/>
        <v>0</v>
      </c>
    </row>
    <row r="53" spans="1:22" s="156" customFormat="1" ht="24.9" customHeight="1">
      <c r="A53" s="152"/>
      <c r="B53" s="308">
        <v>2018</v>
      </c>
      <c r="C53" s="309"/>
      <c r="D53" s="153" t="s">
        <v>122</v>
      </c>
      <c r="E53" s="310" t="s">
        <v>123</v>
      </c>
      <c r="F53" s="309"/>
      <c r="G53" s="309"/>
      <c r="H53" s="153" t="s">
        <v>22</v>
      </c>
      <c r="I53" s="310" t="s">
        <v>17</v>
      </c>
      <c r="J53" s="309"/>
      <c r="K53" s="212" t="s">
        <v>18</v>
      </c>
      <c r="L53" s="212">
        <v>3</v>
      </c>
      <c r="M53" s="308" t="s">
        <v>19</v>
      </c>
      <c r="N53" s="309"/>
      <c r="O53" s="309"/>
      <c r="P53" s="212" t="s">
        <v>18</v>
      </c>
      <c r="Q53" s="155">
        <f>Q54+Q55+Q56+Q57+Q58+Q59+Q60+Q61+Q62</f>
        <v>0</v>
      </c>
      <c r="R53" s="155">
        <f>R54+R55+R56+R57+R58+R59+R60+R61+R62</f>
        <v>73131.7</v>
      </c>
      <c r="S53" s="155"/>
      <c r="T53" s="155"/>
      <c r="U53" s="155"/>
      <c r="V53" s="155">
        <f t="shared" si="0"/>
        <v>73131.7</v>
      </c>
    </row>
    <row r="54" spans="1:22" ht="24.9" customHeight="1">
      <c r="A54" s="136"/>
      <c r="B54" s="299">
        <v>2018</v>
      </c>
      <c r="C54" s="300"/>
      <c r="D54" s="206" t="s">
        <v>124</v>
      </c>
      <c r="E54" s="301" t="s">
        <v>125</v>
      </c>
      <c r="F54" s="300"/>
      <c r="G54" s="300"/>
      <c r="H54" s="206" t="s">
        <v>22</v>
      </c>
      <c r="I54" s="301" t="s">
        <v>17</v>
      </c>
      <c r="J54" s="300"/>
      <c r="K54" s="204" t="s">
        <v>29</v>
      </c>
      <c r="L54" s="204">
        <v>4</v>
      </c>
      <c r="M54" s="299" t="s">
        <v>19</v>
      </c>
      <c r="N54" s="300"/>
      <c r="O54" s="300"/>
      <c r="P54" s="204" t="s">
        <v>18</v>
      </c>
      <c r="Q54" s="159"/>
      <c r="R54" s="159"/>
      <c r="S54" s="172"/>
      <c r="T54" s="172"/>
      <c r="U54" s="172"/>
      <c r="V54" s="144">
        <f t="shared" si="0"/>
        <v>0</v>
      </c>
    </row>
    <row r="55" spans="1:22" ht="24.9" customHeight="1">
      <c r="A55" s="136"/>
      <c r="B55" s="299">
        <v>2018</v>
      </c>
      <c r="C55" s="300"/>
      <c r="D55" s="206" t="s">
        <v>126</v>
      </c>
      <c r="E55" s="301" t="s">
        <v>127</v>
      </c>
      <c r="F55" s="300"/>
      <c r="G55" s="300"/>
      <c r="H55" s="206" t="s">
        <v>22</v>
      </c>
      <c r="I55" s="301" t="s">
        <v>17</v>
      </c>
      <c r="J55" s="300"/>
      <c r="K55" s="204" t="s">
        <v>29</v>
      </c>
      <c r="L55" s="204">
        <v>4</v>
      </c>
      <c r="M55" s="299" t="s">
        <v>19</v>
      </c>
      <c r="N55" s="300"/>
      <c r="O55" s="300"/>
      <c r="P55" s="204" t="s">
        <v>18</v>
      </c>
      <c r="Q55" s="159"/>
      <c r="R55" s="159"/>
      <c r="S55" s="172"/>
      <c r="T55" s="172"/>
      <c r="U55" s="172"/>
      <c r="V55" s="144">
        <f t="shared" si="0"/>
        <v>0</v>
      </c>
    </row>
    <row r="56" spans="1:22" ht="24.9" customHeight="1">
      <c r="A56" s="136"/>
      <c r="B56" s="299">
        <v>2018</v>
      </c>
      <c r="C56" s="300"/>
      <c r="D56" s="206" t="s">
        <v>128</v>
      </c>
      <c r="E56" s="301" t="s">
        <v>129</v>
      </c>
      <c r="F56" s="300"/>
      <c r="G56" s="300"/>
      <c r="H56" s="206" t="s">
        <v>22</v>
      </c>
      <c r="I56" s="301" t="s">
        <v>17</v>
      </c>
      <c r="J56" s="300"/>
      <c r="K56" s="204" t="s">
        <v>29</v>
      </c>
      <c r="L56" s="204">
        <v>4</v>
      </c>
      <c r="M56" s="299" t="s">
        <v>19</v>
      </c>
      <c r="N56" s="300"/>
      <c r="O56" s="300"/>
      <c r="P56" s="204" t="s">
        <v>18</v>
      </c>
      <c r="Q56" s="159"/>
      <c r="R56" s="159"/>
      <c r="S56" s="172"/>
      <c r="T56" s="172"/>
      <c r="U56" s="172"/>
      <c r="V56" s="144">
        <f t="shared" si="0"/>
        <v>0</v>
      </c>
    </row>
    <row r="57" spans="1:22" ht="24.9" customHeight="1">
      <c r="A57" s="136"/>
      <c r="B57" s="299">
        <v>2018</v>
      </c>
      <c r="C57" s="300"/>
      <c r="D57" s="206" t="s">
        <v>130</v>
      </c>
      <c r="E57" s="301" t="s">
        <v>131</v>
      </c>
      <c r="F57" s="300"/>
      <c r="G57" s="300"/>
      <c r="H57" s="206" t="s">
        <v>22</v>
      </c>
      <c r="I57" s="301" t="s">
        <v>17</v>
      </c>
      <c r="J57" s="300"/>
      <c r="K57" s="204" t="s">
        <v>29</v>
      </c>
      <c r="L57" s="204">
        <v>4</v>
      </c>
      <c r="M57" s="299" t="s">
        <v>19</v>
      </c>
      <c r="N57" s="300"/>
      <c r="O57" s="300"/>
      <c r="P57" s="204" t="s">
        <v>18</v>
      </c>
      <c r="Q57" s="159"/>
      <c r="R57" s="159"/>
      <c r="S57" s="172"/>
      <c r="T57" s="172"/>
      <c r="U57" s="172"/>
      <c r="V57" s="144">
        <f t="shared" si="0"/>
        <v>0</v>
      </c>
    </row>
    <row r="58" spans="1:22" ht="24.9" customHeight="1">
      <c r="A58" s="136"/>
      <c r="B58" s="299">
        <v>2018</v>
      </c>
      <c r="C58" s="300"/>
      <c r="D58" s="206" t="s">
        <v>132</v>
      </c>
      <c r="E58" s="301" t="s">
        <v>133</v>
      </c>
      <c r="F58" s="300"/>
      <c r="G58" s="300"/>
      <c r="H58" s="206" t="s">
        <v>22</v>
      </c>
      <c r="I58" s="301" t="s">
        <v>17</v>
      </c>
      <c r="J58" s="300"/>
      <c r="K58" s="204" t="s">
        <v>29</v>
      </c>
      <c r="L58" s="204">
        <v>4</v>
      </c>
      <c r="M58" s="299" t="s">
        <v>19</v>
      </c>
      <c r="N58" s="300"/>
      <c r="O58" s="300"/>
      <c r="P58" s="204" t="s">
        <v>18</v>
      </c>
      <c r="Q58" s="159"/>
      <c r="R58" s="159"/>
      <c r="S58" s="172"/>
      <c r="T58" s="172"/>
      <c r="U58" s="172"/>
      <c r="V58" s="144">
        <f t="shared" si="0"/>
        <v>0</v>
      </c>
    </row>
    <row r="59" spans="1:22" ht="24.9" customHeight="1">
      <c r="A59" s="136"/>
      <c r="B59" s="299">
        <v>2018</v>
      </c>
      <c r="C59" s="300"/>
      <c r="D59" s="206" t="s">
        <v>134</v>
      </c>
      <c r="E59" s="301" t="s">
        <v>135</v>
      </c>
      <c r="F59" s="300"/>
      <c r="G59" s="300"/>
      <c r="H59" s="206" t="s">
        <v>22</v>
      </c>
      <c r="I59" s="301" t="s">
        <v>17</v>
      </c>
      <c r="J59" s="300"/>
      <c r="K59" s="204" t="s">
        <v>29</v>
      </c>
      <c r="L59" s="204">
        <v>4</v>
      </c>
      <c r="M59" s="299" t="s">
        <v>19</v>
      </c>
      <c r="N59" s="300"/>
      <c r="O59" s="300"/>
      <c r="P59" s="204" t="s">
        <v>18</v>
      </c>
      <c r="Q59" s="159"/>
      <c r="R59" s="159"/>
      <c r="S59" s="172"/>
      <c r="T59" s="172"/>
      <c r="U59" s="172"/>
      <c r="V59" s="144">
        <f t="shared" si="0"/>
        <v>0</v>
      </c>
    </row>
    <row r="60" spans="1:22" ht="24.9" customHeight="1">
      <c r="A60" s="136"/>
      <c r="B60" s="299">
        <v>2018</v>
      </c>
      <c r="C60" s="300"/>
      <c r="D60" s="206" t="s">
        <v>136</v>
      </c>
      <c r="E60" s="301" t="s">
        <v>137</v>
      </c>
      <c r="F60" s="300"/>
      <c r="G60" s="300"/>
      <c r="H60" s="206" t="s">
        <v>22</v>
      </c>
      <c r="I60" s="301" t="s">
        <v>17</v>
      </c>
      <c r="J60" s="300"/>
      <c r="K60" s="204" t="s">
        <v>29</v>
      </c>
      <c r="L60" s="204">
        <v>4</v>
      </c>
      <c r="M60" s="299" t="s">
        <v>19</v>
      </c>
      <c r="N60" s="300"/>
      <c r="O60" s="300"/>
      <c r="P60" s="204" t="s">
        <v>18</v>
      </c>
      <c r="Q60" s="159"/>
      <c r="R60" s="159">
        <f>23209.85+2161</f>
        <v>25370.85</v>
      </c>
      <c r="S60" s="144"/>
      <c r="T60" s="144"/>
      <c r="U60" s="144"/>
      <c r="V60" s="144">
        <f t="shared" si="0"/>
        <v>25370.85</v>
      </c>
    </row>
    <row r="61" spans="1:22" ht="24.9" customHeight="1">
      <c r="A61" s="136"/>
      <c r="B61" s="299">
        <v>2018</v>
      </c>
      <c r="C61" s="300"/>
      <c r="D61" s="206" t="s">
        <v>138</v>
      </c>
      <c r="E61" s="301" t="s">
        <v>139</v>
      </c>
      <c r="F61" s="300"/>
      <c r="G61" s="300"/>
      <c r="H61" s="206" t="s">
        <v>22</v>
      </c>
      <c r="I61" s="301" t="s">
        <v>17</v>
      </c>
      <c r="J61" s="300"/>
      <c r="K61" s="204" t="s">
        <v>29</v>
      </c>
      <c r="L61" s="204">
        <v>4</v>
      </c>
      <c r="M61" s="299" t="s">
        <v>19</v>
      </c>
      <c r="N61" s="300"/>
      <c r="O61" s="300"/>
      <c r="P61" s="204" t="s">
        <v>18</v>
      </c>
      <c r="Q61" s="159"/>
      <c r="R61" s="159">
        <f>8015.84+29995.01+750+9000</f>
        <v>47760.85</v>
      </c>
      <c r="S61" s="144"/>
      <c r="T61" s="144"/>
      <c r="U61" s="144"/>
      <c r="V61" s="144">
        <f t="shared" si="0"/>
        <v>47760.85</v>
      </c>
    </row>
    <row r="62" spans="1:22" ht="36.75" customHeight="1">
      <c r="A62" s="136"/>
      <c r="B62" s="299">
        <v>2018</v>
      </c>
      <c r="C62" s="300"/>
      <c r="D62" s="206" t="s">
        <v>140</v>
      </c>
      <c r="E62" s="301" t="s">
        <v>141</v>
      </c>
      <c r="F62" s="300"/>
      <c r="G62" s="300"/>
      <c r="H62" s="206" t="s">
        <v>22</v>
      </c>
      <c r="I62" s="301" t="s">
        <v>17</v>
      </c>
      <c r="J62" s="300"/>
      <c r="K62" s="204" t="s">
        <v>29</v>
      </c>
      <c r="L62" s="204">
        <v>4</v>
      </c>
      <c r="M62" s="299" t="s">
        <v>19</v>
      </c>
      <c r="N62" s="300"/>
      <c r="O62" s="300"/>
      <c r="P62" s="204" t="s">
        <v>18</v>
      </c>
      <c r="Q62" s="159"/>
      <c r="R62" s="159"/>
      <c r="S62" s="172"/>
      <c r="T62" s="172"/>
      <c r="U62" s="172"/>
      <c r="V62" s="144">
        <f t="shared" si="0"/>
        <v>0</v>
      </c>
    </row>
    <row r="63" spans="1:22" s="156" customFormat="1" ht="24.9" customHeight="1">
      <c r="A63" s="152"/>
      <c r="B63" s="308">
        <v>2018</v>
      </c>
      <c r="C63" s="309"/>
      <c r="D63" s="153" t="s">
        <v>142</v>
      </c>
      <c r="E63" s="310" t="s">
        <v>143</v>
      </c>
      <c r="F63" s="309"/>
      <c r="G63" s="309"/>
      <c r="H63" s="153" t="s">
        <v>22</v>
      </c>
      <c r="I63" s="310" t="s">
        <v>17</v>
      </c>
      <c r="J63" s="309"/>
      <c r="K63" s="212" t="s">
        <v>18</v>
      </c>
      <c r="L63" s="212">
        <v>3</v>
      </c>
      <c r="M63" s="308" t="s">
        <v>19</v>
      </c>
      <c r="N63" s="309"/>
      <c r="O63" s="309"/>
      <c r="P63" s="212" t="s">
        <v>18</v>
      </c>
      <c r="Q63" s="155"/>
      <c r="R63" s="160">
        <f>R64+R65+R66+R67</f>
        <v>0</v>
      </c>
      <c r="S63" s="160"/>
      <c r="T63" s="160"/>
      <c r="U63" s="160"/>
      <c r="V63" s="160">
        <f t="shared" si="0"/>
        <v>0</v>
      </c>
    </row>
    <row r="64" spans="1:22" ht="24.9" customHeight="1">
      <c r="A64" s="136"/>
      <c r="B64" s="299">
        <v>2018</v>
      </c>
      <c r="C64" s="300"/>
      <c r="D64" s="206" t="s">
        <v>144</v>
      </c>
      <c r="E64" s="301" t="s">
        <v>145</v>
      </c>
      <c r="F64" s="300"/>
      <c r="G64" s="300"/>
      <c r="H64" s="206" t="s">
        <v>22</v>
      </c>
      <c r="I64" s="301" t="s">
        <v>17</v>
      </c>
      <c r="J64" s="300"/>
      <c r="K64" s="204" t="s">
        <v>29</v>
      </c>
      <c r="L64" s="204">
        <v>4</v>
      </c>
      <c r="M64" s="299" t="s">
        <v>19</v>
      </c>
      <c r="N64" s="300"/>
      <c r="O64" s="300"/>
      <c r="P64" s="204" t="s">
        <v>18</v>
      </c>
      <c r="Q64" s="218"/>
      <c r="R64" s="144"/>
      <c r="S64" s="144"/>
      <c r="T64" s="144"/>
      <c r="U64" s="144"/>
      <c r="V64" s="144">
        <f t="shared" si="0"/>
        <v>0</v>
      </c>
    </row>
    <row r="65" spans="1:22" ht="24.9" customHeight="1">
      <c r="A65" s="136"/>
      <c r="B65" s="299">
        <v>2018</v>
      </c>
      <c r="C65" s="300"/>
      <c r="D65" s="206" t="s">
        <v>146</v>
      </c>
      <c r="E65" s="301" t="s">
        <v>147</v>
      </c>
      <c r="F65" s="300"/>
      <c r="G65" s="300"/>
      <c r="H65" s="206" t="s">
        <v>22</v>
      </c>
      <c r="I65" s="301" t="s">
        <v>17</v>
      </c>
      <c r="J65" s="300"/>
      <c r="K65" s="204" t="s">
        <v>29</v>
      </c>
      <c r="L65" s="204">
        <v>4</v>
      </c>
      <c r="M65" s="299" t="s">
        <v>19</v>
      </c>
      <c r="N65" s="300"/>
      <c r="O65" s="300"/>
      <c r="P65" s="204" t="s">
        <v>18</v>
      </c>
      <c r="Q65" s="159"/>
      <c r="R65" s="172"/>
      <c r="S65" s="172"/>
      <c r="T65" s="172"/>
      <c r="U65" s="172"/>
      <c r="V65" s="144">
        <f t="shared" si="0"/>
        <v>0</v>
      </c>
    </row>
    <row r="66" spans="1:22" ht="24.9" customHeight="1">
      <c r="A66" s="136"/>
      <c r="B66" s="299">
        <v>2018</v>
      </c>
      <c r="C66" s="300"/>
      <c r="D66" s="206" t="s">
        <v>148</v>
      </c>
      <c r="E66" s="301" t="s">
        <v>149</v>
      </c>
      <c r="F66" s="300"/>
      <c r="G66" s="300"/>
      <c r="H66" s="206" t="s">
        <v>22</v>
      </c>
      <c r="I66" s="301" t="s">
        <v>17</v>
      </c>
      <c r="J66" s="300"/>
      <c r="K66" s="204" t="s">
        <v>29</v>
      </c>
      <c r="L66" s="204">
        <v>4</v>
      </c>
      <c r="M66" s="299" t="s">
        <v>19</v>
      </c>
      <c r="N66" s="300"/>
      <c r="O66" s="300"/>
      <c r="P66" s="204" t="s">
        <v>18</v>
      </c>
      <c r="Q66" s="159"/>
      <c r="R66" s="172"/>
      <c r="S66" s="172"/>
      <c r="T66" s="172"/>
      <c r="U66" s="172"/>
      <c r="V66" s="144">
        <f t="shared" si="0"/>
        <v>0</v>
      </c>
    </row>
    <row r="67" spans="1:22" ht="24.9" customHeight="1">
      <c r="A67" s="136"/>
      <c r="B67" s="299">
        <v>2018</v>
      </c>
      <c r="C67" s="300"/>
      <c r="D67" s="206" t="s">
        <v>150</v>
      </c>
      <c r="E67" s="301" t="s">
        <v>151</v>
      </c>
      <c r="F67" s="300"/>
      <c r="G67" s="300"/>
      <c r="H67" s="206" t="s">
        <v>22</v>
      </c>
      <c r="I67" s="301" t="s">
        <v>17</v>
      </c>
      <c r="J67" s="300"/>
      <c r="K67" s="204" t="s">
        <v>29</v>
      </c>
      <c r="L67" s="204">
        <v>4</v>
      </c>
      <c r="M67" s="299" t="s">
        <v>19</v>
      </c>
      <c r="N67" s="300"/>
      <c r="O67" s="300"/>
      <c r="P67" s="204" t="s">
        <v>18</v>
      </c>
      <c r="Q67" s="159"/>
      <c r="R67" s="172"/>
      <c r="S67" s="172"/>
      <c r="T67" s="172"/>
      <c r="U67" s="172"/>
      <c r="V67" s="144">
        <f t="shared" si="0"/>
        <v>0</v>
      </c>
    </row>
    <row r="68" spans="1:22" s="156" customFormat="1" ht="24.9" customHeight="1">
      <c r="A68" s="152"/>
      <c r="B68" s="308">
        <v>2018</v>
      </c>
      <c r="C68" s="309"/>
      <c r="D68" s="153" t="s">
        <v>152</v>
      </c>
      <c r="E68" s="310" t="s">
        <v>153</v>
      </c>
      <c r="F68" s="309"/>
      <c r="G68" s="309"/>
      <c r="H68" s="153" t="s">
        <v>22</v>
      </c>
      <c r="I68" s="310" t="s">
        <v>17</v>
      </c>
      <c r="J68" s="309"/>
      <c r="K68" s="212" t="s">
        <v>18</v>
      </c>
      <c r="L68" s="212">
        <v>3</v>
      </c>
      <c r="M68" s="308" t="s">
        <v>19</v>
      </c>
      <c r="N68" s="309"/>
      <c r="O68" s="309"/>
      <c r="P68" s="212" t="s">
        <v>18</v>
      </c>
      <c r="Q68" s="155"/>
      <c r="R68" s="181"/>
      <c r="S68" s="181"/>
      <c r="T68" s="181"/>
      <c r="U68" s="181"/>
      <c r="V68" s="155">
        <f t="shared" ref="V68:V133" si="1">Q68+R68+S68+T68+U68</f>
        <v>0</v>
      </c>
    </row>
    <row r="69" spans="1:22" ht="24.9" customHeight="1">
      <c r="A69" s="136"/>
      <c r="B69" s="299">
        <v>2018</v>
      </c>
      <c r="C69" s="300"/>
      <c r="D69" s="206" t="s">
        <v>154</v>
      </c>
      <c r="E69" s="301" t="s">
        <v>155</v>
      </c>
      <c r="F69" s="300"/>
      <c r="G69" s="300"/>
      <c r="H69" s="206" t="s">
        <v>22</v>
      </c>
      <c r="I69" s="301" t="s">
        <v>17</v>
      </c>
      <c r="J69" s="300"/>
      <c r="K69" s="204" t="s">
        <v>29</v>
      </c>
      <c r="L69" s="204">
        <v>4</v>
      </c>
      <c r="M69" s="299" t="s">
        <v>19</v>
      </c>
      <c r="N69" s="300"/>
      <c r="O69" s="300"/>
      <c r="P69" s="204" t="s">
        <v>18</v>
      </c>
      <c r="Q69" s="159"/>
      <c r="R69" s="172"/>
      <c r="S69" s="172"/>
      <c r="T69" s="172"/>
      <c r="U69" s="172"/>
      <c r="V69" s="144">
        <f t="shared" si="1"/>
        <v>0</v>
      </c>
    </row>
    <row r="70" spans="1:22" ht="24.9" customHeight="1">
      <c r="A70" s="136"/>
      <c r="B70" s="299">
        <v>2018</v>
      </c>
      <c r="C70" s="300"/>
      <c r="D70" s="206" t="s">
        <v>156</v>
      </c>
      <c r="E70" s="301" t="s">
        <v>157</v>
      </c>
      <c r="F70" s="300"/>
      <c r="G70" s="300"/>
      <c r="H70" s="206" t="s">
        <v>22</v>
      </c>
      <c r="I70" s="301" t="s">
        <v>17</v>
      </c>
      <c r="J70" s="300"/>
      <c r="K70" s="204" t="s">
        <v>29</v>
      </c>
      <c r="L70" s="204">
        <v>4</v>
      </c>
      <c r="M70" s="299" t="s">
        <v>19</v>
      </c>
      <c r="N70" s="300"/>
      <c r="O70" s="300"/>
      <c r="P70" s="204" t="s">
        <v>18</v>
      </c>
      <c r="Q70" s="159"/>
      <c r="R70" s="172"/>
      <c r="S70" s="172"/>
      <c r="T70" s="172"/>
      <c r="U70" s="172"/>
      <c r="V70" s="144">
        <f t="shared" si="1"/>
        <v>0</v>
      </c>
    </row>
    <row r="71" spans="1:22" ht="24.9" customHeight="1">
      <c r="A71" s="136"/>
      <c r="B71" s="299">
        <v>2018</v>
      </c>
      <c r="C71" s="300"/>
      <c r="D71" s="206" t="s">
        <v>158</v>
      </c>
      <c r="E71" s="301" t="s">
        <v>159</v>
      </c>
      <c r="F71" s="300"/>
      <c r="G71" s="300"/>
      <c r="H71" s="206" t="s">
        <v>22</v>
      </c>
      <c r="I71" s="301" t="s">
        <v>17</v>
      </c>
      <c r="J71" s="300"/>
      <c r="K71" s="204" t="s">
        <v>29</v>
      </c>
      <c r="L71" s="204">
        <v>4</v>
      </c>
      <c r="M71" s="299" t="s">
        <v>19</v>
      </c>
      <c r="N71" s="300"/>
      <c r="O71" s="300"/>
      <c r="P71" s="204" t="s">
        <v>18</v>
      </c>
      <c r="Q71" s="159"/>
      <c r="R71" s="172"/>
      <c r="S71" s="172"/>
      <c r="T71" s="172"/>
      <c r="U71" s="172"/>
      <c r="V71" s="144">
        <f t="shared" si="1"/>
        <v>0</v>
      </c>
    </row>
    <row r="72" spans="1:22" ht="24.9" customHeight="1">
      <c r="A72" s="136"/>
      <c r="B72" s="299">
        <v>2018</v>
      </c>
      <c r="C72" s="300"/>
      <c r="D72" s="206" t="s">
        <v>160</v>
      </c>
      <c r="E72" s="301" t="s">
        <v>161</v>
      </c>
      <c r="F72" s="300"/>
      <c r="G72" s="300"/>
      <c r="H72" s="206" t="s">
        <v>22</v>
      </c>
      <c r="I72" s="301" t="s">
        <v>17</v>
      </c>
      <c r="J72" s="300"/>
      <c r="K72" s="204" t="s">
        <v>29</v>
      </c>
      <c r="L72" s="204">
        <v>4</v>
      </c>
      <c r="M72" s="299" t="s">
        <v>19</v>
      </c>
      <c r="N72" s="300"/>
      <c r="O72" s="300"/>
      <c r="P72" s="204" t="s">
        <v>18</v>
      </c>
      <c r="Q72" s="159"/>
      <c r="R72" s="172"/>
      <c r="S72" s="172"/>
      <c r="T72" s="172"/>
      <c r="U72" s="172"/>
      <c r="V72" s="144">
        <f t="shared" si="1"/>
        <v>0</v>
      </c>
    </row>
    <row r="73" spans="1:22" ht="24.9" customHeight="1">
      <c r="A73" s="136"/>
      <c r="B73" s="299">
        <v>2018</v>
      </c>
      <c r="C73" s="300"/>
      <c r="D73" s="206" t="s">
        <v>162</v>
      </c>
      <c r="E73" s="301" t="s">
        <v>163</v>
      </c>
      <c r="F73" s="300"/>
      <c r="G73" s="300"/>
      <c r="H73" s="206" t="s">
        <v>22</v>
      </c>
      <c r="I73" s="301" t="s">
        <v>17</v>
      </c>
      <c r="J73" s="300"/>
      <c r="K73" s="204" t="s">
        <v>29</v>
      </c>
      <c r="L73" s="204">
        <v>4</v>
      </c>
      <c r="M73" s="299" t="s">
        <v>19</v>
      </c>
      <c r="N73" s="300"/>
      <c r="O73" s="300"/>
      <c r="P73" s="204" t="s">
        <v>18</v>
      </c>
      <c r="Q73" s="159"/>
      <c r="R73" s="172"/>
      <c r="S73" s="172"/>
      <c r="T73" s="172"/>
      <c r="U73" s="172"/>
      <c r="V73" s="144">
        <f t="shared" si="1"/>
        <v>0</v>
      </c>
    </row>
    <row r="74" spans="1:22" ht="24.9" customHeight="1">
      <c r="A74" s="136"/>
      <c r="B74" s="299">
        <v>2018</v>
      </c>
      <c r="C74" s="300"/>
      <c r="D74" s="206" t="s">
        <v>164</v>
      </c>
      <c r="E74" s="301" t="s">
        <v>165</v>
      </c>
      <c r="F74" s="300"/>
      <c r="G74" s="300"/>
      <c r="H74" s="206" t="s">
        <v>22</v>
      </c>
      <c r="I74" s="301" t="s">
        <v>17</v>
      </c>
      <c r="J74" s="300"/>
      <c r="K74" s="204" t="s">
        <v>29</v>
      </c>
      <c r="L74" s="204">
        <v>4</v>
      </c>
      <c r="M74" s="299" t="s">
        <v>19</v>
      </c>
      <c r="N74" s="300"/>
      <c r="O74" s="300"/>
      <c r="P74" s="204" t="s">
        <v>18</v>
      </c>
      <c r="Q74" s="159"/>
      <c r="R74" s="172"/>
      <c r="S74" s="172"/>
      <c r="T74" s="172"/>
      <c r="U74" s="172"/>
      <c r="V74" s="144">
        <f t="shared" si="1"/>
        <v>0</v>
      </c>
    </row>
    <row r="75" spans="1:22" ht="24.9" customHeight="1">
      <c r="A75" s="136"/>
      <c r="B75" s="299">
        <v>2018</v>
      </c>
      <c r="C75" s="300"/>
      <c r="D75" s="206" t="s">
        <v>166</v>
      </c>
      <c r="E75" s="301" t="s">
        <v>167</v>
      </c>
      <c r="F75" s="300"/>
      <c r="G75" s="300"/>
      <c r="H75" s="206" t="s">
        <v>22</v>
      </c>
      <c r="I75" s="301" t="s">
        <v>17</v>
      </c>
      <c r="J75" s="300"/>
      <c r="K75" s="204" t="s">
        <v>29</v>
      </c>
      <c r="L75" s="204">
        <v>4</v>
      </c>
      <c r="M75" s="299" t="s">
        <v>19</v>
      </c>
      <c r="N75" s="300"/>
      <c r="O75" s="300"/>
      <c r="P75" s="204" t="s">
        <v>18</v>
      </c>
      <c r="Q75" s="159"/>
      <c r="R75" s="172"/>
      <c r="S75" s="172"/>
      <c r="T75" s="172"/>
      <c r="U75" s="172"/>
      <c r="V75" s="144">
        <f t="shared" si="1"/>
        <v>0</v>
      </c>
    </row>
    <row r="76" spans="1:22" s="156" customFormat="1" ht="39.75" customHeight="1">
      <c r="A76" s="152"/>
      <c r="B76" s="308">
        <v>2018</v>
      </c>
      <c r="C76" s="309"/>
      <c r="D76" s="153" t="s">
        <v>168</v>
      </c>
      <c r="E76" s="310" t="s">
        <v>169</v>
      </c>
      <c r="F76" s="309"/>
      <c r="G76" s="309"/>
      <c r="H76" s="153" t="s">
        <v>22</v>
      </c>
      <c r="I76" s="310" t="s">
        <v>17</v>
      </c>
      <c r="J76" s="309"/>
      <c r="K76" s="212" t="s">
        <v>18</v>
      </c>
      <c r="L76" s="212">
        <v>3</v>
      </c>
      <c r="M76" s="308" t="s">
        <v>19</v>
      </c>
      <c r="N76" s="309"/>
      <c r="O76" s="309"/>
      <c r="P76" s="212" t="s">
        <v>18</v>
      </c>
      <c r="Q76" s="155"/>
      <c r="R76" s="181"/>
      <c r="S76" s="181"/>
      <c r="T76" s="181"/>
      <c r="U76" s="181"/>
      <c r="V76" s="155">
        <f t="shared" si="1"/>
        <v>0</v>
      </c>
    </row>
    <row r="77" spans="1:22" ht="24.9" customHeight="1">
      <c r="A77" s="136"/>
      <c r="B77" s="299">
        <v>2018</v>
      </c>
      <c r="C77" s="300"/>
      <c r="D77" s="206" t="s">
        <v>170</v>
      </c>
      <c r="E77" s="301" t="s">
        <v>171</v>
      </c>
      <c r="F77" s="300"/>
      <c r="G77" s="300"/>
      <c r="H77" s="206" t="s">
        <v>22</v>
      </c>
      <c r="I77" s="301" t="s">
        <v>17</v>
      </c>
      <c r="J77" s="300"/>
      <c r="K77" s="204" t="s">
        <v>29</v>
      </c>
      <c r="L77" s="204">
        <v>4</v>
      </c>
      <c r="M77" s="299" t="s">
        <v>19</v>
      </c>
      <c r="N77" s="300"/>
      <c r="O77" s="300"/>
      <c r="P77" s="204" t="s">
        <v>18</v>
      </c>
      <c r="Q77" s="159"/>
      <c r="R77" s="172"/>
      <c r="S77" s="172"/>
      <c r="T77" s="172"/>
      <c r="U77" s="172"/>
      <c r="V77" s="144">
        <f t="shared" si="1"/>
        <v>0</v>
      </c>
    </row>
    <row r="78" spans="1:22" ht="24.9" customHeight="1">
      <c r="A78" s="136"/>
      <c r="B78" s="299">
        <v>2018</v>
      </c>
      <c r="C78" s="300"/>
      <c r="D78" s="206" t="s">
        <v>172</v>
      </c>
      <c r="E78" s="301" t="s">
        <v>173</v>
      </c>
      <c r="F78" s="300"/>
      <c r="G78" s="300"/>
      <c r="H78" s="206" t="s">
        <v>22</v>
      </c>
      <c r="I78" s="301" t="s">
        <v>17</v>
      </c>
      <c r="J78" s="300"/>
      <c r="K78" s="204" t="s">
        <v>29</v>
      </c>
      <c r="L78" s="204">
        <v>4</v>
      </c>
      <c r="M78" s="299" t="s">
        <v>19</v>
      </c>
      <c r="N78" s="300"/>
      <c r="O78" s="300"/>
      <c r="P78" s="204" t="s">
        <v>18</v>
      </c>
      <c r="Q78" s="159"/>
      <c r="R78" s="172"/>
      <c r="S78" s="172"/>
      <c r="T78" s="172"/>
      <c r="U78" s="172"/>
      <c r="V78" s="144">
        <f t="shared" si="1"/>
        <v>0</v>
      </c>
    </row>
    <row r="79" spans="1:22" s="156" customFormat="1" ht="24.9" customHeight="1">
      <c r="A79" s="152"/>
      <c r="B79" s="308">
        <v>2018</v>
      </c>
      <c r="C79" s="309"/>
      <c r="D79" s="153" t="s">
        <v>174</v>
      </c>
      <c r="E79" s="310" t="s">
        <v>175</v>
      </c>
      <c r="F79" s="309"/>
      <c r="G79" s="309"/>
      <c r="H79" s="153" t="s">
        <v>22</v>
      </c>
      <c r="I79" s="310" t="s">
        <v>17</v>
      </c>
      <c r="J79" s="309"/>
      <c r="K79" s="212" t="s">
        <v>18</v>
      </c>
      <c r="L79" s="212">
        <v>3</v>
      </c>
      <c r="M79" s="308" t="s">
        <v>19</v>
      </c>
      <c r="N79" s="309"/>
      <c r="O79" s="309"/>
      <c r="P79" s="212" t="s">
        <v>18</v>
      </c>
      <c r="Q79" s="155"/>
      <c r="R79" s="181"/>
      <c r="S79" s="181"/>
      <c r="T79" s="181"/>
      <c r="U79" s="181"/>
      <c r="V79" s="155">
        <f t="shared" si="1"/>
        <v>0</v>
      </c>
    </row>
    <row r="80" spans="1:22" ht="24.9" customHeight="1">
      <c r="A80" s="136"/>
      <c r="B80" s="299">
        <v>2018</v>
      </c>
      <c r="C80" s="300"/>
      <c r="D80" s="206" t="s">
        <v>176</v>
      </c>
      <c r="E80" s="301" t="s">
        <v>177</v>
      </c>
      <c r="F80" s="300"/>
      <c r="G80" s="300"/>
      <c r="H80" s="206" t="s">
        <v>22</v>
      </c>
      <c r="I80" s="301" t="s">
        <v>17</v>
      </c>
      <c r="J80" s="300"/>
      <c r="K80" s="204" t="s">
        <v>29</v>
      </c>
      <c r="L80" s="204">
        <v>4</v>
      </c>
      <c r="M80" s="299" t="s">
        <v>19</v>
      </c>
      <c r="N80" s="300"/>
      <c r="O80" s="300"/>
      <c r="P80" s="204" t="s">
        <v>18</v>
      </c>
      <c r="Q80" s="159"/>
      <c r="R80" s="172"/>
      <c r="S80" s="172"/>
      <c r="T80" s="172"/>
      <c r="U80" s="172"/>
      <c r="V80" s="144">
        <f t="shared" si="1"/>
        <v>0</v>
      </c>
    </row>
    <row r="81" spans="1:22" s="156" customFormat="1" ht="24.9" customHeight="1">
      <c r="A81" s="152"/>
      <c r="B81" s="308">
        <v>2018</v>
      </c>
      <c r="C81" s="309"/>
      <c r="D81" s="153" t="s">
        <v>178</v>
      </c>
      <c r="E81" s="310" t="s">
        <v>179</v>
      </c>
      <c r="F81" s="309"/>
      <c r="G81" s="309"/>
      <c r="H81" s="153" t="s">
        <v>22</v>
      </c>
      <c r="I81" s="310" t="s">
        <v>17</v>
      </c>
      <c r="J81" s="309"/>
      <c r="K81" s="212" t="s">
        <v>18</v>
      </c>
      <c r="L81" s="212">
        <v>3</v>
      </c>
      <c r="M81" s="308" t="s">
        <v>19</v>
      </c>
      <c r="N81" s="309"/>
      <c r="O81" s="309"/>
      <c r="P81" s="212" t="s">
        <v>18</v>
      </c>
      <c r="Q81" s="155"/>
      <c r="R81" s="181"/>
      <c r="S81" s="181"/>
      <c r="T81" s="181"/>
      <c r="U81" s="181"/>
      <c r="V81" s="155">
        <f t="shared" si="1"/>
        <v>0</v>
      </c>
    </row>
    <row r="82" spans="1:22" ht="24.9" customHeight="1">
      <c r="A82" s="136"/>
      <c r="B82" s="299">
        <v>2018</v>
      </c>
      <c r="C82" s="300"/>
      <c r="D82" s="206" t="s">
        <v>180</v>
      </c>
      <c r="E82" s="301" t="s">
        <v>181</v>
      </c>
      <c r="F82" s="300"/>
      <c r="G82" s="300"/>
      <c r="H82" s="206" t="s">
        <v>22</v>
      </c>
      <c r="I82" s="301" t="s">
        <v>17</v>
      </c>
      <c r="J82" s="300"/>
      <c r="K82" s="204" t="s">
        <v>29</v>
      </c>
      <c r="L82" s="204">
        <v>4</v>
      </c>
      <c r="M82" s="299" t="s">
        <v>19</v>
      </c>
      <c r="N82" s="300"/>
      <c r="O82" s="300"/>
      <c r="P82" s="204" t="s">
        <v>18</v>
      </c>
      <c r="Q82" s="159"/>
      <c r="R82" s="172"/>
      <c r="S82" s="172"/>
      <c r="T82" s="172"/>
      <c r="U82" s="172"/>
      <c r="V82" s="144">
        <f t="shared" si="1"/>
        <v>0</v>
      </c>
    </row>
    <row r="83" spans="1:22" ht="24.9" customHeight="1">
      <c r="A83" s="136"/>
      <c r="B83" s="299">
        <v>2018</v>
      </c>
      <c r="C83" s="300"/>
      <c r="D83" s="206" t="s">
        <v>182</v>
      </c>
      <c r="E83" s="301" t="s">
        <v>183</v>
      </c>
      <c r="F83" s="300"/>
      <c r="G83" s="300"/>
      <c r="H83" s="206" t="s">
        <v>22</v>
      </c>
      <c r="I83" s="301" t="s">
        <v>17</v>
      </c>
      <c r="J83" s="300"/>
      <c r="K83" s="204" t="s">
        <v>29</v>
      </c>
      <c r="L83" s="204">
        <v>4</v>
      </c>
      <c r="M83" s="299" t="s">
        <v>19</v>
      </c>
      <c r="N83" s="300"/>
      <c r="O83" s="300"/>
      <c r="P83" s="204" t="s">
        <v>18</v>
      </c>
      <c r="Q83" s="219"/>
      <c r="R83" s="172"/>
      <c r="S83" s="172"/>
      <c r="T83" s="172"/>
      <c r="U83" s="172"/>
      <c r="V83" s="144">
        <f t="shared" si="1"/>
        <v>0</v>
      </c>
    </row>
    <row r="84" spans="1:22" s="156" customFormat="1" ht="24.9" customHeight="1">
      <c r="A84" s="152"/>
      <c r="B84" s="308">
        <v>2018</v>
      </c>
      <c r="C84" s="309"/>
      <c r="D84" s="153" t="s">
        <v>184</v>
      </c>
      <c r="E84" s="310" t="s">
        <v>185</v>
      </c>
      <c r="F84" s="309"/>
      <c r="G84" s="309"/>
      <c r="H84" s="153" t="s">
        <v>22</v>
      </c>
      <c r="I84" s="310" t="s">
        <v>17</v>
      </c>
      <c r="J84" s="309"/>
      <c r="K84" s="212" t="s">
        <v>18</v>
      </c>
      <c r="L84" s="212">
        <v>3</v>
      </c>
      <c r="M84" s="308" t="s">
        <v>19</v>
      </c>
      <c r="N84" s="309"/>
      <c r="O84" s="309"/>
      <c r="P84" s="212" t="s">
        <v>18</v>
      </c>
      <c r="Q84" s="155"/>
      <c r="R84" s="181"/>
      <c r="S84" s="181"/>
      <c r="T84" s="181"/>
      <c r="U84" s="181"/>
      <c r="V84" s="155">
        <f t="shared" si="1"/>
        <v>0</v>
      </c>
    </row>
    <row r="85" spans="1:22" ht="24.9" customHeight="1">
      <c r="A85" s="136"/>
      <c r="B85" s="299">
        <v>2018</v>
      </c>
      <c r="C85" s="300"/>
      <c r="D85" s="206" t="s">
        <v>186</v>
      </c>
      <c r="E85" s="301" t="s">
        <v>187</v>
      </c>
      <c r="F85" s="300"/>
      <c r="G85" s="300"/>
      <c r="H85" s="206" t="s">
        <v>22</v>
      </c>
      <c r="I85" s="301" t="s">
        <v>17</v>
      </c>
      <c r="J85" s="300"/>
      <c r="K85" s="204" t="s">
        <v>29</v>
      </c>
      <c r="L85" s="204">
        <v>4</v>
      </c>
      <c r="M85" s="299" t="s">
        <v>19</v>
      </c>
      <c r="N85" s="300"/>
      <c r="O85" s="300"/>
      <c r="P85" s="204" t="s">
        <v>18</v>
      </c>
      <c r="Q85" s="159"/>
      <c r="R85" s="172"/>
      <c r="S85" s="172"/>
      <c r="T85" s="172"/>
      <c r="U85" s="172"/>
      <c r="V85" s="144">
        <f t="shared" si="1"/>
        <v>0</v>
      </c>
    </row>
    <row r="86" spans="1:22" ht="24.9" customHeight="1">
      <c r="A86" s="136"/>
      <c r="B86" s="299">
        <v>2018</v>
      </c>
      <c r="C86" s="300"/>
      <c r="D86" s="206" t="s">
        <v>188</v>
      </c>
      <c r="E86" s="301" t="s">
        <v>189</v>
      </c>
      <c r="F86" s="300"/>
      <c r="G86" s="300"/>
      <c r="H86" s="206" t="s">
        <v>22</v>
      </c>
      <c r="I86" s="301" t="s">
        <v>17</v>
      </c>
      <c r="J86" s="300"/>
      <c r="K86" s="204" t="s">
        <v>29</v>
      </c>
      <c r="L86" s="204">
        <v>4</v>
      </c>
      <c r="M86" s="299" t="s">
        <v>19</v>
      </c>
      <c r="N86" s="300"/>
      <c r="O86" s="300"/>
      <c r="P86" s="204" t="s">
        <v>18</v>
      </c>
      <c r="Q86" s="159"/>
      <c r="R86" s="172"/>
      <c r="S86" s="172"/>
      <c r="T86" s="172"/>
      <c r="U86" s="172"/>
      <c r="V86" s="144">
        <f t="shared" si="1"/>
        <v>0</v>
      </c>
    </row>
    <row r="87" spans="1:22" s="156" customFormat="1" ht="24.9" customHeight="1">
      <c r="A87" s="152"/>
      <c r="B87" s="308">
        <v>2018</v>
      </c>
      <c r="C87" s="309"/>
      <c r="D87" s="153" t="s">
        <v>190</v>
      </c>
      <c r="E87" s="310" t="s">
        <v>191</v>
      </c>
      <c r="F87" s="309"/>
      <c r="G87" s="309"/>
      <c r="H87" s="153" t="s">
        <v>22</v>
      </c>
      <c r="I87" s="310" t="s">
        <v>17</v>
      </c>
      <c r="J87" s="309"/>
      <c r="K87" s="212" t="s">
        <v>18</v>
      </c>
      <c r="L87" s="212">
        <v>3</v>
      </c>
      <c r="M87" s="308" t="s">
        <v>19</v>
      </c>
      <c r="N87" s="309"/>
      <c r="O87" s="309"/>
      <c r="P87" s="212" t="s">
        <v>18</v>
      </c>
      <c r="Q87" s="155"/>
      <c r="R87" s="181"/>
      <c r="S87" s="181"/>
      <c r="T87" s="181"/>
      <c r="U87" s="181"/>
      <c r="V87" s="155">
        <f t="shared" si="1"/>
        <v>0</v>
      </c>
    </row>
    <row r="88" spans="1:22" ht="24.9" customHeight="1">
      <c r="A88" s="136"/>
      <c r="B88" s="299">
        <v>2018</v>
      </c>
      <c r="C88" s="300"/>
      <c r="D88" s="206" t="s">
        <v>192</v>
      </c>
      <c r="E88" s="301" t="s">
        <v>193</v>
      </c>
      <c r="F88" s="300"/>
      <c r="G88" s="300"/>
      <c r="H88" s="206" t="s">
        <v>22</v>
      </c>
      <c r="I88" s="301" t="s">
        <v>17</v>
      </c>
      <c r="J88" s="300"/>
      <c r="K88" s="204" t="s">
        <v>29</v>
      </c>
      <c r="L88" s="204">
        <v>4</v>
      </c>
      <c r="M88" s="299" t="s">
        <v>19</v>
      </c>
      <c r="N88" s="300"/>
      <c r="O88" s="300"/>
      <c r="P88" s="204" t="s">
        <v>18</v>
      </c>
      <c r="Q88" s="159"/>
      <c r="R88" s="172"/>
      <c r="S88" s="172"/>
      <c r="T88" s="172"/>
      <c r="U88" s="172"/>
      <c r="V88" s="144">
        <f t="shared" si="1"/>
        <v>0</v>
      </c>
    </row>
    <row r="89" spans="1:22" ht="24.9" customHeight="1">
      <c r="A89" s="136"/>
      <c r="B89" s="299">
        <v>2018</v>
      </c>
      <c r="C89" s="300"/>
      <c r="D89" s="206" t="s">
        <v>194</v>
      </c>
      <c r="E89" s="301" t="s">
        <v>195</v>
      </c>
      <c r="F89" s="300"/>
      <c r="G89" s="300"/>
      <c r="H89" s="206" t="s">
        <v>22</v>
      </c>
      <c r="I89" s="301" t="s">
        <v>17</v>
      </c>
      <c r="J89" s="300"/>
      <c r="K89" s="204" t="s">
        <v>29</v>
      </c>
      <c r="L89" s="204">
        <v>4</v>
      </c>
      <c r="M89" s="299" t="s">
        <v>19</v>
      </c>
      <c r="N89" s="300"/>
      <c r="O89" s="300"/>
      <c r="P89" s="204" t="s">
        <v>18</v>
      </c>
      <c r="Q89" s="159"/>
      <c r="R89" s="172"/>
      <c r="S89" s="172"/>
      <c r="T89" s="172"/>
      <c r="U89" s="172"/>
      <c r="V89" s="144">
        <f t="shared" si="1"/>
        <v>0</v>
      </c>
    </row>
    <row r="90" spans="1:22" ht="24.9" customHeight="1">
      <c r="A90" s="136"/>
      <c r="B90" s="299">
        <v>2018</v>
      </c>
      <c r="C90" s="300"/>
      <c r="D90" s="206" t="s">
        <v>196</v>
      </c>
      <c r="E90" s="301" t="s">
        <v>197</v>
      </c>
      <c r="F90" s="300"/>
      <c r="G90" s="300"/>
      <c r="H90" s="206" t="s">
        <v>22</v>
      </c>
      <c r="I90" s="301" t="s">
        <v>17</v>
      </c>
      <c r="J90" s="300"/>
      <c r="K90" s="204" t="s">
        <v>29</v>
      </c>
      <c r="L90" s="204">
        <v>4</v>
      </c>
      <c r="M90" s="299" t="s">
        <v>19</v>
      </c>
      <c r="N90" s="300"/>
      <c r="O90" s="300"/>
      <c r="P90" s="204" t="s">
        <v>18</v>
      </c>
      <c r="Q90" s="159"/>
      <c r="R90" s="172"/>
      <c r="S90" s="172"/>
      <c r="T90" s="172"/>
      <c r="U90" s="172"/>
      <c r="V90" s="144">
        <f t="shared" si="1"/>
        <v>0</v>
      </c>
    </row>
    <row r="91" spans="1:22" ht="24.9" customHeight="1">
      <c r="A91" s="136"/>
      <c r="B91" s="299">
        <v>2018</v>
      </c>
      <c r="C91" s="300"/>
      <c r="D91" s="206" t="s">
        <v>198</v>
      </c>
      <c r="E91" s="301" t="s">
        <v>199</v>
      </c>
      <c r="F91" s="300"/>
      <c r="G91" s="300"/>
      <c r="H91" s="206" t="s">
        <v>22</v>
      </c>
      <c r="I91" s="301" t="s">
        <v>17</v>
      </c>
      <c r="J91" s="300"/>
      <c r="K91" s="204" t="s">
        <v>29</v>
      </c>
      <c r="L91" s="204">
        <v>4</v>
      </c>
      <c r="M91" s="299" t="s">
        <v>19</v>
      </c>
      <c r="N91" s="300"/>
      <c r="O91" s="300"/>
      <c r="P91" s="204" t="s">
        <v>18</v>
      </c>
      <c r="Q91" s="159"/>
      <c r="R91" s="172"/>
      <c r="S91" s="172"/>
      <c r="T91" s="172"/>
      <c r="U91" s="172"/>
      <c r="V91" s="144">
        <f t="shared" si="1"/>
        <v>0</v>
      </c>
    </row>
    <row r="92" spans="1:22" ht="24.9" customHeight="1">
      <c r="A92" s="136"/>
      <c r="B92" s="299">
        <v>2018</v>
      </c>
      <c r="C92" s="300"/>
      <c r="D92" s="206" t="s">
        <v>200</v>
      </c>
      <c r="E92" s="301" t="s">
        <v>201</v>
      </c>
      <c r="F92" s="300"/>
      <c r="G92" s="300"/>
      <c r="H92" s="206" t="s">
        <v>22</v>
      </c>
      <c r="I92" s="301" t="s">
        <v>17</v>
      </c>
      <c r="J92" s="300"/>
      <c r="K92" s="204" t="s">
        <v>29</v>
      </c>
      <c r="L92" s="204">
        <v>4</v>
      </c>
      <c r="M92" s="299" t="s">
        <v>19</v>
      </c>
      <c r="N92" s="300"/>
      <c r="O92" s="300"/>
      <c r="P92" s="204" t="s">
        <v>18</v>
      </c>
      <c r="Q92" s="159"/>
      <c r="R92" s="172"/>
      <c r="S92" s="172"/>
      <c r="T92" s="172"/>
      <c r="U92" s="172"/>
      <c r="V92" s="144">
        <f t="shared" si="1"/>
        <v>0</v>
      </c>
    </row>
    <row r="93" spans="1:22" ht="24.9" customHeight="1">
      <c r="A93" s="136"/>
      <c r="B93" s="299">
        <v>2018</v>
      </c>
      <c r="C93" s="300"/>
      <c r="D93" s="206" t="s">
        <v>202</v>
      </c>
      <c r="E93" s="301" t="s">
        <v>203</v>
      </c>
      <c r="F93" s="300"/>
      <c r="G93" s="300"/>
      <c r="H93" s="206" t="s">
        <v>22</v>
      </c>
      <c r="I93" s="301" t="s">
        <v>17</v>
      </c>
      <c r="J93" s="300"/>
      <c r="K93" s="204" t="s">
        <v>29</v>
      </c>
      <c r="L93" s="204">
        <v>4</v>
      </c>
      <c r="M93" s="299" t="s">
        <v>19</v>
      </c>
      <c r="N93" s="300"/>
      <c r="O93" s="300"/>
      <c r="P93" s="204" t="s">
        <v>18</v>
      </c>
      <c r="Q93" s="159"/>
      <c r="R93" s="172"/>
      <c r="S93" s="172"/>
      <c r="T93" s="172"/>
      <c r="U93" s="172"/>
      <c r="V93" s="144">
        <f t="shared" si="1"/>
        <v>0</v>
      </c>
    </row>
    <row r="94" spans="1:22" ht="24.9" customHeight="1">
      <c r="A94" s="136"/>
      <c r="B94" s="299">
        <v>2018</v>
      </c>
      <c r="C94" s="300"/>
      <c r="D94" s="206" t="s">
        <v>204</v>
      </c>
      <c r="E94" s="301" t="s">
        <v>205</v>
      </c>
      <c r="F94" s="300"/>
      <c r="G94" s="300"/>
      <c r="H94" s="206" t="s">
        <v>22</v>
      </c>
      <c r="I94" s="301" t="s">
        <v>17</v>
      </c>
      <c r="J94" s="300"/>
      <c r="K94" s="204" t="s">
        <v>29</v>
      </c>
      <c r="L94" s="204">
        <v>4</v>
      </c>
      <c r="M94" s="299" t="s">
        <v>19</v>
      </c>
      <c r="N94" s="300"/>
      <c r="O94" s="300"/>
      <c r="P94" s="204" t="s">
        <v>18</v>
      </c>
      <c r="Q94" s="159"/>
      <c r="R94" s="172"/>
      <c r="S94" s="172"/>
      <c r="T94" s="172"/>
      <c r="U94" s="172"/>
      <c r="V94" s="144">
        <f t="shared" si="1"/>
        <v>0</v>
      </c>
    </row>
    <row r="95" spans="1:22" ht="24.9" customHeight="1">
      <c r="A95" s="136"/>
      <c r="B95" s="299">
        <v>2018</v>
      </c>
      <c r="C95" s="300"/>
      <c r="D95" s="206" t="s">
        <v>206</v>
      </c>
      <c r="E95" s="301" t="s">
        <v>207</v>
      </c>
      <c r="F95" s="300"/>
      <c r="G95" s="300"/>
      <c r="H95" s="206" t="s">
        <v>22</v>
      </c>
      <c r="I95" s="301" t="s">
        <v>17</v>
      </c>
      <c r="J95" s="300"/>
      <c r="K95" s="204" t="s">
        <v>29</v>
      </c>
      <c r="L95" s="204">
        <v>4</v>
      </c>
      <c r="M95" s="299" t="s">
        <v>19</v>
      </c>
      <c r="N95" s="300"/>
      <c r="O95" s="300"/>
      <c r="P95" s="204" t="s">
        <v>18</v>
      </c>
      <c r="Q95" s="159"/>
      <c r="R95" s="172"/>
      <c r="S95" s="172"/>
      <c r="T95" s="172"/>
      <c r="U95" s="172"/>
      <c r="V95" s="144">
        <f t="shared" si="1"/>
        <v>0</v>
      </c>
    </row>
    <row r="96" spans="1:22" ht="24.9" customHeight="1">
      <c r="A96" s="136"/>
      <c r="B96" s="299">
        <v>2018</v>
      </c>
      <c r="C96" s="300"/>
      <c r="D96" s="206" t="s">
        <v>208</v>
      </c>
      <c r="E96" s="301" t="s">
        <v>209</v>
      </c>
      <c r="F96" s="300"/>
      <c r="G96" s="300"/>
      <c r="H96" s="206" t="s">
        <v>22</v>
      </c>
      <c r="I96" s="301" t="s">
        <v>17</v>
      </c>
      <c r="J96" s="300"/>
      <c r="K96" s="204" t="s">
        <v>29</v>
      </c>
      <c r="L96" s="204">
        <v>4</v>
      </c>
      <c r="M96" s="299" t="s">
        <v>19</v>
      </c>
      <c r="N96" s="300"/>
      <c r="O96" s="300"/>
      <c r="P96" s="204" t="s">
        <v>18</v>
      </c>
      <c r="Q96" s="159"/>
      <c r="R96" s="172"/>
      <c r="S96" s="172"/>
      <c r="T96" s="172"/>
      <c r="U96" s="172"/>
      <c r="V96" s="144">
        <f t="shared" si="1"/>
        <v>0</v>
      </c>
    </row>
    <row r="97" spans="1:22" ht="24.9" customHeight="1">
      <c r="A97" s="136"/>
      <c r="B97" s="299">
        <v>2018</v>
      </c>
      <c r="C97" s="300"/>
      <c r="D97" s="206" t="s">
        <v>210</v>
      </c>
      <c r="E97" s="301" t="s">
        <v>211</v>
      </c>
      <c r="F97" s="300"/>
      <c r="G97" s="300"/>
      <c r="H97" s="206" t="s">
        <v>22</v>
      </c>
      <c r="I97" s="301" t="s">
        <v>17</v>
      </c>
      <c r="J97" s="300"/>
      <c r="K97" s="204" t="s">
        <v>29</v>
      </c>
      <c r="L97" s="204">
        <v>4</v>
      </c>
      <c r="M97" s="299" t="s">
        <v>19</v>
      </c>
      <c r="N97" s="300"/>
      <c r="O97" s="300"/>
      <c r="P97" s="204" t="s">
        <v>18</v>
      </c>
      <c r="Q97" s="159"/>
      <c r="R97" s="172"/>
      <c r="S97" s="172"/>
      <c r="T97" s="172"/>
      <c r="U97" s="172"/>
      <c r="V97" s="144">
        <f t="shared" si="1"/>
        <v>0</v>
      </c>
    </row>
    <row r="98" spans="1:22" ht="24.9" customHeight="1">
      <c r="A98" s="136"/>
      <c r="B98" s="299">
        <v>2018</v>
      </c>
      <c r="C98" s="300"/>
      <c r="D98" s="206" t="s">
        <v>212</v>
      </c>
      <c r="E98" s="301" t="s">
        <v>213</v>
      </c>
      <c r="F98" s="300"/>
      <c r="G98" s="300"/>
      <c r="H98" s="206" t="s">
        <v>22</v>
      </c>
      <c r="I98" s="301" t="s">
        <v>17</v>
      </c>
      <c r="J98" s="300"/>
      <c r="K98" s="204" t="s">
        <v>29</v>
      </c>
      <c r="L98" s="204">
        <v>4</v>
      </c>
      <c r="M98" s="299" t="s">
        <v>19</v>
      </c>
      <c r="N98" s="300"/>
      <c r="O98" s="300"/>
      <c r="P98" s="204" t="s">
        <v>18</v>
      </c>
      <c r="Q98" s="159"/>
      <c r="R98" s="172"/>
      <c r="S98" s="172"/>
      <c r="T98" s="172"/>
      <c r="U98" s="172"/>
      <c r="V98" s="144">
        <f t="shared" si="1"/>
        <v>0</v>
      </c>
    </row>
    <row r="99" spans="1:22" ht="24.9" customHeight="1">
      <c r="A99" s="136"/>
      <c r="B99" s="299">
        <v>2018</v>
      </c>
      <c r="C99" s="300"/>
      <c r="D99" s="206" t="s">
        <v>214</v>
      </c>
      <c r="E99" s="301" t="s">
        <v>215</v>
      </c>
      <c r="F99" s="300"/>
      <c r="G99" s="300"/>
      <c r="H99" s="206" t="s">
        <v>22</v>
      </c>
      <c r="I99" s="301" t="s">
        <v>17</v>
      </c>
      <c r="J99" s="300"/>
      <c r="K99" s="204" t="s">
        <v>29</v>
      </c>
      <c r="L99" s="204">
        <v>4</v>
      </c>
      <c r="M99" s="299" t="s">
        <v>19</v>
      </c>
      <c r="N99" s="300"/>
      <c r="O99" s="300"/>
      <c r="P99" s="204" t="s">
        <v>18</v>
      </c>
      <c r="Q99" s="159"/>
      <c r="R99" s="172"/>
      <c r="S99" s="172"/>
      <c r="T99" s="172"/>
      <c r="U99" s="172"/>
      <c r="V99" s="144">
        <f t="shared" si="1"/>
        <v>0</v>
      </c>
    </row>
    <row r="100" spans="1:22" ht="24.9" customHeight="1">
      <c r="A100" s="136"/>
      <c r="B100" s="299">
        <v>2018</v>
      </c>
      <c r="C100" s="300"/>
      <c r="D100" s="206" t="s">
        <v>214</v>
      </c>
      <c r="E100" s="301" t="s">
        <v>217</v>
      </c>
      <c r="F100" s="300"/>
      <c r="G100" s="300"/>
      <c r="H100" s="206" t="s">
        <v>22</v>
      </c>
      <c r="I100" s="301" t="s">
        <v>17</v>
      </c>
      <c r="J100" s="300"/>
      <c r="K100" s="204" t="s">
        <v>29</v>
      </c>
      <c r="L100" s="204">
        <v>4</v>
      </c>
      <c r="M100" s="204"/>
      <c r="N100" s="205"/>
      <c r="O100" s="205"/>
      <c r="P100" s="204"/>
      <c r="Q100" s="159"/>
      <c r="R100" s="172"/>
      <c r="S100" s="172"/>
      <c r="T100" s="172"/>
      <c r="U100" s="172"/>
      <c r="V100" s="144">
        <f t="shared" si="1"/>
        <v>0</v>
      </c>
    </row>
    <row r="101" spans="1:22" s="156" customFormat="1" ht="24.9" customHeight="1">
      <c r="A101" s="152"/>
      <c r="B101" s="308">
        <v>2018</v>
      </c>
      <c r="C101" s="309"/>
      <c r="D101" s="153" t="s">
        <v>218</v>
      </c>
      <c r="E101" s="310" t="s">
        <v>219</v>
      </c>
      <c r="F101" s="309"/>
      <c r="G101" s="309"/>
      <c r="H101" s="153" t="s">
        <v>22</v>
      </c>
      <c r="I101" s="310" t="s">
        <v>17</v>
      </c>
      <c r="J101" s="309"/>
      <c r="K101" s="212" t="s">
        <v>18</v>
      </c>
      <c r="L101" s="212">
        <v>3</v>
      </c>
      <c r="M101" s="308" t="s">
        <v>19</v>
      </c>
      <c r="N101" s="309"/>
      <c r="O101" s="309"/>
      <c r="P101" s="212" t="s">
        <v>18</v>
      </c>
      <c r="Q101" s="155"/>
      <c r="R101" s="181"/>
      <c r="S101" s="155">
        <f>SUM(S102:S120)</f>
        <v>135339.79999999999</v>
      </c>
      <c r="T101" s="155">
        <f>T118+T120</f>
        <v>66600</v>
      </c>
      <c r="U101" s="155">
        <v>8902.9599999999991</v>
      </c>
      <c r="V101" s="155">
        <f t="shared" si="1"/>
        <v>210842.75999999998</v>
      </c>
    </row>
    <row r="102" spans="1:22" ht="24.9" customHeight="1">
      <c r="A102" s="136"/>
      <c r="B102" s="299">
        <v>2018</v>
      </c>
      <c r="C102" s="300"/>
      <c r="D102" s="206" t="s">
        <v>220</v>
      </c>
      <c r="E102" s="301" t="s">
        <v>221</v>
      </c>
      <c r="F102" s="300"/>
      <c r="G102" s="300"/>
      <c r="H102" s="206" t="s">
        <v>22</v>
      </c>
      <c r="I102" s="301" t="s">
        <v>17</v>
      </c>
      <c r="J102" s="300"/>
      <c r="K102" s="204" t="s">
        <v>29</v>
      </c>
      <c r="L102" s="204">
        <v>4</v>
      </c>
      <c r="M102" s="299" t="s">
        <v>19</v>
      </c>
      <c r="N102" s="300"/>
      <c r="O102" s="300"/>
      <c r="P102" s="204" t="s">
        <v>18</v>
      </c>
      <c r="Q102" s="159"/>
      <c r="R102" s="172"/>
      <c r="S102" s="172"/>
      <c r="T102" s="172"/>
      <c r="U102" s="172"/>
      <c r="V102" s="144">
        <f t="shared" si="1"/>
        <v>0</v>
      </c>
    </row>
    <row r="103" spans="1:22" ht="24.9" customHeight="1">
      <c r="A103" s="136"/>
      <c r="B103" s="299">
        <v>2018</v>
      </c>
      <c r="C103" s="300"/>
      <c r="D103" s="206" t="s">
        <v>222</v>
      </c>
      <c r="E103" s="301" t="s">
        <v>223</v>
      </c>
      <c r="F103" s="300"/>
      <c r="G103" s="300"/>
      <c r="H103" s="206" t="s">
        <v>22</v>
      </c>
      <c r="I103" s="301" t="s">
        <v>17</v>
      </c>
      <c r="J103" s="300"/>
      <c r="K103" s="204" t="s">
        <v>29</v>
      </c>
      <c r="L103" s="204">
        <v>4</v>
      </c>
      <c r="M103" s="299" t="s">
        <v>19</v>
      </c>
      <c r="N103" s="300"/>
      <c r="O103" s="300"/>
      <c r="P103" s="204" t="s">
        <v>18</v>
      </c>
      <c r="Q103" s="159"/>
      <c r="R103" s="172"/>
      <c r="S103" s="172"/>
      <c r="T103" s="172"/>
      <c r="U103" s="172"/>
      <c r="V103" s="144">
        <f t="shared" si="1"/>
        <v>0</v>
      </c>
    </row>
    <row r="104" spans="1:22" ht="24.9" customHeight="1">
      <c r="A104" s="136"/>
      <c r="B104" s="299">
        <v>2018</v>
      </c>
      <c r="C104" s="300"/>
      <c r="D104" s="206" t="s">
        <v>224</v>
      </c>
      <c r="E104" s="301" t="s">
        <v>225</v>
      </c>
      <c r="F104" s="300"/>
      <c r="G104" s="300"/>
      <c r="H104" s="206" t="s">
        <v>22</v>
      </c>
      <c r="I104" s="301" t="s">
        <v>17</v>
      </c>
      <c r="J104" s="300"/>
      <c r="K104" s="204" t="s">
        <v>29</v>
      </c>
      <c r="L104" s="204">
        <v>4</v>
      </c>
      <c r="M104" s="299" t="s">
        <v>19</v>
      </c>
      <c r="N104" s="300"/>
      <c r="O104" s="300"/>
      <c r="P104" s="204" t="s">
        <v>18</v>
      </c>
      <c r="Q104" s="159"/>
      <c r="R104" s="172"/>
      <c r="S104" s="159">
        <v>25431.34</v>
      </c>
      <c r="T104" s="159"/>
      <c r="U104" s="172"/>
      <c r="V104" s="144">
        <f t="shared" si="1"/>
        <v>25431.34</v>
      </c>
    </row>
    <row r="105" spans="1:22" ht="24.9" customHeight="1">
      <c r="A105" s="136"/>
      <c r="B105" s="299">
        <v>2018</v>
      </c>
      <c r="C105" s="300"/>
      <c r="D105" s="206" t="s">
        <v>226</v>
      </c>
      <c r="E105" s="301" t="s">
        <v>227</v>
      </c>
      <c r="F105" s="300"/>
      <c r="G105" s="300"/>
      <c r="H105" s="206" t="s">
        <v>22</v>
      </c>
      <c r="I105" s="301" t="s">
        <v>17</v>
      </c>
      <c r="J105" s="300"/>
      <c r="K105" s="204" t="s">
        <v>29</v>
      </c>
      <c r="L105" s="204">
        <v>4</v>
      </c>
      <c r="M105" s="299" t="s">
        <v>19</v>
      </c>
      <c r="N105" s="300"/>
      <c r="O105" s="300"/>
      <c r="P105" s="204" t="s">
        <v>18</v>
      </c>
      <c r="Q105" s="159"/>
      <c r="R105" s="172"/>
      <c r="S105" s="172"/>
      <c r="T105" s="172"/>
      <c r="U105" s="172"/>
      <c r="V105" s="144">
        <f t="shared" si="1"/>
        <v>0</v>
      </c>
    </row>
    <row r="106" spans="1:22" ht="24.9" customHeight="1">
      <c r="A106" s="136"/>
      <c r="B106" s="299">
        <v>2018</v>
      </c>
      <c r="C106" s="300"/>
      <c r="D106" s="206" t="s">
        <v>228</v>
      </c>
      <c r="E106" s="301" t="s">
        <v>229</v>
      </c>
      <c r="F106" s="300"/>
      <c r="G106" s="300"/>
      <c r="H106" s="206" t="s">
        <v>22</v>
      </c>
      <c r="I106" s="301" t="s">
        <v>17</v>
      </c>
      <c r="J106" s="300"/>
      <c r="K106" s="204" t="s">
        <v>29</v>
      </c>
      <c r="L106" s="204">
        <v>4</v>
      </c>
      <c r="M106" s="299" t="s">
        <v>19</v>
      </c>
      <c r="N106" s="300"/>
      <c r="O106" s="300"/>
      <c r="P106" s="204" t="s">
        <v>18</v>
      </c>
      <c r="Q106" s="159"/>
      <c r="R106" s="172"/>
      <c r="S106" s="172"/>
      <c r="T106" s="172"/>
      <c r="U106" s="172"/>
      <c r="V106" s="144">
        <f t="shared" si="1"/>
        <v>0</v>
      </c>
    </row>
    <row r="107" spans="1:22" ht="24.9" customHeight="1">
      <c r="A107" s="136"/>
      <c r="B107" s="299">
        <v>2018</v>
      </c>
      <c r="C107" s="300"/>
      <c r="D107" s="206" t="s">
        <v>230</v>
      </c>
      <c r="E107" s="301" t="s">
        <v>231</v>
      </c>
      <c r="F107" s="300"/>
      <c r="G107" s="300"/>
      <c r="H107" s="206" t="s">
        <v>22</v>
      </c>
      <c r="I107" s="301" t="s">
        <v>17</v>
      </c>
      <c r="J107" s="300"/>
      <c r="K107" s="204" t="s">
        <v>29</v>
      </c>
      <c r="L107" s="204">
        <v>4</v>
      </c>
      <c r="M107" s="299" t="s">
        <v>19</v>
      </c>
      <c r="N107" s="300"/>
      <c r="O107" s="300"/>
      <c r="P107" s="204" t="s">
        <v>18</v>
      </c>
      <c r="Q107" s="159"/>
      <c r="R107" s="172"/>
      <c r="S107" s="172"/>
      <c r="T107" s="172"/>
      <c r="U107" s="172"/>
      <c r="V107" s="144">
        <f t="shared" si="1"/>
        <v>0</v>
      </c>
    </row>
    <row r="108" spans="1:22" ht="24.9" customHeight="1">
      <c r="A108" s="136"/>
      <c r="B108" s="299">
        <v>2018</v>
      </c>
      <c r="C108" s="300"/>
      <c r="D108" s="206" t="s">
        <v>232</v>
      </c>
      <c r="E108" s="301" t="s">
        <v>233</v>
      </c>
      <c r="F108" s="300"/>
      <c r="G108" s="300"/>
      <c r="H108" s="206" t="s">
        <v>22</v>
      </c>
      <c r="I108" s="301" t="s">
        <v>17</v>
      </c>
      <c r="J108" s="300"/>
      <c r="K108" s="204" t="s">
        <v>29</v>
      </c>
      <c r="L108" s="204">
        <v>4</v>
      </c>
      <c r="M108" s="299" t="s">
        <v>19</v>
      </c>
      <c r="N108" s="300"/>
      <c r="O108" s="300"/>
      <c r="P108" s="204" t="s">
        <v>18</v>
      </c>
      <c r="Q108" s="159"/>
      <c r="R108" s="172"/>
      <c r="S108" s="172"/>
      <c r="T108" s="172"/>
      <c r="U108" s="172"/>
      <c r="V108" s="144">
        <f t="shared" si="1"/>
        <v>0</v>
      </c>
    </row>
    <row r="109" spans="1:22" ht="24.9" customHeight="1">
      <c r="A109" s="136"/>
      <c r="B109" s="299">
        <v>2018</v>
      </c>
      <c r="C109" s="300"/>
      <c r="D109" s="206" t="s">
        <v>234</v>
      </c>
      <c r="E109" s="301" t="s">
        <v>235</v>
      </c>
      <c r="F109" s="300"/>
      <c r="G109" s="300"/>
      <c r="H109" s="206" t="s">
        <v>22</v>
      </c>
      <c r="I109" s="301" t="s">
        <v>17</v>
      </c>
      <c r="J109" s="300"/>
      <c r="K109" s="204" t="s">
        <v>29</v>
      </c>
      <c r="L109" s="204">
        <v>4</v>
      </c>
      <c r="M109" s="299" t="s">
        <v>19</v>
      </c>
      <c r="N109" s="300"/>
      <c r="O109" s="300"/>
      <c r="P109" s="204" t="s">
        <v>18</v>
      </c>
      <c r="Q109" s="159"/>
      <c r="R109" s="172"/>
      <c r="S109" s="172"/>
      <c r="T109" s="172"/>
      <c r="U109" s="172"/>
      <c r="V109" s="144">
        <f t="shared" si="1"/>
        <v>0</v>
      </c>
    </row>
    <row r="110" spans="1:22" ht="24.9" customHeight="1">
      <c r="A110" s="136"/>
      <c r="B110" s="299">
        <v>2018</v>
      </c>
      <c r="C110" s="300"/>
      <c r="D110" s="206" t="s">
        <v>236</v>
      </c>
      <c r="E110" s="301" t="s">
        <v>237</v>
      </c>
      <c r="F110" s="300"/>
      <c r="G110" s="300"/>
      <c r="H110" s="206" t="s">
        <v>22</v>
      </c>
      <c r="I110" s="301" t="s">
        <v>17</v>
      </c>
      <c r="J110" s="300"/>
      <c r="K110" s="204" t="s">
        <v>29</v>
      </c>
      <c r="L110" s="204">
        <v>4</v>
      </c>
      <c r="M110" s="299" t="s">
        <v>19</v>
      </c>
      <c r="N110" s="300"/>
      <c r="O110" s="300"/>
      <c r="P110" s="204" t="s">
        <v>18</v>
      </c>
      <c r="Q110" s="159"/>
      <c r="R110" s="172"/>
      <c r="S110" s="172"/>
      <c r="T110" s="172"/>
      <c r="U110" s="172"/>
      <c r="V110" s="144">
        <f t="shared" si="1"/>
        <v>0</v>
      </c>
    </row>
    <row r="111" spans="1:22" ht="24.9" customHeight="1">
      <c r="A111" s="136"/>
      <c r="B111" s="299">
        <v>2018</v>
      </c>
      <c r="C111" s="300"/>
      <c r="D111" s="206" t="s">
        <v>238</v>
      </c>
      <c r="E111" s="301" t="s">
        <v>239</v>
      </c>
      <c r="F111" s="300"/>
      <c r="G111" s="300"/>
      <c r="H111" s="206" t="s">
        <v>22</v>
      </c>
      <c r="I111" s="301" t="s">
        <v>17</v>
      </c>
      <c r="J111" s="300"/>
      <c r="K111" s="204" t="s">
        <v>29</v>
      </c>
      <c r="L111" s="204">
        <v>4</v>
      </c>
      <c r="M111" s="299" t="s">
        <v>19</v>
      </c>
      <c r="N111" s="300"/>
      <c r="O111" s="300"/>
      <c r="P111" s="204" t="s">
        <v>18</v>
      </c>
      <c r="Q111" s="159"/>
      <c r="R111" s="172"/>
      <c r="S111" s="172"/>
      <c r="T111" s="172"/>
      <c r="U111" s="172"/>
      <c r="V111" s="144">
        <f t="shared" si="1"/>
        <v>0</v>
      </c>
    </row>
    <row r="112" spans="1:22" ht="24.9" customHeight="1">
      <c r="A112" s="136"/>
      <c r="B112" s="299">
        <v>2018</v>
      </c>
      <c r="C112" s="300"/>
      <c r="D112" s="206" t="s">
        <v>240</v>
      </c>
      <c r="E112" s="301" t="s">
        <v>241</v>
      </c>
      <c r="F112" s="300"/>
      <c r="G112" s="300"/>
      <c r="H112" s="206" t="s">
        <v>22</v>
      </c>
      <c r="I112" s="301" t="s">
        <v>17</v>
      </c>
      <c r="J112" s="300"/>
      <c r="K112" s="204" t="s">
        <v>29</v>
      </c>
      <c r="L112" s="204">
        <v>4</v>
      </c>
      <c r="M112" s="299" t="s">
        <v>19</v>
      </c>
      <c r="N112" s="300"/>
      <c r="O112" s="300"/>
      <c r="P112" s="204" t="s">
        <v>18</v>
      </c>
      <c r="Q112" s="159"/>
      <c r="R112" s="172"/>
      <c r="S112" s="172"/>
      <c r="T112" s="172"/>
      <c r="U112" s="172"/>
      <c r="V112" s="144">
        <f t="shared" si="1"/>
        <v>0</v>
      </c>
    </row>
    <row r="113" spans="1:24" ht="24.9" customHeight="1">
      <c r="A113" s="136"/>
      <c r="B113" s="299">
        <v>2018</v>
      </c>
      <c r="C113" s="300"/>
      <c r="D113" s="206" t="s">
        <v>242</v>
      </c>
      <c r="E113" s="301" t="s">
        <v>243</v>
      </c>
      <c r="F113" s="300"/>
      <c r="G113" s="300"/>
      <c r="H113" s="206" t="s">
        <v>22</v>
      </c>
      <c r="I113" s="301" t="s">
        <v>17</v>
      </c>
      <c r="J113" s="300"/>
      <c r="K113" s="204" t="s">
        <v>29</v>
      </c>
      <c r="L113" s="204">
        <v>4</v>
      </c>
      <c r="M113" s="299" t="s">
        <v>19</v>
      </c>
      <c r="N113" s="300"/>
      <c r="O113" s="300"/>
      <c r="P113" s="204" t="s">
        <v>18</v>
      </c>
      <c r="Q113" s="159"/>
      <c r="R113" s="172"/>
      <c r="S113" s="172"/>
      <c r="T113" s="172"/>
      <c r="U113" s="172"/>
      <c r="V113" s="144">
        <f t="shared" si="1"/>
        <v>0</v>
      </c>
    </row>
    <row r="114" spans="1:24" ht="24.9" customHeight="1">
      <c r="A114" s="136"/>
      <c r="B114" s="299">
        <v>2018</v>
      </c>
      <c r="C114" s="300"/>
      <c r="D114" s="206" t="s">
        <v>244</v>
      </c>
      <c r="E114" s="301" t="s">
        <v>245</v>
      </c>
      <c r="F114" s="300"/>
      <c r="G114" s="300"/>
      <c r="H114" s="206" t="s">
        <v>22</v>
      </c>
      <c r="I114" s="301" t="s">
        <v>17</v>
      </c>
      <c r="J114" s="300"/>
      <c r="K114" s="204" t="s">
        <v>29</v>
      </c>
      <c r="L114" s="204">
        <v>4</v>
      </c>
      <c r="M114" s="299" t="s">
        <v>19</v>
      </c>
      <c r="N114" s="300"/>
      <c r="O114" s="300"/>
      <c r="P114" s="204" t="s">
        <v>18</v>
      </c>
      <c r="Q114" s="159"/>
      <c r="R114" s="172"/>
      <c r="S114" s="159"/>
      <c r="T114" s="159"/>
      <c r="U114" s="159"/>
      <c r="V114" s="159">
        <f t="shared" si="1"/>
        <v>0</v>
      </c>
    </row>
    <row r="115" spans="1:24" ht="24.9" customHeight="1">
      <c r="A115" s="136"/>
      <c r="B115" s="299">
        <v>2018</v>
      </c>
      <c r="C115" s="300"/>
      <c r="D115" s="206" t="s">
        <v>246</v>
      </c>
      <c r="E115" s="301" t="s">
        <v>247</v>
      </c>
      <c r="F115" s="300"/>
      <c r="G115" s="300"/>
      <c r="H115" s="206" t="s">
        <v>22</v>
      </c>
      <c r="I115" s="301" t="s">
        <v>17</v>
      </c>
      <c r="J115" s="300"/>
      <c r="K115" s="204" t="s">
        <v>29</v>
      </c>
      <c r="L115" s="204">
        <v>4</v>
      </c>
      <c r="M115" s="299" t="s">
        <v>19</v>
      </c>
      <c r="N115" s="300"/>
      <c r="O115" s="300"/>
      <c r="P115" s="204" t="s">
        <v>18</v>
      </c>
      <c r="Q115" s="159"/>
      <c r="R115" s="172"/>
      <c r="S115" s="172"/>
      <c r="T115" s="172"/>
      <c r="U115" s="172"/>
      <c r="V115" s="144">
        <f t="shared" si="1"/>
        <v>0</v>
      </c>
    </row>
    <row r="116" spans="1:24" ht="24.9" customHeight="1">
      <c r="A116" s="136"/>
      <c r="B116" s="299">
        <v>2018</v>
      </c>
      <c r="C116" s="300"/>
      <c r="D116" s="206" t="s">
        <v>248</v>
      </c>
      <c r="E116" s="301" t="s">
        <v>249</v>
      </c>
      <c r="F116" s="300"/>
      <c r="G116" s="300"/>
      <c r="H116" s="206" t="s">
        <v>22</v>
      </c>
      <c r="I116" s="301" t="s">
        <v>17</v>
      </c>
      <c r="J116" s="300"/>
      <c r="K116" s="204" t="s">
        <v>29</v>
      </c>
      <c r="L116" s="204">
        <v>4</v>
      </c>
      <c r="M116" s="299" t="s">
        <v>19</v>
      </c>
      <c r="N116" s="300"/>
      <c r="O116" s="300"/>
      <c r="P116" s="204" t="s">
        <v>18</v>
      </c>
      <c r="Q116" s="159"/>
      <c r="R116" s="172"/>
      <c r="S116" s="172"/>
      <c r="T116" s="172"/>
      <c r="U116" s="172"/>
      <c r="V116" s="144">
        <f t="shared" si="1"/>
        <v>0</v>
      </c>
    </row>
    <row r="117" spans="1:24" ht="24.9" customHeight="1">
      <c r="A117" s="136"/>
      <c r="B117" s="299">
        <v>2018</v>
      </c>
      <c r="C117" s="300"/>
      <c r="D117" s="206" t="s">
        <v>250</v>
      </c>
      <c r="E117" s="301" t="s">
        <v>251</v>
      </c>
      <c r="F117" s="300"/>
      <c r="G117" s="300"/>
      <c r="H117" s="206" t="s">
        <v>22</v>
      </c>
      <c r="I117" s="301" t="s">
        <v>17</v>
      </c>
      <c r="J117" s="300"/>
      <c r="K117" s="204" t="s">
        <v>29</v>
      </c>
      <c r="L117" s="204">
        <v>4</v>
      </c>
      <c r="M117" s="299" t="s">
        <v>19</v>
      </c>
      <c r="N117" s="300"/>
      <c r="O117" s="300"/>
      <c r="P117" s="204" t="s">
        <v>18</v>
      </c>
      <c r="Q117" s="159"/>
      <c r="R117" s="172"/>
      <c r="S117" s="172"/>
      <c r="T117" s="172"/>
      <c r="U117" s="172"/>
      <c r="V117" s="144">
        <f t="shared" si="1"/>
        <v>0</v>
      </c>
    </row>
    <row r="118" spans="1:24" ht="47.25" customHeight="1">
      <c r="A118" s="136"/>
      <c r="B118" s="299">
        <v>2018</v>
      </c>
      <c r="C118" s="300"/>
      <c r="D118" s="206" t="s">
        <v>252</v>
      </c>
      <c r="E118" s="301" t="s">
        <v>253</v>
      </c>
      <c r="F118" s="300"/>
      <c r="G118" s="300"/>
      <c r="H118" s="206" t="s">
        <v>22</v>
      </c>
      <c r="I118" s="301" t="s">
        <v>17</v>
      </c>
      <c r="J118" s="300"/>
      <c r="K118" s="204" t="s">
        <v>29</v>
      </c>
      <c r="L118" s="204">
        <v>4</v>
      </c>
      <c r="M118" s="299" t="s">
        <v>19</v>
      </c>
      <c r="N118" s="300"/>
      <c r="O118" s="300"/>
      <c r="P118" s="204" t="s">
        <v>18</v>
      </c>
      <c r="Q118" s="159"/>
      <c r="R118" s="172"/>
      <c r="S118" s="159">
        <v>22573.45</v>
      </c>
      <c r="T118" s="159">
        <v>27885.34</v>
      </c>
      <c r="U118" s="159"/>
      <c r="V118" s="144">
        <f t="shared" si="1"/>
        <v>50458.79</v>
      </c>
    </row>
    <row r="119" spans="1:24" ht="42.75" customHeight="1">
      <c r="A119" s="136"/>
      <c r="B119" s="299">
        <v>2018</v>
      </c>
      <c r="C119" s="300"/>
      <c r="D119" s="206" t="s">
        <v>254</v>
      </c>
      <c r="E119" s="301" t="s">
        <v>255</v>
      </c>
      <c r="F119" s="300"/>
      <c r="G119" s="300"/>
      <c r="H119" s="206" t="s">
        <v>22</v>
      </c>
      <c r="I119" s="301" t="s">
        <v>17</v>
      </c>
      <c r="J119" s="300"/>
      <c r="K119" s="204" t="s">
        <v>29</v>
      </c>
      <c r="L119" s="204">
        <v>4</v>
      </c>
      <c r="M119" s="299" t="s">
        <v>19</v>
      </c>
      <c r="N119" s="300"/>
      <c r="O119" s="300"/>
      <c r="P119" s="204" t="s">
        <v>18</v>
      </c>
      <c r="Q119" s="172"/>
      <c r="R119" s="172"/>
      <c r="S119" s="172"/>
      <c r="T119" s="172"/>
      <c r="U119" s="172"/>
      <c r="V119" s="144">
        <f t="shared" si="1"/>
        <v>0</v>
      </c>
    </row>
    <row r="120" spans="1:24" ht="42.75" customHeight="1">
      <c r="A120" s="136"/>
      <c r="B120" s="299">
        <v>2018</v>
      </c>
      <c r="C120" s="300"/>
      <c r="D120" s="206" t="s">
        <v>1577</v>
      </c>
      <c r="E120" s="301" t="s">
        <v>1578</v>
      </c>
      <c r="F120" s="300"/>
      <c r="G120" s="300"/>
      <c r="H120" s="206" t="s">
        <v>22</v>
      </c>
      <c r="I120" s="301" t="s">
        <v>17</v>
      </c>
      <c r="J120" s="300"/>
      <c r="K120" s="204" t="s">
        <v>29</v>
      </c>
      <c r="L120" s="204">
        <v>4</v>
      </c>
      <c r="M120" s="299" t="s">
        <v>19</v>
      </c>
      <c r="N120" s="300"/>
      <c r="O120" s="300"/>
      <c r="P120" s="204" t="s">
        <v>18</v>
      </c>
      <c r="Q120" s="144"/>
      <c r="R120" s="144"/>
      <c r="S120" s="144">
        <f>656.4+86678.61</f>
        <v>87335.01</v>
      </c>
      <c r="T120" s="144">
        <v>38714.660000000003</v>
      </c>
      <c r="U120" s="144">
        <v>8902.9599999999991</v>
      </c>
      <c r="V120" s="144">
        <f>S120+T120+U120</f>
        <v>134952.63</v>
      </c>
      <c r="X120" s="162"/>
    </row>
    <row r="121" spans="1:24" s="156" customFormat="1" ht="24.9" customHeight="1">
      <c r="A121" s="152"/>
      <c r="B121" s="308">
        <v>2018</v>
      </c>
      <c r="C121" s="309"/>
      <c r="D121" s="153" t="s">
        <v>256</v>
      </c>
      <c r="E121" s="310" t="s">
        <v>257</v>
      </c>
      <c r="F121" s="309"/>
      <c r="G121" s="309"/>
      <c r="H121" s="153" t="s">
        <v>22</v>
      </c>
      <c r="I121" s="310" t="s">
        <v>17</v>
      </c>
      <c r="J121" s="309"/>
      <c r="K121" s="212" t="s">
        <v>18</v>
      </c>
      <c r="L121" s="212">
        <v>3</v>
      </c>
      <c r="M121" s="308" t="s">
        <v>19</v>
      </c>
      <c r="N121" s="309"/>
      <c r="O121" s="309"/>
      <c r="P121" s="212" t="s">
        <v>18</v>
      </c>
      <c r="Q121" s="155"/>
      <c r="R121" s="181"/>
      <c r="S121" s="181"/>
      <c r="T121" s="181"/>
      <c r="U121" s="181"/>
      <c r="V121" s="155">
        <f t="shared" si="1"/>
        <v>0</v>
      </c>
    </row>
    <row r="122" spans="1:24" ht="24.9" customHeight="1">
      <c r="A122" s="136"/>
      <c r="B122" s="299">
        <v>2018</v>
      </c>
      <c r="C122" s="300"/>
      <c r="D122" s="206" t="s">
        <v>258</v>
      </c>
      <c r="E122" s="301" t="s">
        <v>259</v>
      </c>
      <c r="F122" s="300"/>
      <c r="G122" s="300"/>
      <c r="H122" s="206" t="s">
        <v>22</v>
      </c>
      <c r="I122" s="301" t="s">
        <v>17</v>
      </c>
      <c r="J122" s="300"/>
      <c r="K122" s="204" t="s">
        <v>29</v>
      </c>
      <c r="L122" s="204">
        <v>4</v>
      </c>
      <c r="M122" s="299" t="s">
        <v>19</v>
      </c>
      <c r="N122" s="300"/>
      <c r="O122" s="300"/>
      <c r="P122" s="204" t="s">
        <v>18</v>
      </c>
      <c r="Q122" s="159"/>
      <c r="R122" s="172"/>
      <c r="S122" s="172"/>
      <c r="T122" s="172"/>
      <c r="U122" s="172"/>
      <c r="V122" s="144">
        <f t="shared" si="1"/>
        <v>0</v>
      </c>
    </row>
    <row r="123" spans="1:24" ht="24.9" customHeight="1">
      <c r="A123" s="136"/>
      <c r="B123" s="299">
        <v>2018</v>
      </c>
      <c r="C123" s="300"/>
      <c r="D123" s="206" t="s">
        <v>260</v>
      </c>
      <c r="E123" s="301" t="s">
        <v>261</v>
      </c>
      <c r="F123" s="300"/>
      <c r="G123" s="300"/>
      <c r="H123" s="206" t="s">
        <v>22</v>
      </c>
      <c r="I123" s="301" t="s">
        <v>17</v>
      </c>
      <c r="J123" s="300"/>
      <c r="K123" s="204" t="s">
        <v>29</v>
      </c>
      <c r="L123" s="204">
        <v>4</v>
      </c>
      <c r="M123" s="299" t="s">
        <v>19</v>
      </c>
      <c r="N123" s="300"/>
      <c r="O123" s="300"/>
      <c r="P123" s="204" t="s">
        <v>18</v>
      </c>
      <c r="Q123" s="159"/>
      <c r="R123" s="172"/>
      <c r="S123" s="172"/>
      <c r="T123" s="172"/>
      <c r="U123" s="172"/>
      <c r="V123" s="144">
        <f t="shared" si="1"/>
        <v>0</v>
      </c>
    </row>
    <row r="124" spans="1:24" ht="24.9" customHeight="1">
      <c r="A124" s="136"/>
      <c r="B124" s="299">
        <v>2018</v>
      </c>
      <c r="C124" s="300"/>
      <c r="D124" s="206" t="s">
        <v>262</v>
      </c>
      <c r="E124" s="301" t="s">
        <v>263</v>
      </c>
      <c r="F124" s="300"/>
      <c r="G124" s="300"/>
      <c r="H124" s="206" t="s">
        <v>22</v>
      </c>
      <c r="I124" s="301" t="s">
        <v>17</v>
      </c>
      <c r="J124" s="300"/>
      <c r="K124" s="204" t="s">
        <v>29</v>
      </c>
      <c r="L124" s="204">
        <v>4</v>
      </c>
      <c r="M124" s="299" t="s">
        <v>19</v>
      </c>
      <c r="N124" s="300"/>
      <c r="O124" s="300"/>
      <c r="P124" s="204" t="s">
        <v>18</v>
      </c>
      <c r="Q124" s="159"/>
      <c r="R124" s="172"/>
      <c r="S124" s="172"/>
      <c r="T124" s="172"/>
      <c r="U124" s="172"/>
      <c r="V124" s="144">
        <f t="shared" si="1"/>
        <v>0</v>
      </c>
    </row>
    <row r="125" spans="1:24" ht="24.9" customHeight="1">
      <c r="A125" s="136"/>
      <c r="B125" s="299">
        <v>2018</v>
      </c>
      <c r="C125" s="300"/>
      <c r="D125" s="206" t="s">
        <v>264</v>
      </c>
      <c r="E125" s="301" t="s">
        <v>265</v>
      </c>
      <c r="F125" s="300"/>
      <c r="G125" s="300"/>
      <c r="H125" s="206" t="s">
        <v>22</v>
      </c>
      <c r="I125" s="301" t="s">
        <v>17</v>
      </c>
      <c r="J125" s="300"/>
      <c r="K125" s="204" t="s">
        <v>29</v>
      </c>
      <c r="L125" s="204">
        <v>4</v>
      </c>
      <c r="M125" s="299" t="s">
        <v>19</v>
      </c>
      <c r="N125" s="300"/>
      <c r="O125" s="300"/>
      <c r="P125" s="204" t="s">
        <v>18</v>
      </c>
      <c r="Q125" s="159"/>
      <c r="R125" s="172"/>
      <c r="S125" s="172"/>
      <c r="T125" s="172"/>
      <c r="U125" s="172"/>
      <c r="V125" s="144">
        <f t="shared" si="1"/>
        <v>0</v>
      </c>
    </row>
    <row r="126" spans="1:24" s="149" customFormat="1" ht="24.9" customHeight="1">
      <c r="A126" s="150"/>
      <c r="B126" s="305">
        <v>2018</v>
      </c>
      <c r="C126" s="306"/>
      <c r="D126" s="211" t="s">
        <v>266</v>
      </c>
      <c r="E126" s="307" t="s">
        <v>267</v>
      </c>
      <c r="F126" s="306"/>
      <c r="G126" s="306"/>
      <c r="H126" s="211" t="s">
        <v>22</v>
      </c>
      <c r="I126" s="307" t="s">
        <v>17</v>
      </c>
      <c r="J126" s="306"/>
      <c r="K126" s="209" t="s">
        <v>18</v>
      </c>
      <c r="L126" s="209">
        <v>2</v>
      </c>
      <c r="M126" s="305" t="s">
        <v>19</v>
      </c>
      <c r="N126" s="306"/>
      <c r="O126" s="306"/>
      <c r="P126" s="209" t="s">
        <v>18</v>
      </c>
      <c r="Q126" s="148">
        <f>Q127+Q131+Q133</f>
        <v>0</v>
      </c>
      <c r="R126" s="148">
        <f>R127+R131+R133</f>
        <v>5573.45</v>
      </c>
      <c r="S126" s="148"/>
      <c r="T126" s="148"/>
      <c r="U126" s="148"/>
      <c r="V126" s="148">
        <f t="shared" si="1"/>
        <v>5573.45</v>
      </c>
    </row>
    <row r="127" spans="1:24" s="156" customFormat="1" ht="48" customHeight="1">
      <c r="A127" s="152"/>
      <c r="B127" s="308">
        <v>2018</v>
      </c>
      <c r="C127" s="309"/>
      <c r="D127" s="153" t="s">
        <v>268</v>
      </c>
      <c r="E127" s="310" t="s">
        <v>269</v>
      </c>
      <c r="F127" s="309"/>
      <c r="G127" s="309"/>
      <c r="H127" s="153" t="s">
        <v>22</v>
      </c>
      <c r="I127" s="310" t="s">
        <v>17</v>
      </c>
      <c r="J127" s="309"/>
      <c r="K127" s="212" t="s">
        <v>18</v>
      </c>
      <c r="L127" s="212">
        <v>3</v>
      </c>
      <c r="M127" s="308" t="s">
        <v>19</v>
      </c>
      <c r="N127" s="309"/>
      <c r="O127" s="309"/>
      <c r="P127" s="212" t="s">
        <v>18</v>
      </c>
      <c r="Q127" s="155">
        <f>Q129+Q130+Q128</f>
        <v>0</v>
      </c>
      <c r="R127" s="155">
        <f>R129+R130</f>
        <v>1856.02</v>
      </c>
      <c r="S127" s="155"/>
      <c r="T127" s="155"/>
      <c r="U127" s="155"/>
      <c r="V127" s="155">
        <f t="shared" si="1"/>
        <v>1856.02</v>
      </c>
    </row>
    <row r="128" spans="1:24" ht="24.9" customHeight="1">
      <c r="A128" s="136"/>
      <c r="B128" s="299">
        <v>2018</v>
      </c>
      <c r="C128" s="300"/>
      <c r="D128" s="206" t="s">
        <v>270</v>
      </c>
      <c r="E128" s="301" t="s">
        <v>271</v>
      </c>
      <c r="F128" s="300"/>
      <c r="G128" s="300"/>
      <c r="H128" s="206" t="s">
        <v>22</v>
      </c>
      <c r="I128" s="301" t="s">
        <v>17</v>
      </c>
      <c r="J128" s="300"/>
      <c r="K128" s="204" t="s">
        <v>29</v>
      </c>
      <c r="L128" s="204">
        <v>4</v>
      </c>
      <c r="M128" s="299" t="s">
        <v>19</v>
      </c>
      <c r="N128" s="300"/>
      <c r="O128" s="300"/>
      <c r="P128" s="204" t="s">
        <v>18</v>
      </c>
      <c r="Q128" s="159"/>
      <c r="R128" s="172"/>
      <c r="S128" s="172"/>
      <c r="T128" s="172"/>
      <c r="U128" s="172"/>
      <c r="V128" s="144">
        <f t="shared" si="1"/>
        <v>0</v>
      </c>
    </row>
    <row r="129" spans="1:22" ht="30.75" customHeight="1">
      <c r="A129" s="136"/>
      <c r="B129" s="299">
        <v>2018</v>
      </c>
      <c r="C129" s="300"/>
      <c r="D129" s="206" t="s">
        <v>272</v>
      </c>
      <c r="E129" s="301" t="s">
        <v>273</v>
      </c>
      <c r="F129" s="300"/>
      <c r="G129" s="300"/>
      <c r="H129" s="206" t="s">
        <v>22</v>
      </c>
      <c r="I129" s="301" t="s">
        <v>17</v>
      </c>
      <c r="J129" s="300"/>
      <c r="K129" s="204" t="s">
        <v>29</v>
      </c>
      <c r="L129" s="204">
        <v>4</v>
      </c>
      <c r="M129" s="299" t="s">
        <v>19</v>
      </c>
      <c r="N129" s="300"/>
      <c r="O129" s="300"/>
      <c r="P129" s="204" t="s">
        <v>18</v>
      </c>
      <c r="Q129" s="159"/>
      <c r="R129" s="159"/>
      <c r="S129" s="159"/>
      <c r="T129" s="159"/>
      <c r="U129" s="159"/>
      <c r="V129" s="159">
        <f t="shared" si="1"/>
        <v>0</v>
      </c>
    </row>
    <row r="130" spans="1:22" ht="24.9" customHeight="1">
      <c r="A130" s="136"/>
      <c r="B130" s="299">
        <v>2018</v>
      </c>
      <c r="C130" s="300"/>
      <c r="D130" s="206" t="s">
        <v>274</v>
      </c>
      <c r="E130" s="301" t="s">
        <v>275</v>
      </c>
      <c r="F130" s="300"/>
      <c r="G130" s="300"/>
      <c r="H130" s="206" t="s">
        <v>22</v>
      </c>
      <c r="I130" s="301" t="s">
        <v>17</v>
      </c>
      <c r="J130" s="300"/>
      <c r="K130" s="204" t="s">
        <v>29</v>
      </c>
      <c r="L130" s="204">
        <v>4</v>
      </c>
      <c r="M130" s="299" t="s">
        <v>19</v>
      </c>
      <c r="N130" s="300"/>
      <c r="O130" s="300"/>
      <c r="P130" s="204" t="s">
        <v>18</v>
      </c>
      <c r="Q130" s="159"/>
      <c r="R130" s="159">
        <v>1856.02</v>
      </c>
      <c r="S130" s="159"/>
      <c r="T130" s="159"/>
      <c r="U130" s="159"/>
      <c r="V130" s="159">
        <f t="shared" si="1"/>
        <v>1856.02</v>
      </c>
    </row>
    <row r="131" spans="1:22" s="156" customFormat="1" ht="24.9" customHeight="1">
      <c r="A131" s="152"/>
      <c r="B131" s="308">
        <v>2018</v>
      </c>
      <c r="C131" s="309"/>
      <c r="D131" s="153" t="s">
        <v>276</v>
      </c>
      <c r="E131" s="310" t="s">
        <v>277</v>
      </c>
      <c r="F131" s="309"/>
      <c r="G131" s="309"/>
      <c r="H131" s="153" t="s">
        <v>22</v>
      </c>
      <c r="I131" s="310" t="s">
        <v>17</v>
      </c>
      <c r="J131" s="309"/>
      <c r="K131" s="212" t="s">
        <v>18</v>
      </c>
      <c r="L131" s="212">
        <v>3</v>
      </c>
      <c r="M131" s="308" t="s">
        <v>19</v>
      </c>
      <c r="N131" s="309"/>
      <c r="O131" s="309"/>
      <c r="P131" s="212" t="s">
        <v>18</v>
      </c>
      <c r="Q131" s="155">
        <f>Q132</f>
        <v>0</v>
      </c>
      <c r="R131" s="181"/>
      <c r="S131" s="181"/>
      <c r="T131" s="181"/>
      <c r="U131" s="181"/>
      <c r="V131" s="155">
        <f t="shared" si="1"/>
        <v>0</v>
      </c>
    </row>
    <row r="132" spans="1:22" ht="24.9" customHeight="1">
      <c r="A132" s="136"/>
      <c r="B132" s="299">
        <v>2018</v>
      </c>
      <c r="C132" s="300"/>
      <c r="D132" s="206" t="s">
        <v>278</v>
      </c>
      <c r="E132" s="301" t="s">
        <v>279</v>
      </c>
      <c r="F132" s="300"/>
      <c r="G132" s="300"/>
      <c r="H132" s="206" t="s">
        <v>22</v>
      </c>
      <c r="I132" s="301" t="s">
        <v>17</v>
      </c>
      <c r="J132" s="300"/>
      <c r="K132" s="204" t="s">
        <v>29</v>
      </c>
      <c r="L132" s="204">
        <v>4</v>
      </c>
      <c r="M132" s="299" t="s">
        <v>19</v>
      </c>
      <c r="N132" s="300"/>
      <c r="O132" s="300"/>
      <c r="P132" s="204" t="s">
        <v>18</v>
      </c>
      <c r="Q132" s="159"/>
      <c r="R132" s="172"/>
      <c r="S132" s="172"/>
      <c r="T132" s="172"/>
      <c r="U132" s="172"/>
      <c r="V132" s="144">
        <f t="shared" si="1"/>
        <v>0</v>
      </c>
    </row>
    <row r="133" spans="1:22" s="156" customFormat="1" ht="24.9" customHeight="1">
      <c r="A133" s="152"/>
      <c r="B133" s="308">
        <v>2018</v>
      </c>
      <c r="C133" s="309"/>
      <c r="D133" s="153" t="s">
        <v>280</v>
      </c>
      <c r="E133" s="310" t="s">
        <v>281</v>
      </c>
      <c r="F133" s="309"/>
      <c r="G133" s="309"/>
      <c r="H133" s="153" t="s">
        <v>22</v>
      </c>
      <c r="I133" s="310" t="s">
        <v>17</v>
      </c>
      <c r="J133" s="309"/>
      <c r="K133" s="212" t="s">
        <v>18</v>
      </c>
      <c r="L133" s="212">
        <v>3</v>
      </c>
      <c r="M133" s="308" t="s">
        <v>19</v>
      </c>
      <c r="N133" s="309"/>
      <c r="O133" s="309"/>
      <c r="P133" s="212" t="s">
        <v>18</v>
      </c>
      <c r="Q133" s="155">
        <f>Q134+Q135+Q136+Q137+Q138+Q139+Q140</f>
        <v>0</v>
      </c>
      <c r="R133" s="155">
        <f>R134+R135+R136+R137+R138+R139+R140</f>
        <v>3717.43</v>
      </c>
      <c r="S133" s="181"/>
      <c r="T133" s="181"/>
      <c r="U133" s="181"/>
      <c r="V133" s="155">
        <f t="shared" si="1"/>
        <v>3717.43</v>
      </c>
    </row>
    <row r="134" spans="1:22" ht="24.9" customHeight="1">
      <c r="A134" s="136"/>
      <c r="B134" s="299">
        <v>2018</v>
      </c>
      <c r="C134" s="300"/>
      <c r="D134" s="206" t="s">
        <v>282</v>
      </c>
      <c r="E134" s="301" t="s">
        <v>283</v>
      </c>
      <c r="F134" s="300"/>
      <c r="G134" s="300"/>
      <c r="H134" s="206" t="s">
        <v>22</v>
      </c>
      <c r="I134" s="301" t="s">
        <v>17</v>
      </c>
      <c r="J134" s="300"/>
      <c r="K134" s="204" t="s">
        <v>29</v>
      </c>
      <c r="L134" s="204">
        <v>4</v>
      </c>
      <c r="M134" s="299" t="s">
        <v>19</v>
      </c>
      <c r="N134" s="300"/>
      <c r="O134" s="300"/>
      <c r="P134" s="204" t="s">
        <v>18</v>
      </c>
      <c r="Q134" s="159"/>
      <c r="R134" s="159"/>
      <c r="S134" s="172"/>
      <c r="T134" s="172"/>
      <c r="U134" s="172"/>
      <c r="V134" s="144">
        <f t="shared" ref="V134:V197" si="2">Q134+R134+S134+T134+U134</f>
        <v>0</v>
      </c>
    </row>
    <row r="135" spans="1:22" ht="24.9" customHeight="1">
      <c r="A135" s="136"/>
      <c r="B135" s="299">
        <v>2018</v>
      </c>
      <c r="C135" s="300"/>
      <c r="D135" s="206" t="s">
        <v>284</v>
      </c>
      <c r="E135" s="301" t="s">
        <v>285</v>
      </c>
      <c r="F135" s="300"/>
      <c r="G135" s="300"/>
      <c r="H135" s="206" t="s">
        <v>22</v>
      </c>
      <c r="I135" s="301" t="s">
        <v>17</v>
      </c>
      <c r="J135" s="300"/>
      <c r="K135" s="204" t="s">
        <v>29</v>
      </c>
      <c r="L135" s="204">
        <v>4</v>
      </c>
      <c r="M135" s="299" t="s">
        <v>19</v>
      </c>
      <c r="N135" s="300"/>
      <c r="O135" s="300"/>
      <c r="P135" s="204" t="s">
        <v>18</v>
      </c>
      <c r="Q135" s="159"/>
      <c r="R135" s="159"/>
      <c r="S135" s="172"/>
      <c r="T135" s="172"/>
      <c r="U135" s="172"/>
      <c r="V135" s="144">
        <f t="shared" si="2"/>
        <v>0</v>
      </c>
    </row>
    <row r="136" spans="1:22" ht="24.9" customHeight="1">
      <c r="A136" s="136"/>
      <c r="B136" s="299">
        <v>2018</v>
      </c>
      <c r="C136" s="300"/>
      <c r="D136" s="206" t="s">
        <v>286</v>
      </c>
      <c r="E136" s="301" t="s">
        <v>287</v>
      </c>
      <c r="F136" s="300"/>
      <c r="G136" s="300"/>
      <c r="H136" s="206" t="s">
        <v>22</v>
      </c>
      <c r="I136" s="301" t="s">
        <v>17</v>
      </c>
      <c r="J136" s="300"/>
      <c r="K136" s="204" t="s">
        <v>29</v>
      </c>
      <c r="L136" s="204">
        <v>4</v>
      </c>
      <c r="M136" s="299" t="s">
        <v>19</v>
      </c>
      <c r="N136" s="300"/>
      <c r="O136" s="300"/>
      <c r="P136" s="204" t="s">
        <v>18</v>
      </c>
      <c r="Q136" s="159"/>
      <c r="R136" s="159"/>
      <c r="S136" s="172"/>
      <c r="T136" s="172"/>
      <c r="U136" s="172"/>
      <c r="V136" s="144">
        <f t="shared" si="2"/>
        <v>0</v>
      </c>
    </row>
    <row r="137" spans="1:22" ht="24.9" customHeight="1">
      <c r="A137" s="136"/>
      <c r="B137" s="299">
        <v>2018</v>
      </c>
      <c r="C137" s="300"/>
      <c r="D137" s="206" t="s">
        <v>288</v>
      </c>
      <c r="E137" s="301" t="s">
        <v>289</v>
      </c>
      <c r="F137" s="300"/>
      <c r="G137" s="300"/>
      <c r="H137" s="206" t="s">
        <v>22</v>
      </c>
      <c r="I137" s="301" t="s">
        <v>17</v>
      </c>
      <c r="J137" s="300"/>
      <c r="K137" s="204" t="s">
        <v>29</v>
      </c>
      <c r="L137" s="204">
        <v>4</v>
      </c>
      <c r="M137" s="299" t="s">
        <v>19</v>
      </c>
      <c r="N137" s="300"/>
      <c r="O137" s="300"/>
      <c r="P137" s="204" t="s">
        <v>18</v>
      </c>
      <c r="Q137" s="159"/>
      <c r="R137" s="159"/>
      <c r="S137" s="172"/>
      <c r="T137" s="172"/>
      <c r="U137" s="172"/>
      <c r="V137" s="144">
        <f t="shared" si="2"/>
        <v>0</v>
      </c>
    </row>
    <row r="138" spans="1:22" ht="24.9" customHeight="1">
      <c r="A138" s="136"/>
      <c r="B138" s="299">
        <v>2018</v>
      </c>
      <c r="C138" s="300"/>
      <c r="D138" s="206" t="s">
        <v>290</v>
      </c>
      <c r="E138" s="301" t="s">
        <v>291</v>
      </c>
      <c r="F138" s="300"/>
      <c r="G138" s="300"/>
      <c r="H138" s="206" t="s">
        <v>22</v>
      </c>
      <c r="I138" s="301" t="s">
        <v>17</v>
      </c>
      <c r="J138" s="300"/>
      <c r="K138" s="204" t="s">
        <v>29</v>
      </c>
      <c r="L138" s="204">
        <v>4</v>
      </c>
      <c r="M138" s="299" t="s">
        <v>19</v>
      </c>
      <c r="N138" s="300"/>
      <c r="O138" s="300"/>
      <c r="P138" s="204" t="s">
        <v>18</v>
      </c>
      <c r="Q138" s="159"/>
      <c r="R138" s="159">
        <v>3717.43</v>
      </c>
      <c r="S138" s="172"/>
      <c r="T138" s="172"/>
      <c r="U138" s="172"/>
      <c r="V138" s="144">
        <f t="shared" si="2"/>
        <v>3717.43</v>
      </c>
    </row>
    <row r="139" spans="1:22" ht="24.9" customHeight="1">
      <c r="A139" s="136"/>
      <c r="B139" s="299">
        <v>2018</v>
      </c>
      <c r="C139" s="300"/>
      <c r="D139" s="206" t="s">
        <v>292</v>
      </c>
      <c r="E139" s="301" t="s">
        <v>293</v>
      </c>
      <c r="F139" s="300"/>
      <c r="G139" s="300"/>
      <c r="H139" s="206" t="s">
        <v>22</v>
      </c>
      <c r="I139" s="301" t="s">
        <v>17</v>
      </c>
      <c r="J139" s="300"/>
      <c r="K139" s="204" t="s">
        <v>29</v>
      </c>
      <c r="L139" s="204">
        <v>4</v>
      </c>
      <c r="M139" s="299" t="s">
        <v>19</v>
      </c>
      <c r="N139" s="300"/>
      <c r="O139" s="300"/>
      <c r="P139" s="204" t="s">
        <v>18</v>
      </c>
      <c r="Q139" s="159"/>
      <c r="R139" s="159"/>
      <c r="S139" s="172"/>
      <c r="T139" s="172"/>
      <c r="U139" s="172"/>
      <c r="V139" s="144">
        <f t="shared" si="2"/>
        <v>0</v>
      </c>
    </row>
    <row r="140" spans="1:22" ht="24.9" customHeight="1">
      <c r="A140" s="136"/>
      <c r="B140" s="299">
        <v>2018</v>
      </c>
      <c r="C140" s="300"/>
      <c r="D140" s="206" t="s">
        <v>294</v>
      </c>
      <c r="E140" s="301" t="s">
        <v>295</v>
      </c>
      <c r="F140" s="300"/>
      <c r="G140" s="300"/>
      <c r="H140" s="206" t="s">
        <v>22</v>
      </c>
      <c r="I140" s="301" t="s">
        <v>17</v>
      </c>
      <c r="J140" s="300"/>
      <c r="K140" s="204" t="s">
        <v>29</v>
      </c>
      <c r="L140" s="204">
        <v>4</v>
      </c>
      <c r="M140" s="299" t="s">
        <v>19</v>
      </c>
      <c r="N140" s="300"/>
      <c r="O140" s="300"/>
      <c r="P140" s="204" t="s">
        <v>18</v>
      </c>
      <c r="Q140" s="159"/>
      <c r="R140" s="159"/>
      <c r="S140" s="172"/>
      <c r="T140" s="172"/>
      <c r="U140" s="172"/>
      <c r="V140" s="144">
        <f t="shared" si="2"/>
        <v>0</v>
      </c>
    </row>
    <row r="141" spans="1:22" s="149" customFormat="1" ht="24.9" customHeight="1">
      <c r="A141" s="150"/>
      <c r="B141" s="305">
        <v>2018</v>
      </c>
      <c r="C141" s="306"/>
      <c r="D141" s="211" t="s">
        <v>296</v>
      </c>
      <c r="E141" s="307" t="s">
        <v>297</v>
      </c>
      <c r="F141" s="306"/>
      <c r="G141" s="306"/>
      <c r="H141" s="211" t="s">
        <v>22</v>
      </c>
      <c r="I141" s="307" t="s">
        <v>17</v>
      </c>
      <c r="J141" s="306"/>
      <c r="K141" s="209" t="s">
        <v>18</v>
      </c>
      <c r="L141" s="209">
        <v>2</v>
      </c>
      <c r="M141" s="305" t="s">
        <v>19</v>
      </c>
      <c r="N141" s="306"/>
      <c r="O141" s="306"/>
      <c r="P141" s="209" t="s">
        <v>18</v>
      </c>
      <c r="Q141" s="148"/>
      <c r="R141" s="179"/>
      <c r="S141" s="179"/>
      <c r="T141" s="179"/>
      <c r="U141" s="179"/>
      <c r="V141" s="148">
        <f t="shared" si="2"/>
        <v>0</v>
      </c>
    </row>
    <row r="142" spans="1:22" s="156" customFormat="1" ht="24.9" customHeight="1">
      <c r="A142" s="152"/>
      <c r="B142" s="308">
        <v>2018</v>
      </c>
      <c r="C142" s="309"/>
      <c r="D142" s="153" t="s">
        <v>298</v>
      </c>
      <c r="E142" s="310" t="s">
        <v>299</v>
      </c>
      <c r="F142" s="309"/>
      <c r="G142" s="309"/>
      <c r="H142" s="153" t="s">
        <v>22</v>
      </c>
      <c r="I142" s="310" t="s">
        <v>17</v>
      </c>
      <c r="J142" s="309"/>
      <c r="K142" s="212" t="s">
        <v>18</v>
      </c>
      <c r="L142" s="212">
        <v>3</v>
      </c>
      <c r="M142" s="308" t="s">
        <v>19</v>
      </c>
      <c r="N142" s="309"/>
      <c r="O142" s="309"/>
      <c r="P142" s="212" t="s">
        <v>18</v>
      </c>
      <c r="Q142" s="155"/>
      <c r="R142" s="181"/>
      <c r="S142" s="181"/>
      <c r="T142" s="181"/>
      <c r="U142" s="181"/>
      <c r="V142" s="155">
        <f t="shared" si="2"/>
        <v>0</v>
      </c>
    </row>
    <row r="143" spans="1:22" ht="24.9" customHeight="1">
      <c r="A143" s="136"/>
      <c r="B143" s="299">
        <v>2018</v>
      </c>
      <c r="C143" s="300"/>
      <c r="D143" s="206" t="s">
        <v>300</v>
      </c>
      <c r="E143" s="301" t="s">
        <v>301</v>
      </c>
      <c r="F143" s="300"/>
      <c r="G143" s="300"/>
      <c r="H143" s="206" t="s">
        <v>22</v>
      </c>
      <c r="I143" s="301" t="s">
        <v>17</v>
      </c>
      <c r="J143" s="300"/>
      <c r="K143" s="204" t="s">
        <v>29</v>
      </c>
      <c r="L143" s="204">
        <v>4</v>
      </c>
      <c r="M143" s="299" t="s">
        <v>19</v>
      </c>
      <c r="N143" s="300"/>
      <c r="O143" s="300"/>
      <c r="P143" s="204" t="s">
        <v>18</v>
      </c>
      <c r="Q143" s="159"/>
      <c r="R143" s="172"/>
      <c r="S143" s="172"/>
      <c r="T143" s="172"/>
      <c r="U143" s="172"/>
      <c r="V143" s="144">
        <f t="shared" si="2"/>
        <v>0</v>
      </c>
    </row>
    <row r="144" spans="1:22" s="156" customFormat="1" ht="24.9" customHeight="1">
      <c r="A144" s="152"/>
      <c r="B144" s="308">
        <v>2018</v>
      </c>
      <c r="C144" s="309"/>
      <c r="D144" s="153" t="s">
        <v>302</v>
      </c>
      <c r="E144" s="310" t="s">
        <v>303</v>
      </c>
      <c r="F144" s="309"/>
      <c r="G144" s="309"/>
      <c r="H144" s="153" t="s">
        <v>22</v>
      </c>
      <c r="I144" s="310" t="s">
        <v>17</v>
      </c>
      <c r="J144" s="309"/>
      <c r="K144" s="212" t="s">
        <v>18</v>
      </c>
      <c r="L144" s="212">
        <v>3</v>
      </c>
      <c r="M144" s="308" t="s">
        <v>19</v>
      </c>
      <c r="N144" s="309"/>
      <c r="O144" s="309"/>
      <c r="P144" s="212" t="s">
        <v>18</v>
      </c>
      <c r="Q144" s="155"/>
      <c r="R144" s="181"/>
      <c r="S144" s="181"/>
      <c r="T144" s="181"/>
      <c r="U144" s="181"/>
      <c r="V144" s="155">
        <f t="shared" si="2"/>
        <v>0</v>
      </c>
    </row>
    <row r="145" spans="1:22" ht="24.9" customHeight="1">
      <c r="A145" s="136"/>
      <c r="B145" s="299">
        <v>2018</v>
      </c>
      <c r="C145" s="300"/>
      <c r="D145" s="206" t="s">
        <v>304</v>
      </c>
      <c r="E145" s="301" t="s">
        <v>305</v>
      </c>
      <c r="F145" s="300"/>
      <c r="G145" s="300"/>
      <c r="H145" s="206" t="s">
        <v>22</v>
      </c>
      <c r="I145" s="301" t="s">
        <v>17</v>
      </c>
      <c r="J145" s="300"/>
      <c r="K145" s="204" t="s">
        <v>29</v>
      </c>
      <c r="L145" s="204">
        <v>4</v>
      </c>
      <c r="M145" s="299" t="s">
        <v>19</v>
      </c>
      <c r="N145" s="300"/>
      <c r="O145" s="300"/>
      <c r="P145" s="204" t="s">
        <v>18</v>
      </c>
      <c r="Q145" s="159"/>
      <c r="R145" s="172"/>
      <c r="S145" s="172"/>
      <c r="T145" s="172"/>
      <c r="U145" s="172"/>
      <c r="V145" s="144">
        <f t="shared" si="2"/>
        <v>0</v>
      </c>
    </row>
    <row r="146" spans="1:22" s="156" customFormat="1" ht="24.9" customHeight="1">
      <c r="A146" s="152"/>
      <c r="B146" s="308">
        <v>2018</v>
      </c>
      <c r="C146" s="309"/>
      <c r="D146" s="153" t="s">
        <v>306</v>
      </c>
      <c r="E146" s="310" t="s">
        <v>307</v>
      </c>
      <c r="F146" s="309"/>
      <c r="G146" s="309"/>
      <c r="H146" s="153" t="s">
        <v>22</v>
      </c>
      <c r="I146" s="310" t="s">
        <v>17</v>
      </c>
      <c r="J146" s="309"/>
      <c r="K146" s="212" t="s">
        <v>18</v>
      </c>
      <c r="L146" s="212">
        <v>3</v>
      </c>
      <c r="M146" s="308" t="s">
        <v>19</v>
      </c>
      <c r="N146" s="309"/>
      <c r="O146" s="309"/>
      <c r="P146" s="212" t="s">
        <v>18</v>
      </c>
      <c r="Q146" s="155"/>
      <c r="R146" s="181"/>
      <c r="S146" s="181"/>
      <c r="T146" s="181"/>
      <c r="U146" s="181"/>
      <c r="V146" s="155">
        <f t="shared" si="2"/>
        <v>0</v>
      </c>
    </row>
    <row r="147" spans="1:22" ht="24.9" customHeight="1">
      <c r="A147" s="136"/>
      <c r="B147" s="299">
        <v>2018</v>
      </c>
      <c r="C147" s="300"/>
      <c r="D147" s="206" t="s">
        <v>308</v>
      </c>
      <c r="E147" s="301" t="s">
        <v>309</v>
      </c>
      <c r="F147" s="300"/>
      <c r="G147" s="300"/>
      <c r="H147" s="206" t="s">
        <v>22</v>
      </c>
      <c r="I147" s="301" t="s">
        <v>17</v>
      </c>
      <c r="J147" s="300"/>
      <c r="K147" s="204" t="s">
        <v>29</v>
      </c>
      <c r="L147" s="204">
        <v>4</v>
      </c>
      <c r="M147" s="299" t="s">
        <v>19</v>
      </c>
      <c r="N147" s="300"/>
      <c r="O147" s="300"/>
      <c r="P147" s="204" t="s">
        <v>18</v>
      </c>
      <c r="Q147" s="159"/>
      <c r="R147" s="172"/>
      <c r="S147" s="172"/>
      <c r="T147" s="172"/>
      <c r="U147" s="172"/>
      <c r="V147" s="144">
        <f t="shared" si="2"/>
        <v>0</v>
      </c>
    </row>
    <row r="148" spans="1:22" s="156" customFormat="1" ht="24.9" customHeight="1">
      <c r="A148" s="152"/>
      <c r="B148" s="308">
        <v>2018</v>
      </c>
      <c r="C148" s="309"/>
      <c r="D148" s="153" t="s">
        <v>310</v>
      </c>
      <c r="E148" s="310" t="s">
        <v>311</v>
      </c>
      <c r="F148" s="309"/>
      <c r="G148" s="309"/>
      <c r="H148" s="153" t="s">
        <v>22</v>
      </c>
      <c r="I148" s="310" t="s">
        <v>17</v>
      </c>
      <c r="J148" s="309"/>
      <c r="K148" s="212" t="s">
        <v>18</v>
      </c>
      <c r="L148" s="212">
        <v>3</v>
      </c>
      <c r="M148" s="308" t="s">
        <v>19</v>
      </c>
      <c r="N148" s="309"/>
      <c r="O148" s="309"/>
      <c r="P148" s="212" t="s">
        <v>18</v>
      </c>
      <c r="Q148" s="155"/>
      <c r="R148" s="181"/>
      <c r="S148" s="181"/>
      <c r="T148" s="181"/>
      <c r="U148" s="181"/>
      <c r="V148" s="155">
        <f t="shared" si="2"/>
        <v>0</v>
      </c>
    </row>
    <row r="149" spans="1:22" ht="24.9" customHeight="1">
      <c r="A149" s="136"/>
      <c r="B149" s="299">
        <v>2018</v>
      </c>
      <c r="C149" s="300"/>
      <c r="D149" s="206" t="s">
        <v>312</v>
      </c>
      <c r="E149" s="301" t="s">
        <v>313</v>
      </c>
      <c r="F149" s="300"/>
      <c r="G149" s="300"/>
      <c r="H149" s="206" t="s">
        <v>22</v>
      </c>
      <c r="I149" s="301" t="s">
        <v>17</v>
      </c>
      <c r="J149" s="300"/>
      <c r="K149" s="204" t="s">
        <v>29</v>
      </c>
      <c r="L149" s="204">
        <v>4</v>
      </c>
      <c r="M149" s="299" t="s">
        <v>19</v>
      </c>
      <c r="N149" s="300"/>
      <c r="O149" s="300"/>
      <c r="P149" s="204" t="s">
        <v>18</v>
      </c>
      <c r="Q149" s="159"/>
      <c r="R149" s="172"/>
      <c r="S149" s="172"/>
      <c r="T149" s="172"/>
      <c r="U149" s="172"/>
      <c r="V149" s="144">
        <f t="shared" si="2"/>
        <v>0</v>
      </c>
    </row>
    <row r="150" spans="1:22" s="156" customFormat="1" ht="24.9" customHeight="1">
      <c r="A150" s="152"/>
      <c r="B150" s="308">
        <v>2018</v>
      </c>
      <c r="C150" s="309"/>
      <c r="D150" s="153" t="s">
        <v>314</v>
      </c>
      <c r="E150" s="310" t="s">
        <v>315</v>
      </c>
      <c r="F150" s="309"/>
      <c r="G150" s="309"/>
      <c r="H150" s="153" t="s">
        <v>22</v>
      </c>
      <c r="I150" s="310" t="s">
        <v>17</v>
      </c>
      <c r="J150" s="309"/>
      <c r="K150" s="212" t="s">
        <v>18</v>
      </c>
      <c r="L150" s="212">
        <v>3</v>
      </c>
      <c r="M150" s="308" t="s">
        <v>19</v>
      </c>
      <c r="N150" s="309"/>
      <c r="O150" s="309"/>
      <c r="P150" s="212" t="s">
        <v>18</v>
      </c>
      <c r="Q150" s="155"/>
      <c r="R150" s="181"/>
      <c r="S150" s="181"/>
      <c r="T150" s="181"/>
      <c r="U150" s="181"/>
      <c r="V150" s="155">
        <f t="shared" si="2"/>
        <v>0</v>
      </c>
    </row>
    <row r="151" spans="1:22" ht="24.9" customHeight="1">
      <c r="A151" s="136"/>
      <c r="B151" s="299">
        <v>2018</v>
      </c>
      <c r="C151" s="300"/>
      <c r="D151" s="206" t="s">
        <v>316</v>
      </c>
      <c r="E151" s="301" t="s">
        <v>317</v>
      </c>
      <c r="F151" s="300"/>
      <c r="G151" s="300"/>
      <c r="H151" s="206" t="s">
        <v>22</v>
      </c>
      <c r="I151" s="301" t="s">
        <v>17</v>
      </c>
      <c r="J151" s="300"/>
      <c r="K151" s="204" t="s">
        <v>29</v>
      </c>
      <c r="L151" s="204">
        <v>4</v>
      </c>
      <c r="M151" s="299" t="s">
        <v>19</v>
      </c>
      <c r="N151" s="300"/>
      <c r="O151" s="300"/>
      <c r="P151" s="204" t="s">
        <v>18</v>
      </c>
      <c r="Q151" s="159"/>
      <c r="R151" s="172"/>
      <c r="S151" s="172"/>
      <c r="T151" s="172"/>
      <c r="U151" s="172"/>
      <c r="V151" s="144">
        <f t="shared" si="2"/>
        <v>0</v>
      </c>
    </row>
    <row r="152" spans="1:22" s="149" customFormat="1" ht="24.9" customHeight="1">
      <c r="A152" s="150"/>
      <c r="B152" s="305">
        <v>2018</v>
      </c>
      <c r="C152" s="306"/>
      <c r="D152" s="211" t="s">
        <v>318</v>
      </c>
      <c r="E152" s="307" t="s">
        <v>319</v>
      </c>
      <c r="F152" s="306"/>
      <c r="G152" s="306"/>
      <c r="H152" s="211" t="s">
        <v>22</v>
      </c>
      <c r="I152" s="307" t="s">
        <v>17</v>
      </c>
      <c r="J152" s="306"/>
      <c r="K152" s="209" t="s">
        <v>18</v>
      </c>
      <c r="L152" s="209">
        <v>2</v>
      </c>
      <c r="M152" s="305" t="s">
        <v>19</v>
      </c>
      <c r="N152" s="306"/>
      <c r="O152" s="306"/>
      <c r="P152" s="209" t="s">
        <v>18</v>
      </c>
      <c r="Q152" s="148"/>
      <c r="R152" s="179"/>
      <c r="S152" s="179"/>
      <c r="T152" s="179"/>
      <c r="U152" s="179"/>
      <c r="V152" s="148">
        <f t="shared" si="2"/>
        <v>0</v>
      </c>
    </row>
    <row r="153" spans="1:22" s="156" customFormat="1" ht="24.9" customHeight="1">
      <c r="A153" s="152"/>
      <c r="B153" s="308">
        <v>2018</v>
      </c>
      <c r="C153" s="309"/>
      <c r="D153" s="153" t="s">
        <v>320</v>
      </c>
      <c r="E153" s="310" t="s">
        <v>321</v>
      </c>
      <c r="F153" s="309"/>
      <c r="G153" s="309"/>
      <c r="H153" s="153" t="s">
        <v>22</v>
      </c>
      <c r="I153" s="310" t="s">
        <v>17</v>
      </c>
      <c r="J153" s="309"/>
      <c r="K153" s="212" t="s">
        <v>18</v>
      </c>
      <c r="L153" s="212">
        <v>3</v>
      </c>
      <c r="M153" s="308" t="s">
        <v>19</v>
      </c>
      <c r="N153" s="309"/>
      <c r="O153" s="309"/>
      <c r="P153" s="212" t="s">
        <v>18</v>
      </c>
      <c r="Q153" s="155"/>
      <c r="R153" s="181"/>
      <c r="S153" s="181"/>
      <c r="T153" s="181"/>
      <c r="U153" s="181"/>
      <c r="V153" s="155">
        <f t="shared" si="2"/>
        <v>0</v>
      </c>
    </row>
    <row r="154" spans="1:22" ht="24.9" customHeight="1">
      <c r="A154" s="136"/>
      <c r="B154" s="299">
        <v>2018</v>
      </c>
      <c r="C154" s="300"/>
      <c r="D154" s="206" t="s">
        <v>322</v>
      </c>
      <c r="E154" s="301" t="s">
        <v>323</v>
      </c>
      <c r="F154" s="300"/>
      <c r="G154" s="300"/>
      <c r="H154" s="206" t="s">
        <v>22</v>
      </c>
      <c r="I154" s="301" t="s">
        <v>17</v>
      </c>
      <c r="J154" s="300"/>
      <c r="K154" s="204" t="s">
        <v>29</v>
      </c>
      <c r="L154" s="204">
        <v>4</v>
      </c>
      <c r="M154" s="299" t="s">
        <v>19</v>
      </c>
      <c r="N154" s="300"/>
      <c r="O154" s="300"/>
      <c r="P154" s="204" t="s">
        <v>18</v>
      </c>
      <c r="Q154" s="159"/>
      <c r="R154" s="172"/>
      <c r="S154" s="172"/>
      <c r="T154" s="172"/>
      <c r="U154" s="172"/>
      <c r="V154" s="144">
        <f t="shared" si="2"/>
        <v>0</v>
      </c>
    </row>
    <row r="155" spans="1:22" ht="24.9" customHeight="1">
      <c r="A155" s="136"/>
      <c r="B155" s="299">
        <v>2018</v>
      </c>
      <c r="C155" s="300"/>
      <c r="D155" s="206" t="s">
        <v>324</v>
      </c>
      <c r="E155" s="301" t="s">
        <v>325</v>
      </c>
      <c r="F155" s="300"/>
      <c r="G155" s="300"/>
      <c r="H155" s="206" t="s">
        <v>22</v>
      </c>
      <c r="I155" s="301" t="s">
        <v>17</v>
      </c>
      <c r="J155" s="300"/>
      <c r="K155" s="204" t="s">
        <v>29</v>
      </c>
      <c r="L155" s="204">
        <v>4</v>
      </c>
      <c r="M155" s="299" t="s">
        <v>19</v>
      </c>
      <c r="N155" s="300"/>
      <c r="O155" s="300"/>
      <c r="P155" s="204" t="s">
        <v>18</v>
      </c>
      <c r="Q155" s="159"/>
      <c r="R155" s="172"/>
      <c r="S155" s="172"/>
      <c r="T155" s="172"/>
      <c r="U155" s="172"/>
      <c r="V155" s="144">
        <f t="shared" si="2"/>
        <v>0</v>
      </c>
    </row>
    <row r="156" spans="1:22" s="149" customFormat="1" ht="24.9" customHeight="1">
      <c r="A156" s="150"/>
      <c r="B156" s="305">
        <v>2018</v>
      </c>
      <c r="C156" s="306"/>
      <c r="D156" s="211" t="s">
        <v>326</v>
      </c>
      <c r="E156" s="307" t="s">
        <v>327</v>
      </c>
      <c r="F156" s="306"/>
      <c r="G156" s="306"/>
      <c r="H156" s="211" t="s">
        <v>22</v>
      </c>
      <c r="I156" s="307" t="s">
        <v>17</v>
      </c>
      <c r="J156" s="306"/>
      <c r="K156" s="209" t="s">
        <v>18</v>
      </c>
      <c r="L156" s="209">
        <v>2</v>
      </c>
      <c r="M156" s="305" t="s">
        <v>19</v>
      </c>
      <c r="N156" s="306"/>
      <c r="O156" s="306"/>
      <c r="P156" s="209" t="s">
        <v>18</v>
      </c>
      <c r="Q156" s="148"/>
      <c r="R156" s="179"/>
      <c r="S156" s="179"/>
      <c r="T156" s="179"/>
      <c r="U156" s="179"/>
      <c r="V156" s="148">
        <f t="shared" si="2"/>
        <v>0</v>
      </c>
    </row>
    <row r="157" spans="1:22" s="156" customFormat="1" ht="24.9" customHeight="1">
      <c r="A157" s="152"/>
      <c r="B157" s="308">
        <v>2018</v>
      </c>
      <c r="C157" s="309"/>
      <c r="D157" s="153" t="s">
        <v>328</v>
      </c>
      <c r="E157" s="310" t="s">
        <v>329</v>
      </c>
      <c r="F157" s="309"/>
      <c r="G157" s="309"/>
      <c r="H157" s="153" t="s">
        <v>22</v>
      </c>
      <c r="I157" s="310" t="s">
        <v>17</v>
      </c>
      <c r="J157" s="309"/>
      <c r="K157" s="212" t="s">
        <v>18</v>
      </c>
      <c r="L157" s="212">
        <v>3</v>
      </c>
      <c r="M157" s="308" t="s">
        <v>19</v>
      </c>
      <c r="N157" s="309"/>
      <c r="O157" s="309"/>
      <c r="P157" s="212" t="s">
        <v>18</v>
      </c>
      <c r="Q157" s="155"/>
      <c r="R157" s="181"/>
      <c r="S157" s="181"/>
      <c r="T157" s="181"/>
      <c r="U157" s="181"/>
      <c r="V157" s="155">
        <f t="shared" si="2"/>
        <v>0</v>
      </c>
    </row>
    <row r="158" spans="1:22" ht="24.9" customHeight="1">
      <c r="A158" s="136"/>
      <c r="B158" s="299">
        <v>2018</v>
      </c>
      <c r="C158" s="300"/>
      <c r="D158" s="206" t="s">
        <v>330</v>
      </c>
      <c r="E158" s="301" t="s">
        <v>331</v>
      </c>
      <c r="F158" s="300"/>
      <c r="G158" s="300"/>
      <c r="H158" s="206" t="s">
        <v>22</v>
      </c>
      <c r="I158" s="301" t="s">
        <v>17</v>
      </c>
      <c r="J158" s="300"/>
      <c r="K158" s="204" t="s">
        <v>29</v>
      </c>
      <c r="L158" s="204">
        <v>4</v>
      </c>
      <c r="M158" s="299" t="s">
        <v>19</v>
      </c>
      <c r="N158" s="300"/>
      <c r="O158" s="300"/>
      <c r="P158" s="204" t="s">
        <v>18</v>
      </c>
      <c r="Q158" s="159"/>
      <c r="R158" s="172"/>
      <c r="S158" s="172"/>
      <c r="T158" s="172"/>
      <c r="U158" s="172"/>
      <c r="V158" s="144">
        <f t="shared" si="2"/>
        <v>0</v>
      </c>
    </row>
    <row r="159" spans="1:22" ht="24.9" customHeight="1">
      <c r="A159" s="136"/>
      <c r="B159" s="299">
        <v>2018</v>
      </c>
      <c r="C159" s="300"/>
      <c r="D159" s="206" t="s">
        <v>332</v>
      </c>
      <c r="E159" s="301" t="s">
        <v>333</v>
      </c>
      <c r="F159" s="300"/>
      <c r="G159" s="300"/>
      <c r="H159" s="206" t="s">
        <v>22</v>
      </c>
      <c r="I159" s="301" t="s">
        <v>17</v>
      </c>
      <c r="J159" s="300"/>
      <c r="K159" s="204" t="s">
        <v>29</v>
      </c>
      <c r="L159" s="204">
        <v>4</v>
      </c>
      <c r="M159" s="299" t="s">
        <v>19</v>
      </c>
      <c r="N159" s="300"/>
      <c r="O159" s="300"/>
      <c r="P159" s="204" t="s">
        <v>18</v>
      </c>
      <c r="Q159" s="159"/>
      <c r="R159" s="172"/>
      <c r="S159" s="172"/>
      <c r="T159" s="172"/>
      <c r="U159" s="172"/>
      <c r="V159" s="144">
        <f t="shared" si="2"/>
        <v>0</v>
      </c>
    </row>
    <row r="160" spans="1:22" ht="24.9" customHeight="1">
      <c r="A160" s="136"/>
      <c r="B160" s="299">
        <v>2018</v>
      </c>
      <c r="C160" s="300"/>
      <c r="D160" s="206" t="s">
        <v>334</v>
      </c>
      <c r="E160" s="301" t="s">
        <v>335</v>
      </c>
      <c r="F160" s="300"/>
      <c r="G160" s="300"/>
      <c r="H160" s="206" t="s">
        <v>22</v>
      </c>
      <c r="I160" s="301" t="s">
        <v>17</v>
      </c>
      <c r="J160" s="300"/>
      <c r="K160" s="204" t="s">
        <v>29</v>
      </c>
      <c r="L160" s="204">
        <v>4</v>
      </c>
      <c r="M160" s="299" t="s">
        <v>19</v>
      </c>
      <c r="N160" s="300"/>
      <c r="O160" s="300"/>
      <c r="P160" s="204" t="s">
        <v>18</v>
      </c>
      <c r="Q160" s="159"/>
      <c r="R160" s="172"/>
      <c r="S160" s="172"/>
      <c r="T160" s="172"/>
      <c r="U160" s="172"/>
      <c r="V160" s="144">
        <f t="shared" si="2"/>
        <v>0</v>
      </c>
    </row>
    <row r="161" spans="1:22" s="156" customFormat="1" ht="24.9" customHeight="1">
      <c r="A161" s="152"/>
      <c r="B161" s="308">
        <v>2018</v>
      </c>
      <c r="C161" s="309"/>
      <c r="D161" s="153" t="s">
        <v>336</v>
      </c>
      <c r="E161" s="310" t="s">
        <v>337</v>
      </c>
      <c r="F161" s="309"/>
      <c r="G161" s="309"/>
      <c r="H161" s="153" t="s">
        <v>22</v>
      </c>
      <c r="I161" s="310" t="s">
        <v>17</v>
      </c>
      <c r="J161" s="309"/>
      <c r="K161" s="212" t="s">
        <v>18</v>
      </c>
      <c r="L161" s="212">
        <v>3</v>
      </c>
      <c r="M161" s="308" t="s">
        <v>19</v>
      </c>
      <c r="N161" s="309"/>
      <c r="O161" s="309"/>
      <c r="P161" s="212" t="s">
        <v>18</v>
      </c>
      <c r="Q161" s="155"/>
      <c r="R161" s="181"/>
      <c r="S161" s="181"/>
      <c r="T161" s="181"/>
      <c r="U161" s="181"/>
      <c r="V161" s="155">
        <f t="shared" si="2"/>
        <v>0</v>
      </c>
    </row>
    <row r="162" spans="1:22" ht="24.9" customHeight="1">
      <c r="A162" s="136"/>
      <c r="B162" s="299">
        <v>2018</v>
      </c>
      <c r="C162" s="300"/>
      <c r="D162" s="206" t="s">
        <v>338</v>
      </c>
      <c r="E162" s="301" t="s">
        <v>339</v>
      </c>
      <c r="F162" s="300"/>
      <c r="G162" s="300"/>
      <c r="H162" s="206" t="s">
        <v>22</v>
      </c>
      <c r="I162" s="301" t="s">
        <v>17</v>
      </c>
      <c r="J162" s="300"/>
      <c r="K162" s="204" t="s">
        <v>29</v>
      </c>
      <c r="L162" s="204">
        <v>4</v>
      </c>
      <c r="M162" s="299" t="s">
        <v>19</v>
      </c>
      <c r="N162" s="300"/>
      <c r="O162" s="300"/>
      <c r="P162" s="204" t="s">
        <v>18</v>
      </c>
      <c r="Q162" s="159"/>
      <c r="R162" s="172"/>
      <c r="S162" s="172"/>
      <c r="T162" s="172"/>
      <c r="U162" s="172"/>
      <c r="V162" s="144">
        <f t="shared" si="2"/>
        <v>0</v>
      </c>
    </row>
    <row r="163" spans="1:22" ht="24.9" customHeight="1">
      <c r="A163" s="136"/>
      <c r="B163" s="299">
        <v>2018</v>
      </c>
      <c r="C163" s="300"/>
      <c r="D163" s="206" t="s">
        <v>340</v>
      </c>
      <c r="E163" s="301" t="s">
        <v>341</v>
      </c>
      <c r="F163" s="300"/>
      <c r="G163" s="300"/>
      <c r="H163" s="206" t="s">
        <v>22</v>
      </c>
      <c r="I163" s="301" t="s">
        <v>17</v>
      </c>
      <c r="J163" s="300"/>
      <c r="K163" s="204" t="s">
        <v>29</v>
      </c>
      <c r="L163" s="204">
        <v>4</v>
      </c>
      <c r="M163" s="299" t="s">
        <v>19</v>
      </c>
      <c r="N163" s="300"/>
      <c r="O163" s="300"/>
      <c r="P163" s="204" t="s">
        <v>18</v>
      </c>
      <c r="Q163" s="159"/>
      <c r="R163" s="172"/>
      <c r="S163" s="172"/>
      <c r="T163" s="172"/>
      <c r="U163" s="172"/>
      <c r="V163" s="144">
        <f t="shared" si="2"/>
        <v>0</v>
      </c>
    </row>
    <row r="164" spans="1:22" ht="24.9" customHeight="1">
      <c r="A164" s="136"/>
      <c r="B164" s="299">
        <v>2018</v>
      </c>
      <c r="C164" s="300"/>
      <c r="D164" s="206" t="s">
        <v>342</v>
      </c>
      <c r="E164" s="301" t="s">
        <v>343</v>
      </c>
      <c r="F164" s="300"/>
      <c r="G164" s="300"/>
      <c r="H164" s="206" t="s">
        <v>22</v>
      </c>
      <c r="I164" s="301" t="s">
        <v>17</v>
      </c>
      <c r="J164" s="300"/>
      <c r="K164" s="204" t="s">
        <v>29</v>
      </c>
      <c r="L164" s="204">
        <v>4</v>
      </c>
      <c r="M164" s="299" t="s">
        <v>19</v>
      </c>
      <c r="N164" s="300"/>
      <c r="O164" s="300"/>
      <c r="P164" s="204" t="s">
        <v>18</v>
      </c>
      <c r="Q164" s="159"/>
      <c r="R164" s="172"/>
      <c r="S164" s="172"/>
      <c r="T164" s="172"/>
      <c r="U164" s="172"/>
      <c r="V164" s="144">
        <f t="shared" si="2"/>
        <v>0</v>
      </c>
    </row>
    <row r="165" spans="1:22" s="149" customFormat="1" ht="24.9" customHeight="1">
      <c r="A165" s="150"/>
      <c r="B165" s="305">
        <v>2018</v>
      </c>
      <c r="C165" s="306"/>
      <c r="D165" s="211" t="s">
        <v>344</v>
      </c>
      <c r="E165" s="307" t="s">
        <v>345</v>
      </c>
      <c r="F165" s="306"/>
      <c r="G165" s="306"/>
      <c r="H165" s="211" t="s">
        <v>22</v>
      </c>
      <c r="I165" s="307" t="s">
        <v>17</v>
      </c>
      <c r="J165" s="306"/>
      <c r="K165" s="209" t="s">
        <v>18</v>
      </c>
      <c r="L165" s="209">
        <v>2</v>
      </c>
      <c r="M165" s="305" t="s">
        <v>19</v>
      </c>
      <c r="N165" s="306"/>
      <c r="O165" s="306"/>
      <c r="P165" s="209" t="s">
        <v>18</v>
      </c>
      <c r="Q165" s="148"/>
      <c r="R165" s="179"/>
      <c r="S165" s="179"/>
      <c r="T165" s="179"/>
      <c r="U165" s="179"/>
      <c r="V165" s="148">
        <f t="shared" si="2"/>
        <v>0</v>
      </c>
    </row>
    <row r="166" spans="1:22" s="156" customFormat="1" ht="24.9" customHeight="1">
      <c r="A166" s="152"/>
      <c r="B166" s="308">
        <v>2018</v>
      </c>
      <c r="C166" s="309"/>
      <c r="D166" s="153" t="s">
        <v>346</v>
      </c>
      <c r="E166" s="310" t="s">
        <v>347</v>
      </c>
      <c r="F166" s="309"/>
      <c r="G166" s="309"/>
      <c r="H166" s="153" t="s">
        <v>22</v>
      </c>
      <c r="I166" s="310" t="s">
        <v>17</v>
      </c>
      <c r="J166" s="309"/>
      <c r="K166" s="212" t="s">
        <v>18</v>
      </c>
      <c r="L166" s="212">
        <v>3</v>
      </c>
      <c r="M166" s="308" t="s">
        <v>19</v>
      </c>
      <c r="N166" s="309"/>
      <c r="O166" s="309"/>
      <c r="P166" s="212" t="s">
        <v>18</v>
      </c>
      <c r="Q166" s="155"/>
      <c r="R166" s="181"/>
      <c r="S166" s="181"/>
      <c r="T166" s="181"/>
      <c r="U166" s="181"/>
      <c r="V166" s="155">
        <f t="shared" si="2"/>
        <v>0</v>
      </c>
    </row>
    <row r="167" spans="1:22" ht="24.9" customHeight="1">
      <c r="A167" s="136"/>
      <c r="B167" s="299">
        <v>2018</v>
      </c>
      <c r="C167" s="300"/>
      <c r="D167" s="206" t="s">
        <v>348</v>
      </c>
      <c r="E167" s="301" t="s">
        <v>349</v>
      </c>
      <c r="F167" s="300"/>
      <c r="G167" s="300"/>
      <c r="H167" s="206" t="s">
        <v>22</v>
      </c>
      <c r="I167" s="301" t="s">
        <v>17</v>
      </c>
      <c r="J167" s="300"/>
      <c r="K167" s="204" t="s">
        <v>29</v>
      </c>
      <c r="L167" s="204">
        <v>4</v>
      </c>
      <c r="M167" s="299" t="s">
        <v>19</v>
      </c>
      <c r="N167" s="300"/>
      <c r="O167" s="300"/>
      <c r="P167" s="204" t="s">
        <v>18</v>
      </c>
      <c r="Q167" s="159"/>
      <c r="R167" s="172"/>
      <c r="S167" s="172"/>
      <c r="T167" s="172"/>
      <c r="U167" s="172"/>
      <c r="V167" s="144">
        <f t="shared" si="2"/>
        <v>0</v>
      </c>
    </row>
    <row r="168" spans="1:22" ht="24.9" customHeight="1">
      <c r="A168" s="136"/>
      <c r="B168" s="299">
        <v>2018</v>
      </c>
      <c r="C168" s="300"/>
      <c r="D168" s="206" t="s">
        <v>350</v>
      </c>
      <c r="E168" s="301" t="s">
        <v>351</v>
      </c>
      <c r="F168" s="300"/>
      <c r="G168" s="300"/>
      <c r="H168" s="206" t="s">
        <v>22</v>
      </c>
      <c r="I168" s="301" t="s">
        <v>17</v>
      </c>
      <c r="J168" s="300"/>
      <c r="K168" s="204" t="s">
        <v>29</v>
      </c>
      <c r="L168" s="204">
        <v>4</v>
      </c>
      <c r="M168" s="299" t="s">
        <v>19</v>
      </c>
      <c r="N168" s="300"/>
      <c r="O168" s="300"/>
      <c r="P168" s="204" t="s">
        <v>18</v>
      </c>
      <c r="Q168" s="159"/>
      <c r="R168" s="172"/>
      <c r="S168" s="172"/>
      <c r="T168" s="172"/>
      <c r="U168" s="172"/>
      <c r="V168" s="144">
        <f t="shared" si="2"/>
        <v>0</v>
      </c>
    </row>
    <row r="169" spans="1:22" ht="24.9" customHeight="1">
      <c r="A169" s="136"/>
      <c r="B169" s="299">
        <v>2018</v>
      </c>
      <c r="C169" s="300"/>
      <c r="D169" s="206" t="s">
        <v>352</v>
      </c>
      <c r="E169" s="301" t="s">
        <v>353</v>
      </c>
      <c r="F169" s="300"/>
      <c r="G169" s="300"/>
      <c r="H169" s="206" t="s">
        <v>22</v>
      </c>
      <c r="I169" s="301" t="s">
        <v>17</v>
      </c>
      <c r="J169" s="300"/>
      <c r="K169" s="204" t="s">
        <v>29</v>
      </c>
      <c r="L169" s="204">
        <v>4</v>
      </c>
      <c r="M169" s="299" t="s">
        <v>19</v>
      </c>
      <c r="N169" s="300"/>
      <c r="O169" s="300"/>
      <c r="P169" s="204" t="s">
        <v>18</v>
      </c>
      <c r="Q169" s="159"/>
      <c r="R169" s="172"/>
      <c r="S169" s="172"/>
      <c r="T169" s="172"/>
      <c r="U169" s="172"/>
      <c r="V169" s="144">
        <f t="shared" si="2"/>
        <v>0</v>
      </c>
    </row>
    <row r="170" spans="1:22" s="149" customFormat="1" ht="24.9" customHeight="1">
      <c r="A170" s="150"/>
      <c r="B170" s="305">
        <v>2018</v>
      </c>
      <c r="C170" s="306"/>
      <c r="D170" s="211" t="s">
        <v>354</v>
      </c>
      <c r="E170" s="307" t="s">
        <v>355</v>
      </c>
      <c r="F170" s="306"/>
      <c r="G170" s="306"/>
      <c r="H170" s="211" t="s">
        <v>22</v>
      </c>
      <c r="I170" s="307" t="s">
        <v>17</v>
      </c>
      <c r="J170" s="306"/>
      <c r="K170" s="209" t="s">
        <v>18</v>
      </c>
      <c r="L170" s="209">
        <v>2</v>
      </c>
      <c r="M170" s="305" t="s">
        <v>19</v>
      </c>
      <c r="N170" s="306"/>
      <c r="O170" s="306"/>
      <c r="P170" s="209" t="s">
        <v>18</v>
      </c>
      <c r="Q170" s="148">
        <f>Q175</f>
        <v>0</v>
      </c>
      <c r="R170" s="179"/>
      <c r="S170" s="179"/>
      <c r="T170" s="179"/>
      <c r="U170" s="179"/>
      <c r="V170" s="148">
        <f t="shared" si="2"/>
        <v>0</v>
      </c>
    </row>
    <row r="171" spans="1:22" s="156" customFormat="1" ht="24.9" customHeight="1">
      <c r="A171" s="152"/>
      <c r="B171" s="308">
        <v>2018</v>
      </c>
      <c r="C171" s="309"/>
      <c r="D171" s="153" t="s">
        <v>356</v>
      </c>
      <c r="E171" s="310" t="s">
        <v>357</v>
      </c>
      <c r="F171" s="309"/>
      <c r="G171" s="309"/>
      <c r="H171" s="153" t="s">
        <v>22</v>
      </c>
      <c r="I171" s="310" t="s">
        <v>17</v>
      </c>
      <c r="J171" s="309"/>
      <c r="K171" s="212" t="s">
        <v>18</v>
      </c>
      <c r="L171" s="212">
        <v>3</v>
      </c>
      <c r="M171" s="308" t="s">
        <v>19</v>
      </c>
      <c r="N171" s="309"/>
      <c r="O171" s="309"/>
      <c r="P171" s="212" t="s">
        <v>18</v>
      </c>
      <c r="Q171" s="155"/>
      <c r="R171" s="181"/>
      <c r="S171" s="181"/>
      <c r="T171" s="181"/>
      <c r="U171" s="181"/>
      <c r="V171" s="155">
        <f t="shared" si="2"/>
        <v>0</v>
      </c>
    </row>
    <row r="172" spans="1:22" ht="24.9" customHeight="1">
      <c r="A172" s="136"/>
      <c r="B172" s="299">
        <v>2018</v>
      </c>
      <c r="C172" s="300"/>
      <c r="D172" s="206" t="s">
        <v>358</v>
      </c>
      <c r="E172" s="301" t="s">
        <v>359</v>
      </c>
      <c r="F172" s="300"/>
      <c r="G172" s="300"/>
      <c r="H172" s="206" t="s">
        <v>22</v>
      </c>
      <c r="I172" s="301" t="s">
        <v>17</v>
      </c>
      <c r="J172" s="300"/>
      <c r="K172" s="204" t="s">
        <v>29</v>
      </c>
      <c r="L172" s="204">
        <v>4</v>
      </c>
      <c r="M172" s="299" t="s">
        <v>19</v>
      </c>
      <c r="N172" s="300"/>
      <c r="O172" s="300"/>
      <c r="P172" s="204" t="s">
        <v>18</v>
      </c>
      <c r="Q172" s="159"/>
      <c r="R172" s="172"/>
      <c r="S172" s="172"/>
      <c r="T172" s="172"/>
      <c r="U172" s="172"/>
      <c r="V172" s="144">
        <f t="shared" si="2"/>
        <v>0</v>
      </c>
    </row>
    <row r="173" spans="1:22" s="156" customFormat="1" ht="24.9" customHeight="1">
      <c r="A173" s="152"/>
      <c r="B173" s="308">
        <v>2018</v>
      </c>
      <c r="C173" s="309"/>
      <c r="D173" s="153" t="s">
        <v>360</v>
      </c>
      <c r="E173" s="310" t="s">
        <v>361</v>
      </c>
      <c r="F173" s="309"/>
      <c r="G173" s="309"/>
      <c r="H173" s="153" t="s">
        <v>22</v>
      </c>
      <c r="I173" s="310" t="s">
        <v>17</v>
      </c>
      <c r="J173" s="309"/>
      <c r="K173" s="212" t="s">
        <v>18</v>
      </c>
      <c r="L173" s="212">
        <v>3</v>
      </c>
      <c r="M173" s="308" t="s">
        <v>19</v>
      </c>
      <c r="N173" s="309"/>
      <c r="O173" s="309"/>
      <c r="P173" s="212" t="s">
        <v>18</v>
      </c>
      <c r="Q173" s="155"/>
      <c r="R173" s="181"/>
      <c r="S173" s="181"/>
      <c r="T173" s="181"/>
      <c r="U173" s="181"/>
      <c r="V173" s="155">
        <f t="shared" si="2"/>
        <v>0</v>
      </c>
    </row>
    <row r="174" spans="1:22" ht="24.9" customHeight="1">
      <c r="A174" s="136"/>
      <c r="B174" s="299">
        <v>2018</v>
      </c>
      <c r="C174" s="300"/>
      <c r="D174" s="206" t="s">
        <v>362</v>
      </c>
      <c r="E174" s="301" t="s">
        <v>363</v>
      </c>
      <c r="F174" s="300"/>
      <c r="G174" s="300"/>
      <c r="H174" s="206" t="s">
        <v>22</v>
      </c>
      <c r="I174" s="301" t="s">
        <v>17</v>
      </c>
      <c r="J174" s="300"/>
      <c r="K174" s="204" t="s">
        <v>29</v>
      </c>
      <c r="L174" s="204">
        <v>4</v>
      </c>
      <c r="M174" s="299" t="s">
        <v>19</v>
      </c>
      <c r="N174" s="300"/>
      <c r="O174" s="300"/>
      <c r="P174" s="204" t="s">
        <v>18</v>
      </c>
      <c r="Q174" s="159"/>
      <c r="R174" s="172"/>
      <c r="S174" s="172"/>
      <c r="T174" s="172"/>
      <c r="U174" s="172"/>
      <c r="V174" s="144">
        <f t="shared" si="2"/>
        <v>0</v>
      </c>
    </row>
    <row r="175" spans="1:22" s="156" customFormat="1" ht="24.9" customHeight="1">
      <c r="A175" s="152"/>
      <c r="B175" s="308">
        <v>2018</v>
      </c>
      <c r="C175" s="309"/>
      <c r="D175" s="153" t="s">
        <v>364</v>
      </c>
      <c r="E175" s="310" t="s">
        <v>365</v>
      </c>
      <c r="F175" s="309"/>
      <c r="G175" s="309"/>
      <c r="H175" s="153" t="s">
        <v>22</v>
      </c>
      <c r="I175" s="310" t="s">
        <v>17</v>
      </c>
      <c r="J175" s="309"/>
      <c r="K175" s="212" t="s">
        <v>18</v>
      </c>
      <c r="L175" s="212">
        <v>3</v>
      </c>
      <c r="M175" s="308" t="s">
        <v>19</v>
      </c>
      <c r="N175" s="309"/>
      <c r="O175" s="309"/>
      <c r="P175" s="212" t="s">
        <v>18</v>
      </c>
      <c r="Q175" s="155"/>
      <c r="R175" s="181"/>
      <c r="S175" s="181"/>
      <c r="T175" s="181"/>
      <c r="U175" s="181"/>
      <c r="V175" s="155">
        <f t="shared" si="2"/>
        <v>0</v>
      </c>
    </row>
    <row r="176" spans="1:22" ht="24.9" customHeight="1">
      <c r="A176" s="136"/>
      <c r="B176" s="299">
        <v>2018</v>
      </c>
      <c r="C176" s="300"/>
      <c r="D176" s="206" t="s">
        <v>366</v>
      </c>
      <c r="E176" s="301" t="s">
        <v>367</v>
      </c>
      <c r="F176" s="300"/>
      <c r="G176" s="300"/>
      <c r="H176" s="206" t="s">
        <v>22</v>
      </c>
      <c r="I176" s="301" t="s">
        <v>17</v>
      </c>
      <c r="J176" s="300"/>
      <c r="K176" s="204" t="s">
        <v>29</v>
      </c>
      <c r="L176" s="204">
        <v>4</v>
      </c>
      <c r="M176" s="299" t="s">
        <v>19</v>
      </c>
      <c r="N176" s="300"/>
      <c r="O176" s="300"/>
      <c r="P176" s="204" t="s">
        <v>18</v>
      </c>
      <c r="Q176" s="159"/>
      <c r="R176" s="172"/>
      <c r="S176" s="172"/>
      <c r="T176" s="172"/>
      <c r="U176" s="172"/>
      <c r="V176" s="144">
        <f t="shared" si="2"/>
        <v>0</v>
      </c>
    </row>
    <row r="177" spans="1:22" ht="24.9" customHeight="1">
      <c r="A177" s="136"/>
      <c r="B177" s="299">
        <v>2018</v>
      </c>
      <c r="C177" s="300"/>
      <c r="D177" s="206" t="s">
        <v>368</v>
      </c>
      <c r="E177" s="301" t="s">
        <v>369</v>
      </c>
      <c r="F177" s="300"/>
      <c r="G177" s="300"/>
      <c r="H177" s="206" t="s">
        <v>22</v>
      </c>
      <c r="I177" s="301" t="s">
        <v>17</v>
      </c>
      <c r="J177" s="300"/>
      <c r="K177" s="204" t="s">
        <v>29</v>
      </c>
      <c r="L177" s="204">
        <v>4</v>
      </c>
      <c r="M177" s="299" t="s">
        <v>19</v>
      </c>
      <c r="N177" s="300"/>
      <c r="O177" s="300"/>
      <c r="P177" s="204" t="s">
        <v>18</v>
      </c>
      <c r="Q177" s="159"/>
      <c r="R177" s="172"/>
      <c r="S177" s="172"/>
      <c r="T177" s="172"/>
      <c r="U177" s="172"/>
      <c r="V177" s="144">
        <f t="shared" si="2"/>
        <v>0</v>
      </c>
    </row>
    <row r="178" spans="1:22" s="149" customFormat="1" ht="24.9" customHeight="1">
      <c r="A178" s="150"/>
      <c r="B178" s="305">
        <v>2018</v>
      </c>
      <c r="C178" s="306"/>
      <c r="D178" s="211" t="s">
        <v>370</v>
      </c>
      <c r="E178" s="307" t="s">
        <v>371</v>
      </c>
      <c r="F178" s="306"/>
      <c r="G178" s="306"/>
      <c r="H178" s="211" t="s">
        <v>22</v>
      </c>
      <c r="I178" s="307" t="s">
        <v>17</v>
      </c>
      <c r="J178" s="306"/>
      <c r="K178" s="209" t="s">
        <v>18</v>
      </c>
      <c r="L178" s="209">
        <v>1</v>
      </c>
      <c r="M178" s="305"/>
      <c r="N178" s="306"/>
      <c r="O178" s="306"/>
      <c r="P178" s="209"/>
      <c r="Q178" s="148">
        <f>Q179</f>
        <v>0</v>
      </c>
      <c r="R178" s="148"/>
      <c r="S178" s="148"/>
      <c r="T178" s="148"/>
      <c r="U178" s="148"/>
      <c r="V178" s="148">
        <f t="shared" si="2"/>
        <v>0</v>
      </c>
    </row>
    <row r="179" spans="1:22" s="149" customFormat="1" ht="24.9" customHeight="1">
      <c r="A179" s="150"/>
      <c r="B179" s="305">
        <v>2018</v>
      </c>
      <c r="C179" s="306"/>
      <c r="D179" s="211" t="s">
        <v>372</v>
      </c>
      <c r="E179" s="307" t="s">
        <v>371</v>
      </c>
      <c r="F179" s="306"/>
      <c r="G179" s="306"/>
      <c r="H179" s="211" t="s">
        <v>22</v>
      </c>
      <c r="I179" s="307" t="s">
        <v>17</v>
      </c>
      <c r="J179" s="306"/>
      <c r="K179" s="209" t="s">
        <v>18</v>
      </c>
      <c r="L179" s="209">
        <v>2</v>
      </c>
      <c r="M179" s="305"/>
      <c r="N179" s="306"/>
      <c r="O179" s="306"/>
      <c r="P179" s="209"/>
      <c r="Q179" s="148">
        <f>Q184</f>
        <v>0</v>
      </c>
      <c r="R179" s="179"/>
      <c r="S179" s="179"/>
      <c r="T179" s="179"/>
      <c r="U179" s="179"/>
      <c r="V179" s="148">
        <f t="shared" si="2"/>
        <v>0</v>
      </c>
    </row>
    <row r="180" spans="1:22" s="156" customFormat="1" ht="24.9" customHeight="1">
      <c r="A180" s="152"/>
      <c r="B180" s="308">
        <v>2018</v>
      </c>
      <c r="C180" s="309"/>
      <c r="D180" s="153" t="s">
        <v>373</v>
      </c>
      <c r="E180" s="310" t="s">
        <v>374</v>
      </c>
      <c r="F180" s="311"/>
      <c r="G180" s="311"/>
      <c r="H180" s="153" t="s">
        <v>22</v>
      </c>
      <c r="I180" s="310" t="s">
        <v>17</v>
      </c>
      <c r="J180" s="309"/>
      <c r="K180" s="212" t="s">
        <v>18</v>
      </c>
      <c r="L180" s="212">
        <v>3</v>
      </c>
      <c r="M180" s="308"/>
      <c r="N180" s="309"/>
      <c r="O180" s="309"/>
      <c r="P180" s="212"/>
      <c r="Q180" s="155"/>
      <c r="R180" s="181"/>
      <c r="S180" s="181"/>
      <c r="T180" s="181"/>
      <c r="U180" s="181"/>
      <c r="V180" s="155">
        <f t="shared" si="2"/>
        <v>0</v>
      </c>
    </row>
    <row r="181" spans="1:22" ht="24.9" customHeight="1">
      <c r="A181" s="136"/>
      <c r="B181" s="299">
        <v>2018</v>
      </c>
      <c r="C181" s="300"/>
      <c r="D181" s="206" t="s">
        <v>375</v>
      </c>
      <c r="E181" s="301" t="s">
        <v>376</v>
      </c>
      <c r="F181" s="300"/>
      <c r="G181" s="300"/>
      <c r="H181" s="206" t="s">
        <v>22</v>
      </c>
      <c r="I181" s="301" t="s">
        <v>17</v>
      </c>
      <c r="J181" s="300"/>
      <c r="K181" s="204" t="s">
        <v>29</v>
      </c>
      <c r="L181" s="204">
        <v>4</v>
      </c>
      <c r="M181" s="299" t="s">
        <v>19</v>
      </c>
      <c r="N181" s="300"/>
      <c r="O181" s="300"/>
      <c r="P181" s="204" t="s">
        <v>18</v>
      </c>
      <c r="Q181" s="159"/>
      <c r="R181" s="172"/>
      <c r="S181" s="172"/>
      <c r="T181" s="172"/>
      <c r="U181" s="172"/>
      <c r="V181" s="144">
        <f t="shared" si="2"/>
        <v>0</v>
      </c>
    </row>
    <row r="182" spans="1:22" ht="24.9" customHeight="1">
      <c r="A182" s="136"/>
      <c r="B182" s="299">
        <v>2018</v>
      </c>
      <c r="C182" s="300"/>
      <c r="D182" s="206" t="s">
        <v>377</v>
      </c>
      <c r="E182" s="301" t="s">
        <v>378</v>
      </c>
      <c r="F182" s="300"/>
      <c r="G182" s="300"/>
      <c r="H182" s="206" t="s">
        <v>22</v>
      </c>
      <c r="I182" s="301" t="s">
        <v>17</v>
      </c>
      <c r="J182" s="300"/>
      <c r="K182" s="204" t="s">
        <v>29</v>
      </c>
      <c r="L182" s="204">
        <v>4</v>
      </c>
      <c r="M182" s="299" t="s">
        <v>19</v>
      </c>
      <c r="N182" s="300"/>
      <c r="O182" s="300"/>
      <c r="P182" s="204" t="s">
        <v>18</v>
      </c>
      <c r="Q182" s="159"/>
      <c r="R182" s="172"/>
      <c r="S182" s="172"/>
      <c r="T182" s="172"/>
      <c r="U182" s="172"/>
      <c r="V182" s="144">
        <f t="shared" si="2"/>
        <v>0</v>
      </c>
    </row>
    <row r="183" spans="1:22" ht="24.9" customHeight="1">
      <c r="A183" s="136"/>
      <c r="B183" s="299">
        <v>2018</v>
      </c>
      <c r="C183" s="300"/>
      <c r="D183" s="206" t="s">
        <v>379</v>
      </c>
      <c r="E183" s="301" t="s">
        <v>380</v>
      </c>
      <c r="F183" s="300"/>
      <c r="G183" s="300"/>
      <c r="H183" s="206" t="s">
        <v>22</v>
      </c>
      <c r="I183" s="301" t="s">
        <v>17</v>
      </c>
      <c r="J183" s="300"/>
      <c r="K183" s="204" t="s">
        <v>29</v>
      </c>
      <c r="L183" s="204">
        <v>4</v>
      </c>
      <c r="M183" s="299" t="s">
        <v>19</v>
      </c>
      <c r="N183" s="300"/>
      <c r="O183" s="300"/>
      <c r="P183" s="204" t="s">
        <v>18</v>
      </c>
      <c r="Q183" s="159"/>
      <c r="R183" s="172"/>
      <c r="S183" s="172"/>
      <c r="T183" s="172"/>
      <c r="U183" s="172"/>
      <c r="V183" s="144">
        <f t="shared" si="2"/>
        <v>0</v>
      </c>
    </row>
    <row r="184" spans="1:22" s="156" customFormat="1" ht="24.9" customHeight="1">
      <c r="A184" s="152"/>
      <c r="B184" s="308">
        <v>2018</v>
      </c>
      <c r="C184" s="309"/>
      <c r="D184" s="153" t="s">
        <v>381</v>
      </c>
      <c r="E184" s="310" t="s">
        <v>382</v>
      </c>
      <c r="F184" s="309"/>
      <c r="G184" s="309"/>
      <c r="H184" s="153" t="s">
        <v>22</v>
      </c>
      <c r="I184" s="310" t="s">
        <v>17</v>
      </c>
      <c r="J184" s="309"/>
      <c r="K184" s="212" t="s">
        <v>18</v>
      </c>
      <c r="L184" s="212">
        <v>3</v>
      </c>
      <c r="M184" s="308"/>
      <c r="N184" s="309"/>
      <c r="O184" s="309"/>
      <c r="P184" s="212"/>
      <c r="Q184" s="155">
        <f>Q185+Q186+Q187+Q188+Q189+Q190+Q191+Q192+Q193+Q194+Q195+Q196+Q197+Q198+Q199+Q200+Q201+Q202+Q203+Q204+Q205+Q206+Q207+Q208+Q209+Q210+Q211+Q212+Q213</f>
        <v>0</v>
      </c>
      <c r="R184" s="181"/>
      <c r="S184" s="181"/>
      <c r="T184" s="181"/>
      <c r="U184" s="181"/>
      <c r="V184" s="155">
        <f t="shared" si="2"/>
        <v>0</v>
      </c>
    </row>
    <row r="185" spans="1:22" ht="24.9" customHeight="1">
      <c r="A185" s="136"/>
      <c r="B185" s="299">
        <v>2018</v>
      </c>
      <c r="C185" s="300"/>
      <c r="D185" s="206" t="s">
        <v>383</v>
      </c>
      <c r="E185" s="301" t="s">
        <v>384</v>
      </c>
      <c r="F185" s="300"/>
      <c r="G185" s="300"/>
      <c r="H185" s="206" t="s">
        <v>22</v>
      </c>
      <c r="I185" s="301" t="s">
        <v>17</v>
      </c>
      <c r="J185" s="300"/>
      <c r="K185" s="204" t="s">
        <v>29</v>
      </c>
      <c r="L185" s="204">
        <v>4</v>
      </c>
      <c r="M185" s="299" t="s">
        <v>19</v>
      </c>
      <c r="N185" s="300"/>
      <c r="O185" s="300"/>
      <c r="P185" s="204" t="s">
        <v>18</v>
      </c>
      <c r="Q185" s="159"/>
      <c r="R185" s="172"/>
      <c r="S185" s="172"/>
      <c r="T185" s="172"/>
      <c r="U185" s="172"/>
      <c r="V185" s="144">
        <f t="shared" si="2"/>
        <v>0</v>
      </c>
    </row>
    <row r="186" spans="1:22" ht="24.9" customHeight="1">
      <c r="A186" s="136"/>
      <c r="B186" s="299">
        <v>2018</v>
      </c>
      <c r="C186" s="300"/>
      <c r="D186" s="206" t="s">
        <v>385</v>
      </c>
      <c r="E186" s="301" t="s">
        <v>386</v>
      </c>
      <c r="F186" s="300"/>
      <c r="G186" s="300"/>
      <c r="H186" s="206" t="s">
        <v>22</v>
      </c>
      <c r="I186" s="301" t="s">
        <v>17</v>
      </c>
      <c r="J186" s="300"/>
      <c r="K186" s="204" t="s">
        <v>29</v>
      </c>
      <c r="L186" s="204">
        <v>4</v>
      </c>
      <c r="M186" s="299" t="s">
        <v>19</v>
      </c>
      <c r="N186" s="300"/>
      <c r="O186" s="300"/>
      <c r="P186" s="204" t="s">
        <v>18</v>
      </c>
      <c r="Q186" s="159"/>
      <c r="R186" s="172"/>
      <c r="S186" s="172"/>
      <c r="T186" s="172"/>
      <c r="U186" s="172"/>
      <c r="V186" s="144">
        <f t="shared" si="2"/>
        <v>0</v>
      </c>
    </row>
    <row r="187" spans="1:22" ht="24.9" customHeight="1">
      <c r="A187" s="136"/>
      <c r="B187" s="299">
        <v>2018</v>
      </c>
      <c r="C187" s="300"/>
      <c r="D187" s="206" t="s">
        <v>387</v>
      </c>
      <c r="E187" s="301" t="s">
        <v>388</v>
      </c>
      <c r="F187" s="300"/>
      <c r="G187" s="300"/>
      <c r="H187" s="206" t="s">
        <v>22</v>
      </c>
      <c r="I187" s="301" t="s">
        <v>17</v>
      </c>
      <c r="J187" s="300"/>
      <c r="K187" s="204" t="s">
        <v>29</v>
      </c>
      <c r="L187" s="204">
        <v>4</v>
      </c>
      <c r="M187" s="299" t="s">
        <v>19</v>
      </c>
      <c r="N187" s="300"/>
      <c r="O187" s="300"/>
      <c r="P187" s="204" t="s">
        <v>18</v>
      </c>
      <c r="Q187" s="159"/>
      <c r="R187" s="172"/>
      <c r="S187" s="172"/>
      <c r="T187" s="172"/>
      <c r="U187" s="172"/>
      <c r="V187" s="144">
        <f t="shared" si="2"/>
        <v>0</v>
      </c>
    </row>
    <row r="188" spans="1:22" ht="24.9" customHeight="1">
      <c r="A188" s="136"/>
      <c r="B188" s="299">
        <v>2018</v>
      </c>
      <c r="C188" s="300"/>
      <c r="D188" s="206" t="s">
        <v>389</v>
      </c>
      <c r="E188" s="301" t="s">
        <v>390</v>
      </c>
      <c r="F188" s="300"/>
      <c r="G188" s="300"/>
      <c r="H188" s="206" t="s">
        <v>22</v>
      </c>
      <c r="I188" s="301" t="s">
        <v>17</v>
      </c>
      <c r="J188" s="300"/>
      <c r="K188" s="204" t="s">
        <v>29</v>
      </c>
      <c r="L188" s="204">
        <v>4</v>
      </c>
      <c r="M188" s="299" t="s">
        <v>19</v>
      </c>
      <c r="N188" s="300"/>
      <c r="O188" s="300"/>
      <c r="P188" s="204" t="s">
        <v>18</v>
      </c>
      <c r="Q188" s="159"/>
      <c r="R188" s="172"/>
      <c r="S188" s="172"/>
      <c r="T188" s="172"/>
      <c r="U188" s="172"/>
      <c r="V188" s="144">
        <f t="shared" si="2"/>
        <v>0</v>
      </c>
    </row>
    <row r="189" spans="1:22" ht="24.9" customHeight="1">
      <c r="A189" s="136"/>
      <c r="B189" s="299">
        <v>2018</v>
      </c>
      <c r="C189" s="300"/>
      <c r="D189" s="206" t="s">
        <v>391</v>
      </c>
      <c r="E189" s="301" t="s">
        <v>392</v>
      </c>
      <c r="F189" s="300"/>
      <c r="G189" s="300"/>
      <c r="H189" s="206" t="s">
        <v>22</v>
      </c>
      <c r="I189" s="301" t="s">
        <v>17</v>
      </c>
      <c r="J189" s="300"/>
      <c r="K189" s="204" t="s">
        <v>29</v>
      </c>
      <c r="L189" s="204">
        <v>4</v>
      </c>
      <c r="M189" s="299" t="s">
        <v>19</v>
      </c>
      <c r="N189" s="300"/>
      <c r="O189" s="300"/>
      <c r="P189" s="204" t="s">
        <v>18</v>
      </c>
      <c r="Q189" s="159"/>
      <c r="R189" s="172"/>
      <c r="S189" s="172"/>
      <c r="T189" s="172"/>
      <c r="U189" s="172"/>
      <c r="V189" s="144">
        <f t="shared" si="2"/>
        <v>0</v>
      </c>
    </row>
    <row r="190" spans="1:22" ht="24.9" customHeight="1">
      <c r="A190" s="136"/>
      <c r="B190" s="299">
        <v>2018</v>
      </c>
      <c r="C190" s="300"/>
      <c r="D190" s="206" t="s">
        <v>393</v>
      </c>
      <c r="E190" s="301" t="s">
        <v>394</v>
      </c>
      <c r="F190" s="300"/>
      <c r="G190" s="300"/>
      <c r="H190" s="206" t="s">
        <v>22</v>
      </c>
      <c r="I190" s="301" t="s">
        <v>17</v>
      </c>
      <c r="J190" s="300"/>
      <c r="K190" s="204" t="s">
        <v>29</v>
      </c>
      <c r="L190" s="204">
        <v>4</v>
      </c>
      <c r="M190" s="299" t="s">
        <v>19</v>
      </c>
      <c r="N190" s="300"/>
      <c r="O190" s="300"/>
      <c r="P190" s="204" t="s">
        <v>18</v>
      </c>
      <c r="Q190" s="159"/>
      <c r="R190" s="172"/>
      <c r="S190" s="172"/>
      <c r="T190" s="172"/>
      <c r="U190" s="172"/>
      <c r="V190" s="144">
        <f t="shared" si="2"/>
        <v>0</v>
      </c>
    </row>
    <row r="191" spans="1:22" ht="24.9" customHeight="1">
      <c r="A191" s="136"/>
      <c r="B191" s="299">
        <v>2018</v>
      </c>
      <c r="C191" s="300"/>
      <c r="D191" s="206" t="s">
        <v>395</v>
      </c>
      <c r="E191" s="301" t="s">
        <v>396</v>
      </c>
      <c r="F191" s="300"/>
      <c r="G191" s="300"/>
      <c r="H191" s="206" t="s">
        <v>22</v>
      </c>
      <c r="I191" s="301" t="s">
        <v>17</v>
      </c>
      <c r="J191" s="300"/>
      <c r="K191" s="204" t="s">
        <v>29</v>
      </c>
      <c r="L191" s="204">
        <v>4</v>
      </c>
      <c r="M191" s="299" t="s">
        <v>19</v>
      </c>
      <c r="N191" s="300"/>
      <c r="O191" s="300"/>
      <c r="P191" s="204" t="s">
        <v>18</v>
      </c>
      <c r="Q191" s="159"/>
      <c r="R191" s="172"/>
      <c r="S191" s="172"/>
      <c r="T191" s="172"/>
      <c r="U191" s="172"/>
      <c r="V191" s="144">
        <f t="shared" si="2"/>
        <v>0</v>
      </c>
    </row>
    <row r="192" spans="1:22" ht="24.9" customHeight="1">
      <c r="A192" s="136"/>
      <c r="B192" s="299">
        <v>2018</v>
      </c>
      <c r="C192" s="300"/>
      <c r="D192" s="206" t="s">
        <v>397</v>
      </c>
      <c r="E192" s="301" t="s">
        <v>398</v>
      </c>
      <c r="F192" s="300"/>
      <c r="G192" s="300"/>
      <c r="H192" s="206" t="s">
        <v>22</v>
      </c>
      <c r="I192" s="301" t="s">
        <v>17</v>
      </c>
      <c r="J192" s="300"/>
      <c r="K192" s="204" t="s">
        <v>29</v>
      </c>
      <c r="L192" s="204">
        <v>4</v>
      </c>
      <c r="M192" s="299" t="s">
        <v>19</v>
      </c>
      <c r="N192" s="300"/>
      <c r="O192" s="300"/>
      <c r="P192" s="204" t="s">
        <v>18</v>
      </c>
      <c r="Q192" s="159"/>
      <c r="R192" s="172"/>
      <c r="S192" s="172"/>
      <c r="T192" s="172"/>
      <c r="U192" s="172"/>
      <c r="V192" s="144">
        <f t="shared" si="2"/>
        <v>0</v>
      </c>
    </row>
    <row r="193" spans="1:22" ht="24.9" customHeight="1">
      <c r="A193" s="136"/>
      <c r="B193" s="299">
        <v>2018</v>
      </c>
      <c r="C193" s="300"/>
      <c r="D193" s="206" t="s">
        <v>399</v>
      </c>
      <c r="E193" s="301" t="s">
        <v>400</v>
      </c>
      <c r="F193" s="300"/>
      <c r="G193" s="300"/>
      <c r="H193" s="206" t="s">
        <v>22</v>
      </c>
      <c r="I193" s="301" t="s">
        <v>17</v>
      </c>
      <c r="J193" s="300"/>
      <c r="K193" s="204" t="s">
        <v>29</v>
      </c>
      <c r="L193" s="204">
        <v>4</v>
      </c>
      <c r="M193" s="299" t="s">
        <v>19</v>
      </c>
      <c r="N193" s="300"/>
      <c r="O193" s="300"/>
      <c r="P193" s="204" t="s">
        <v>18</v>
      </c>
      <c r="Q193" s="159"/>
      <c r="R193" s="172"/>
      <c r="S193" s="172"/>
      <c r="T193" s="172"/>
      <c r="U193" s="172"/>
      <c r="V193" s="144">
        <f t="shared" si="2"/>
        <v>0</v>
      </c>
    </row>
    <row r="194" spans="1:22" ht="24.9" customHeight="1">
      <c r="A194" s="136"/>
      <c r="B194" s="299">
        <v>2018</v>
      </c>
      <c r="C194" s="300"/>
      <c r="D194" s="206" t="s">
        <v>401</v>
      </c>
      <c r="E194" s="301" t="s">
        <v>402</v>
      </c>
      <c r="F194" s="300"/>
      <c r="G194" s="300"/>
      <c r="H194" s="206" t="s">
        <v>22</v>
      </c>
      <c r="I194" s="301" t="s">
        <v>17</v>
      </c>
      <c r="J194" s="300"/>
      <c r="K194" s="204" t="s">
        <v>29</v>
      </c>
      <c r="L194" s="204">
        <v>4</v>
      </c>
      <c r="M194" s="299" t="s">
        <v>19</v>
      </c>
      <c r="N194" s="300"/>
      <c r="O194" s="300"/>
      <c r="P194" s="204" t="s">
        <v>18</v>
      </c>
      <c r="Q194" s="159"/>
      <c r="R194" s="172"/>
      <c r="S194" s="172"/>
      <c r="T194" s="172"/>
      <c r="U194" s="172"/>
      <c r="V194" s="144">
        <f t="shared" si="2"/>
        <v>0</v>
      </c>
    </row>
    <row r="195" spans="1:22" ht="24.9" customHeight="1">
      <c r="A195" s="136"/>
      <c r="B195" s="299">
        <v>2018</v>
      </c>
      <c r="C195" s="300"/>
      <c r="D195" s="206" t="s">
        <v>403</v>
      </c>
      <c r="E195" s="301" t="s">
        <v>404</v>
      </c>
      <c r="F195" s="300"/>
      <c r="G195" s="300"/>
      <c r="H195" s="206" t="s">
        <v>22</v>
      </c>
      <c r="I195" s="301" t="s">
        <v>17</v>
      </c>
      <c r="J195" s="300"/>
      <c r="K195" s="204" t="s">
        <v>29</v>
      </c>
      <c r="L195" s="204">
        <v>4</v>
      </c>
      <c r="M195" s="299" t="s">
        <v>19</v>
      </c>
      <c r="N195" s="300"/>
      <c r="O195" s="300"/>
      <c r="P195" s="204" t="s">
        <v>18</v>
      </c>
      <c r="Q195" s="159"/>
      <c r="R195" s="172"/>
      <c r="S195" s="172"/>
      <c r="T195" s="172"/>
      <c r="U195" s="172"/>
      <c r="V195" s="144">
        <f t="shared" si="2"/>
        <v>0</v>
      </c>
    </row>
    <row r="196" spans="1:22" ht="24.9" customHeight="1">
      <c r="A196" s="136"/>
      <c r="B196" s="299">
        <v>2018</v>
      </c>
      <c r="C196" s="300"/>
      <c r="D196" s="206" t="s">
        <v>405</v>
      </c>
      <c r="E196" s="301" t="s">
        <v>406</v>
      </c>
      <c r="F196" s="300"/>
      <c r="G196" s="300"/>
      <c r="H196" s="206" t="s">
        <v>22</v>
      </c>
      <c r="I196" s="301" t="s">
        <v>17</v>
      </c>
      <c r="J196" s="300"/>
      <c r="K196" s="204" t="s">
        <v>29</v>
      </c>
      <c r="L196" s="204">
        <v>4</v>
      </c>
      <c r="M196" s="299" t="s">
        <v>19</v>
      </c>
      <c r="N196" s="300"/>
      <c r="O196" s="300"/>
      <c r="P196" s="204" t="s">
        <v>18</v>
      </c>
      <c r="Q196" s="159"/>
      <c r="R196" s="172"/>
      <c r="S196" s="172"/>
      <c r="T196" s="172"/>
      <c r="U196" s="172"/>
      <c r="V196" s="144">
        <f t="shared" si="2"/>
        <v>0</v>
      </c>
    </row>
    <row r="197" spans="1:22" ht="36.75" customHeight="1">
      <c r="A197" s="136"/>
      <c r="B197" s="299">
        <v>2018</v>
      </c>
      <c r="C197" s="300"/>
      <c r="D197" s="206" t="s">
        <v>407</v>
      </c>
      <c r="E197" s="301" t="s">
        <v>408</v>
      </c>
      <c r="F197" s="300"/>
      <c r="G197" s="300"/>
      <c r="H197" s="206" t="s">
        <v>22</v>
      </c>
      <c r="I197" s="301" t="s">
        <v>17</v>
      </c>
      <c r="J197" s="300"/>
      <c r="K197" s="204" t="s">
        <v>29</v>
      </c>
      <c r="L197" s="204">
        <v>4</v>
      </c>
      <c r="M197" s="299" t="s">
        <v>19</v>
      </c>
      <c r="N197" s="300"/>
      <c r="O197" s="300"/>
      <c r="P197" s="204" t="s">
        <v>18</v>
      </c>
      <c r="Q197" s="159"/>
      <c r="R197" s="172"/>
      <c r="S197" s="172"/>
      <c r="T197" s="172"/>
      <c r="U197" s="172"/>
      <c r="V197" s="144">
        <f t="shared" si="2"/>
        <v>0</v>
      </c>
    </row>
    <row r="198" spans="1:22" ht="24.9" customHeight="1">
      <c r="A198" s="136"/>
      <c r="B198" s="299">
        <v>2018</v>
      </c>
      <c r="C198" s="300"/>
      <c r="D198" s="206" t="s">
        <v>409</v>
      </c>
      <c r="E198" s="301" t="s">
        <v>410</v>
      </c>
      <c r="F198" s="300"/>
      <c r="G198" s="300"/>
      <c r="H198" s="206" t="s">
        <v>22</v>
      </c>
      <c r="I198" s="301" t="s">
        <v>17</v>
      </c>
      <c r="J198" s="300"/>
      <c r="K198" s="204" t="s">
        <v>29</v>
      </c>
      <c r="L198" s="204">
        <v>4</v>
      </c>
      <c r="M198" s="299" t="s">
        <v>19</v>
      </c>
      <c r="N198" s="300"/>
      <c r="O198" s="300"/>
      <c r="P198" s="204" t="s">
        <v>18</v>
      </c>
      <c r="Q198" s="159"/>
      <c r="R198" s="172"/>
      <c r="S198" s="172"/>
      <c r="T198" s="172"/>
      <c r="U198" s="172"/>
      <c r="V198" s="144">
        <f t="shared" ref="V198:V217" si="3">Q198+R198+S198+T198+U198</f>
        <v>0</v>
      </c>
    </row>
    <row r="199" spans="1:22" ht="24.9" customHeight="1">
      <c r="A199" s="136"/>
      <c r="B199" s="299">
        <v>2018</v>
      </c>
      <c r="C199" s="300"/>
      <c r="D199" s="206" t="s">
        <v>411</v>
      </c>
      <c r="E199" s="301" t="s">
        <v>412</v>
      </c>
      <c r="F199" s="300"/>
      <c r="G199" s="300"/>
      <c r="H199" s="206" t="s">
        <v>22</v>
      </c>
      <c r="I199" s="301" t="s">
        <v>17</v>
      </c>
      <c r="J199" s="300"/>
      <c r="K199" s="204" t="s">
        <v>29</v>
      </c>
      <c r="L199" s="204">
        <v>4</v>
      </c>
      <c r="M199" s="299" t="s">
        <v>19</v>
      </c>
      <c r="N199" s="300"/>
      <c r="O199" s="300"/>
      <c r="P199" s="204" t="s">
        <v>18</v>
      </c>
      <c r="Q199" s="159"/>
      <c r="R199" s="172"/>
      <c r="S199" s="172"/>
      <c r="T199" s="172"/>
      <c r="U199" s="172"/>
      <c r="V199" s="144">
        <f t="shared" si="3"/>
        <v>0</v>
      </c>
    </row>
    <row r="200" spans="1:22" ht="24.9" customHeight="1">
      <c r="A200" s="136"/>
      <c r="B200" s="299">
        <v>2018</v>
      </c>
      <c r="C200" s="300"/>
      <c r="D200" s="206" t="s">
        <v>413</v>
      </c>
      <c r="E200" s="301" t="s">
        <v>414</v>
      </c>
      <c r="F200" s="300"/>
      <c r="G200" s="300"/>
      <c r="H200" s="206" t="s">
        <v>22</v>
      </c>
      <c r="I200" s="301" t="s">
        <v>17</v>
      </c>
      <c r="J200" s="300"/>
      <c r="K200" s="204" t="s">
        <v>29</v>
      </c>
      <c r="L200" s="204">
        <v>4</v>
      </c>
      <c r="M200" s="299" t="s">
        <v>19</v>
      </c>
      <c r="N200" s="300"/>
      <c r="O200" s="300"/>
      <c r="P200" s="204" t="s">
        <v>18</v>
      </c>
      <c r="Q200" s="159"/>
      <c r="R200" s="172"/>
      <c r="S200" s="172"/>
      <c r="T200" s="172"/>
      <c r="U200" s="172"/>
      <c r="V200" s="144">
        <f t="shared" si="3"/>
        <v>0</v>
      </c>
    </row>
    <row r="201" spans="1:22" ht="24.9" customHeight="1">
      <c r="A201" s="136"/>
      <c r="B201" s="299">
        <v>2018</v>
      </c>
      <c r="C201" s="300"/>
      <c r="D201" s="206" t="s">
        <v>415</v>
      </c>
      <c r="E201" s="301" t="s">
        <v>416</v>
      </c>
      <c r="F201" s="300"/>
      <c r="G201" s="300"/>
      <c r="H201" s="206" t="s">
        <v>22</v>
      </c>
      <c r="I201" s="301" t="s">
        <v>17</v>
      </c>
      <c r="J201" s="300"/>
      <c r="K201" s="204" t="s">
        <v>29</v>
      </c>
      <c r="L201" s="204">
        <v>4</v>
      </c>
      <c r="M201" s="299" t="s">
        <v>19</v>
      </c>
      <c r="N201" s="300"/>
      <c r="O201" s="300"/>
      <c r="P201" s="204" t="s">
        <v>18</v>
      </c>
      <c r="Q201" s="159"/>
      <c r="R201" s="172"/>
      <c r="S201" s="172"/>
      <c r="T201" s="172"/>
      <c r="U201" s="172"/>
      <c r="V201" s="144">
        <f t="shared" si="3"/>
        <v>0</v>
      </c>
    </row>
    <row r="202" spans="1:22" ht="24.9" customHeight="1">
      <c r="A202" s="136"/>
      <c r="B202" s="299">
        <v>2018</v>
      </c>
      <c r="C202" s="300"/>
      <c r="D202" s="206" t="s">
        <v>417</v>
      </c>
      <c r="E202" s="301" t="s">
        <v>418</v>
      </c>
      <c r="F202" s="300"/>
      <c r="G202" s="300"/>
      <c r="H202" s="206" t="s">
        <v>22</v>
      </c>
      <c r="I202" s="301" t="s">
        <v>17</v>
      </c>
      <c r="J202" s="300"/>
      <c r="K202" s="204" t="s">
        <v>29</v>
      </c>
      <c r="L202" s="204">
        <v>4</v>
      </c>
      <c r="M202" s="299" t="s">
        <v>19</v>
      </c>
      <c r="N202" s="300"/>
      <c r="O202" s="300"/>
      <c r="P202" s="204" t="s">
        <v>18</v>
      </c>
      <c r="Q202" s="159"/>
      <c r="R202" s="172"/>
      <c r="S202" s="172"/>
      <c r="T202" s="172"/>
      <c r="U202" s="172"/>
      <c r="V202" s="144">
        <f t="shared" si="3"/>
        <v>0</v>
      </c>
    </row>
    <row r="203" spans="1:22" ht="24.9" customHeight="1">
      <c r="A203" s="136"/>
      <c r="B203" s="299">
        <v>2018</v>
      </c>
      <c r="C203" s="300"/>
      <c r="D203" s="206" t="s">
        <v>419</v>
      </c>
      <c r="E203" s="301" t="s">
        <v>420</v>
      </c>
      <c r="F203" s="300"/>
      <c r="G203" s="300"/>
      <c r="H203" s="206" t="s">
        <v>22</v>
      </c>
      <c r="I203" s="301" t="s">
        <v>17</v>
      </c>
      <c r="J203" s="300"/>
      <c r="K203" s="204" t="s">
        <v>29</v>
      </c>
      <c r="L203" s="204">
        <v>4</v>
      </c>
      <c r="M203" s="299" t="s">
        <v>19</v>
      </c>
      <c r="N203" s="300"/>
      <c r="O203" s="300"/>
      <c r="P203" s="204" t="s">
        <v>18</v>
      </c>
      <c r="Q203" s="159"/>
      <c r="R203" s="172"/>
      <c r="S203" s="172"/>
      <c r="T203" s="172"/>
      <c r="U203" s="172"/>
      <c r="V203" s="144">
        <f t="shared" si="3"/>
        <v>0</v>
      </c>
    </row>
    <row r="204" spans="1:22" ht="24.9" customHeight="1">
      <c r="A204" s="136"/>
      <c r="B204" s="299">
        <v>2018</v>
      </c>
      <c r="C204" s="300"/>
      <c r="D204" s="206" t="s">
        <v>421</v>
      </c>
      <c r="E204" s="301" t="s">
        <v>422</v>
      </c>
      <c r="F204" s="300"/>
      <c r="G204" s="300"/>
      <c r="H204" s="206" t="s">
        <v>22</v>
      </c>
      <c r="I204" s="301" t="s">
        <v>17</v>
      </c>
      <c r="J204" s="300"/>
      <c r="K204" s="204" t="s">
        <v>29</v>
      </c>
      <c r="L204" s="204">
        <v>4</v>
      </c>
      <c r="M204" s="299" t="s">
        <v>19</v>
      </c>
      <c r="N204" s="300"/>
      <c r="O204" s="300"/>
      <c r="P204" s="204" t="s">
        <v>18</v>
      </c>
      <c r="Q204" s="159"/>
      <c r="R204" s="172"/>
      <c r="S204" s="172"/>
      <c r="T204" s="172"/>
      <c r="U204" s="172"/>
      <c r="V204" s="144">
        <f t="shared" si="3"/>
        <v>0</v>
      </c>
    </row>
    <row r="205" spans="1:22" ht="24.9" customHeight="1">
      <c r="A205" s="136"/>
      <c r="B205" s="299">
        <v>2018</v>
      </c>
      <c r="C205" s="300"/>
      <c r="D205" s="206" t="s">
        <v>423</v>
      </c>
      <c r="E205" s="301" t="s">
        <v>424</v>
      </c>
      <c r="F205" s="300"/>
      <c r="G205" s="300"/>
      <c r="H205" s="206" t="s">
        <v>22</v>
      </c>
      <c r="I205" s="301" t="s">
        <v>17</v>
      </c>
      <c r="J205" s="300"/>
      <c r="K205" s="204" t="s">
        <v>29</v>
      </c>
      <c r="L205" s="204">
        <v>4</v>
      </c>
      <c r="M205" s="299" t="s">
        <v>19</v>
      </c>
      <c r="N205" s="300"/>
      <c r="O205" s="300"/>
      <c r="P205" s="204" t="s">
        <v>18</v>
      </c>
      <c r="Q205" s="159"/>
      <c r="R205" s="172"/>
      <c r="S205" s="172"/>
      <c r="T205" s="172"/>
      <c r="U205" s="172"/>
      <c r="V205" s="144">
        <f t="shared" si="3"/>
        <v>0</v>
      </c>
    </row>
    <row r="206" spans="1:22" ht="24.9" customHeight="1">
      <c r="A206" s="136"/>
      <c r="B206" s="299">
        <v>2018</v>
      </c>
      <c r="C206" s="300"/>
      <c r="D206" s="206" t="s">
        <v>425</v>
      </c>
      <c r="E206" s="301" t="s">
        <v>426</v>
      </c>
      <c r="F206" s="300"/>
      <c r="G206" s="300"/>
      <c r="H206" s="206" t="s">
        <v>22</v>
      </c>
      <c r="I206" s="301" t="s">
        <v>17</v>
      </c>
      <c r="J206" s="300"/>
      <c r="K206" s="204" t="s">
        <v>29</v>
      </c>
      <c r="L206" s="204">
        <v>4</v>
      </c>
      <c r="M206" s="299" t="s">
        <v>19</v>
      </c>
      <c r="N206" s="300"/>
      <c r="O206" s="300"/>
      <c r="P206" s="204" t="s">
        <v>18</v>
      </c>
      <c r="Q206" s="159"/>
      <c r="R206" s="172"/>
      <c r="S206" s="172"/>
      <c r="T206" s="172"/>
      <c r="U206" s="172"/>
      <c r="V206" s="144">
        <f t="shared" si="3"/>
        <v>0</v>
      </c>
    </row>
    <row r="207" spans="1:22" ht="24.9" customHeight="1">
      <c r="A207" s="136"/>
      <c r="B207" s="299">
        <v>2018</v>
      </c>
      <c r="C207" s="300"/>
      <c r="D207" s="206" t="s">
        <v>427</v>
      </c>
      <c r="E207" s="301" t="s">
        <v>428</v>
      </c>
      <c r="F207" s="300"/>
      <c r="G207" s="300"/>
      <c r="H207" s="206" t="s">
        <v>22</v>
      </c>
      <c r="I207" s="301" t="s">
        <v>17</v>
      </c>
      <c r="J207" s="300"/>
      <c r="K207" s="204" t="s">
        <v>29</v>
      </c>
      <c r="L207" s="204">
        <v>4</v>
      </c>
      <c r="M207" s="299" t="s">
        <v>19</v>
      </c>
      <c r="N207" s="300"/>
      <c r="O207" s="300"/>
      <c r="P207" s="204" t="s">
        <v>18</v>
      </c>
      <c r="Q207" s="159"/>
      <c r="R207" s="172"/>
      <c r="S207" s="172"/>
      <c r="T207" s="172"/>
      <c r="U207" s="172"/>
      <c r="V207" s="144">
        <f t="shared" si="3"/>
        <v>0</v>
      </c>
    </row>
    <row r="208" spans="1:22" ht="24.9" customHeight="1">
      <c r="A208" s="136"/>
      <c r="B208" s="299">
        <v>2018</v>
      </c>
      <c r="C208" s="300"/>
      <c r="D208" s="206" t="s">
        <v>429</v>
      </c>
      <c r="E208" s="301" t="s">
        <v>430</v>
      </c>
      <c r="F208" s="300"/>
      <c r="G208" s="300"/>
      <c r="H208" s="206" t="s">
        <v>22</v>
      </c>
      <c r="I208" s="301" t="s">
        <v>17</v>
      </c>
      <c r="J208" s="300"/>
      <c r="K208" s="204" t="s">
        <v>29</v>
      </c>
      <c r="L208" s="204">
        <v>4</v>
      </c>
      <c r="M208" s="299" t="s">
        <v>19</v>
      </c>
      <c r="N208" s="300"/>
      <c r="O208" s="300"/>
      <c r="P208" s="204" t="s">
        <v>18</v>
      </c>
      <c r="Q208" s="159"/>
      <c r="R208" s="172"/>
      <c r="S208" s="172"/>
      <c r="T208" s="172"/>
      <c r="U208" s="172"/>
      <c r="V208" s="144">
        <f t="shared" si="3"/>
        <v>0</v>
      </c>
    </row>
    <row r="209" spans="1:22" ht="24.9" customHeight="1">
      <c r="A209" s="136"/>
      <c r="B209" s="299">
        <v>2018</v>
      </c>
      <c r="C209" s="300"/>
      <c r="D209" s="206" t="s">
        <v>431</v>
      </c>
      <c r="E209" s="301" t="s">
        <v>432</v>
      </c>
      <c r="F209" s="300"/>
      <c r="G209" s="300"/>
      <c r="H209" s="206" t="s">
        <v>22</v>
      </c>
      <c r="I209" s="301" t="s">
        <v>17</v>
      </c>
      <c r="J209" s="300"/>
      <c r="K209" s="204" t="s">
        <v>29</v>
      </c>
      <c r="L209" s="204">
        <v>4</v>
      </c>
      <c r="M209" s="299" t="s">
        <v>19</v>
      </c>
      <c r="N209" s="300"/>
      <c r="O209" s="300"/>
      <c r="P209" s="204" t="s">
        <v>18</v>
      </c>
      <c r="Q209" s="159"/>
      <c r="R209" s="172"/>
      <c r="S209" s="172"/>
      <c r="T209" s="172"/>
      <c r="U209" s="172"/>
      <c r="V209" s="144">
        <f t="shared" si="3"/>
        <v>0</v>
      </c>
    </row>
    <row r="210" spans="1:22" ht="24.9" customHeight="1">
      <c r="A210" s="136"/>
      <c r="B210" s="299">
        <v>2018</v>
      </c>
      <c r="C210" s="300"/>
      <c r="D210" s="206" t="s">
        <v>433</v>
      </c>
      <c r="E210" s="301" t="s">
        <v>434</v>
      </c>
      <c r="F210" s="300"/>
      <c r="G210" s="300"/>
      <c r="H210" s="206" t="s">
        <v>22</v>
      </c>
      <c r="I210" s="301" t="s">
        <v>17</v>
      </c>
      <c r="J210" s="300"/>
      <c r="K210" s="204" t="s">
        <v>29</v>
      </c>
      <c r="L210" s="204">
        <v>4</v>
      </c>
      <c r="M210" s="299" t="s">
        <v>19</v>
      </c>
      <c r="N210" s="300"/>
      <c r="O210" s="300"/>
      <c r="P210" s="204" t="s">
        <v>18</v>
      </c>
      <c r="Q210" s="159"/>
      <c r="R210" s="172"/>
      <c r="S210" s="172"/>
      <c r="T210" s="172"/>
      <c r="U210" s="172"/>
      <c r="V210" s="144">
        <f t="shared" si="3"/>
        <v>0</v>
      </c>
    </row>
    <row r="211" spans="1:22" ht="24.9" customHeight="1">
      <c r="A211" s="136"/>
      <c r="B211" s="299">
        <v>2018</v>
      </c>
      <c r="C211" s="300"/>
      <c r="D211" s="206" t="s">
        <v>435</v>
      </c>
      <c r="E211" s="301" t="s">
        <v>436</v>
      </c>
      <c r="F211" s="300"/>
      <c r="G211" s="300"/>
      <c r="H211" s="206" t="s">
        <v>22</v>
      </c>
      <c r="I211" s="301" t="s">
        <v>17</v>
      </c>
      <c r="J211" s="300"/>
      <c r="K211" s="204" t="s">
        <v>29</v>
      </c>
      <c r="L211" s="204">
        <v>4</v>
      </c>
      <c r="M211" s="299" t="s">
        <v>19</v>
      </c>
      <c r="N211" s="300"/>
      <c r="O211" s="300"/>
      <c r="P211" s="204" t="s">
        <v>18</v>
      </c>
      <c r="Q211" s="159"/>
      <c r="R211" s="172"/>
      <c r="S211" s="172"/>
      <c r="T211" s="172"/>
      <c r="U211" s="172"/>
      <c r="V211" s="144">
        <f t="shared" si="3"/>
        <v>0</v>
      </c>
    </row>
    <row r="212" spans="1:22" ht="24.9" customHeight="1">
      <c r="A212" s="136"/>
      <c r="B212" s="299">
        <v>2018</v>
      </c>
      <c r="C212" s="300"/>
      <c r="D212" s="206" t="s">
        <v>437</v>
      </c>
      <c r="E212" s="301" t="s">
        <v>438</v>
      </c>
      <c r="F212" s="300"/>
      <c r="G212" s="300"/>
      <c r="H212" s="206" t="s">
        <v>22</v>
      </c>
      <c r="I212" s="301" t="s">
        <v>17</v>
      </c>
      <c r="J212" s="300"/>
      <c r="K212" s="204" t="s">
        <v>29</v>
      </c>
      <c r="L212" s="204">
        <v>4</v>
      </c>
      <c r="M212" s="299" t="s">
        <v>19</v>
      </c>
      <c r="N212" s="300"/>
      <c r="O212" s="300"/>
      <c r="P212" s="204" t="s">
        <v>18</v>
      </c>
      <c r="Q212" s="159"/>
      <c r="R212" s="172"/>
      <c r="S212" s="172"/>
      <c r="T212" s="172"/>
      <c r="U212" s="172"/>
      <c r="V212" s="144">
        <f t="shared" si="3"/>
        <v>0</v>
      </c>
    </row>
    <row r="213" spans="1:22" ht="24.9" customHeight="1">
      <c r="A213" s="136"/>
      <c r="B213" s="299">
        <v>2018</v>
      </c>
      <c r="C213" s="300"/>
      <c r="D213" s="206" t="s">
        <v>439</v>
      </c>
      <c r="E213" s="301" t="s">
        <v>440</v>
      </c>
      <c r="F213" s="300"/>
      <c r="G213" s="300"/>
      <c r="H213" s="206" t="s">
        <v>22</v>
      </c>
      <c r="I213" s="301" t="s">
        <v>17</v>
      </c>
      <c r="J213" s="300"/>
      <c r="K213" s="204" t="s">
        <v>29</v>
      </c>
      <c r="L213" s="204">
        <v>4</v>
      </c>
      <c r="M213" s="299" t="s">
        <v>19</v>
      </c>
      <c r="N213" s="300"/>
      <c r="O213" s="300"/>
      <c r="P213" s="204" t="s">
        <v>18</v>
      </c>
      <c r="Q213" s="159"/>
      <c r="R213" s="172"/>
      <c r="S213" s="172"/>
      <c r="T213" s="172"/>
      <c r="U213" s="172"/>
      <c r="V213" s="144">
        <f t="shared" si="3"/>
        <v>0</v>
      </c>
    </row>
    <row r="214" spans="1:22" s="149" customFormat="1" ht="24.9" customHeight="1">
      <c r="A214" s="150"/>
      <c r="B214" s="305">
        <v>2018</v>
      </c>
      <c r="C214" s="306"/>
      <c r="D214" s="211" t="s">
        <v>441</v>
      </c>
      <c r="E214" s="307" t="s">
        <v>442</v>
      </c>
      <c r="F214" s="306"/>
      <c r="G214" s="306"/>
      <c r="H214" s="211" t="s">
        <v>22</v>
      </c>
      <c r="I214" s="307" t="s">
        <v>17</v>
      </c>
      <c r="J214" s="306"/>
      <c r="K214" s="209" t="s">
        <v>18</v>
      </c>
      <c r="L214" s="209">
        <v>1</v>
      </c>
      <c r="M214" s="305" t="s">
        <v>19</v>
      </c>
      <c r="N214" s="306"/>
      <c r="O214" s="306"/>
      <c r="P214" s="209" t="s">
        <v>18</v>
      </c>
      <c r="Q214" s="148"/>
      <c r="R214" s="179"/>
      <c r="S214" s="179"/>
      <c r="T214" s="179"/>
      <c r="U214" s="179"/>
      <c r="V214" s="148">
        <f t="shared" si="3"/>
        <v>0</v>
      </c>
    </row>
    <row r="215" spans="1:22" s="149" customFormat="1" ht="24.9" customHeight="1">
      <c r="A215" s="150"/>
      <c r="B215" s="305">
        <v>2018</v>
      </c>
      <c r="C215" s="306"/>
      <c r="D215" s="211" t="s">
        <v>443</v>
      </c>
      <c r="E215" s="307" t="s">
        <v>442</v>
      </c>
      <c r="F215" s="306"/>
      <c r="G215" s="306"/>
      <c r="H215" s="211" t="s">
        <v>22</v>
      </c>
      <c r="I215" s="307" t="s">
        <v>17</v>
      </c>
      <c r="J215" s="306"/>
      <c r="K215" s="209" t="s">
        <v>18</v>
      </c>
      <c r="L215" s="209">
        <v>2</v>
      </c>
      <c r="M215" s="305" t="s">
        <v>19</v>
      </c>
      <c r="N215" s="306"/>
      <c r="O215" s="306"/>
      <c r="P215" s="209" t="s">
        <v>18</v>
      </c>
      <c r="Q215" s="148"/>
      <c r="R215" s="179"/>
      <c r="S215" s="179"/>
      <c r="T215" s="179"/>
      <c r="U215" s="179"/>
      <c r="V215" s="148">
        <f t="shared" si="3"/>
        <v>0</v>
      </c>
    </row>
    <row r="216" spans="1:22" s="156" customFormat="1" ht="24.9" customHeight="1">
      <c r="A216" s="152"/>
      <c r="B216" s="308">
        <v>2018</v>
      </c>
      <c r="C216" s="309"/>
      <c r="D216" s="153" t="s">
        <v>444</v>
      </c>
      <c r="E216" s="310" t="s">
        <v>442</v>
      </c>
      <c r="F216" s="309"/>
      <c r="G216" s="309"/>
      <c r="H216" s="153" t="s">
        <v>22</v>
      </c>
      <c r="I216" s="310" t="s">
        <v>17</v>
      </c>
      <c r="J216" s="309"/>
      <c r="K216" s="212" t="s">
        <v>18</v>
      </c>
      <c r="L216" s="212">
        <v>3</v>
      </c>
      <c r="M216" s="308" t="s">
        <v>19</v>
      </c>
      <c r="N216" s="309"/>
      <c r="O216" s="309"/>
      <c r="P216" s="212" t="s">
        <v>18</v>
      </c>
      <c r="Q216" s="155"/>
      <c r="R216" s="181"/>
      <c r="S216" s="181"/>
      <c r="T216" s="181"/>
      <c r="U216" s="181"/>
      <c r="V216" s="155">
        <f t="shared" si="3"/>
        <v>0</v>
      </c>
    </row>
    <row r="217" spans="1:22" ht="24.9" customHeight="1">
      <c r="A217" s="136"/>
      <c r="B217" s="299">
        <v>2018</v>
      </c>
      <c r="C217" s="300"/>
      <c r="D217" s="206" t="s">
        <v>445</v>
      </c>
      <c r="E217" s="301" t="s">
        <v>446</v>
      </c>
      <c r="F217" s="300"/>
      <c r="G217" s="300"/>
      <c r="H217" s="206" t="s">
        <v>22</v>
      </c>
      <c r="I217" s="301" t="s">
        <v>17</v>
      </c>
      <c r="J217" s="300"/>
      <c r="K217" s="204" t="s">
        <v>29</v>
      </c>
      <c r="L217" s="204">
        <v>4</v>
      </c>
      <c r="M217" s="299" t="s">
        <v>19</v>
      </c>
      <c r="N217" s="300"/>
      <c r="O217" s="300"/>
      <c r="P217" s="204" t="s">
        <v>18</v>
      </c>
      <c r="Q217" s="163"/>
      <c r="R217" s="164"/>
      <c r="S217" s="164"/>
      <c r="T217" s="164"/>
      <c r="U217" s="164"/>
      <c r="V217" s="164">
        <f t="shared" si="3"/>
        <v>0</v>
      </c>
    </row>
    <row r="218" spans="1:22" s="169" customFormat="1" ht="24.9" customHeight="1" thickBot="1">
      <c r="A218" s="165"/>
      <c r="B218" s="302"/>
      <c r="C218" s="303"/>
      <c r="D218" s="208"/>
      <c r="E218" s="304" t="s">
        <v>447</v>
      </c>
      <c r="F218" s="303"/>
      <c r="G218" s="303"/>
      <c r="H218" s="208"/>
      <c r="I218" s="304"/>
      <c r="J218" s="303"/>
      <c r="K218" s="207"/>
      <c r="L218" s="207"/>
      <c r="M218" s="302"/>
      <c r="N218" s="303"/>
      <c r="O218" s="303"/>
      <c r="P218" s="207"/>
      <c r="Q218" s="167">
        <f t="shared" ref="Q218:V218" si="4">Q178+Q3+Q214</f>
        <v>0</v>
      </c>
      <c r="R218" s="167">
        <f t="shared" si="4"/>
        <v>107268.15999999999</v>
      </c>
      <c r="S218" s="167">
        <f t="shared" si="4"/>
        <v>135339.79999999999</v>
      </c>
      <c r="T218" s="167">
        <f t="shared" si="4"/>
        <v>66600</v>
      </c>
      <c r="U218" s="167">
        <f t="shared" si="4"/>
        <v>8902.9599999999991</v>
      </c>
      <c r="V218" s="168">
        <f t="shared" si="4"/>
        <v>318110.92</v>
      </c>
    </row>
    <row r="219" spans="1:22" ht="24.9" customHeight="1" thickTop="1"/>
  </sheetData>
  <mergeCells count="871">
    <mergeCell ref="B1:C1"/>
    <mergeCell ref="E1:G1"/>
    <mergeCell ref="I1:J1"/>
    <mergeCell ref="M1:O1"/>
    <mergeCell ref="B2:C2"/>
    <mergeCell ref="E2:G2"/>
    <mergeCell ref="I2:J2"/>
    <mergeCell ref="M2:O2"/>
    <mergeCell ref="B5:C5"/>
    <mergeCell ref="E5:G5"/>
    <mergeCell ref="I5:J5"/>
    <mergeCell ref="M5:O5"/>
    <mergeCell ref="B6:C6"/>
    <mergeCell ref="E6:G6"/>
    <mergeCell ref="I6:J6"/>
    <mergeCell ref="M6:O6"/>
    <mergeCell ref="B3:C3"/>
    <mergeCell ref="E3:G3"/>
    <mergeCell ref="I3:J3"/>
    <mergeCell ref="M3:O3"/>
    <mergeCell ref="B4:C4"/>
    <mergeCell ref="E4:G4"/>
    <mergeCell ref="I4:J4"/>
    <mergeCell ref="M4:O4"/>
    <mergeCell ref="B9:C9"/>
    <mergeCell ref="E9:G9"/>
    <mergeCell ref="I9:J9"/>
    <mergeCell ref="M9:O9"/>
    <mergeCell ref="B10:C10"/>
    <mergeCell ref="E10:G10"/>
    <mergeCell ref="I10:J10"/>
    <mergeCell ref="M10:O10"/>
    <mergeCell ref="B7:C7"/>
    <mergeCell ref="E7:G7"/>
    <mergeCell ref="I7:J7"/>
    <mergeCell ref="M7:O7"/>
    <mergeCell ref="B8:C8"/>
    <mergeCell ref="E8:G8"/>
    <mergeCell ref="I8:J8"/>
    <mergeCell ref="M8:O8"/>
    <mergeCell ref="B13:C13"/>
    <mergeCell ref="E13:G13"/>
    <mergeCell ref="I13:J13"/>
    <mergeCell ref="M13:O13"/>
    <mergeCell ref="B14:C14"/>
    <mergeCell ref="E14:G14"/>
    <mergeCell ref="I14:J14"/>
    <mergeCell ref="M14:O14"/>
    <mergeCell ref="B11:C11"/>
    <mergeCell ref="E11:G11"/>
    <mergeCell ref="I11:J11"/>
    <mergeCell ref="M11:O11"/>
    <mergeCell ref="B12:C12"/>
    <mergeCell ref="E12:G12"/>
    <mergeCell ref="I12:J12"/>
    <mergeCell ref="M12:O12"/>
    <mergeCell ref="B17:C17"/>
    <mergeCell ref="E17:G17"/>
    <mergeCell ref="I17:J17"/>
    <mergeCell ref="M17:O17"/>
    <mergeCell ref="B18:C18"/>
    <mergeCell ref="E18:G18"/>
    <mergeCell ref="I18:J18"/>
    <mergeCell ref="M18:O18"/>
    <mergeCell ref="B15:C15"/>
    <mergeCell ref="E15:G15"/>
    <mergeCell ref="I15:J15"/>
    <mergeCell ref="M15:O15"/>
    <mergeCell ref="B16:C16"/>
    <mergeCell ref="E16:G16"/>
    <mergeCell ref="I16:J16"/>
    <mergeCell ref="M16:O16"/>
    <mergeCell ref="B21:C21"/>
    <mergeCell ref="E21:G21"/>
    <mergeCell ref="I21:J21"/>
    <mergeCell ref="M21:O21"/>
    <mergeCell ref="B22:C22"/>
    <mergeCell ref="E22:G22"/>
    <mergeCell ref="I22:J22"/>
    <mergeCell ref="M22:O22"/>
    <mergeCell ref="B19:C19"/>
    <mergeCell ref="E19:G19"/>
    <mergeCell ref="I19:J19"/>
    <mergeCell ref="M19:O19"/>
    <mergeCell ref="B20:C20"/>
    <mergeCell ref="E20:G20"/>
    <mergeCell ref="I20:J20"/>
    <mergeCell ref="M20:O20"/>
    <mergeCell ref="B25:C25"/>
    <mergeCell ref="E25:G25"/>
    <mergeCell ref="I25:J25"/>
    <mergeCell ref="M25:O25"/>
    <mergeCell ref="B26:C26"/>
    <mergeCell ref="E26:G26"/>
    <mergeCell ref="I26:J26"/>
    <mergeCell ref="M26:O26"/>
    <mergeCell ref="B23:C23"/>
    <mergeCell ref="E23:G23"/>
    <mergeCell ref="I23:J23"/>
    <mergeCell ref="M23:O23"/>
    <mergeCell ref="B24:C24"/>
    <mergeCell ref="E24:G24"/>
    <mergeCell ref="I24:J24"/>
    <mergeCell ref="M24:O24"/>
    <mergeCell ref="B29:C29"/>
    <mergeCell ref="E29:G29"/>
    <mergeCell ref="I29:J29"/>
    <mergeCell ref="M29:O29"/>
    <mergeCell ref="B30:C30"/>
    <mergeCell ref="E30:G30"/>
    <mergeCell ref="I30:J30"/>
    <mergeCell ref="M30:O30"/>
    <mergeCell ref="B27:C27"/>
    <mergeCell ref="E27:G27"/>
    <mergeCell ref="I27:J27"/>
    <mergeCell ref="M27:O27"/>
    <mergeCell ref="B28:C28"/>
    <mergeCell ref="E28:G28"/>
    <mergeCell ref="I28:J28"/>
    <mergeCell ref="M28:O28"/>
    <mergeCell ref="B33:C33"/>
    <mergeCell ref="E33:G33"/>
    <mergeCell ref="I33:J33"/>
    <mergeCell ref="M33:O33"/>
    <mergeCell ref="B34:C34"/>
    <mergeCell ref="E34:G34"/>
    <mergeCell ref="I34:J34"/>
    <mergeCell ref="M34:O34"/>
    <mergeCell ref="B31:C31"/>
    <mergeCell ref="E31:G31"/>
    <mergeCell ref="I31:J31"/>
    <mergeCell ref="M31:O31"/>
    <mergeCell ref="B32:C32"/>
    <mergeCell ref="E32:G32"/>
    <mergeCell ref="I32:J32"/>
    <mergeCell ref="M32:O32"/>
    <mergeCell ref="B37:C37"/>
    <mergeCell ref="E37:G37"/>
    <mergeCell ref="I37:J37"/>
    <mergeCell ref="M37:O37"/>
    <mergeCell ref="B38:C38"/>
    <mergeCell ref="E38:G38"/>
    <mergeCell ref="I38:J38"/>
    <mergeCell ref="M38:O38"/>
    <mergeCell ref="B35:C35"/>
    <mergeCell ref="E35:G35"/>
    <mergeCell ref="I35:J35"/>
    <mergeCell ref="M35:O35"/>
    <mergeCell ref="B36:C36"/>
    <mergeCell ref="E36:G36"/>
    <mergeCell ref="I36:J36"/>
    <mergeCell ref="M36:O36"/>
    <mergeCell ref="B41:C41"/>
    <mergeCell ref="E41:G41"/>
    <mergeCell ref="I41:J41"/>
    <mergeCell ref="M41:O41"/>
    <mergeCell ref="B42:C42"/>
    <mergeCell ref="E42:G42"/>
    <mergeCell ref="I42:J42"/>
    <mergeCell ref="M42:O42"/>
    <mergeCell ref="B39:C39"/>
    <mergeCell ref="E39:G39"/>
    <mergeCell ref="I39:J39"/>
    <mergeCell ref="M39:O39"/>
    <mergeCell ref="B40:C40"/>
    <mergeCell ref="E40:G40"/>
    <mergeCell ref="I40:J40"/>
    <mergeCell ref="M40:O40"/>
    <mergeCell ref="B45:C45"/>
    <mergeCell ref="E45:G45"/>
    <mergeCell ref="I45:J45"/>
    <mergeCell ref="M45:O45"/>
    <mergeCell ref="B46:C46"/>
    <mergeCell ref="E46:G46"/>
    <mergeCell ref="I46:J46"/>
    <mergeCell ref="M46:O46"/>
    <mergeCell ref="B43:C43"/>
    <mergeCell ref="E43:G43"/>
    <mergeCell ref="I43:J43"/>
    <mergeCell ref="M43:O43"/>
    <mergeCell ref="B44:C44"/>
    <mergeCell ref="E44:G44"/>
    <mergeCell ref="I44:J44"/>
    <mergeCell ref="M44:O44"/>
    <mergeCell ref="B49:C49"/>
    <mergeCell ref="E49:G49"/>
    <mergeCell ref="I49:J49"/>
    <mergeCell ref="M49:O49"/>
    <mergeCell ref="B50:C50"/>
    <mergeCell ref="E50:G50"/>
    <mergeCell ref="I50:J50"/>
    <mergeCell ref="M50:O50"/>
    <mergeCell ref="B47:C47"/>
    <mergeCell ref="E47:G47"/>
    <mergeCell ref="I47:J47"/>
    <mergeCell ref="M47:O47"/>
    <mergeCell ref="B48:C48"/>
    <mergeCell ref="E48:G48"/>
    <mergeCell ref="I48:J48"/>
    <mergeCell ref="M48:O48"/>
    <mergeCell ref="B53:C53"/>
    <mergeCell ref="E53:G53"/>
    <mergeCell ref="I53:J53"/>
    <mergeCell ref="M53:O53"/>
    <mergeCell ref="B54:C54"/>
    <mergeCell ref="E54:G54"/>
    <mergeCell ref="I54:J54"/>
    <mergeCell ref="M54:O54"/>
    <mergeCell ref="B51:C51"/>
    <mergeCell ref="E51:G51"/>
    <mergeCell ref="I51:J51"/>
    <mergeCell ref="M51:O51"/>
    <mergeCell ref="B52:C52"/>
    <mergeCell ref="E52:G52"/>
    <mergeCell ref="I52:J52"/>
    <mergeCell ref="M52:O52"/>
    <mergeCell ref="B57:C57"/>
    <mergeCell ref="E57:G57"/>
    <mergeCell ref="I57:J57"/>
    <mergeCell ref="M57:O57"/>
    <mergeCell ref="B58:C58"/>
    <mergeCell ref="E58:G58"/>
    <mergeCell ref="I58:J58"/>
    <mergeCell ref="M58:O58"/>
    <mergeCell ref="B55:C55"/>
    <mergeCell ref="E55:G55"/>
    <mergeCell ref="I55:J55"/>
    <mergeCell ref="M55:O55"/>
    <mergeCell ref="B56:C56"/>
    <mergeCell ref="E56:G56"/>
    <mergeCell ref="I56:J56"/>
    <mergeCell ref="M56:O56"/>
    <mergeCell ref="B61:C61"/>
    <mergeCell ref="E61:G61"/>
    <mergeCell ref="I61:J61"/>
    <mergeCell ref="M61:O61"/>
    <mergeCell ref="B62:C62"/>
    <mergeCell ref="E62:G62"/>
    <mergeCell ref="I62:J62"/>
    <mergeCell ref="M62:O62"/>
    <mergeCell ref="B59:C59"/>
    <mergeCell ref="E59:G59"/>
    <mergeCell ref="I59:J59"/>
    <mergeCell ref="M59:O59"/>
    <mergeCell ref="B60:C60"/>
    <mergeCell ref="E60:G60"/>
    <mergeCell ref="I60:J60"/>
    <mergeCell ref="M60:O60"/>
    <mergeCell ref="B65:C65"/>
    <mergeCell ref="E65:G65"/>
    <mergeCell ref="I65:J65"/>
    <mergeCell ref="M65:O65"/>
    <mergeCell ref="B66:C66"/>
    <mergeCell ref="E66:G66"/>
    <mergeCell ref="I66:J66"/>
    <mergeCell ref="M66:O66"/>
    <mergeCell ref="B63:C63"/>
    <mergeCell ref="E63:G63"/>
    <mergeCell ref="I63:J63"/>
    <mergeCell ref="M63:O63"/>
    <mergeCell ref="B64:C64"/>
    <mergeCell ref="E64:G64"/>
    <mergeCell ref="I64:J64"/>
    <mergeCell ref="M64:O64"/>
    <mergeCell ref="B69:C69"/>
    <mergeCell ref="E69:G69"/>
    <mergeCell ref="I69:J69"/>
    <mergeCell ref="M69:O69"/>
    <mergeCell ref="B70:C70"/>
    <mergeCell ref="E70:G70"/>
    <mergeCell ref="I70:J70"/>
    <mergeCell ref="M70:O70"/>
    <mergeCell ref="B67:C67"/>
    <mergeCell ref="E67:G67"/>
    <mergeCell ref="I67:J67"/>
    <mergeCell ref="M67:O67"/>
    <mergeCell ref="B68:C68"/>
    <mergeCell ref="E68:G68"/>
    <mergeCell ref="I68:J68"/>
    <mergeCell ref="M68:O68"/>
    <mergeCell ref="B73:C73"/>
    <mergeCell ref="E73:G73"/>
    <mergeCell ref="I73:J73"/>
    <mergeCell ref="M73:O73"/>
    <mergeCell ref="B74:C74"/>
    <mergeCell ref="E74:G74"/>
    <mergeCell ref="I74:J74"/>
    <mergeCell ref="M74:O74"/>
    <mergeCell ref="B71:C71"/>
    <mergeCell ref="E71:G71"/>
    <mergeCell ref="I71:J71"/>
    <mergeCell ref="M71:O71"/>
    <mergeCell ref="B72:C72"/>
    <mergeCell ref="E72:G72"/>
    <mergeCell ref="I72:J72"/>
    <mergeCell ref="M72:O72"/>
    <mergeCell ref="B77:C77"/>
    <mergeCell ref="E77:G77"/>
    <mergeCell ref="I77:J77"/>
    <mergeCell ref="M77:O77"/>
    <mergeCell ref="B78:C78"/>
    <mergeCell ref="E78:G78"/>
    <mergeCell ref="I78:J78"/>
    <mergeCell ref="M78:O78"/>
    <mergeCell ref="B75:C75"/>
    <mergeCell ref="E75:G75"/>
    <mergeCell ref="I75:J75"/>
    <mergeCell ref="M75:O75"/>
    <mergeCell ref="B76:C76"/>
    <mergeCell ref="E76:G76"/>
    <mergeCell ref="I76:J76"/>
    <mergeCell ref="M76:O76"/>
    <mergeCell ref="B81:C81"/>
    <mergeCell ref="E81:G81"/>
    <mergeCell ref="I81:J81"/>
    <mergeCell ref="M81:O81"/>
    <mergeCell ref="B82:C82"/>
    <mergeCell ref="E82:G82"/>
    <mergeCell ref="I82:J82"/>
    <mergeCell ref="M82:O82"/>
    <mergeCell ref="B79:C79"/>
    <mergeCell ref="E79:G79"/>
    <mergeCell ref="I79:J79"/>
    <mergeCell ref="M79:O79"/>
    <mergeCell ref="B80:C80"/>
    <mergeCell ref="E80:G80"/>
    <mergeCell ref="I80:J80"/>
    <mergeCell ref="M80:O80"/>
    <mergeCell ref="B85:C85"/>
    <mergeCell ref="E85:G85"/>
    <mergeCell ref="I85:J85"/>
    <mergeCell ref="M85:O85"/>
    <mergeCell ref="B86:C86"/>
    <mergeCell ref="E86:G86"/>
    <mergeCell ref="I86:J86"/>
    <mergeCell ref="M86:O86"/>
    <mergeCell ref="B83:C83"/>
    <mergeCell ref="E83:G83"/>
    <mergeCell ref="I83:J83"/>
    <mergeCell ref="M83:O83"/>
    <mergeCell ref="B84:C84"/>
    <mergeCell ref="E84:G84"/>
    <mergeCell ref="I84:J84"/>
    <mergeCell ref="M84:O84"/>
    <mergeCell ref="B89:C89"/>
    <mergeCell ref="E89:G89"/>
    <mergeCell ref="I89:J89"/>
    <mergeCell ref="M89:O89"/>
    <mergeCell ref="B90:C90"/>
    <mergeCell ref="E90:G90"/>
    <mergeCell ref="I90:J90"/>
    <mergeCell ref="M90:O90"/>
    <mergeCell ref="B87:C87"/>
    <mergeCell ref="E87:G87"/>
    <mergeCell ref="I87:J87"/>
    <mergeCell ref="M87:O87"/>
    <mergeCell ref="B88:C88"/>
    <mergeCell ref="E88:G88"/>
    <mergeCell ref="I88:J88"/>
    <mergeCell ref="M88:O88"/>
    <mergeCell ref="B93:C93"/>
    <mergeCell ref="E93:G93"/>
    <mergeCell ref="I93:J93"/>
    <mergeCell ref="M93:O93"/>
    <mergeCell ref="B94:C94"/>
    <mergeCell ref="E94:G94"/>
    <mergeCell ref="I94:J94"/>
    <mergeCell ref="M94:O94"/>
    <mergeCell ref="B91:C91"/>
    <mergeCell ref="E91:G91"/>
    <mergeCell ref="I91:J91"/>
    <mergeCell ref="M91:O91"/>
    <mergeCell ref="B92:C92"/>
    <mergeCell ref="E92:G92"/>
    <mergeCell ref="I92:J92"/>
    <mergeCell ref="M92:O92"/>
    <mergeCell ref="B97:C97"/>
    <mergeCell ref="E97:G97"/>
    <mergeCell ref="I97:J97"/>
    <mergeCell ref="M97:O97"/>
    <mergeCell ref="B98:C98"/>
    <mergeCell ref="E98:G98"/>
    <mergeCell ref="I98:J98"/>
    <mergeCell ref="M98:O98"/>
    <mergeCell ref="B95:C95"/>
    <mergeCell ref="E95:G95"/>
    <mergeCell ref="I95:J95"/>
    <mergeCell ref="M95:O95"/>
    <mergeCell ref="B96:C96"/>
    <mergeCell ref="E96:G96"/>
    <mergeCell ref="I96:J96"/>
    <mergeCell ref="M96:O96"/>
    <mergeCell ref="B101:C101"/>
    <mergeCell ref="E101:G101"/>
    <mergeCell ref="I101:J101"/>
    <mergeCell ref="M101:O101"/>
    <mergeCell ref="B102:C102"/>
    <mergeCell ref="E102:G102"/>
    <mergeCell ref="I102:J102"/>
    <mergeCell ref="M102:O102"/>
    <mergeCell ref="B99:C99"/>
    <mergeCell ref="E99:G99"/>
    <mergeCell ref="I99:J99"/>
    <mergeCell ref="M99:O99"/>
    <mergeCell ref="B100:C100"/>
    <mergeCell ref="E100:G100"/>
    <mergeCell ref="I100:J100"/>
    <mergeCell ref="B105:C105"/>
    <mergeCell ref="E105:G105"/>
    <mergeCell ref="I105:J105"/>
    <mergeCell ref="M105:O105"/>
    <mergeCell ref="B106:C106"/>
    <mergeCell ref="E106:G106"/>
    <mergeCell ref="I106:J106"/>
    <mergeCell ref="M106:O106"/>
    <mergeCell ref="B103:C103"/>
    <mergeCell ref="E103:G103"/>
    <mergeCell ref="I103:J103"/>
    <mergeCell ref="M103:O103"/>
    <mergeCell ref="B104:C104"/>
    <mergeCell ref="E104:G104"/>
    <mergeCell ref="I104:J104"/>
    <mergeCell ref="M104:O104"/>
    <mergeCell ref="B109:C109"/>
    <mergeCell ref="E109:G109"/>
    <mergeCell ref="I109:J109"/>
    <mergeCell ref="M109:O109"/>
    <mergeCell ref="B110:C110"/>
    <mergeCell ref="E110:G110"/>
    <mergeCell ref="I110:J110"/>
    <mergeCell ref="M110:O110"/>
    <mergeCell ref="B107:C107"/>
    <mergeCell ref="E107:G107"/>
    <mergeCell ref="I107:J107"/>
    <mergeCell ref="M107:O107"/>
    <mergeCell ref="B108:C108"/>
    <mergeCell ref="E108:G108"/>
    <mergeCell ref="I108:J108"/>
    <mergeCell ref="M108:O108"/>
    <mergeCell ref="B113:C113"/>
    <mergeCell ref="E113:G113"/>
    <mergeCell ref="I113:J113"/>
    <mergeCell ref="M113:O113"/>
    <mergeCell ref="B114:C114"/>
    <mergeCell ref="E114:G114"/>
    <mergeCell ref="I114:J114"/>
    <mergeCell ref="M114:O114"/>
    <mergeCell ref="B111:C111"/>
    <mergeCell ref="E111:G111"/>
    <mergeCell ref="I111:J111"/>
    <mergeCell ref="M111:O111"/>
    <mergeCell ref="B112:C112"/>
    <mergeCell ref="E112:G112"/>
    <mergeCell ref="I112:J112"/>
    <mergeCell ref="M112:O112"/>
    <mergeCell ref="B117:C117"/>
    <mergeCell ref="E117:G117"/>
    <mergeCell ref="I117:J117"/>
    <mergeCell ref="M117:O117"/>
    <mergeCell ref="B118:C118"/>
    <mergeCell ref="E118:G118"/>
    <mergeCell ref="I118:J118"/>
    <mergeCell ref="M118:O118"/>
    <mergeCell ref="B115:C115"/>
    <mergeCell ref="E115:G115"/>
    <mergeCell ref="I115:J115"/>
    <mergeCell ref="M115:O115"/>
    <mergeCell ref="B116:C116"/>
    <mergeCell ref="E116:G116"/>
    <mergeCell ref="I116:J116"/>
    <mergeCell ref="M116:O116"/>
    <mergeCell ref="B121:C121"/>
    <mergeCell ref="E121:G121"/>
    <mergeCell ref="I121:J121"/>
    <mergeCell ref="M121:O121"/>
    <mergeCell ref="B122:C122"/>
    <mergeCell ref="E122:G122"/>
    <mergeCell ref="I122:J122"/>
    <mergeCell ref="M122:O122"/>
    <mergeCell ref="B119:C119"/>
    <mergeCell ref="E119:G119"/>
    <mergeCell ref="I119:J119"/>
    <mergeCell ref="M119:O119"/>
    <mergeCell ref="B120:C120"/>
    <mergeCell ref="E120:G120"/>
    <mergeCell ref="I120:J120"/>
    <mergeCell ref="M120:O120"/>
    <mergeCell ref="B125:C125"/>
    <mergeCell ref="E125:G125"/>
    <mergeCell ref="I125:J125"/>
    <mergeCell ref="M125:O125"/>
    <mergeCell ref="B126:C126"/>
    <mergeCell ref="E126:G126"/>
    <mergeCell ref="I126:J126"/>
    <mergeCell ref="M126:O126"/>
    <mergeCell ref="B123:C123"/>
    <mergeCell ref="E123:G123"/>
    <mergeCell ref="I123:J123"/>
    <mergeCell ref="M123:O123"/>
    <mergeCell ref="B124:C124"/>
    <mergeCell ref="E124:G124"/>
    <mergeCell ref="I124:J124"/>
    <mergeCell ref="M124:O124"/>
    <mergeCell ref="B129:C129"/>
    <mergeCell ref="E129:G129"/>
    <mergeCell ref="I129:J129"/>
    <mergeCell ref="M129:O129"/>
    <mergeCell ref="B130:C130"/>
    <mergeCell ref="E130:G130"/>
    <mergeCell ref="I130:J130"/>
    <mergeCell ref="M130:O130"/>
    <mergeCell ref="B127:C127"/>
    <mergeCell ref="E127:G127"/>
    <mergeCell ref="I127:J127"/>
    <mergeCell ref="M127:O127"/>
    <mergeCell ref="B128:C128"/>
    <mergeCell ref="E128:G128"/>
    <mergeCell ref="I128:J128"/>
    <mergeCell ref="M128:O128"/>
    <mergeCell ref="B133:C133"/>
    <mergeCell ref="E133:G133"/>
    <mergeCell ref="I133:J133"/>
    <mergeCell ref="M133:O133"/>
    <mergeCell ref="B134:C134"/>
    <mergeCell ref="E134:G134"/>
    <mergeCell ref="I134:J134"/>
    <mergeCell ref="M134:O134"/>
    <mergeCell ref="B131:C131"/>
    <mergeCell ref="E131:G131"/>
    <mergeCell ref="I131:J131"/>
    <mergeCell ref="M131:O131"/>
    <mergeCell ref="B132:C132"/>
    <mergeCell ref="E132:G132"/>
    <mergeCell ref="I132:J132"/>
    <mergeCell ref="M132:O132"/>
    <mergeCell ref="B137:C137"/>
    <mergeCell ref="E137:G137"/>
    <mergeCell ref="I137:J137"/>
    <mergeCell ref="M137:O137"/>
    <mergeCell ref="B138:C138"/>
    <mergeCell ref="E138:G138"/>
    <mergeCell ref="I138:J138"/>
    <mergeCell ref="M138:O138"/>
    <mergeCell ref="B135:C135"/>
    <mergeCell ref="E135:G135"/>
    <mergeCell ref="I135:J135"/>
    <mergeCell ref="M135:O135"/>
    <mergeCell ref="B136:C136"/>
    <mergeCell ref="E136:G136"/>
    <mergeCell ref="I136:J136"/>
    <mergeCell ref="M136:O136"/>
    <mergeCell ref="B141:C141"/>
    <mergeCell ref="E141:G141"/>
    <mergeCell ref="I141:J141"/>
    <mergeCell ref="M141:O141"/>
    <mergeCell ref="B142:C142"/>
    <mergeCell ref="E142:G142"/>
    <mergeCell ref="I142:J142"/>
    <mergeCell ref="M142:O142"/>
    <mergeCell ref="B139:C139"/>
    <mergeCell ref="E139:G139"/>
    <mergeCell ref="I139:J139"/>
    <mergeCell ref="M139:O139"/>
    <mergeCell ref="B140:C140"/>
    <mergeCell ref="E140:G140"/>
    <mergeCell ref="I140:J140"/>
    <mergeCell ref="M140:O140"/>
    <mergeCell ref="B145:C145"/>
    <mergeCell ref="E145:G145"/>
    <mergeCell ref="I145:J145"/>
    <mergeCell ref="M145:O145"/>
    <mergeCell ref="B146:C146"/>
    <mergeCell ref="E146:G146"/>
    <mergeCell ref="I146:J146"/>
    <mergeCell ref="M146:O146"/>
    <mergeCell ref="B143:C143"/>
    <mergeCell ref="E143:G143"/>
    <mergeCell ref="I143:J143"/>
    <mergeCell ref="M143:O143"/>
    <mergeCell ref="B144:C144"/>
    <mergeCell ref="E144:G144"/>
    <mergeCell ref="I144:J144"/>
    <mergeCell ref="M144:O144"/>
    <mergeCell ref="B149:C149"/>
    <mergeCell ref="E149:G149"/>
    <mergeCell ref="I149:J149"/>
    <mergeCell ref="M149:O149"/>
    <mergeCell ref="B150:C150"/>
    <mergeCell ref="E150:G150"/>
    <mergeCell ref="I150:J150"/>
    <mergeCell ref="M150:O150"/>
    <mergeCell ref="B147:C147"/>
    <mergeCell ref="E147:G147"/>
    <mergeCell ref="I147:J147"/>
    <mergeCell ref="M147:O147"/>
    <mergeCell ref="B148:C148"/>
    <mergeCell ref="E148:G148"/>
    <mergeCell ref="I148:J148"/>
    <mergeCell ref="M148:O148"/>
    <mergeCell ref="B153:C153"/>
    <mergeCell ref="E153:G153"/>
    <mergeCell ref="I153:J153"/>
    <mergeCell ref="M153:O153"/>
    <mergeCell ref="B154:C154"/>
    <mergeCell ref="E154:G154"/>
    <mergeCell ref="I154:J154"/>
    <mergeCell ref="M154:O154"/>
    <mergeCell ref="B151:C151"/>
    <mergeCell ref="E151:G151"/>
    <mergeCell ref="I151:J151"/>
    <mergeCell ref="M151:O151"/>
    <mergeCell ref="B152:C152"/>
    <mergeCell ref="E152:G152"/>
    <mergeCell ref="I152:J152"/>
    <mergeCell ref="M152:O152"/>
    <mergeCell ref="B157:C157"/>
    <mergeCell ref="E157:G157"/>
    <mergeCell ref="I157:J157"/>
    <mergeCell ref="M157:O157"/>
    <mergeCell ref="B158:C158"/>
    <mergeCell ref="E158:G158"/>
    <mergeCell ref="I158:J158"/>
    <mergeCell ref="M158:O158"/>
    <mergeCell ref="B155:C155"/>
    <mergeCell ref="E155:G155"/>
    <mergeCell ref="I155:J155"/>
    <mergeCell ref="M155:O155"/>
    <mergeCell ref="B156:C156"/>
    <mergeCell ref="E156:G156"/>
    <mergeCell ref="I156:J156"/>
    <mergeCell ref="M156:O156"/>
    <mergeCell ref="B161:C161"/>
    <mergeCell ref="E161:G161"/>
    <mergeCell ref="I161:J161"/>
    <mergeCell ref="M161:O161"/>
    <mergeCell ref="B162:C162"/>
    <mergeCell ref="E162:G162"/>
    <mergeCell ref="I162:J162"/>
    <mergeCell ref="M162:O162"/>
    <mergeCell ref="B159:C159"/>
    <mergeCell ref="E159:G159"/>
    <mergeCell ref="I159:J159"/>
    <mergeCell ref="M159:O159"/>
    <mergeCell ref="B160:C160"/>
    <mergeCell ref="E160:G160"/>
    <mergeCell ref="I160:J160"/>
    <mergeCell ref="M160:O160"/>
    <mergeCell ref="B165:C165"/>
    <mergeCell ref="E165:G165"/>
    <mergeCell ref="I165:J165"/>
    <mergeCell ref="M165:O165"/>
    <mergeCell ref="B166:C166"/>
    <mergeCell ref="E166:G166"/>
    <mergeCell ref="I166:J166"/>
    <mergeCell ref="M166:O166"/>
    <mergeCell ref="B163:C163"/>
    <mergeCell ref="E163:G163"/>
    <mergeCell ref="I163:J163"/>
    <mergeCell ref="M163:O163"/>
    <mergeCell ref="B164:C164"/>
    <mergeCell ref="E164:G164"/>
    <mergeCell ref="I164:J164"/>
    <mergeCell ref="M164:O164"/>
    <mergeCell ref="B169:C169"/>
    <mergeCell ref="E169:G169"/>
    <mergeCell ref="I169:J169"/>
    <mergeCell ref="M169:O169"/>
    <mergeCell ref="B170:C170"/>
    <mergeCell ref="E170:G170"/>
    <mergeCell ref="I170:J170"/>
    <mergeCell ref="M170:O170"/>
    <mergeCell ref="B167:C167"/>
    <mergeCell ref="E167:G167"/>
    <mergeCell ref="I167:J167"/>
    <mergeCell ref="M167:O167"/>
    <mergeCell ref="B168:C168"/>
    <mergeCell ref="E168:G168"/>
    <mergeCell ref="I168:J168"/>
    <mergeCell ref="M168:O168"/>
    <mergeCell ref="B173:C173"/>
    <mergeCell ref="E173:G173"/>
    <mergeCell ref="I173:J173"/>
    <mergeCell ref="M173:O173"/>
    <mergeCell ref="B174:C174"/>
    <mergeCell ref="E174:G174"/>
    <mergeCell ref="I174:J174"/>
    <mergeCell ref="M174:O174"/>
    <mergeCell ref="B171:C171"/>
    <mergeCell ref="E171:G171"/>
    <mergeCell ref="I171:J171"/>
    <mergeCell ref="M171:O171"/>
    <mergeCell ref="B172:C172"/>
    <mergeCell ref="E172:G172"/>
    <mergeCell ref="I172:J172"/>
    <mergeCell ref="M172:O172"/>
    <mergeCell ref="B177:C177"/>
    <mergeCell ref="E177:G177"/>
    <mergeCell ref="I177:J177"/>
    <mergeCell ref="M177:O177"/>
    <mergeCell ref="B178:C178"/>
    <mergeCell ref="E178:G178"/>
    <mergeCell ref="I178:J178"/>
    <mergeCell ref="M178:O178"/>
    <mergeCell ref="B175:C175"/>
    <mergeCell ref="E175:G175"/>
    <mergeCell ref="I175:J175"/>
    <mergeCell ref="M175:O175"/>
    <mergeCell ref="B176:C176"/>
    <mergeCell ref="E176:G176"/>
    <mergeCell ref="I176:J176"/>
    <mergeCell ref="M176:O176"/>
    <mergeCell ref="B181:C181"/>
    <mergeCell ref="E181:G181"/>
    <mergeCell ref="I181:J181"/>
    <mergeCell ref="M181:O181"/>
    <mergeCell ref="B182:C182"/>
    <mergeCell ref="E182:G182"/>
    <mergeCell ref="I182:J182"/>
    <mergeCell ref="M182:O182"/>
    <mergeCell ref="B179:C179"/>
    <mergeCell ref="E179:G179"/>
    <mergeCell ref="I179:J179"/>
    <mergeCell ref="M179:O179"/>
    <mergeCell ref="B180:C180"/>
    <mergeCell ref="E180:G180"/>
    <mergeCell ref="I180:J180"/>
    <mergeCell ref="M180:O180"/>
    <mergeCell ref="B185:C185"/>
    <mergeCell ref="E185:G185"/>
    <mergeCell ref="I185:J185"/>
    <mergeCell ref="M185:O185"/>
    <mergeCell ref="B186:C186"/>
    <mergeCell ref="E186:G186"/>
    <mergeCell ref="I186:J186"/>
    <mergeCell ref="M186:O186"/>
    <mergeCell ref="B183:C183"/>
    <mergeCell ref="E183:G183"/>
    <mergeCell ref="I183:J183"/>
    <mergeCell ref="M183:O183"/>
    <mergeCell ref="B184:C184"/>
    <mergeCell ref="E184:G184"/>
    <mergeCell ref="I184:J184"/>
    <mergeCell ref="M184:O184"/>
    <mergeCell ref="B189:C189"/>
    <mergeCell ref="E189:G189"/>
    <mergeCell ref="I189:J189"/>
    <mergeCell ref="M189:O189"/>
    <mergeCell ref="B190:C190"/>
    <mergeCell ref="E190:G190"/>
    <mergeCell ref="I190:J190"/>
    <mergeCell ref="M190:O190"/>
    <mergeCell ref="B187:C187"/>
    <mergeCell ref="E187:G187"/>
    <mergeCell ref="I187:J187"/>
    <mergeCell ref="M187:O187"/>
    <mergeCell ref="B188:C188"/>
    <mergeCell ref="E188:G188"/>
    <mergeCell ref="I188:J188"/>
    <mergeCell ref="M188:O188"/>
    <mergeCell ref="B193:C193"/>
    <mergeCell ref="E193:G193"/>
    <mergeCell ref="I193:J193"/>
    <mergeCell ref="M193:O193"/>
    <mergeCell ref="B194:C194"/>
    <mergeCell ref="E194:G194"/>
    <mergeCell ref="I194:J194"/>
    <mergeCell ref="M194:O194"/>
    <mergeCell ref="B191:C191"/>
    <mergeCell ref="E191:G191"/>
    <mergeCell ref="I191:J191"/>
    <mergeCell ref="M191:O191"/>
    <mergeCell ref="B192:C192"/>
    <mergeCell ref="E192:G192"/>
    <mergeCell ref="I192:J192"/>
    <mergeCell ref="M192:O192"/>
    <mergeCell ref="B197:C197"/>
    <mergeCell ref="E197:G197"/>
    <mergeCell ref="I197:J197"/>
    <mergeCell ref="M197:O197"/>
    <mergeCell ref="B198:C198"/>
    <mergeCell ref="E198:G198"/>
    <mergeCell ref="I198:J198"/>
    <mergeCell ref="M198:O198"/>
    <mergeCell ref="B195:C195"/>
    <mergeCell ref="E195:G195"/>
    <mergeCell ref="I195:J195"/>
    <mergeCell ref="M195:O195"/>
    <mergeCell ref="B196:C196"/>
    <mergeCell ref="E196:G196"/>
    <mergeCell ref="I196:J196"/>
    <mergeCell ref="M196:O196"/>
    <mergeCell ref="B201:C201"/>
    <mergeCell ref="E201:G201"/>
    <mergeCell ref="I201:J201"/>
    <mergeCell ref="M201:O201"/>
    <mergeCell ref="B202:C202"/>
    <mergeCell ref="E202:G202"/>
    <mergeCell ref="I202:J202"/>
    <mergeCell ref="M202:O202"/>
    <mergeCell ref="B199:C199"/>
    <mergeCell ref="E199:G199"/>
    <mergeCell ref="I199:J199"/>
    <mergeCell ref="M199:O199"/>
    <mergeCell ref="B200:C200"/>
    <mergeCell ref="E200:G200"/>
    <mergeCell ref="I200:J200"/>
    <mergeCell ref="M200:O200"/>
    <mergeCell ref="B205:C205"/>
    <mergeCell ref="E205:G205"/>
    <mergeCell ref="I205:J205"/>
    <mergeCell ref="M205:O205"/>
    <mergeCell ref="B206:C206"/>
    <mergeCell ref="E206:G206"/>
    <mergeCell ref="I206:J206"/>
    <mergeCell ref="M206:O206"/>
    <mergeCell ref="B203:C203"/>
    <mergeCell ref="E203:G203"/>
    <mergeCell ref="I203:J203"/>
    <mergeCell ref="M203:O203"/>
    <mergeCell ref="B204:C204"/>
    <mergeCell ref="E204:G204"/>
    <mergeCell ref="I204:J204"/>
    <mergeCell ref="M204:O204"/>
    <mergeCell ref="B209:C209"/>
    <mergeCell ref="E209:G209"/>
    <mergeCell ref="I209:J209"/>
    <mergeCell ref="M209:O209"/>
    <mergeCell ref="B210:C210"/>
    <mergeCell ref="E210:G210"/>
    <mergeCell ref="I210:J210"/>
    <mergeCell ref="M210:O210"/>
    <mergeCell ref="B207:C207"/>
    <mergeCell ref="E207:G207"/>
    <mergeCell ref="I207:J207"/>
    <mergeCell ref="M207:O207"/>
    <mergeCell ref="B208:C208"/>
    <mergeCell ref="E208:G208"/>
    <mergeCell ref="I208:J208"/>
    <mergeCell ref="M208:O208"/>
    <mergeCell ref="B213:C213"/>
    <mergeCell ref="E213:G213"/>
    <mergeCell ref="I213:J213"/>
    <mergeCell ref="M213:O213"/>
    <mergeCell ref="B214:C214"/>
    <mergeCell ref="E214:G214"/>
    <mergeCell ref="I214:J214"/>
    <mergeCell ref="M214:O214"/>
    <mergeCell ref="B211:C211"/>
    <mergeCell ref="E211:G211"/>
    <mergeCell ref="I211:J211"/>
    <mergeCell ref="M211:O211"/>
    <mergeCell ref="B212:C212"/>
    <mergeCell ref="E212:G212"/>
    <mergeCell ref="I212:J212"/>
    <mergeCell ref="M212:O212"/>
    <mergeCell ref="B217:C217"/>
    <mergeCell ref="E217:G217"/>
    <mergeCell ref="I217:J217"/>
    <mergeCell ref="M217:O217"/>
    <mergeCell ref="B218:C218"/>
    <mergeCell ref="E218:G218"/>
    <mergeCell ref="I218:J218"/>
    <mergeCell ref="M218:O218"/>
    <mergeCell ref="B215:C215"/>
    <mergeCell ref="E215:G215"/>
    <mergeCell ref="I215:J215"/>
    <mergeCell ref="M215:O215"/>
    <mergeCell ref="B216:C216"/>
    <mergeCell ref="E216:G216"/>
    <mergeCell ref="I216:J216"/>
    <mergeCell ref="M216:O216"/>
  </mergeCells>
  <pageMargins left="0" right="0" top="0.74803149606299213" bottom="0" header="0.31496062992125984" footer="0.31496062992125984"/>
  <pageSetup paperSize="9" scale="70" orientation="landscape" r:id="rId1"/>
  <headerFooter alignWithMargins="0">
    <oddHeader>&amp;CBUDGET ECONOMICO RICAVI 2018 DIPARTIMENTO DI GIURISPRUDENZA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W581"/>
  <sheetViews>
    <sheetView topLeftCell="C574" zoomScaleNormal="100" workbookViewId="0">
      <selection activeCell="V582" sqref="V582"/>
    </sheetView>
  </sheetViews>
  <sheetFormatPr defaultColWidth="9.109375" defaultRowHeight="30" customHeight="1"/>
  <cols>
    <col min="1" max="1" width="0" style="172" hidden="1" customWidth="1"/>
    <col min="2" max="2" width="16.5546875" style="183" hidden="1" customWidth="1"/>
    <col min="3" max="3" width="8.6640625" style="172" customWidth="1"/>
    <col min="4" max="4" width="1.5546875" style="172" hidden="1" customWidth="1"/>
    <col min="5" max="5" width="15.5546875" style="172" customWidth="1"/>
    <col min="6" max="7" width="9.109375" style="172"/>
    <col min="8" max="8" width="23.5546875" style="172" customWidth="1"/>
    <col min="9" max="13" width="9.109375" style="172"/>
    <col min="14" max="17" width="0" style="172" hidden="1" customWidth="1"/>
    <col min="18" max="18" width="14.6640625" style="144" customWidth="1"/>
    <col min="19" max="19" width="15.5546875" style="144" customWidth="1"/>
    <col min="20" max="21" width="16.88671875" style="144" customWidth="1"/>
    <col min="22" max="22" width="15" style="144" customWidth="1"/>
    <col min="23" max="23" width="16.88671875" style="144" bestFit="1" customWidth="1"/>
    <col min="24" max="256" width="9.109375" style="172"/>
    <col min="257" max="258" width="0" style="172" hidden="1" customWidth="1"/>
    <col min="259" max="259" width="8.6640625" style="172" customWidth="1"/>
    <col min="260" max="260" width="0" style="172" hidden="1" customWidth="1"/>
    <col min="261" max="261" width="15.5546875" style="172" customWidth="1"/>
    <col min="262" max="263" width="9.109375" style="172"/>
    <col min="264" max="264" width="23.5546875" style="172" customWidth="1"/>
    <col min="265" max="269" width="9.109375" style="172"/>
    <col min="270" max="273" width="0" style="172" hidden="1" customWidth="1"/>
    <col min="274" max="274" width="14.6640625" style="172" customWidth="1"/>
    <col min="275" max="275" width="15.5546875" style="172" customWidth="1"/>
    <col min="276" max="277" width="16.88671875" style="172" customWidth="1"/>
    <col min="278" max="278" width="15" style="172" customWidth="1"/>
    <col min="279" max="279" width="16.88671875" style="172" bestFit="1" customWidth="1"/>
    <col min="280" max="512" width="9.109375" style="172"/>
    <col min="513" max="514" width="0" style="172" hidden="1" customWidth="1"/>
    <col min="515" max="515" width="8.6640625" style="172" customWidth="1"/>
    <col min="516" max="516" width="0" style="172" hidden="1" customWidth="1"/>
    <col min="517" max="517" width="15.5546875" style="172" customWidth="1"/>
    <col min="518" max="519" width="9.109375" style="172"/>
    <col min="520" max="520" width="23.5546875" style="172" customWidth="1"/>
    <col min="521" max="525" width="9.109375" style="172"/>
    <col min="526" max="529" width="0" style="172" hidden="1" customWidth="1"/>
    <col min="530" max="530" width="14.6640625" style="172" customWidth="1"/>
    <col min="531" max="531" width="15.5546875" style="172" customWidth="1"/>
    <col min="532" max="533" width="16.88671875" style="172" customWidth="1"/>
    <col min="534" max="534" width="15" style="172" customWidth="1"/>
    <col min="535" max="535" width="16.88671875" style="172" bestFit="1" customWidth="1"/>
    <col min="536" max="768" width="9.109375" style="172"/>
    <col min="769" max="770" width="0" style="172" hidden="1" customWidth="1"/>
    <col min="771" max="771" width="8.6640625" style="172" customWidth="1"/>
    <col min="772" max="772" width="0" style="172" hidden="1" customWidth="1"/>
    <col min="773" max="773" width="15.5546875" style="172" customWidth="1"/>
    <col min="774" max="775" width="9.109375" style="172"/>
    <col min="776" max="776" width="23.5546875" style="172" customWidth="1"/>
    <col min="777" max="781" width="9.109375" style="172"/>
    <col min="782" max="785" width="0" style="172" hidden="1" customWidth="1"/>
    <col min="786" max="786" width="14.6640625" style="172" customWidth="1"/>
    <col min="787" max="787" width="15.5546875" style="172" customWidth="1"/>
    <col min="788" max="789" width="16.88671875" style="172" customWidth="1"/>
    <col min="790" max="790" width="15" style="172" customWidth="1"/>
    <col min="791" max="791" width="16.88671875" style="172" bestFit="1" customWidth="1"/>
    <col min="792" max="1024" width="9.109375" style="172"/>
    <col min="1025" max="1026" width="0" style="172" hidden="1" customWidth="1"/>
    <col min="1027" max="1027" width="8.6640625" style="172" customWidth="1"/>
    <col min="1028" max="1028" width="0" style="172" hidden="1" customWidth="1"/>
    <col min="1029" max="1029" width="15.5546875" style="172" customWidth="1"/>
    <col min="1030" max="1031" width="9.109375" style="172"/>
    <col min="1032" max="1032" width="23.5546875" style="172" customWidth="1"/>
    <col min="1033" max="1037" width="9.109375" style="172"/>
    <col min="1038" max="1041" width="0" style="172" hidden="1" customWidth="1"/>
    <col min="1042" max="1042" width="14.6640625" style="172" customWidth="1"/>
    <col min="1043" max="1043" width="15.5546875" style="172" customWidth="1"/>
    <col min="1044" max="1045" width="16.88671875" style="172" customWidth="1"/>
    <col min="1046" max="1046" width="15" style="172" customWidth="1"/>
    <col min="1047" max="1047" width="16.88671875" style="172" bestFit="1" customWidth="1"/>
    <col min="1048" max="1280" width="9.109375" style="172"/>
    <col min="1281" max="1282" width="0" style="172" hidden="1" customWidth="1"/>
    <col min="1283" max="1283" width="8.6640625" style="172" customWidth="1"/>
    <col min="1284" max="1284" width="0" style="172" hidden="1" customWidth="1"/>
    <col min="1285" max="1285" width="15.5546875" style="172" customWidth="1"/>
    <col min="1286" max="1287" width="9.109375" style="172"/>
    <col min="1288" max="1288" width="23.5546875" style="172" customWidth="1"/>
    <col min="1289" max="1293" width="9.109375" style="172"/>
    <col min="1294" max="1297" width="0" style="172" hidden="1" customWidth="1"/>
    <col min="1298" max="1298" width="14.6640625" style="172" customWidth="1"/>
    <col min="1299" max="1299" width="15.5546875" style="172" customWidth="1"/>
    <col min="1300" max="1301" width="16.88671875" style="172" customWidth="1"/>
    <col min="1302" max="1302" width="15" style="172" customWidth="1"/>
    <col min="1303" max="1303" width="16.88671875" style="172" bestFit="1" customWidth="1"/>
    <col min="1304" max="1536" width="9.109375" style="172"/>
    <col min="1537" max="1538" width="0" style="172" hidden="1" customWidth="1"/>
    <col min="1539" max="1539" width="8.6640625" style="172" customWidth="1"/>
    <col min="1540" max="1540" width="0" style="172" hidden="1" customWidth="1"/>
    <col min="1541" max="1541" width="15.5546875" style="172" customWidth="1"/>
    <col min="1542" max="1543" width="9.109375" style="172"/>
    <col min="1544" max="1544" width="23.5546875" style="172" customWidth="1"/>
    <col min="1545" max="1549" width="9.109375" style="172"/>
    <col min="1550" max="1553" width="0" style="172" hidden="1" customWidth="1"/>
    <col min="1554" max="1554" width="14.6640625" style="172" customWidth="1"/>
    <col min="1555" max="1555" width="15.5546875" style="172" customWidth="1"/>
    <col min="1556" max="1557" width="16.88671875" style="172" customWidth="1"/>
    <col min="1558" max="1558" width="15" style="172" customWidth="1"/>
    <col min="1559" max="1559" width="16.88671875" style="172" bestFit="1" customWidth="1"/>
    <col min="1560" max="1792" width="9.109375" style="172"/>
    <col min="1793" max="1794" width="0" style="172" hidden="1" customWidth="1"/>
    <col min="1795" max="1795" width="8.6640625" style="172" customWidth="1"/>
    <col min="1796" max="1796" width="0" style="172" hidden="1" customWidth="1"/>
    <col min="1797" max="1797" width="15.5546875" style="172" customWidth="1"/>
    <col min="1798" max="1799" width="9.109375" style="172"/>
    <col min="1800" max="1800" width="23.5546875" style="172" customWidth="1"/>
    <col min="1801" max="1805" width="9.109375" style="172"/>
    <col min="1806" max="1809" width="0" style="172" hidden="1" customWidth="1"/>
    <col min="1810" max="1810" width="14.6640625" style="172" customWidth="1"/>
    <col min="1811" max="1811" width="15.5546875" style="172" customWidth="1"/>
    <col min="1812" max="1813" width="16.88671875" style="172" customWidth="1"/>
    <col min="1814" max="1814" width="15" style="172" customWidth="1"/>
    <col min="1815" max="1815" width="16.88671875" style="172" bestFit="1" customWidth="1"/>
    <col min="1816" max="2048" width="9.109375" style="172"/>
    <col min="2049" max="2050" width="0" style="172" hidden="1" customWidth="1"/>
    <col min="2051" max="2051" width="8.6640625" style="172" customWidth="1"/>
    <col min="2052" max="2052" width="0" style="172" hidden="1" customWidth="1"/>
    <col min="2053" max="2053" width="15.5546875" style="172" customWidth="1"/>
    <col min="2054" max="2055" width="9.109375" style="172"/>
    <col min="2056" max="2056" width="23.5546875" style="172" customWidth="1"/>
    <col min="2057" max="2061" width="9.109375" style="172"/>
    <col min="2062" max="2065" width="0" style="172" hidden="1" customWidth="1"/>
    <col min="2066" max="2066" width="14.6640625" style="172" customWidth="1"/>
    <col min="2067" max="2067" width="15.5546875" style="172" customWidth="1"/>
    <col min="2068" max="2069" width="16.88671875" style="172" customWidth="1"/>
    <col min="2070" max="2070" width="15" style="172" customWidth="1"/>
    <col min="2071" max="2071" width="16.88671875" style="172" bestFit="1" customWidth="1"/>
    <col min="2072" max="2304" width="9.109375" style="172"/>
    <col min="2305" max="2306" width="0" style="172" hidden="1" customWidth="1"/>
    <col min="2307" max="2307" width="8.6640625" style="172" customWidth="1"/>
    <col min="2308" max="2308" width="0" style="172" hidden="1" customWidth="1"/>
    <col min="2309" max="2309" width="15.5546875" style="172" customWidth="1"/>
    <col min="2310" max="2311" width="9.109375" style="172"/>
    <col min="2312" max="2312" width="23.5546875" style="172" customWidth="1"/>
    <col min="2313" max="2317" width="9.109375" style="172"/>
    <col min="2318" max="2321" width="0" style="172" hidden="1" customWidth="1"/>
    <col min="2322" max="2322" width="14.6640625" style="172" customWidth="1"/>
    <col min="2323" max="2323" width="15.5546875" style="172" customWidth="1"/>
    <col min="2324" max="2325" width="16.88671875" style="172" customWidth="1"/>
    <col min="2326" max="2326" width="15" style="172" customWidth="1"/>
    <col min="2327" max="2327" width="16.88671875" style="172" bestFit="1" customWidth="1"/>
    <col min="2328" max="2560" width="9.109375" style="172"/>
    <col min="2561" max="2562" width="0" style="172" hidden="1" customWidth="1"/>
    <col min="2563" max="2563" width="8.6640625" style="172" customWidth="1"/>
    <col min="2564" max="2564" width="0" style="172" hidden="1" customWidth="1"/>
    <col min="2565" max="2565" width="15.5546875" style="172" customWidth="1"/>
    <col min="2566" max="2567" width="9.109375" style="172"/>
    <col min="2568" max="2568" width="23.5546875" style="172" customWidth="1"/>
    <col min="2569" max="2573" width="9.109375" style="172"/>
    <col min="2574" max="2577" width="0" style="172" hidden="1" customWidth="1"/>
    <col min="2578" max="2578" width="14.6640625" style="172" customWidth="1"/>
    <col min="2579" max="2579" width="15.5546875" style="172" customWidth="1"/>
    <col min="2580" max="2581" width="16.88671875" style="172" customWidth="1"/>
    <col min="2582" max="2582" width="15" style="172" customWidth="1"/>
    <col min="2583" max="2583" width="16.88671875" style="172" bestFit="1" customWidth="1"/>
    <col min="2584" max="2816" width="9.109375" style="172"/>
    <col min="2817" max="2818" width="0" style="172" hidden="1" customWidth="1"/>
    <col min="2819" max="2819" width="8.6640625" style="172" customWidth="1"/>
    <col min="2820" max="2820" width="0" style="172" hidden="1" customWidth="1"/>
    <col min="2821" max="2821" width="15.5546875" style="172" customWidth="1"/>
    <col min="2822" max="2823" width="9.109375" style="172"/>
    <col min="2824" max="2824" width="23.5546875" style="172" customWidth="1"/>
    <col min="2825" max="2829" width="9.109375" style="172"/>
    <col min="2830" max="2833" width="0" style="172" hidden="1" customWidth="1"/>
    <col min="2834" max="2834" width="14.6640625" style="172" customWidth="1"/>
    <col min="2835" max="2835" width="15.5546875" style="172" customWidth="1"/>
    <col min="2836" max="2837" width="16.88671875" style="172" customWidth="1"/>
    <col min="2838" max="2838" width="15" style="172" customWidth="1"/>
    <col min="2839" max="2839" width="16.88671875" style="172" bestFit="1" customWidth="1"/>
    <col min="2840" max="3072" width="9.109375" style="172"/>
    <col min="3073" max="3074" width="0" style="172" hidden="1" customWidth="1"/>
    <col min="3075" max="3075" width="8.6640625" style="172" customWidth="1"/>
    <col min="3076" max="3076" width="0" style="172" hidden="1" customWidth="1"/>
    <col min="3077" max="3077" width="15.5546875" style="172" customWidth="1"/>
    <col min="3078" max="3079" width="9.109375" style="172"/>
    <col min="3080" max="3080" width="23.5546875" style="172" customWidth="1"/>
    <col min="3081" max="3085" width="9.109375" style="172"/>
    <col min="3086" max="3089" width="0" style="172" hidden="1" customWidth="1"/>
    <col min="3090" max="3090" width="14.6640625" style="172" customWidth="1"/>
    <col min="3091" max="3091" width="15.5546875" style="172" customWidth="1"/>
    <col min="3092" max="3093" width="16.88671875" style="172" customWidth="1"/>
    <col min="3094" max="3094" width="15" style="172" customWidth="1"/>
    <col min="3095" max="3095" width="16.88671875" style="172" bestFit="1" customWidth="1"/>
    <col min="3096" max="3328" width="9.109375" style="172"/>
    <col min="3329" max="3330" width="0" style="172" hidden="1" customWidth="1"/>
    <col min="3331" max="3331" width="8.6640625" style="172" customWidth="1"/>
    <col min="3332" max="3332" width="0" style="172" hidden="1" customWidth="1"/>
    <col min="3333" max="3333" width="15.5546875" style="172" customWidth="1"/>
    <col min="3334" max="3335" width="9.109375" style="172"/>
    <col min="3336" max="3336" width="23.5546875" style="172" customWidth="1"/>
    <col min="3337" max="3341" width="9.109375" style="172"/>
    <col min="3342" max="3345" width="0" style="172" hidden="1" customWidth="1"/>
    <col min="3346" max="3346" width="14.6640625" style="172" customWidth="1"/>
    <col min="3347" max="3347" width="15.5546875" style="172" customWidth="1"/>
    <col min="3348" max="3349" width="16.88671875" style="172" customWidth="1"/>
    <col min="3350" max="3350" width="15" style="172" customWidth="1"/>
    <col min="3351" max="3351" width="16.88671875" style="172" bestFit="1" customWidth="1"/>
    <col min="3352" max="3584" width="9.109375" style="172"/>
    <col min="3585" max="3586" width="0" style="172" hidden="1" customWidth="1"/>
    <col min="3587" max="3587" width="8.6640625" style="172" customWidth="1"/>
    <col min="3588" max="3588" width="0" style="172" hidden="1" customWidth="1"/>
    <col min="3589" max="3589" width="15.5546875" style="172" customWidth="1"/>
    <col min="3590" max="3591" width="9.109375" style="172"/>
    <col min="3592" max="3592" width="23.5546875" style="172" customWidth="1"/>
    <col min="3593" max="3597" width="9.109375" style="172"/>
    <col min="3598" max="3601" width="0" style="172" hidden="1" customWidth="1"/>
    <col min="3602" max="3602" width="14.6640625" style="172" customWidth="1"/>
    <col min="3603" max="3603" width="15.5546875" style="172" customWidth="1"/>
    <col min="3604" max="3605" width="16.88671875" style="172" customWidth="1"/>
    <col min="3606" max="3606" width="15" style="172" customWidth="1"/>
    <col min="3607" max="3607" width="16.88671875" style="172" bestFit="1" customWidth="1"/>
    <col min="3608" max="3840" width="9.109375" style="172"/>
    <col min="3841" max="3842" width="0" style="172" hidden="1" customWidth="1"/>
    <col min="3843" max="3843" width="8.6640625" style="172" customWidth="1"/>
    <col min="3844" max="3844" width="0" style="172" hidden="1" customWidth="1"/>
    <col min="3845" max="3845" width="15.5546875" style="172" customWidth="1"/>
    <col min="3846" max="3847" width="9.109375" style="172"/>
    <col min="3848" max="3848" width="23.5546875" style="172" customWidth="1"/>
    <col min="3849" max="3853" width="9.109375" style="172"/>
    <col min="3854" max="3857" width="0" style="172" hidden="1" customWidth="1"/>
    <col min="3858" max="3858" width="14.6640625" style="172" customWidth="1"/>
    <col min="3859" max="3859" width="15.5546875" style="172" customWidth="1"/>
    <col min="3860" max="3861" width="16.88671875" style="172" customWidth="1"/>
    <col min="3862" max="3862" width="15" style="172" customWidth="1"/>
    <col min="3863" max="3863" width="16.88671875" style="172" bestFit="1" customWidth="1"/>
    <col min="3864" max="4096" width="9.109375" style="172"/>
    <col min="4097" max="4098" width="0" style="172" hidden="1" customWidth="1"/>
    <col min="4099" max="4099" width="8.6640625" style="172" customWidth="1"/>
    <col min="4100" max="4100" width="0" style="172" hidden="1" customWidth="1"/>
    <col min="4101" max="4101" width="15.5546875" style="172" customWidth="1"/>
    <col min="4102" max="4103" width="9.109375" style="172"/>
    <col min="4104" max="4104" width="23.5546875" style="172" customWidth="1"/>
    <col min="4105" max="4109" width="9.109375" style="172"/>
    <col min="4110" max="4113" width="0" style="172" hidden="1" customWidth="1"/>
    <col min="4114" max="4114" width="14.6640625" style="172" customWidth="1"/>
    <col min="4115" max="4115" width="15.5546875" style="172" customWidth="1"/>
    <col min="4116" max="4117" width="16.88671875" style="172" customWidth="1"/>
    <col min="4118" max="4118" width="15" style="172" customWidth="1"/>
    <col min="4119" max="4119" width="16.88671875" style="172" bestFit="1" customWidth="1"/>
    <col min="4120" max="4352" width="9.109375" style="172"/>
    <col min="4353" max="4354" width="0" style="172" hidden="1" customWidth="1"/>
    <col min="4355" max="4355" width="8.6640625" style="172" customWidth="1"/>
    <col min="4356" max="4356" width="0" style="172" hidden="1" customWidth="1"/>
    <col min="4357" max="4357" width="15.5546875" style="172" customWidth="1"/>
    <col min="4358" max="4359" width="9.109375" style="172"/>
    <col min="4360" max="4360" width="23.5546875" style="172" customWidth="1"/>
    <col min="4361" max="4365" width="9.109375" style="172"/>
    <col min="4366" max="4369" width="0" style="172" hidden="1" customWidth="1"/>
    <col min="4370" max="4370" width="14.6640625" style="172" customWidth="1"/>
    <col min="4371" max="4371" width="15.5546875" style="172" customWidth="1"/>
    <col min="4372" max="4373" width="16.88671875" style="172" customWidth="1"/>
    <col min="4374" max="4374" width="15" style="172" customWidth="1"/>
    <col min="4375" max="4375" width="16.88671875" style="172" bestFit="1" customWidth="1"/>
    <col min="4376" max="4608" width="9.109375" style="172"/>
    <col min="4609" max="4610" width="0" style="172" hidden="1" customWidth="1"/>
    <col min="4611" max="4611" width="8.6640625" style="172" customWidth="1"/>
    <col min="4612" max="4612" width="0" style="172" hidden="1" customWidth="1"/>
    <col min="4613" max="4613" width="15.5546875" style="172" customWidth="1"/>
    <col min="4614" max="4615" width="9.109375" style="172"/>
    <col min="4616" max="4616" width="23.5546875" style="172" customWidth="1"/>
    <col min="4617" max="4621" width="9.109375" style="172"/>
    <col min="4622" max="4625" width="0" style="172" hidden="1" customWidth="1"/>
    <col min="4626" max="4626" width="14.6640625" style="172" customWidth="1"/>
    <col min="4627" max="4627" width="15.5546875" style="172" customWidth="1"/>
    <col min="4628" max="4629" width="16.88671875" style="172" customWidth="1"/>
    <col min="4630" max="4630" width="15" style="172" customWidth="1"/>
    <col min="4631" max="4631" width="16.88671875" style="172" bestFit="1" customWidth="1"/>
    <col min="4632" max="4864" width="9.109375" style="172"/>
    <col min="4865" max="4866" width="0" style="172" hidden="1" customWidth="1"/>
    <col min="4867" max="4867" width="8.6640625" style="172" customWidth="1"/>
    <col min="4868" max="4868" width="0" style="172" hidden="1" customWidth="1"/>
    <col min="4869" max="4869" width="15.5546875" style="172" customWidth="1"/>
    <col min="4870" max="4871" width="9.109375" style="172"/>
    <col min="4872" max="4872" width="23.5546875" style="172" customWidth="1"/>
    <col min="4873" max="4877" width="9.109375" style="172"/>
    <col min="4878" max="4881" width="0" style="172" hidden="1" customWidth="1"/>
    <col min="4882" max="4882" width="14.6640625" style="172" customWidth="1"/>
    <col min="4883" max="4883" width="15.5546875" style="172" customWidth="1"/>
    <col min="4884" max="4885" width="16.88671875" style="172" customWidth="1"/>
    <col min="4886" max="4886" width="15" style="172" customWidth="1"/>
    <col min="4887" max="4887" width="16.88671875" style="172" bestFit="1" customWidth="1"/>
    <col min="4888" max="5120" width="9.109375" style="172"/>
    <col min="5121" max="5122" width="0" style="172" hidden="1" customWidth="1"/>
    <col min="5123" max="5123" width="8.6640625" style="172" customWidth="1"/>
    <col min="5124" max="5124" width="0" style="172" hidden="1" customWidth="1"/>
    <col min="5125" max="5125" width="15.5546875" style="172" customWidth="1"/>
    <col min="5126" max="5127" width="9.109375" style="172"/>
    <col min="5128" max="5128" width="23.5546875" style="172" customWidth="1"/>
    <col min="5129" max="5133" width="9.109375" style="172"/>
    <col min="5134" max="5137" width="0" style="172" hidden="1" customWidth="1"/>
    <col min="5138" max="5138" width="14.6640625" style="172" customWidth="1"/>
    <col min="5139" max="5139" width="15.5546875" style="172" customWidth="1"/>
    <col min="5140" max="5141" width="16.88671875" style="172" customWidth="1"/>
    <col min="5142" max="5142" width="15" style="172" customWidth="1"/>
    <col min="5143" max="5143" width="16.88671875" style="172" bestFit="1" customWidth="1"/>
    <col min="5144" max="5376" width="9.109375" style="172"/>
    <col min="5377" max="5378" width="0" style="172" hidden="1" customWidth="1"/>
    <col min="5379" max="5379" width="8.6640625" style="172" customWidth="1"/>
    <col min="5380" max="5380" width="0" style="172" hidden="1" customWidth="1"/>
    <col min="5381" max="5381" width="15.5546875" style="172" customWidth="1"/>
    <col min="5382" max="5383" width="9.109375" style="172"/>
    <col min="5384" max="5384" width="23.5546875" style="172" customWidth="1"/>
    <col min="5385" max="5389" width="9.109375" style="172"/>
    <col min="5390" max="5393" width="0" style="172" hidden="1" customWidth="1"/>
    <col min="5394" max="5394" width="14.6640625" style="172" customWidth="1"/>
    <col min="5395" max="5395" width="15.5546875" style="172" customWidth="1"/>
    <col min="5396" max="5397" width="16.88671875" style="172" customWidth="1"/>
    <col min="5398" max="5398" width="15" style="172" customWidth="1"/>
    <col min="5399" max="5399" width="16.88671875" style="172" bestFit="1" customWidth="1"/>
    <col min="5400" max="5632" width="9.109375" style="172"/>
    <col min="5633" max="5634" width="0" style="172" hidden="1" customWidth="1"/>
    <col min="5635" max="5635" width="8.6640625" style="172" customWidth="1"/>
    <col min="5636" max="5636" width="0" style="172" hidden="1" customWidth="1"/>
    <col min="5637" max="5637" width="15.5546875" style="172" customWidth="1"/>
    <col min="5638" max="5639" width="9.109375" style="172"/>
    <col min="5640" max="5640" width="23.5546875" style="172" customWidth="1"/>
    <col min="5641" max="5645" width="9.109375" style="172"/>
    <col min="5646" max="5649" width="0" style="172" hidden="1" customWidth="1"/>
    <col min="5650" max="5650" width="14.6640625" style="172" customWidth="1"/>
    <col min="5651" max="5651" width="15.5546875" style="172" customWidth="1"/>
    <col min="5652" max="5653" width="16.88671875" style="172" customWidth="1"/>
    <col min="5654" max="5654" width="15" style="172" customWidth="1"/>
    <col min="5655" max="5655" width="16.88671875" style="172" bestFit="1" customWidth="1"/>
    <col min="5656" max="5888" width="9.109375" style="172"/>
    <col min="5889" max="5890" width="0" style="172" hidden="1" customWidth="1"/>
    <col min="5891" max="5891" width="8.6640625" style="172" customWidth="1"/>
    <col min="5892" max="5892" width="0" style="172" hidden="1" customWidth="1"/>
    <col min="5893" max="5893" width="15.5546875" style="172" customWidth="1"/>
    <col min="5894" max="5895" width="9.109375" style="172"/>
    <col min="5896" max="5896" width="23.5546875" style="172" customWidth="1"/>
    <col min="5897" max="5901" width="9.109375" style="172"/>
    <col min="5902" max="5905" width="0" style="172" hidden="1" customWidth="1"/>
    <col min="5906" max="5906" width="14.6640625" style="172" customWidth="1"/>
    <col min="5907" max="5907" width="15.5546875" style="172" customWidth="1"/>
    <col min="5908" max="5909" width="16.88671875" style="172" customWidth="1"/>
    <col min="5910" max="5910" width="15" style="172" customWidth="1"/>
    <col min="5911" max="5911" width="16.88671875" style="172" bestFit="1" customWidth="1"/>
    <col min="5912" max="6144" width="9.109375" style="172"/>
    <col min="6145" max="6146" width="0" style="172" hidden="1" customWidth="1"/>
    <col min="6147" max="6147" width="8.6640625" style="172" customWidth="1"/>
    <col min="6148" max="6148" width="0" style="172" hidden="1" customWidth="1"/>
    <col min="6149" max="6149" width="15.5546875" style="172" customWidth="1"/>
    <col min="6150" max="6151" width="9.109375" style="172"/>
    <col min="6152" max="6152" width="23.5546875" style="172" customWidth="1"/>
    <col min="6153" max="6157" width="9.109375" style="172"/>
    <col min="6158" max="6161" width="0" style="172" hidden="1" customWidth="1"/>
    <col min="6162" max="6162" width="14.6640625" style="172" customWidth="1"/>
    <col min="6163" max="6163" width="15.5546875" style="172" customWidth="1"/>
    <col min="6164" max="6165" width="16.88671875" style="172" customWidth="1"/>
    <col min="6166" max="6166" width="15" style="172" customWidth="1"/>
    <col min="6167" max="6167" width="16.88671875" style="172" bestFit="1" customWidth="1"/>
    <col min="6168" max="6400" width="9.109375" style="172"/>
    <col min="6401" max="6402" width="0" style="172" hidden="1" customWidth="1"/>
    <col min="6403" max="6403" width="8.6640625" style="172" customWidth="1"/>
    <col min="6404" max="6404" width="0" style="172" hidden="1" customWidth="1"/>
    <col min="6405" max="6405" width="15.5546875" style="172" customWidth="1"/>
    <col min="6406" max="6407" width="9.109375" style="172"/>
    <col min="6408" max="6408" width="23.5546875" style="172" customWidth="1"/>
    <col min="6409" max="6413" width="9.109375" style="172"/>
    <col min="6414" max="6417" width="0" style="172" hidden="1" customWidth="1"/>
    <col min="6418" max="6418" width="14.6640625" style="172" customWidth="1"/>
    <col min="6419" max="6419" width="15.5546875" style="172" customWidth="1"/>
    <col min="6420" max="6421" width="16.88671875" style="172" customWidth="1"/>
    <col min="6422" max="6422" width="15" style="172" customWidth="1"/>
    <col min="6423" max="6423" width="16.88671875" style="172" bestFit="1" customWidth="1"/>
    <col min="6424" max="6656" width="9.109375" style="172"/>
    <col min="6657" max="6658" width="0" style="172" hidden="1" customWidth="1"/>
    <col min="6659" max="6659" width="8.6640625" style="172" customWidth="1"/>
    <col min="6660" max="6660" width="0" style="172" hidden="1" customWidth="1"/>
    <col min="6661" max="6661" width="15.5546875" style="172" customWidth="1"/>
    <col min="6662" max="6663" width="9.109375" style="172"/>
    <col min="6664" max="6664" width="23.5546875" style="172" customWidth="1"/>
    <col min="6665" max="6669" width="9.109375" style="172"/>
    <col min="6670" max="6673" width="0" style="172" hidden="1" customWidth="1"/>
    <col min="6674" max="6674" width="14.6640625" style="172" customWidth="1"/>
    <col min="6675" max="6675" width="15.5546875" style="172" customWidth="1"/>
    <col min="6676" max="6677" width="16.88671875" style="172" customWidth="1"/>
    <col min="6678" max="6678" width="15" style="172" customWidth="1"/>
    <col min="6679" max="6679" width="16.88671875" style="172" bestFit="1" customWidth="1"/>
    <col min="6680" max="6912" width="9.109375" style="172"/>
    <col min="6913" max="6914" width="0" style="172" hidden="1" customWidth="1"/>
    <col min="6915" max="6915" width="8.6640625" style="172" customWidth="1"/>
    <col min="6916" max="6916" width="0" style="172" hidden="1" customWidth="1"/>
    <col min="6917" max="6917" width="15.5546875" style="172" customWidth="1"/>
    <col min="6918" max="6919" width="9.109375" style="172"/>
    <col min="6920" max="6920" width="23.5546875" style="172" customWidth="1"/>
    <col min="6921" max="6925" width="9.109375" style="172"/>
    <col min="6926" max="6929" width="0" style="172" hidden="1" customWidth="1"/>
    <col min="6930" max="6930" width="14.6640625" style="172" customWidth="1"/>
    <col min="6931" max="6931" width="15.5546875" style="172" customWidth="1"/>
    <col min="6932" max="6933" width="16.88671875" style="172" customWidth="1"/>
    <col min="6934" max="6934" width="15" style="172" customWidth="1"/>
    <col min="6935" max="6935" width="16.88671875" style="172" bestFit="1" customWidth="1"/>
    <col min="6936" max="7168" width="9.109375" style="172"/>
    <col min="7169" max="7170" width="0" style="172" hidden="1" customWidth="1"/>
    <col min="7171" max="7171" width="8.6640625" style="172" customWidth="1"/>
    <col min="7172" max="7172" width="0" style="172" hidden="1" customWidth="1"/>
    <col min="7173" max="7173" width="15.5546875" style="172" customWidth="1"/>
    <col min="7174" max="7175" width="9.109375" style="172"/>
    <col min="7176" max="7176" width="23.5546875" style="172" customWidth="1"/>
    <col min="7177" max="7181" width="9.109375" style="172"/>
    <col min="7182" max="7185" width="0" style="172" hidden="1" customWidth="1"/>
    <col min="7186" max="7186" width="14.6640625" style="172" customWidth="1"/>
    <col min="7187" max="7187" width="15.5546875" style="172" customWidth="1"/>
    <col min="7188" max="7189" width="16.88671875" style="172" customWidth="1"/>
    <col min="7190" max="7190" width="15" style="172" customWidth="1"/>
    <col min="7191" max="7191" width="16.88671875" style="172" bestFit="1" customWidth="1"/>
    <col min="7192" max="7424" width="9.109375" style="172"/>
    <col min="7425" max="7426" width="0" style="172" hidden="1" customWidth="1"/>
    <col min="7427" max="7427" width="8.6640625" style="172" customWidth="1"/>
    <col min="7428" max="7428" width="0" style="172" hidden="1" customWidth="1"/>
    <col min="7429" max="7429" width="15.5546875" style="172" customWidth="1"/>
    <col min="7430" max="7431" width="9.109375" style="172"/>
    <col min="7432" max="7432" width="23.5546875" style="172" customWidth="1"/>
    <col min="7433" max="7437" width="9.109375" style="172"/>
    <col min="7438" max="7441" width="0" style="172" hidden="1" customWidth="1"/>
    <col min="7442" max="7442" width="14.6640625" style="172" customWidth="1"/>
    <col min="7443" max="7443" width="15.5546875" style="172" customWidth="1"/>
    <col min="7444" max="7445" width="16.88671875" style="172" customWidth="1"/>
    <col min="7446" max="7446" width="15" style="172" customWidth="1"/>
    <col min="7447" max="7447" width="16.88671875" style="172" bestFit="1" customWidth="1"/>
    <col min="7448" max="7680" width="9.109375" style="172"/>
    <col min="7681" max="7682" width="0" style="172" hidden="1" customWidth="1"/>
    <col min="7683" max="7683" width="8.6640625" style="172" customWidth="1"/>
    <col min="7684" max="7684" width="0" style="172" hidden="1" customWidth="1"/>
    <col min="7685" max="7685" width="15.5546875" style="172" customWidth="1"/>
    <col min="7686" max="7687" width="9.109375" style="172"/>
    <col min="7688" max="7688" width="23.5546875" style="172" customWidth="1"/>
    <col min="7689" max="7693" width="9.109375" style="172"/>
    <col min="7694" max="7697" width="0" style="172" hidden="1" customWidth="1"/>
    <col min="7698" max="7698" width="14.6640625" style="172" customWidth="1"/>
    <col min="7699" max="7699" width="15.5546875" style="172" customWidth="1"/>
    <col min="7700" max="7701" width="16.88671875" style="172" customWidth="1"/>
    <col min="7702" max="7702" width="15" style="172" customWidth="1"/>
    <col min="7703" max="7703" width="16.88671875" style="172" bestFit="1" customWidth="1"/>
    <col min="7704" max="7936" width="9.109375" style="172"/>
    <col min="7937" max="7938" width="0" style="172" hidden="1" customWidth="1"/>
    <col min="7939" max="7939" width="8.6640625" style="172" customWidth="1"/>
    <col min="7940" max="7940" width="0" style="172" hidden="1" customWidth="1"/>
    <col min="7941" max="7941" width="15.5546875" style="172" customWidth="1"/>
    <col min="7942" max="7943" width="9.109375" style="172"/>
    <col min="7944" max="7944" width="23.5546875" style="172" customWidth="1"/>
    <col min="7945" max="7949" width="9.109375" style="172"/>
    <col min="7950" max="7953" width="0" style="172" hidden="1" customWidth="1"/>
    <col min="7954" max="7954" width="14.6640625" style="172" customWidth="1"/>
    <col min="7955" max="7955" width="15.5546875" style="172" customWidth="1"/>
    <col min="7956" max="7957" width="16.88671875" style="172" customWidth="1"/>
    <col min="7958" max="7958" width="15" style="172" customWidth="1"/>
    <col min="7959" max="7959" width="16.88671875" style="172" bestFit="1" customWidth="1"/>
    <col min="7960" max="8192" width="9.109375" style="172"/>
    <col min="8193" max="8194" width="0" style="172" hidden="1" customWidth="1"/>
    <col min="8195" max="8195" width="8.6640625" style="172" customWidth="1"/>
    <col min="8196" max="8196" width="0" style="172" hidden="1" customWidth="1"/>
    <col min="8197" max="8197" width="15.5546875" style="172" customWidth="1"/>
    <col min="8198" max="8199" width="9.109375" style="172"/>
    <col min="8200" max="8200" width="23.5546875" style="172" customWidth="1"/>
    <col min="8201" max="8205" width="9.109375" style="172"/>
    <col min="8206" max="8209" width="0" style="172" hidden="1" customWidth="1"/>
    <col min="8210" max="8210" width="14.6640625" style="172" customWidth="1"/>
    <col min="8211" max="8211" width="15.5546875" style="172" customWidth="1"/>
    <col min="8212" max="8213" width="16.88671875" style="172" customWidth="1"/>
    <col min="8214" max="8214" width="15" style="172" customWidth="1"/>
    <col min="8215" max="8215" width="16.88671875" style="172" bestFit="1" customWidth="1"/>
    <col min="8216" max="8448" width="9.109375" style="172"/>
    <col min="8449" max="8450" width="0" style="172" hidden="1" customWidth="1"/>
    <col min="8451" max="8451" width="8.6640625" style="172" customWidth="1"/>
    <col min="8452" max="8452" width="0" style="172" hidden="1" customWidth="1"/>
    <col min="8453" max="8453" width="15.5546875" style="172" customWidth="1"/>
    <col min="8454" max="8455" width="9.109375" style="172"/>
    <col min="8456" max="8456" width="23.5546875" style="172" customWidth="1"/>
    <col min="8457" max="8461" width="9.109375" style="172"/>
    <col min="8462" max="8465" width="0" style="172" hidden="1" customWidth="1"/>
    <col min="8466" max="8466" width="14.6640625" style="172" customWidth="1"/>
    <col min="8467" max="8467" width="15.5546875" style="172" customWidth="1"/>
    <col min="8468" max="8469" width="16.88671875" style="172" customWidth="1"/>
    <col min="8470" max="8470" width="15" style="172" customWidth="1"/>
    <col min="8471" max="8471" width="16.88671875" style="172" bestFit="1" customWidth="1"/>
    <col min="8472" max="8704" width="9.109375" style="172"/>
    <col min="8705" max="8706" width="0" style="172" hidden="1" customWidth="1"/>
    <col min="8707" max="8707" width="8.6640625" style="172" customWidth="1"/>
    <col min="8708" max="8708" width="0" style="172" hidden="1" customWidth="1"/>
    <col min="8709" max="8709" width="15.5546875" style="172" customWidth="1"/>
    <col min="8710" max="8711" width="9.109375" style="172"/>
    <col min="8712" max="8712" width="23.5546875" style="172" customWidth="1"/>
    <col min="8713" max="8717" width="9.109375" style="172"/>
    <col min="8718" max="8721" width="0" style="172" hidden="1" customWidth="1"/>
    <col min="8722" max="8722" width="14.6640625" style="172" customWidth="1"/>
    <col min="8723" max="8723" width="15.5546875" style="172" customWidth="1"/>
    <col min="8724" max="8725" width="16.88671875" style="172" customWidth="1"/>
    <col min="8726" max="8726" width="15" style="172" customWidth="1"/>
    <col min="8727" max="8727" width="16.88671875" style="172" bestFit="1" customWidth="1"/>
    <col min="8728" max="8960" width="9.109375" style="172"/>
    <col min="8961" max="8962" width="0" style="172" hidden="1" customWidth="1"/>
    <col min="8963" max="8963" width="8.6640625" style="172" customWidth="1"/>
    <col min="8964" max="8964" width="0" style="172" hidden="1" customWidth="1"/>
    <col min="8965" max="8965" width="15.5546875" style="172" customWidth="1"/>
    <col min="8966" max="8967" width="9.109375" style="172"/>
    <col min="8968" max="8968" width="23.5546875" style="172" customWidth="1"/>
    <col min="8969" max="8973" width="9.109375" style="172"/>
    <col min="8974" max="8977" width="0" style="172" hidden="1" customWidth="1"/>
    <col min="8978" max="8978" width="14.6640625" style="172" customWidth="1"/>
    <col min="8979" max="8979" width="15.5546875" style="172" customWidth="1"/>
    <col min="8980" max="8981" width="16.88671875" style="172" customWidth="1"/>
    <col min="8982" max="8982" width="15" style="172" customWidth="1"/>
    <col min="8983" max="8983" width="16.88671875" style="172" bestFit="1" customWidth="1"/>
    <col min="8984" max="9216" width="9.109375" style="172"/>
    <col min="9217" max="9218" width="0" style="172" hidden="1" customWidth="1"/>
    <col min="9219" max="9219" width="8.6640625" style="172" customWidth="1"/>
    <col min="9220" max="9220" width="0" style="172" hidden="1" customWidth="1"/>
    <col min="9221" max="9221" width="15.5546875" style="172" customWidth="1"/>
    <col min="9222" max="9223" width="9.109375" style="172"/>
    <col min="9224" max="9224" width="23.5546875" style="172" customWidth="1"/>
    <col min="9225" max="9229" width="9.109375" style="172"/>
    <col min="9230" max="9233" width="0" style="172" hidden="1" customWidth="1"/>
    <col min="9234" max="9234" width="14.6640625" style="172" customWidth="1"/>
    <col min="9235" max="9235" width="15.5546875" style="172" customWidth="1"/>
    <col min="9236" max="9237" width="16.88671875" style="172" customWidth="1"/>
    <col min="9238" max="9238" width="15" style="172" customWidth="1"/>
    <col min="9239" max="9239" width="16.88671875" style="172" bestFit="1" customWidth="1"/>
    <col min="9240" max="9472" width="9.109375" style="172"/>
    <col min="9473" max="9474" width="0" style="172" hidden="1" customWidth="1"/>
    <col min="9475" max="9475" width="8.6640625" style="172" customWidth="1"/>
    <col min="9476" max="9476" width="0" style="172" hidden="1" customWidth="1"/>
    <col min="9477" max="9477" width="15.5546875" style="172" customWidth="1"/>
    <col min="9478" max="9479" width="9.109375" style="172"/>
    <col min="9480" max="9480" width="23.5546875" style="172" customWidth="1"/>
    <col min="9481" max="9485" width="9.109375" style="172"/>
    <col min="9486" max="9489" width="0" style="172" hidden="1" customWidth="1"/>
    <col min="9490" max="9490" width="14.6640625" style="172" customWidth="1"/>
    <col min="9491" max="9491" width="15.5546875" style="172" customWidth="1"/>
    <col min="9492" max="9493" width="16.88671875" style="172" customWidth="1"/>
    <col min="9494" max="9494" width="15" style="172" customWidth="1"/>
    <col min="9495" max="9495" width="16.88671875" style="172" bestFit="1" customWidth="1"/>
    <col min="9496" max="9728" width="9.109375" style="172"/>
    <col min="9729" max="9730" width="0" style="172" hidden="1" customWidth="1"/>
    <col min="9731" max="9731" width="8.6640625" style="172" customWidth="1"/>
    <col min="9732" max="9732" width="0" style="172" hidden="1" customWidth="1"/>
    <col min="9733" max="9733" width="15.5546875" style="172" customWidth="1"/>
    <col min="9734" max="9735" width="9.109375" style="172"/>
    <col min="9736" max="9736" width="23.5546875" style="172" customWidth="1"/>
    <col min="9737" max="9741" width="9.109375" style="172"/>
    <col min="9742" max="9745" width="0" style="172" hidden="1" customWidth="1"/>
    <col min="9746" max="9746" width="14.6640625" style="172" customWidth="1"/>
    <col min="9747" max="9747" width="15.5546875" style="172" customWidth="1"/>
    <col min="9748" max="9749" width="16.88671875" style="172" customWidth="1"/>
    <col min="9750" max="9750" width="15" style="172" customWidth="1"/>
    <col min="9751" max="9751" width="16.88671875" style="172" bestFit="1" customWidth="1"/>
    <col min="9752" max="9984" width="9.109375" style="172"/>
    <col min="9985" max="9986" width="0" style="172" hidden="1" customWidth="1"/>
    <col min="9987" max="9987" width="8.6640625" style="172" customWidth="1"/>
    <col min="9988" max="9988" width="0" style="172" hidden="1" customWidth="1"/>
    <col min="9989" max="9989" width="15.5546875" style="172" customWidth="1"/>
    <col min="9990" max="9991" width="9.109375" style="172"/>
    <col min="9992" max="9992" width="23.5546875" style="172" customWidth="1"/>
    <col min="9993" max="9997" width="9.109375" style="172"/>
    <col min="9998" max="10001" width="0" style="172" hidden="1" customWidth="1"/>
    <col min="10002" max="10002" width="14.6640625" style="172" customWidth="1"/>
    <col min="10003" max="10003" width="15.5546875" style="172" customWidth="1"/>
    <col min="10004" max="10005" width="16.88671875" style="172" customWidth="1"/>
    <col min="10006" max="10006" width="15" style="172" customWidth="1"/>
    <col min="10007" max="10007" width="16.88671875" style="172" bestFit="1" customWidth="1"/>
    <col min="10008" max="10240" width="9.109375" style="172"/>
    <col min="10241" max="10242" width="0" style="172" hidden="1" customWidth="1"/>
    <col min="10243" max="10243" width="8.6640625" style="172" customWidth="1"/>
    <col min="10244" max="10244" width="0" style="172" hidden="1" customWidth="1"/>
    <col min="10245" max="10245" width="15.5546875" style="172" customWidth="1"/>
    <col min="10246" max="10247" width="9.109375" style="172"/>
    <col min="10248" max="10248" width="23.5546875" style="172" customWidth="1"/>
    <col min="10249" max="10253" width="9.109375" style="172"/>
    <col min="10254" max="10257" width="0" style="172" hidden="1" customWidth="1"/>
    <col min="10258" max="10258" width="14.6640625" style="172" customWidth="1"/>
    <col min="10259" max="10259" width="15.5546875" style="172" customWidth="1"/>
    <col min="10260" max="10261" width="16.88671875" style="172" customWidth="1"/>
    <col min="10262" max="10262" width="15" style="172" customWidth="1"/>
    <col min="10263" max="10263" width="16.88671875" style="172" bestFit="1" customWidth="1"/>
    <col min="10264" max="10496" width="9.109375" style="172"/>
    <col min="10497" max="10498" width="0" style="172" hidden="1" customWidth="1"/>
    <col min="10499" max="10499" width="8.6640625" style="172" customWidth="1"/>
    <col min="10500" max="10500" width="0" style="172" hidden="1" customWidth="1"/>
    <col min="10501" max="10501" width="15.5546875" style="172" customWidth="1"/>
    <col min="10502" max="10503" width="9.109375" style="172"/>
    <col min="10504" max="10504" width="23.5546875" style="172" customWidth="1"/>
    <col min="10505" max="10509" width="9.109375" style="172"/>
    <col min="10510" max="10513" width="0" style="172" hidden="1" customWidth="1"/>
    <col min="10514" max="10514" width="14.6640625" style="172" customWidth="1"/>
    <col min="10515" max="10515" width="15.5546875" style="172" customWidth="1"/>
    <col min="10516" max="10517" width="16.88671875" style="172" customWidth="1"/>
    <col min="10518" max="10518" width="15" style="172" customWidth="1"/>
    <col min="10519" max="10519" width="16.88671875" style="172" bestFit="1" customWidth="1"/>
    <col min="10520" max="10752" width="9.109375" style="172"/>
    <col min="10753" max="10754" width="0" style="172" hidden="1" customWidth="1"/>
    <col min="10755" max="10755" width="8.6640625" style="172" customWidth="1"/>
    <col min="10756" max="10756" width="0" style="172" hidden="1" customWidth="1"/>
    <col min="10757" max="10757" width="15.5546875" style="172" customWidth="1"/>
    <col min="10758" max="10759" width="9.109375" style="172"/>
    <col min="10760" max="10760" width="23.5546875" style="172" customWidth="1"/>
    <col min="10761" max="10765" width="9.109375" style="172"/>
    <col min="10766" max="10769" width="0" style="172" hidden="1" customWidth="1"/>
    <col min="10770" max="10770" width="14.6640625" style="172" customWidth="1"/>
    <col min="10771" max="10771" width="15.5546875" style="172" customWidth="1"/>
    <col min="10772" max="10773" width="16.88671875" style="172" customWidth="1"/>
    <col min="10774" max="10774" width="15" style="172" customWidth="1"/>
    <col min="10775" max="10775" width="16.88671875" style="172" bestFit="1" customWidth="1"/>
    <col min="10776" max="11008" width="9.109375" style="172"/>
    <col min="11009" max="11010" width="0" style="172" hidden="1" customWidth="1"/>
    <col min="11011" max="11011" width="8.6640625" style="172" customWidth="1"/>
    <col min="11012" max="11012" width="0" style="172" hidden="1" customWidth="1"/>
    <col min="11013" max="11013" width="15.5546875" style="172" customWidth="1"/>
    <col min="11014" max="11015" width="9.109375" style="172"/>
    <col min="11016" max="11016" width="23.5546875" style="172" customWidth="1"/>
    <col min="11017" max="11021" width="9.109375" style="172"/>
    <col min="11022" max="11025" width="0" style="172" hidden="1" customWidth="1"/>
    <col min="11026" max="11026" width="14.6640625" style="172" customWidth="1"/>
    <col min="11027" max="11027" width="15.5546875" style="172" customWidth="1"/>
    <col min="11028" max="11029" width="16.88671875" style="172" customWidth="1"/>
    <col min="11030" max="11030" width="15" style="172" customWidth="1"/>
    <col min="11031" max="11031" width="16.88671875" style="172" bestFit="1" customWidth="1"/>
    <col min="11032" max="11264" width="9.109375" style="172"/>
    <col min="11265" max="11266" width="0" style="172" hidden="1" customWidth="1"/>
    <col min="11267" max="11267" width="8.6640625" style="172" customWidth="1"/>
    <col min="11268" max="11268" width="0" style="172" hidden="1" customWidth="1"/>
    <col min="11269" max="11269" width="15.5546875" style="172" customWidth="1"/>
    <col min="11270" max="11271" width="9.109375" style="172"/>
    <col min="11272" max="11272" width="23.5546875" style="172" customWidth="1"/>
    <col min="11273" max="11277" width="9.109375" style="172"/>
    <col min="11278" max="11281" width="0" style="172" hidden="1" customWidth="1"/>
    <col min="11282" max="11282" width="14.6640625" style="172" customWidth="1"/>
    <col min="11283" max="11283" width="15.5546875" style="172" customWidth="1"/>
    <col min="11284" max="11285" width="16.88671875" style="172" customWidth="1"/>
    <col min="11286" max="11286" width="15" style="172" customWidth="1"/>
    <col min="11287" max="11287" width="16.88671875" style="172" bestFit="1" customWidth="1"/>
    <col min="11288" max="11520" width="9.109375" style="172"/>
    <col min="11521" max="11522" width="0" style="172" hidden="1" customWidth="1"/>
    <col min="11523" max="11523" width="8.6640625" style="172" customWidth="1"/>
    <col min="11524" max="11524" width="0" style="172" hidden="1" customWidth="1"/>
    <col min="11525" max="11525" width="15.5546875" style="172" customWidth="1"/>
    <col min="11526" max="11527" width="9.109375" style="172"/>
    <col min="11528" max="11528" width="23.5546875" style="172" customWidth="1"/>
    <col min="11529" max="11533" width="9.109375" style="172"/>
    <col min="11534" max="11537" width="0" style="172" hidden="1" customWidth="1"/>
    <col min="11538" max="11538" width="14.6640625" style="172" customWidth="1"/>
    <col min="11539" max="11539" width="15.5546875" style="172" customWidth="1"/>
    <col min="11540" max="11541" width="16.88671875" style="172" customWidth="1"/>
    <col min="11542" max="11542" width="15" style="172" customWidth="1"/>
    <col min="11543" max="11543" width="16.88671875" style="172" bestFit="1" customWidth="1"/>
    <col min="11544" max="11776" width="9.109375" style="172"/>
    <col min="11777" max="11778" width="0" style="172" hidden="1" customWidth="1"/>
    <col min="11779" max="11779" width="8.6640625" style="172" customWidth="1"/>
    <col min="11780" max="11780" width="0" style="172" hidden="1" customWidth="1"/>
    <col min="11781" max="11781" width="15.5546875" style="172" customWidth="1"/>
    <col min="11782" max="11783" width="9.109375" style="172"/>
    <col min="11784" max="11784" width="23.5546875" style="172" customWidth="1"/>
    <col min="11785" max="11789" width="9.109375" style="172"/>
    <col min="11790" max="11793" width="0" style="172" hidden="1" customWidth="1"/>
    <col min="11794" max="11794" width="14.6640625" style="172" customWidth="1"/>
    <col min="11795" max="11795" width="15.5546875" style="172" customWidth="1"/>
    <col min="11796" max="11797" width="16.88671875" style="172" customWidth="1"/>
    <col min="11798" max="11798" width="15" style="172" customWidth="1"/>
    <col min="11799" max="11799" width="16.88671875" style="172" bestFit="1" customWidth="1"/>
    <col min="11800" max="12032" width="9.109375" style="172"/>
    <col min="12033" max="12034" width="0" style="172" hidden="1" customWidth="1"/>
    <col min="12035" max="12035" width="8.6640625" style="172" customWidth="1"/>
    <col min="12036" max="12036" width="0" style="172" hidden="1" customWidth="1"/>
    <col min="12037" max="12037" width="15.5546875" style="172" customWidth="1"/>
    <col min="12038" max="12039" width="9.109375" style="172"/>
    <col min="12040" max="12040" width="23.5546875" style="172" customWidth="1"/>
    <col min="12041" max="12045" width="9.109375" style="172"/>
    <col min="12046" max="12049" width="0" style="172" hidden="1" customWidth="1"/>
    <col min="12050" max="12050" width="14.6640625" style="172" customWidth="1"/>
    <col min="12051" max="12051" width="15.5546875" style="172" customWidth="1"/>
    <col min="12052" max="12053" width="16.88671875" style="172" customWidth="1"/>
    <col min="12054" max="12054" width="15" style="172" customWidth="1"/>
    <col min="12055" max="12055" width="16.88671875" style="172" bestFit="1" customWidth="1"/>
    <col min="12056" max="12288" width="9.109375" style="172"/>
    <col min="12289" max="12290" width="0" style="172" hidden="1" customWidth="1"/>
    <col min="12291" max="12291" width="8.6640625" style="172" customWidth="1"/>
    <col min="12292" max="12292" width="0" style="172" hidden="1" customWidth="1"/>
    <col min="12293" max="12293" width="15.5546875" style="172" customWidth="1"/>
    <col min="12294" max="12295" width="9.109375" style="172"/>
    <col min="12296" max="12296" width="23.5546875" style="172" customWidth="1"/>
    <col min="12297" max="12301" width="9.109375" style="172"/>
    <col min="12302" max="12305" width="0" style="172" hidden="1" customWidth="1"/>
    <col min="12306" max="12306" width="14.6640625" style="172" customWidth="1"/>
    <col min="12307" max="12307" width="15.5546875" style="172" customWidth="1"/>
    <col min="12308" max="12309" width="16.88671875" style="172" customWidth="1"/>
    <col min="12310" max="12310" width="15" style="172" customWidth="1"/>
    <col min="12311" max="12311" width="16.88671875" style="172" bestFit="1" customWidth="1"/>
    <col min="12312" max="12544" width="9.109375" style="172"/>
    <col min="12545" max="12546" width="0" style="172" hidden="1" customWidth="1"/>
    <col min="12547" max="12547" width="8.6640625" style="172" customWidth="1"/>
    <col min="12548" max="12548" width="0" style="172" hidden="1" customWidth="1"/>
    <col min="12549" max="12549" width="15.5546875" style="172" customWidth="1"/>
    <col min="12550" max="12551" width="9.109375" style="172"/>
    <col min="12552" max="12552" width="23.5546875" style="172" customWidth="1"/>
    <col min="12553" max="12557" width="9.109375" style="172"/>
    <col min="12558" max="12561" width="0" style="172" hidden="1" customWidth="1"/>
    <col min="12562" max="12562" width="14.6640625" style="172" customWidth="1"/>
    <col min="12563" max="12563" width="15.5546875" style="172" customWidth="1"/>
    <col min="12564" max="12565" width="16.88671875" style="172" customWidth="1"/>
    <col min="12566" max="12566" width="15" style="172" customWidth="1"/>
    <col min="12567" max="12567" width="16.88671875" style="172" bestFit="1" customWidth="1"/>
    <col min="12568" max="12800" width="9.109375" style="172"/>
    <col min="12801" max="12802" width="0" style="172" hidden="1" customWidth="1"/>
    <col min="12803" max="12803" width="8.6640625" style="172" customWidth="1"/>
    <col min="12804" max="12804" width="0" style="172" hidden="1" customWidth="1"/>
    <col min="12805" max="12805" width="15.5546875" style="172" customWidth="1"/>
    <col min="12806" max="12807" width="9.109375" style="172"/>
    <col min="12808" max="12808" width="23.5546875" style="172" customWidth="1"/>
    <col min="12809" max="12813" width="9.109375" style="172"/>
    <col min="12814" max="12817" width="0" style="172" hidden="1" customWidth="1"/>
    <col min="12818" max="12818" width="14.6640625" style="172" customWidth="1"/>
    <col min="12819" max="12819" width="15.5546875" style="172" customWidth="1"/>
    <col min="12820" max="12821" width="16.88671875" style="172" customWidth="1"/>
    <col min="12822" max="12822" width="15" style="172" customWidth="1"/>
    <col min="12823" max="12823" width="16.88671875" style="172" bestFit="1" customWidth="1"/>
    <col min="12824" max="13056" width="9.109375" style="172"/>
    <col min="13057" max="13058" width="0" style="172" hidden="1" customWidth="1"/>
    <col min="13059" max="13059" width="8.6640625" style="172" customWidth="1"/>
    <col min="13060" max="13060" width="0" style="172" hidden="1" customWidth="1"/>
    <col min="13061" max="13061" width="15.5546875" style="172" customWidth="1"/>
    <col min="13062" max="13063" width="9.109375" style="172"/>
    <col min="13064" max="13064" width="23.5546875" style="172" customWidth="1"/>
    <col min="13065" max="13069" width="9.109375" style="172"/>
    <col min="13070" max="13073" width="0" style="172" hidden="1" customWidth="1"/>
    <col min="13074" max="13074" width="14.6640625" style="172" customWidth="1"/>
    <col min="13075" max="13075" width="15.5546875" style="172" customWidth="1"/>
    <col min="13076" max="13077" width="16.88671875" style="172" customWidth="1"/>
    <col min="13078" max="13078" width="15" style="172" customWidth="1"/>
    <col min="13079" max="13079" width="16.88671875" style="172" bestFit="1" customWidth="1"/>
    <col min="13080" max="13312" width="9.109375" style="172"/>
    <col min="13313" max="13314" width="0" style="172" hidden="1" customWidth="1"/>
    <col min="13315" max="13315" width="8.6640625" style="172" customWidth="1"/>
    <col min="13316" max="13316" width="0" style="172" hidden="1" customWidth="1"/>
    <col min="13317" max="13317" width="15.5546875" style="172" customWidth="1"/>
    <col min="13318" max="13319" width="9.109375" style="172"/>
    <col min="13320" max="13320" width="23.5546875" style="172" customWidth="1"/>
    <col min="13321" max="13325" width="9.109375" style="172"/>
    <col min="13326" max="13329" width="0" style="172" hidden="1" customWidth="1"/>
    <col min="13330" max="13330" width="14.6640625" style="172" customWidth="1"/>
    <col min="13331" max="13331" width="15.5546875" style="172" customWidth="1"/>
    <col min="13332" max="13333" width="16.88671875" style="172" customWidth="1"/>
    <col min="13334" max="13334" width="15" style="172" customWidth="1"/>
    <col min="13335" max="13335" width="16.88671875" style="172" bestFit="1" customWidth="1"/>
    <col min="13336" max="13568" width="9.109375" style="172"/>
    <col min="13569" max="13570" width="0" style="172" hidden="1" customWidth="1"/>
    <col min="13571" max="13571" width="8.6640625" style="172" customWidth="1"/>
    <col min="13572" max="13572" width="0" style="172" hidden="1" customWidth="1"/>
    <col min="13573" max="13573" width="15.5546875" style="172" customWidth="1"/>
    <col min="13574" max="13575" width="9.109375" style="172"/>
    <col min="13576" max="13576" width="23.5546875" style="172" customWidth="1"/>
    <col min="13577" max="13581" width="9.109375" style="172"/>
    <col min="13582" max="13585" width="0" style="172" hidden="1" customWidth="1"/>
    <col min="13586" max="13586" width="14.6640625" style="172" customWidth="1"/>
    <col min="13587" max="13587" width="15.5546875" style="172" customWidth="1"/>
    <col min="13588" max="13589" width="16.88671875" style="172" customWidth="1"/>
    <col min="13590" max="13590" width="15" style="172" customWidth="1"/>
    <col min="13591" max="13591" width="16.88671875" style="172" bestFit="1" customWidth="1"/>
    <col min="13592" max="13824" width="9.109375" style="172"/>
    <col min="13825" max="13826" width="0" style="172" hidden="1" customWidth="1"/>
    <col min="13827" max="13827" width="8.6640625" style="172" customWidth="1"/>
    <col min="13828" max="13828" width="0" style="172" hidden="1" customWidth="1"/>
    <col min="13829" max="13829" width="15.5546875" style="172" customWidth="1"/>
    <col min="13830" max="13831" width="9.109375" style="172"/>
    <col min="13832" max="13832" width="23.5546875" style="172" customWidth="1"/>
    <col min="13833" max="13837" width="9.109375" style="172"/>
    <col min="13838" max="13841" width="0" style="172" hidden="1" customWidth="1"/>
    <col min="13842" max="13842" width="14.6640625" style="172" customWidth="1"/>
    <col min="13843" max="13843" width="15.5546875" style="172" customWidth="1"/>
    <col min="13844" max="13845" width="16.88671875" style="172" customWidth="1"/>
    <col min="13846" max="13846" width="15" style="172" customWidth="1"/>
    <col min="13847" max="13847" width="16.88671875" style="172" bestFit="1" customWidth="1"/>
    <col min="13848" max="14080" width="9.109375" style="172"/>
    <col min="14081" max="14082" width="0" style="172" hidden="1" customWidth="1"/>
    <col min="14083" max="14083" width="8.6640625" style="172" customWidth="1"/>
    <col min="14084" max="14084" width="0" style="172" hidden="1" customWidth="1"/>
    <col min="14085" max="14085" width="15.5546875" style="172" customWidth="1"/>
    <col min="14086" max="14087" width="9.109375" style="172"/>
    <col min="14088" max="14088" width="23.5546875" style="172" customWidth="1"/>
    <col min="14089" max="14093" width="9.109375" style="172"/>
    <col min="14094" max="14097" width="0" style="172" hidden="1" customWidth="1"/>
    <col min="14098" max="14098" width="14.6640625" style="172" customWidth="1"/>
    <col min="14099" max="14099" width="15.5546875" style="172" customWidth="1"/>
    <col min="14100" max="14101" width="16.88671875" style="172" customWidth="1"/>
    <col min="14102" max="14102" width="15" style="172" customWidth="1"/>
    <col min="14103" max="14103" width="16.88671875" style="172" bestFit="1" customWidth="1"/>
    <col min="14104" max="14336" width="9.109375" style="172"/>
    <col min="14337" max="14338" width="0" style="172" hidden="1" customWidth="1"/>
    <col min="14339" max="14339" width="8.6640625" style="172" customWidth="1"/>
    <col min="14340" max="14340" width="0" style="172" hidden="1" customWidth="1"/>
    <col min="14341" max="14341" width="15.5546875" style="172" customWidth="1"/>
    <col min="14342" max="14343" width="9.109375" style="172"/>
    <col min="14344" max="14344" width="23.5546875" style="172" customWidth="1"/>
    <col min="14345" max="14349" width="9.109375" style="172"/>
    <col min="14350" max="14353" width="0" style="172" hidden="1" customWidth="1"/>
    <col min="14354" max="14354" width="14.6640625" style="172" customWidth="1"/>
    <col min="14355" max="14355" width="15.5546875" style="172" customWidth="1"/>
    <col min="14356" max="14357" width="16.88671875" style="172" customWidth="1"/>
    <col min="14358" max="14358" width="15" style="172" customWidth="1"/>
    <col min="14359" max="14359" width="16.88671875" style="172" bestFit="1" customWidth="1"/>
    <col min="14360" max="14592" width="9.109375" style="172"/>
    <col min="14593" max="14594" width="0" style="172" hidden="1" customWidth="1"/>
    <col min="14595" max="14595" width="8.6640625" style="172" customWidth="1"/>
    <col min="14596" max="14596" width="0" style="172" hidden="1" customWidth="1"/>
    <col min="14597" max="14597" width="15.5546875" style="172" customWidth="1"/>
    <col min="14598" max="14599" width="9.109375" style="172"/>
    <col min="14600" max="14600" width="23.5546875" style="172" customWidth="1"/>
    <col min="14601" max="14605" width="9.109375" style="172"/>
    <col min="14606" max="14609" width="0" style="172" hidden="1" customWidth="1"/>
    <col min="14610" max="14610" width="14.6640625" style="172" customWidth="1"/>
    <col min="14611" max="14611" width="15.5546875" style="172" customWidth="1"/>
    <col min="14612" max="14613" width="16.88671875" style="172" customWidth="1"/>
    <col min="14614" max="14614" width="15" style="172" customWidth="1"/>
    <col min="14615" max="14615" width="16.88671875" style="172" bestFit="1" customWidth="1"/>
    <col min="14616" max="14848" width="9.109375" style="172"/>
    <col min="14849" max="14850" width="0" style="172" hidden="1" customWidth="1"/>
    <col min="14851" max="14851" width="8.6640625" style="172" customWidth="1"/>
    <col min="14852" max="14852" width="0" style="172" hidden="1" customWidth="1"/>
    <col min="14853" max="14853" width="15.5546875" style="172" customWidth="1"/>
    <col min="14854" max="14855" width="9.109375" style="172"/>
    <col min="14856" max="14856" width="23.5546875" style="172" customWidth="1"/>
    <col min="14857" max="14861" width="9.109375" style="172"/>
    <col min="14862" max="14865" width="0" style="172" hidden="1" customWidth="1"/>
    <col min="14866" max="14866" width="14.6640625" style="172" customWidth="1"/>
    <col min="14867" max="14867" width="15.5546875" style="172" customWidth="1"/>
    <col min="14868" max="14869" width="16.88671875" style="172" customWidth="1"/>
    <col min="14870" max="14870" width="15" style="172" customWidth="1"/>
    <col min="14871" max="14871" width="16.88671875" style="172" bestFit="1" customWidth="1"/>
    <col min="14872" max="15104" width="9.109375" style="172"/>
    <col min="15105" max="15106" width="0" style="172" hidden="1" customWidth="1"/>
    <col min="15107" max="15107" width="8.6640625" style="172" customWidth="1"/>
    <col min="15108" max="15108" width="0" style="172" hidden="1" customWidth="1"/>
    <col min="15109" max="15109" width="15.5546875" style="172" customWidth="1"/>
    <col min="15110" max="15111" width="9.109375" style="172"/>
    <col min="15112" max="15112" width="23.5546875" style="172" customWidth="1"/>
    <col min="15113" max="15117" width="9.109375" style="172"/>
    <col min="15118" max="15121" width="0" style="172" hidden="1" customWidth="1"/>
    <col min="15122" max="15122" width="14.6640625" style="172" customWidth="1"/>
    <col min="15123" max="15123" width="15.5546875" style="172" customWidth="1"/>
    <col min="15124" max="15125" width="16.88671875" style="172" customWidth="1"/>
    <col min="15126" max="15126" width="15" style="172" customWidth="1"/>
    <col min="15127" max="15127" width="16.88671875" style="172" bestFit="1" customWidth="1"/>
    <col min="15128" max="15360" width="9.109375" style="172"/>
    <col min="15361" max="15362" width="0" style="172" hidden="1" customWidth="1"/>
    <col min="15363" max="15363" width="8.6640625" style="172" customWidth="1"/>
    <col min="15364" max="15364" width="0" style="172" hidden="1" customWidth="1"/>
    <col min="15365" max="15365" width="15.5546875" style="172" customWidth="1"/>
    <col min="15366" max="15367" width="9.109375" style="172"/>
    <col min="15368" max="15368" width="23.5546875" style="172" customWidth="1"/>
    <col min="15369" max="15373" width="9.109375" style="172"/>
    <col min="15374" max="15377" width="0" style="172" hidden="1" customWidth="1"/>
    <col min="15378" max="15378" width="14.6640625" style="172" customWidth="1"/>
    <col min="15379" max="15379" width="15.5546875" style="172" customWidth="1"/>
    <col min="15380" max="15381" width="16.88671875" style="172" customWidth="1"/>
    <col min="15382" max="15382" width="15" style="172" customWidth="1"/>
    <col min="15383" max="15383" width="16.88671875" style="172" bestFit="1" customWidth="1"/>
    <col min="15384" max="15616" width="9.109375" style="172"/>
    <col min="15617" max="15618" width="0" style="172" hidden="1" customWidth="1"/>
    <col min="15619" max="15619" width="8.6640625" style="172" customWidth="1"/>
    <col min="15620" max="15620" width="0" style="172" hidden="1" customWidth="1"/>
    <col min="15621" max="15621" width="15.5546875" style="172" customWidth="1"/>
    <col min="15622" max="15623" width="9.109375" style="172"/>
    <col min="15624" max="15624" width="23.5546875" style="172" customWidth="1"/>
    <col min="15625" max="15629" width="9.109375" style="172"/>
    <col min="15630" max="15633" width="0" style="172" hidden="1" customWidth="1"/>
    <col min="15634" max="15634" width="14.6640625" style="172" customWidth="1"/>
    <col min="15635" max="15635" width="15.5546875" style="172" customWidth="1"/>
    <col min="15636" max="15637" width="16.88671875" style="172" customWidth="1"/>
    <col min="15638" max="15638" width="15" style="172" customWidth="1"/>
    <col min="15639" max="15639" width="16.88671875" style="172" bestFit="1" customWidth="1"/>
    <col min="15640" max="15872" width="9.109375" style="172"/>
    <col min="15873" max="15874" width="0" style="172" hidden="1" customWidth="1"/>
    <col min="15875" max="15875" width="8.6640625" style="172" customWidth="1"/>
    <col min="15876" max="15876" width="0" style="172" hidden="1" customWidth="1"/>
    <col min="15877" max="15877" width="15.5546875" style="172" customWidth="1"/>
    <col min="15878" max="15879" width="9.109375" style="172"/>
    <col min="15880" max="15880" width="23.5546875" style="172" customWidth="1"/>
    <col min="15881" max="15885" width="9.109375" style="172"/>
    <col min="15886" max="15889" width="0" style="172" hidden="1" customWidth="1"/>
    <col min="15890" max="15890" width="14.6640625" style="172" customWidth="1"/>
    <col min="15891" max="15891" width="15.5546875" style="172" customWidth="1"/>
    <col min="15892" max="15893" width="16.88671875" style="172" customWidth="1"/>
    <col min="15894" max="15894" width="15" style="172" customWidth="1"/>
    <col min="15895" max="15895" width="16.88671875" style="172" bestFit="1" customWidth="1"/>
    <col min="15896" max="16128" width="9.109375" style="172"/>
    <col min="16129" max="16130" width="0" style="172" hidden="1" customWidth="1"/>
    <col min="16131" max="16131" width="8.6640625" style="172" customWidth="1"/>
    <col min="16132" max="16132" width="0" style="172" hidden="1" customWidth="1"/>
    <col min="16133" max="16133" width="15.5546875" style="172" customWidth="1"/>
    <col min="16134" max="16135" width="9.109375" style="172"/>
    <col min="16136" max="16136" width="23.5546875" style="172" customWidth="1"/>
    <col min="16137" max="16141" width="9.109375" style="172"/>
    <col min="16142" max="16145" width="0" style="172" hidden="1" customWidth="1"/>
    <col min="16146" max="16146" width="14.6640625" style="172" customWidth="1"/>
    <col min="16147" max="16147" width="15.5546875" style="172" customWidth="1"/>
    <col min="16148" max="16149" width="16.88671875" style="172" customWidth="1"/>
    <col min="16150" max="16150" width="15" style="172" customWidth="1"/>
    <col min="16151" max="16151" width="16.88671875" style="172" bestFit="1" customWidth="1"/>
    <col min="16152" max="16384" width="9.109375" style="172"/>
  </cols>
  <sheetData>
    <row r="1" spans="2:23" ht="30" customHeight="1">
      <c r="B1" s="171"/>
      <c r="C1" s="302" t="s">
        <v>0</v>
      </c>
      <c r="D1" s="302"/>
      <c r="E1" s="207" t="s">
        <v>1</v>
      </c>
      <c r="F1" s="302" t="s">
        <v>2</v>
      </c>
      <c r="G1" s="302"/>
      <c r="H1" s="302"/>
      <c r="I1" s="207" t="s">
        <v>3</v>
      </c>
      <c r="J1" s="302" t="s">
        <v>4</v>
      </c>
      <c r="K1" s="302"/>
      <c r="L1" s="207" t="s">
        <v>5</v>
      </c>
      <c r="M1" s="207" t="s">
        <v>6</v>
      </c>
      <c r="N1" s="302" t="s">
        <v>7</v>
      </c>
      <c r="O1" s="302"/>
      <c r="P1" s="302"/>
      <c r="Q1" s="207" t="s">
        <v>8</v>
      </c>
      <c r="R1" s="207" t="s">
        <v>1576</v>
      </c>
      <c r="S1" s="207" t="s">
        <v>1575</v>
      </c>
      <c r="T1" s="207" t="s">
        <v>1574</v>
      </c>
      <c r="U1" s="207" t="s">
        <v>1584</v>
      </c>
      <c r="V1" s="207" t="s">
        <v>1573</v>
      </c>
      <c r="W1" s="207" t="s">
        <v>13</v>
      </c>
    </row>
    <row r="2" spans="2:23" s="214" customFormat="1" ht="20.100000000000001" customHeight="1">
      <c r="B2" s="173"/>
      <c r="C2" s="312">
        <v>2018</v>
      </c>
      <c r="D2" s="312"/>
      <c r="E2" s="215" t="s">
        <v>14</v>
      </c>
      <c r="F2" s="314" t="s">
        <v>15</v>
      </c>
      <c r="G2" s="314"/>
      <c r="H2" s="314"/>
      <c r="I2" s="215" t="s">
        <v>16</v>
      </c>
      <c r="J2" s="314" t="s">
        <v>17</v>
      </c>
      <c r="K2" s="314"/>
      <c r="L2" s="213" t="s">
        <v>18</v>
      </c>
      <c r="M2" s="213">
        <v>0</v>
      </c>
      <c r="N2" s="312" t="s">
        <v>19</v>
      </c>
      <c r="O2" s="312"/>
      <c r="P2" s="312"/>
      <c r="Q2" s="213" t="s">
        <v>18</v>
      </c>
      <c r="R2" s="174"/>
      <c r="S2" s="174"/>
      <c r="T2" s="174"/>
      <c r="U2" s="174"/>
      <c r="V2" s="174"/>
      <c r="W2" s="174"/>
    </row>
    <row r="3" spans="2:23" s="210" customFormat="1" ht="20.100000000000001" customHeight="1">
      <c r="B3" s="176"/>
      <c r="C3" s="305">
        <v>2018</v>
      </c>
      <c r="D3" s="305"/>
      <c r="E3" s="211" t="s">
        <v>1572</v>
      </c>
      <c r="F3" s="307" t="s">
        <v>1571</v>
      </c>
      <c r="G3" s="307"/>
      <c r="H3" s="307"/>
      <c r="I3" s="211" t="s">
        <v>450</v>
      </c>
      <c r="J3" s="307" t="s">
        <v>17</v>
      </c>
      <c r="K3" s="307"/>
      <c r="L3" s="209" t="s">
        <v>18</v>
      </c>
      <c r="M3" s="209">
        <v>1</v>
      </c>
      <c r="N3" s="305" t="s">
        <v>19</v>
      </c>
      <c r="O3" s="305"/>
      <c r="P3" s="305"/>
      <c r="Q3" s="209" t="s">
        <v>18</v>
      </c>
      <c r="R3" s="177"/>
      <c r="S3" s="177">
        <f>S4+S25+S130+S138+S315+S372+S383+S497+S511+S531</f>
        <v>4739.6000000000004</v>
      </c>
      <c r="T3" s="177">
        <f>T4+T25+T130+T138+T315+T372+T383+T497+T511+T531</f>
        <v>1021.8800000000001</v>
      </c>
      <c r="U3" s="177">
        <f>U4+U25+U130+U138+U315+U372+U383+U497+U511+U531</f>
        <v>56072.79</v>
      </c>
      <c r="V3" s="177">
        <f>V4+V25+V130+V138+V315+V372+V383+V497+V511+V531</f>
        <v>8902.9599999999991</v>
      </c>
      <c r="W3" s="177">
        <f>R3+S3+T3+U3+V3</f>
        <v>70737.23000000001</v>
      </c>
    </row>
    <row r="4" spans="2:23" s="179" customFormat="1" ht="30" customHeight="1">
      <c r="B4" s="178"/>
      <c r="C4" s="305">
        <v>2018</v>
      </c>
      <c r="D4" s="305"/>
      <c r="E4" s="211" t="s">
        <v>1570</v>
      </c>
      <c r="F4" s="307" t="s">
        <v>1569</v>
      </c>
      <c r="G4" s="307"/>
      <c r="H4" s="307"/>
      <c r="I4" s="211" t="s">
        <v>450</v>
      </c>
      <c r="J4" s="307" t="s">
        <v>17</v>
      </c>
      <c r="K4" s="307"/>
      <c r="L4" s="209" t="s">
        <v>18</v>
      </c>
      <c r="M4" s="209">
        <v>2</v>
      </c>
      <c r="N4" s="305" t="s">
        <v>19</v>
      </c>
      <c r="O4" s="305"/>
      <c r="P4" s="305"/>
      <c r="Q4" s="209" t="s">
        <v>18</v>
      </c>
      <c r="R4" s="148"/>
      <c r="S4" s="148"/>
      <c r="T4" s="148"/>
      <c r="U4" s="148">
        <f>U5+U8+U10+U17+U20+U23</f>
        <v>10472.790000000001</v>
      </c>
      <c r="V4" s="148"/>
      <c r="W4" s="148">
        <f t="shared" ref="W4:W67" si="0">R4+S4+T4+U4+V4</f>
        <v>10472.790000000001</v>
      </c>
    </row>
    <row r="5" spans="2:23" s="181" customFormat="1" ht="30" customHeight="1">
      <c r="B5" s="180"/>
      <c r="C5" s="308">
        <v>2018</v>
      </c>
      <c r="D5" s="308"/>
      <c r="E5" s="153" t="s">
        <v>1568</v>
      </c>
      <c r="F5" s="310" t="s">
        <v>1567</v>
      </c>
      <c r="G5" s="310"/>
      <c r="H5" s="310"/>
      <c r="I5" s="153" t="s">
        <v>450</v>
      </c>
      <c r="J5" s="310" t="s">
        <v>17</v>
      </c>
      <c r="K5" s="310"/>
      <c r="L5" s="212" t="s">
        <v>18</v>
      </c>
      <c r="M5" s="212">
        <v>3</v>
      </c>
      <c r="N5" s="308" t="s">
        <v>19</v>
      </c>
      <c r="O5" s="308"/>
      <c r="P5" s="308"/>
      <c r="Q5" s="212" t="s">
        <v>18</v>
      </c>
      <c r="R5" s="155"/>
      <c r="S5" s="155"/>
      <c r="T5" s="155"/>
      <c r="U5" s="155">
        <f>U6+U7</f>
        <v>4472.79</v>
      </c>
      <c r="V5" s="155"/>
      <c r="W5" s="155">
        <f t="shared" si="0"/>
        <v>4472.79</v>
      </c>
    </row>
    <row r="6" spans="2:23" ht="30" customHeight="1">
      <c r="B6" s="182"/>
      <c r="C6" s="312">
        <v>2018</v>
      </c>
      <c r="D6" s="312"/>
      <c r="E6" s="215" t="s">
        <v>1566</v>
      </c>
      <c r="F6" s="314" t="s">
        <v>1565</v>
      </c>
      <c r="G6" s="314"/>
      <c r="H6" s="314"/>
      <c r="I6" s="215" t="s">
        <v>450</v>
      </c>
      <c r="J6" s="314" t="s">
        <v>17</v>
      </c>
      <c r="K6" s="314"/>
      <c r="L6" s="213" t="s">
        <v>29</v>
      </c>
      <c r="M6" s="213">
        <v>4</v>
      </c>
      <c r="N6" s="312" t="s">
        <v>19</v>
      </c>
      <c r="O6" s="312"/>
      <c r="P6" s="312"/>
      <c r="Q6" s="213" t="s">
        <v>18</v>
      </c>
      <c r="U6" s="144">
        <v>4472.79</v>
      </c>
      <c r="W6" s="144">
        <f t="shared" si="0"/>
        <v>4472.79</v>
      </c>
    </row>
    <row r="7" spans="2:23" ht="30" customHeight="1">
      <c r="B7" s="171"/>
      <c r="C7" s="312">
        <v>2018</v>
      </c>
      <c r="D7" s="312"/>
      <c r="E7" s="215" t="s">
        <v>1564</v>
      </c>
      <c r="F7" s="314" t="s">
        <v>1563</v>
      </c>
      <c r="G7" s="314"/>
      <c r="H7" s="314"/>
      <c r="I7" s="215" t="s">
        <v>450</v>
      </c>
      <c r="J7" s="314" t="s">
        <v>17</v>
      </c>
      <c r="K7" s="314"/>
      <c r="L7" s="213" t="s">
        <v>29</v>
      </c>
      <c r="M7" s="213">
        <v>4</v>
      </c>
      <c r="N7" s="312" t="s">
        <v>19</v>
      </c>
      <c r="O7" s="312"/>
      <c r="P7" s="312"/>
      <c r="Q7" s="213" t="s">
        <v>18</v>
      </c>
      <c r="W7" s="144">
        <f t="shared" si="0"/>
        <v>0</v>
      </c>
    </row>
    <row r="8" spans="2:23" s="181" customFormat="1" ht="30" customHeight="1">
      <c r="B8" s="180"/>
      <c r="C8" s="308">
        <v>2018</v>
      </c>
      <c r="D8" s="308"/>
      <c r="E8" s="153" t="s">
        <v>1562</v>
      </c>
      <c r="F8" s="310" t="s">
        <v>1561</v>
      </c>
      <c r="G8" s="310"/>
      <c r="H8" s="310"/>
      <c r="I8" s="153" t="s">
        <v>450</v>
      </c>
      <c r="J8" s="310" t="s">
        <v>17</v>
      </c>
      <c r="K8" s="310"/>
      <c r="L8" s="212" t="s">
        <v>18</v>
      </c>
      <c r="M8" s="212">
        <v>3</v>
      </c>
      <c r="N8" s="308" t="s">
        <v>19</v>
      </c>
      <c r="O8" s="308"/>
      <c r="P8" s="308"/>
      <c r="Q8" s="212" t="s">
        <v>18</v>
      </c>
      <c r="R8" s="155"/>
      <c r="S8" s="155"/>
      <c r="T8" s="155"/>
      <c r="U8" s="155"/>
      <c r="V8" s="155"/>
      <c r="W8" s="155">
        <f t="shared" si="0"/>
        <v>0</v>
      </c>
    </row>
    <row r="9" spans="2:23" ht="30" customHeight="1">
      <c r="B9" s="171"/>
      <c r="C9" s="312">
        <v>2018</v>
      </c>
      <c r="D9" s="312"/>
      <c r="E9" s="215" t="s">
        <v>1560</v>
      </c>
      <c r="F9" s="314" t="s">
        <v>1559</v>
      </c>
      <c r="G9" s="314"/>
      <c r="H9" s="314"/>
      <c r="I9" s="215" t="s">
        <v>450</v>
      </c>
      <c r="J9" s="314" t="s">
        <v>17</v>
      </c>
      <c r="K9" s="314"/>
      <c r="L9" s="213" t="s">
        <v>29</v>
      </c>
      <c r="M9" s="213">
        <v>4</v>
      </c>
      <c r="N9" s="312" t="s">
        <v>19</v>
      </c>
      <c r="O9" s="312"/>
      <c r="P9" s="312"/>
      <c r="Q9" s="213" t="s">
        <v>18</v>
      </c>
      <c r="W9" s="144">
        <f t="shared" si="0"/>
        <v>0</v>
      </c>
    </row>
    <row r="10" spans="2:23" s="181" customFormat="1" ht="30" customHeight="1">
      <c r="B10" s="180"/>
      <c r="C10" s="308">
        <v>2018</v>
      </c>
      <c r="D10" s="308"/>
      <c r="E10" s="153" t="s">
        <v>1558</v>
      </c>
      <c r="F10" s="310" t="s">
        <v>1557</v>
      </c>
      <c r="G10" s="310"/>
      <c r="H10" s="310"/>
      <c r="I10" s="153" t="s">
        <v>450</v>
      </c>
      <c r="J10" s="310" t="s">
        <v>17</v>
      </c>
      <c r="K10" s="310"/>
      <c r="L10" s="212" t="s">
        <v>18</v>
      </c>
      <c r="M10" s="212">
        <v>3</v>
      </c>
      <c r="N10" s="308" t="s">
        <v>19</v>
      </c>
      <c r="O10" s="308"/>
      <c r="P10" s="308"/>
      <c r="Q10" s="212" t="s">
        <v>18</v>
      </c>
      <c r="R10" s="155"/>
      <c r="S10" s="155"/>
      <c r="T10" s="155"/>
      <c r="U10" s="155">
        <v>6000</v>
      </c>
      <c r="V10" s="155"/>
      <c r="W10" s="155">
        <f t="shared" si="0"/>
        <v>6000</v>
      </c>
    </row>
    <row r="11" spans="2:23" ht="30" customHeight="1">
      <c r="C11" s="312">
        <v>2018</v>
      </c>
      <c r="D11" s="312"/>
      <c r="E11" s="215" t="s">
        <v>1556</v>
      </c>
      <c r="F11" s="314" t="s">
        <v>1555</v>
      </c>
      <c r="G11" s="314"/>
      <c r="H11" s="314"/>
      <c r="I11" s="215" t="s">
        <v>450</v>
      </c>
      <c r="J11" s="314" t="s">
        <v>17</v>
      </c>
      <c r="K11" s="314"/>
      <c r="L11" s="213" t="s">
        <v>18</v>
      </c>
      <c r="M11" s="213">
        <v>4</v>
      </c>
      <c r="N11" s="312" t="s">
        <v>19</v>
      </c>
      <c r="O11" s="312"/>
      <c r="P11" s="312"/>
      <c r="Q11" s="213" t="s">
        <v>18</v>
      </c>
      <c r="U11" s="144">
        <v>6000</v>
      </c>
      <c r="W11" s="144">
        <f t="shared" si="0"/>
        <v>6000</v>
      </c>
    </row>
    <row r="12" spans="2:23" ht="30" customHeight="1">
      <c r="B12" s="184"/>
      <c r="C12" s="312">
        <v>2018</v>
      </c>
      <c r="D12" s="312"/>
      <c r="E12" s="215" t="s">
        <v>1554</v>
      </c>
      <c r="F12" s="314" t="s">
        <v>1553</v>
      </c>
      <c r="G12" s="314"/>
      <c r="H12" s="314"/>
      <c r="I12" s="215" t="s">
        <v>450</v>
      </c>
      <c r="J12" s="314" t="s">
        <v>17</v>
      </c>
      <c r="K12" s="314"/>
      <c r="L12" s="213" t="s">
        <v>29</v>
      </c>
      <c r="M12" s="213">
        <v>5</v>
      </c>
      <c r="N12" s="312" t="s">
        <v>19</v>
      </c>
      <c r="O12" s="312"/>
      <c r="P12" s="312"/>
      <c r="Q12" s="213" t="s">
        <v>18</v>
      </c>
      <c r="W12" s="144">
        <f t="shared" si="0"/>
        <v>0</v>
      </c>
    </row>
    <row r="13" spans="2:23" ht="30" customHeight="1">
      <c r="B13" s="184"/>
      <c r="C13" s="312">
        <v>2018</v>
      </c>
      <c r="D13" s="312"/>
      <c r="E13" s="215" t="s">
        <v>1552</v>
      </c>
      <c r="F13" s="314" t="s">
        <v>1551</v>
      </c>
      <c r="G13" s="314"/>
      <c r="H13" s="314"/>
      <c r="I13" s="215" t="s">
        <v>450</v>
      </c>
      <c r="J13" s="314" t="s">
        <v>17</v>
      </c>
      <c r="K13" s="314"/>
      <c r="L13" s="213" t="s">
        <v>29</v>
      </c>
      <c r="M13" s="213">
        <v>5</v>
      </c>
      <c r="N13" s="312" t="s">
        <v>19</v>
      </c>
      <c r="O13" s="312"/>
      <c r="P13" s="312"/>
      <c r="Q13" s="213" t="s">
        <v>18</v>
      </c>
      <c r="W13" s="144">
        <f t="shared" si="0"/>
        <v>0</v>
      </c>
    </row>
    <row r="14" spans="2:23" ht="30" customHeight="1">
      <c r="B14" s="184"/>
      <c r="C14" s="312">
        <v>2018</v>
      </c>
      <c r="D14" s="312"/>
      <c r="E14" s="215" t="s">
        <v>1550</v>
      </c>
      <c r="F14" s="314" t="s">
        <v>1549</v>
      </c>
      <c r="G14" s="314"/>
      <c r="H14" s="314"/>
      <c r="I14" s="215" t="s">
        <v>450</v>
      </c>
      <c r="J14" s="314" t="s">
        <v>17</v>
      </c>
      <c r="K14" s="314"/>
      <c r="L14" s="213" t="s">
        <v>29</v>
      </c>
      <c r="M14" s="213">
        <v>5</v>
      </c>
      <c r="N14" s="312" t="s">
        <v>19</v>
      </c>
      <c r="O14" s="312"/>
      <c r="P14" s="312"/>
      <c r="Q14" s="213" t="s">
        <v>18</v>
      </c>
      <c r="W14" s="144">
        <f t="shared" si="0"/>
        <v>0</v>
      </c>
    </row>
    <row r="15" spans="2:23" ht="30" customHeight="1">
      <c r="B15" s="184"/>
      <c r="C15" s="312">
        <v>2018</v>
      </c>
      <c r="D15" s="312"/>
      <c r="E15" s="215" t="s">
        <v>1548</v>
      </c>
      <c r="F15" s="314" t="s">
        <v>1547</v>
      </c>
      <c r="G15" s="314"/>
      <c r="H15" s="314"/>
      <c r="I15" s="215" t="s">
        <v>450</v>
      </c>
      <c r="J15" s="314" t="s">
        <v>17</v>
      </c>
      <c r="K15" s="314"/>
      <c r="L15" s="213" t="s">
        <v>29</v>
      </c>
      <c r="M15" s="213">
        <v>5</v>
      </c>
      <c r="N15" s="312" t="s">
        <v>19</v>
      </c>
      <c r="O15" s="312"/>
      <c r="P15" s="312"/>
      <c r="Q15" s="213" t="s">
        <v>18</v>
      </c>
      <c r="W15" s="144">
        <f t="shared" si="0"/>
        <v>0</v>
      </c>
    </row>
    <row r="16" spans="2:23" ht="30" customHeight="1">
      <c r="B16" s="184"/>
      <c r="C16" s="312">
        <v>2018</v>
      </c>
      <c r="D16" s="312"/>
      <c r="E16" s="215" t="s">
        <v>1546</v>
      </c>
      <c r="F16" s="314" t="s">
        <v>1545</v>
      </c>
      <c r="G16" s="314"/>
      <c r="H16" s="314"/>
      <c r="I16" s="215" t="s">
        <v>450</v>
      </c>
      <c r="J16" s="314" t="s">
        <v>17</v>
      </c>
      <c r="K16" s="314"/>
      <c r="L16" s="213" t="s">
        <v>29</v>
      </c>
      <c r="M16" s="213">
        <v>5</v>
      </c>
      <c r="N16" s="312" t="s">
        <v>19</v>
      </c>
      <c r="O16" s="312"/>
      <c r="P16" s="312"/>
      <c r="Q16" s="213" t="s">
        <v>18</v>
      </c>
      <c r="W16" s="144">
        <f t="shared" si="0"/>
        <v>0</v>
      </c>
    </row>
    <row r="17" spans="1:23" s="181" customFormat="1" ht="30" customHeight="1">
      <c r="B17" s="180"/>
      <c r="C17" s="308">
        <v>2018</v>
      </c>
      <c r="D17" s="308"/>
      <c r="E17" s="153" t="s">
        <v>1544</v>
      </c>
      <c r="F17" s="310" t="s">
        <v>1543</v>
      </c>
      <c r="G17" s="310"/>
      <c r="H17" s="310"/>
      <c r="I17" s="153" t="s">
        <v>450</v>
      </c>
      <c r="J17" s="310" t="s">
        <v>17</v>
      </c>
      <c r="K17" s="310"/>
      <c r="L17" s="212" t="s">
        <v>18</v>
      </c>
      <c r="M17" s="212">
        <v>3</v>
      </c>
      <c r="N17" s="308" t="s">
        <v>19</v>
      </c>
      <c r="O17" s="308"/>
      <c r="P17" s="308"/>
      <c r="Q17" s="212" t="s">
        <v>18</v>
      </c>
      <c r="R17" s="155"/>
      <c r="S17" s="155"/>
      <c r="T17" s="155"/>
      <c r="U17" s="155"/>
      <c r="V17" s="155"/>
      <c r="W17" s="155">
        <f t="shared" si="0"/>
        <v>0</v>
      </c>
    </row>
    <row r="18" spans="1:23" ht="30" customHeight="1">
      <c r="B18" s="171"/>
      <c r="C18" s="312">
        <v>2018</v>
      </c>
      <c r="D18" s="312"/>
      <c r="E18" s="215" t="s">
        <v>1542</v>
      </c>
      <c r="F18" s="314" t="s">
        <v>1541</v>
      </c>
      <c r="G18" s="314"/>
      <c r="H18" s="314"/>
      <c r="I18" s="215" t="s">
        <v>450</v>
      </c>
      <c r="J18" s="314" t="s">
        <v>17</v>
      </c>
      <c r="K18" s="314"/>
      <c r="L18" s="213" t="s">
        <v>29</v>
      </c>
      <c r="M18" s="213">
        <v>4</v>
      </c>
      <c r="N18" s="312" t="s">
        <v>19</v>
      </c>
      <c r="O18" s="312"/>
      <c r="P18" s="312"/>
      <c r="Q18" s="213" t="s">
        <v>18</v>
      </c>
      <c r="W18" s="144">
        <f t="shared" si="0"/>
        <v>0</v>
      </c>
    </row>
    <row r="19" spans="1:23" ht="30" customHeight="1">
      <c r="B19" s="171"/>
      <c r="C19" s="312">
        <v>2018</v>
      </c>
      <c r="D19" s="312"/>
      <c r="E19" s="215" t="s">
        <v>1540</v>
      </c>
      <c r="F19" s="314" t="s">
        <v>1539</v>
      </c>
      <c r="G19" s="314"/>
      <c r="H19" s="314"/>
      <c r="I19" s="215" t="s">
        <v>450</v>
      </c>
      <c r="J19" s="314" t="s">
        <v>17</v>
      </c>
      <c r="K19" s="314"/>
      <c r="L19" s="213" t="s">
        <v>29</v>
      </c>
      <c r="M19" s="213">
        <v>4</v>
      </c>
      <c r="N19" s="312" t="s">
        <v>19</v>
      </c>
      <c r="O19" s="312"/>
      <c r="P19" s="312"/>
      <c r="Q19" s="213" t="s">
        <v>18</v>
      </c>
      <c r="W19" s="144">
        <f t="shared" si="0"/>
        <v>0</v>
      </c>
    </row>
    <row r="20" spans="1:23" s="181" customFormat="1" ht="30" customHeight="1">
      <c r="B20" s="180"/>
      <c r="C20" s="308">
        <v>2018</v>
      </c>
      <c r="D20" s="308"/>
      <c r="E20" s="153" t="s">
        <v>1538</v>
      </c>
      <c r="F20" s="310" t="s">
        <v>1537</v>
      </c>
      <c r="G20" s="310"/>
      <c r="H20" s="310"/>
      <c r="I20" s="153" t="s">
        <v>450</v>
      </c>
      <c r="J20" s="310" t="s">
        <v>17</v>
      </c>
      <c r="K20" s="310"/>
      <c r="L20" s="212" t="s">
        <v>18</v>
      </c>
      <c r="M20" s="212">
        <v>3</v>
      </c>
      <c r="N20" s="308" t="s">
        <v>19</v>
      </c>
      <c r="O20" s="308"/>
      <c r="P20" s="308"/>
      <c r="Q20" s="212" t="s">
        <v>18</v>
      </c>
      <c r="R20" s="155"/>
      <c r="S20" s="155"/>
      <c r="T20" s="155"/>
      <c r="U20" s="155"/>
      <c r="V20" s="155"/>
      <c r="W20" s="155">
        <f t="shared" si="0"/>
        <v>0</v>
      </c>
    </row>
    <row r="21" spans="1:23" ht="30" customHeight="1">
      <c r="B21" s="171"/>
      <c r="C21" s="312">
        <v>2018</v>
      </c>
      <c r="D21" s="312"/>
      <c r="E21" s="215" t="s">
        <v>1536</v>
      </c>
      <c r="F21" s="314" t="s">
        <v>1535</v>
      </c>
      <c r="G21" s="314"/>
      <c r="H21" s="314"/>
      <c r="I21" s="215" t="s">
        <v>450</v>
      </c>
      <c r="J21" s="314" t="s">
        <v>17</v>
      </c>
      <c r="K21" s="314"/>
      <c r="L21" s="213" t="s">
        <v>29</v>
      </c>
      <c r="M21" s="213">
        <v>4</v>
      </c>
      <c r="N21" s="312" t="s">
        <v>19</v>
      </c>
      <c r="O21" s="312"/>
      <c r="P21" s="312"/>
      <c r="Q21" s="213" t="s">
        <v>18</v>
      </c>
      <c r="W21" s="144">
        <f t="shared" si="0"/>
        <v>0</v>
      </c>
    </row>
    <row r="22" spans="1:23" ht="30" customHeight="1">
      <c r="B22" s="171"/>
      <c r="C22" s="312">
        <v>2018</v>
      </c>
      <c r="D22" s="312"/>
      <c r="E22" s="215" t="s">
        <v>1534</v>
      </c>
      <c r="F22" s="314" t="s">
        <v>1533</v>
      </c>
      <c r="G22" s="314"/>
      <c r="H22" s="314"/>
      <c r="I22" s="215" t="s">
        <v>450</v>
      </c>
      <c r="J22" s="314" t="s">
        <v>17</v>
      </c>
      <c r="K22" s="314"/>
      <c r="L22" s="213" t="s">
        <v>29</v>
      </c>
      <c r="M22" s="213">
        <v>4</v>
      </c>
      <c r="N22" s="312" t="s">
        <v>19</v>
      </c>
      <c r="O22" s="312"/>
      <c r="P22" s="312"/>
      <c r="Q22" s="213" t="s">
        <v>18</v>
      </c>
      <c r="W22" s="144">
        <f t="shared" si="0"/>
        <v>0</v>
      </c>
    </row>
    <row r="23" spans="1:23" s="181" customFormat="1" ht="30" customHeight="1">
      <c r="B23" s="180"/>
      <c r="C23" s="308">
        <v>2018</v>
      </c>
      <c r="D23" s="308"/>
      <c r="E23" s="153" t="s">
        <v>1532</v>
      </c>
      <c r="F23" s="310" t="s">
        <v>1531</v>
      </c>
      <c r="G23" s="310"/>
      <c r="H23" s="310"/>
      <c r="I23" s="153" t="s">
        <v>450</v>
      </c>
      <c r="J23" s="310" t="s">
        <v>17</v>
      </c>
      <c r="K23" s="310"/>
      <c r="L23" s="212" t="s">
        <v>18</v>
      </c>
      <c r="M23" s="212">
        <v>3</v>
      </c>
      <c r="N23" s="308" t="s">
        <v>19</v>
      </c>
      <c r="O23" s="308"/>
      <c r="P23" s="308"/>
      <c r="Q23" s="212" t="s">
        <v>18</v>
      </c>
      <c r="R23" s="155"/>
      <c r="S23" s="155"/>
      <c r="T23" s="155"/>
      <c r="U23" s="155"/>
      <c r="V23" s="155"/>
      <c r="W23" s="155">
        <f t="shared" si="0"/>
        <v>0</v>
      </c>
    </row>
    <row r="24" spans="1:23" ht="30" customHeight="1">
      <c r="B24" s="171"/>
      <c r="C24" s="312">
        <v>2018</v>
      </c>
      <c r="D24" s="312"/>
      <c r="E24" s="215" t="s">
        <v>1530</v>
      </c>
      <c r="F24" s="314" t="s">
        <v>1529</v>
      </c>
      <c r="G24" s="314"/>
      <c r="H24" s="314"/>
      <c r="I24" s="215" t="s">
        <v>450</v>
      </c>
      <c r="J24" s="314" t="s">
        <v>17</v>
      </c>
      <c r="K24" s="314"/>
      <c r="L24" s="213" t="s">
        <v>29</v>
      </c>
      <c r="M24" s="213">
        <v>4</v>
      </c>
      <c r="N24" s="312" t="s">
        <v>19</v>
      </c>
      <c r="O24" s="312"/>
      <c r="P24" s="312"/>
      <c r="Q24" s="213" t="s">
        <v>18</v>
      </c>
      <c r="W24" s="144">
        <f t="shared" si="0"/>
        <v>0</v>
      </c>
    </row>
    <row r="25" spans="1:23" s="179" customFormat="1" ht="30" customHeight="1">
      <c r="B25" s="178"/>
      <c r="C25" s="305">
        <v>2018</v>
      </c>
      <c r="D25" s="305"/>
      <c r="E25" s="211" t="s">
        <v>1528</v>
      </c>
      <c r="F25" s="307" t="s">
        <v>1527</v>
      </c>
      <c r="G25" s="307"/>
      <c r="H25" s="307"/>
      <c r="I25" s="211" t="s">
        <v>450</v>
      </c>
      <c r="J25" s="307" t="s">
        <v>17</v>
      </c>
      <c r="K25" s="307"/>
      <c r="L25" s="209" t="s">
        <v>18</v>
      </c>
      <c r="M25" s="209">
        <v>2</v>
      </c>
      <c r="N25" s="305" t="s">
        <v>19</v>
      </c>
      <c r="O25" s="305"/>
      <c r="P25" s="305"/>
      <c r="Q25" s="209" t="s">
        <v>18</v>
      </c>
      <c r="R25" s="148"/>
      <c r="S25" s="148">
        <f>S26+S35+S41+S51+S55+S60+S66+S75+S81+S87</f>
        <v>750</v>
      </c>
      <c r="T25" s="148">
        <f>T26+T35+T41+T51+T55+T60+T66+T75+T81+T87</f>
        <v>0</v>
      </c>
      <c r="U25" s="148">
        <f>U26+U35+U41+U51+U55+U60+U66+U75+U81+U87</f>
        <v>44000</v>
      </c>
      <c r="V25" s="148"/>
      <c r="W25" s="148">
        <f t="shared" si="0"/>
        <v>44750</v>
      </c>
    </row>
    <row r="26" spans="1:23" s="181" customFormat="1" ht="30" customHeight="1">
      <c r="B26" s="180"/>
      <c r="C26" s="308">
        <v>2018</v>
      </c>
      <c r="D26" s="308"/>
      <c r="E26" s="153" t="s">
        <v>1526</v>
      </c>
      <c r="F26" s="310" t="s">
        <v>1525</v>
      </c>
      <c r="G26" s="310"/>
      <c r="H26" s="310"/>
      <c r="I26" s="153" t="s">
        <v>450</v>
      </c>
      <c r="J26" s="310" t="s">
        <v>17</v>
      </c>
      <c r="K26" s="310"/>
      <c r="L26" s="212" t="s">
        <v>18</v>
      </c>
      <c r="M26" s="212">
        <v>3</v>
      </c>
      <c r="N26" s="308" t="s">
        <v>19</v>
      </c>
      <c r="O26" s="308"/>
      <c r="P26" s="308"/>
      <c r="Q26" s="212" t="s">
        <v>18</v>
      </c>
      <c r="R26" s="155"/>
      <c r="S26" s="155"/>
      <c r="T26" s="155"/>
      <c r="U26" s="155">
        <f>U27+U28+U29+U30+U31+U32+U33+U34</f>
        <v>6000</v>
      </c>
      <c r="V26" s="155"/>
      <c r="W26" s="155">
        <f t="shared" si="0"/>
        <v>6000</v>
      </c>
    </row>
    <row r="27" spans="1:23" ht="30" customHeight="1">
      <c r="B27" s="171"/>
      <c r="C27" s="312">
        <v>2018</v>
      </c>
      <c r="D27" s="312"/>
      <c r="E27" s="215" t="s">
        <v>1524</v>
      </c>
      <c r="F27" s="314" t="s">
        <v>1523</v>
      </c>
      <c r="G27" s="314"/>
      <c r="H27" s="314"/>
      <c r="I27" s="215" t="s">
        <v>450</v>
      </c>
      <c r="J27" s="314" t="s">
        <v>17</v>
      </c>
      <c r="K27" s="314"/>
      <c r="L27" s="213" t="s">
        <v>29</v>
      </c>
      <c r="M27" s="213">
        <v>4</v>
      </c>
      <c r="N27" s="312" t="s">
        <v>19</v>
      </c>
      <c r="O27" s="312"/>
      <c r="P27" s="312"/>
      <c r="Q27" s="213" t="s">
        <v>29</v>
      </c>
      <c r="U27" s="144">
        <v>3000</v>
      </c>
      <c r="W27" s="144">
        <f t="shared" si="0"/>
        <v>3000</v>
      </c>
    </row>
    <row r="28" spans="1:23" ht="30" customHeight="1">
      <c r="B28" s="171"/>
      <c r="C28" s="312">
        <v>2018</v>
      </c>
      <c r="D28" s="312"/>
      <c r="E28" s="215" t="s">
        <v>1522</v>
      </c>
      <c r="F28" s="314" t="s">
        <v>1521</v>
      </c>
      <c r="G28" s="314"/>
      <c r="H28" s="314"/>
      <c r="I28" s="215" t="s">
        <v>450</v>
      </c>
      <c r="J28" s="314" t="s">
        <v>17</v>
      </c>
      <c r="K28" s="314"/>
      <c r="L28" s="213" t="s">
        <v>29</v>
      </c>
      <c r="M28" s="213">
        <v>4</v>
      </c>
      <c r="N28" s="312" t="s">
        <v>19</v>
      </c>
      <c r="O28" s="312"/>
      <c r="P28" s="312"/>
      <c r="Q28" s="213" t="s">
        <v>29</v>
      </c>
      <c r="U28" s="144">
        <v>2000</v>
      </c>
      <c r="W28" s="144">
        <f t="shared" si="0"/>
        <v>2000</v>
      </c>
    </row>
    <row r="29" spans="1:23" ht="30" customHeight="1">
      <c r="A29" s="184"/>
      <c r="C29" s="312">
        <v>2018</v>
      </c>
      <c r="D29" s="312"/>
      <c r="E29" s="215" t="s">
        <v>1520</v>
      </c>
      <c r="F29" s="314" t="s">
        <v>1519</v>
      </c>
      <c r="G29" s="314"/>
      <c r="H29" s="314"/>
      <c r="I29" s="215" t="s">
        <v>450</v>
      </c>
      <c r="J29" s="314" t="s">
        <v>17</v>
      </c>
      <c r="K29" s="314"/>
      <c r="L29" s="213" t="s">
        <v>29</v>
      </c>
      <c r="M29" s="213">
        <v>4</v>
      </c>
      <c r="N29" s="312" t="s">
        <v>19</v>
      </c>
      <c r="O29" s="312"/>
      <c r="P29" s="312"/>
      <c r="Q29" s="213" t="s">
        <v>18</v>
      </c>
      <c r="W29" s="144">
        <f t="shared" si="0"/>
        <v>0</v>
      </c>
    </row>
    <row r="30" spans="1:23" ht="30" customHeight="1">
      <c r="B30" s="171"/>
      <c r="C30" s="312">
        <v>2018</v>
      </c>
      <c r="D30" s="312"/>
      <c r="E30" s="215" t="s">
        <v>1518</v>
      </c>
      <c r="F30" s="314" t="s">
        <v>1517</v>
      </c>
      <c r="G30" s="314"/>
      <c r="H30" s="314"/>
      <c r="I30" s="215" t="s">
        <v>450</v>
      </c>
      <c r="J30" s="314" t="s">
        <v>17</v>
      </c>
      <c r="K30" s="314"/>
      <c r="L30" s="213" t="s">
        <v>29</v>
      </c>
      <c r="M30" s="213">
        <v>4</v>
      </c>
      <c r="N30" s="312" t="s">
        <v>19</v>
      </c>
      <c r="O30" s="312"/>
      <c r="P30" s="312"/>
      <c r="Q30" s="213" t="s">
        <v>18</v>
      </c>
      <c r="W30" s="144">
        <f t="shared" si="0"/>
        <v>0</v>
      </c>
    </row>
    <row r="31" spans="1:23" ht="30" customHeight="1">
      <c r="B31" s="171"/>
      <c r="C31" s="312">
        <v>2018</v>
      </c>
      <c r="D31" s="312"/>
      <c r="E31" s="215" t="s">
        <v>1516</v>
      </c>
      <c r="F31" s="314" t="s">
        <v>1515</v>
      </c>
      <c r="G31" s="314"/>
      <c r="H31" s="314"/>
      <c r="I31" s="215" t="s">
        <v>450</v>
      </c>
      <c r="J31" s="314" t="s">
        <v>17</v>
      </c>
      <c r="K31" s="314"/>
      <c r="L31" s="213" t="s">
        <v>29</v>
      </c>
      <c r="M31" s="213">
        <v>4</v>
      </c>
      <c r="N31" s="312" t="s">
        <v>19</v>
      </c>
      <c r="O31" s="312"/>
      <c r="P31" s="312"/>
      <c r="Q31" s="213" t="s">
        <v>29</v>
      </c>
      <c r="W31" s="144">
        <f t="shared" si="0"/>
        <v>0</v>
      </c>
    </row>
    <row r="32" spans="1:23" ht="30" customHeight="1">
      <c r="B32" s="171"/>
      <c r="C32" s="312">
        <v>2018</v>
      </c>
      <c r="D32" s="312"/>
      <c r="E32" s="215" t="s">
        <v>1514</v>
      </c>
      <c r="F32" s="314" t="s">
        <v>1513</v>
      </c>
      <c r="G32" s="314"/>
      <c r="H32" s="314"/>
      <c r="I32" s="215" t="s">
        <v>450</v>
      </c>
      <c r="J32" s="314" t="s">
        <v>17</v>
      </c>
      <c r="K32" s="314"/>
      <c r="L32" s="213" t="s">
        <v>29</v>
      </c>
      <c r="M32" s="213">
        <v>4</v>
      </c>
      <c r="N32" s="312" t="s">
        <v>19</v>
      </c>
      <c r="O32" s="312"/>
      <c r="P32" s="312"/>
      <c r="Q32" s="213" t="s">
        <v>18</v>
      </c>
      <c r="W32" s="144">
        <f t="shared" si="0"/>
        <v>0</v>
      </c>
    </row>
    <row r="33" spans="2:23" ht="30" customHeight="1">
      <c r="B33" s="171"/>
      <c r="C33" s="312">
        <v>2018</v>
      </c>
      <c r="D33" s="312"/>
      <c r="E33" s="215" t="s">
        <v>1512</v>
      </c>
      <c r="F33" s="314" t="s">
        <v>1511</v>
      </c>
      <c r="G33" s="314"/>
      <c r="H33" s="314"/>
      <c r="I33" s="215" t="s">
        <v>450</v>
      </c>
      <c r="J33" s="314" t="s">
        <v>17</v>
      </c>
      <c r="K33" s="314"/>
      <c r="L33" s="213" t="s">
        <v>29</v>
      </c>
      <c r="M33" s="213">
        <v>4</v>
      </c>
      <c r="N33" s="312" t="s">
        <v>19</v>
      </c>
      <c r="O33" s="312"/>
      <c r="P33" s="312"/>
      <c r="Q33" s="213" t="s">
        <v>29</v>
      </c>
      <c r="W33" s="144">
        <f t="shared" si="0"/>
        <v>0</v>
      </c>
    </row>
    <row r="34" spans="2:23" ht="30" customHeight="1">
      <c r="B34" s="171"/>
      <c r="C34" s="312">
        <v>2018</v>
      </c>
      <c r="D34" s="312"/>
      <c r="E34" s="215" t="s">
        <v>1510</v>
      </c>
      <c r="F34" s="314" t="s">
        <v>1509</v>
      </c>
      <c r="G34" s="314"/>
      <c r="H34" s="314"/>
      <c r="I34" s="215" t="s">
        <v>450</v>
      </c>
      <c r="J34" s="314" t="s">
        <v>17</v>
      </c>
      <c r="K34" s="314"/>
      <c r="L34" s="213" t="s">
        <v>29</v>
      </c>
      <c r="M34" s="213">
        <v>4</v>
      </c>
      <c r="N34" s="312" t="s">
        <v>19</v>
      </c>
      <c r="O34" s="312"/>
      <c r="P34" s="312"/>
      <c r="Q34" s="213" t="s">
        <v>29</v>
      </c>
      <c r="U34" s="144">
        <v>1000</v>
      </c>
      <c r="W34" s="144">
        <f t="shared" si="0"/>
        <v>1000</v>
      </c>
    </row>
    <row r="35" spans="2:23" s="181" customFormat="1" ht="30" customHeight="1">
      <c r="B35" s="180"/>
      <c r="C35" s="308">
        <v>2018</v>
      </c>
      <c r="D35" s="308"/>
      <c r="E35" s="153" t="s">
        <v>1508</v>
      </c>
      <c r="F35" s="310" t="s">
        <v>1507</v>
      </c>
      <c r="G35" s="310"/>
      <c r="H35" s="310"/>
      <c r="I35" s="153" t="s">
        <v>450</v>
      </c>
      <c r="J35" s="310" t="s">
        <v>17</v>
      </c>
      <c r="K35" s="310"/>
      <c r="L35" s="212" t="s">
        <v>18</v>
      </c>
      <c r="M35" s="212">
        <v>3</v>
      </c>
      <c r="N35" s="308" t="s">
        <v>19</v>
      </c>
      <c r="O35" s="308"/>
      <c r="P35" s="308"/>
      <c r="Q35" s="212" t="s">
        <v>18</v>
      </c>
      <c r="R35" s="155"/>
      <c r="S35" s="155"/>
      <c r="T35" s="155"/>
      <c r="U35" s="155"/>
      <c r="V35" s="155"/>
      <c r="W35" s="155">
        <f t="shared" si="0"/>
        <v>0</v>
      </c>
    </row>
    <row r="36" spans="2:23" ht="30" customHeight="1">
      <c r="B36" s="171"/>
      <c r="C36" s="312">
        <v>2018</v>
      </c>
      <c r="D36" s="312"/>
      <c r="E36" s="215" t="s">
        <v>1506</v>
      </c>
      <c r="F36" s="314" t="s">
        <v>1505</v>
      </c>
      <c r="G36" s="314"/>
      <c r="H36" s="314"/>
      <c r="I36" s="215" t="s">
        <v>450</v>
      </c>
      <c r="J36" s="314" t="s">
        <v>17</v>
      </c>
      <c r="K36" s="314"/>
      <c r="L36" s="213" t="s">
        <v>29</v>
      </c>
      <c r="M36" s="213">
        <v>4</v>
      </c>
      <c r="N36" s="312" t="s">
        <v>19</v>
      </c>
      <c r="O36" s="312"/>
      <c r="P36" s="312"/>
      <c r="Q36" s="213" t="s">
        <v>18</v>
      </c>
      <c r="W36" s="144">
        <f t="shared" si="0"/>
        <v>0</v>
      </c>
    </row>
    <row r="37" spans="2:23" ht="30" customHeight="1">
      <c r="B37" s="171"/>
      <c r="C37" s="312">
        <v>2018</v>
      </c>
      <c r="D37" s="312"/>
      <c r="E37" s="215" t="s">
        <v>1504</v>
      </c>
      <c r="F37" s="314" t="s">
        <v>1503</v>
      </c>
      <c r="G37" s="314"/>
      <c r="H37" s="314"/>
      <c r="I37" s="215" t="s">
        <v>450</v>
      </c>
      <c r="J37" s="314" t="s">
        <v>17</v>
      </c>
      <c r="K37" s="314"/>
      <c r="L37" s="213" t="s">
        <v>29</v>
      </c>
      <c r="M37" s="213">
        <v>4</v>
      </c>
      <c r="N37" s="312" t="s">
        <v>19</v>
      </c>
      <c r="O37" s="312"/>
      <c r="P37" s="312"/>
      <c r="Q37" s="213" t="s">
        <v>18</v>
      </c>
      <c r="W37" s="144">
        <f t="shared" si="0"/>
        <v>0</v>
      </c>
    </row>
    <row r="38" spans="2:23" ht="30" customHeight="1">
      <c r="B38" s="171"/>
      <c r="C38" s="312">
        <v>2018</v>
      </c>
      <c r="D38" s="312"/>
      <c r="E38" s="215" t="s">
        <v>1502</v>
      </c>
      <c r="F38" s="314" t="s">
        <v>1501</v>
      </c>
      <c r="G38" s="314"/>
      <c r="H38" s="314"/>
      <c r="I38" s="215" t="s">
        <v>450</v>
      </c>
      <c r="J38" s="314" t="s">
        <v>17</v>
      </c>
      <c r="K38" s="314"/>
      <c r="L38" s="213" t="s">
        <v>29</v>
      </c>
      <c r="M38" s="213">
        <v>4</v>
      </c>
      <c r="N38" s="312" t="s">
        <v>19</v>
      </c>
      <c r="O38" s="312"/>
      <c r="P38" s="312"/>
      <c r="Q38" s="213" t="s">
        <v>18</v>
      </c>
      <c r="W38" s="144">
        <f t="shared" si="0"/>
        <v>0</v>
      </c>
    </row>
    <row r="39" spans="2:23" ht="30" customHeight="1">
      <c r="B39" s="171"/>
      <c r="C39" s="312">
        <v>2018</v>
      </c>
      <c r="D39" s="312"/>
      <c r="E39" s="215" t="s">
        <v>1500</v>
      </c>
      <c r="F39" s="314" t="s">
        <v>1499</v>
      </c>
      <c r="G39" s="314"/>
      <c r="H39" s="314"/>
      <c r="I39" s="215" t="s">
        <v>450</v>
      </c>
      <c r="J39" s="314" t="s">
        <v>17</v>
      </c>
      <c r="K39" s="314"/>
      <c r="L39" s="213" t="s">
        <v>29</v>
      </c>
      <c r="M39" s="213">
        <v>4</v>
      </c>
      <c r="N39" s="312" t="s">
        <v>19</v>
      </c>
      <c r="O39" s="312"/>
      <c r="P39" s="312"/>
      <c r="Q39" s="213" t="s">
        <v>18</v>
      </c>
      <c r="W39" s="144">
        <f t="shared" si="0"/>
        <v>0</v>
      </c>
    </row>
    <row r="40" spans="2:23" ht="30" customHeight="1">
      <c r="B40" s="171"/>
      <c r="C40" s="312">
        <v>2018</v>
      </c>
      <c r="D40" s="312"/>
      <c r="E40" s="215" t="s">
        <v>1498</v>
      </c>
      <c r="F40" s="314" t="s">
        <v>1497</v>
      </c>
      <c r="G40" s="314"/>
      <c r="H40" s="314"/>
      <c r="I40" s="215" t="s">
        <v>450</v>
      </c>
      <c r="J40" s="314" t="s">
        <v>17</v>
      </c>
      <c r="K40" s="314"/>
      <c r="L40" s="213" t="s">
        <v>29</v>
      </c>
      <c r="M40" s="213">
        <v>4</v>
      </c>
      <c r="N40" s="312" t="s">
        <v>19</v>
      </c>
      <c r="O40" s="312"/>
      <c r="P40" s="312"/>
      <c r="Q40" s="213" t="s">
        <v>18</v>
      </c>
      <c r="W40" s="144">
        <f t="shared" si="0"/>
        <v>0</v>
      </c>
    </row>
    <row r="41" spans="2:23" s="181" customFormat="1" ht="30" customHeight="1">
      <c r="B41" s="180"/>
      <c r="C41" s="308">
        <v>2018</v>
      </c>
      <c r="D41" s="308"/>
      <c r="E41" s="153" t="s">
        <v>1496</v>
      </c>
      <c r="F41" s="310" t="s">
        <v>1495</v>
      </c>
      <c r="G41" s="310"/>
      <c r="H41" s="310"/>
      <c r="I41" s="153" t="s">
        <v>450</v>
      </c>
      <c r="J41" s="310" t="s">
        <v>17</v>
      </c>
      <c r="K41" s="310"/>
      <c r="L41" s="212" t="s">
        <v>18</v>
      </c>
      <c r="M41" s="212">
        <v>3</v>
      </c>
      <c r="N41" s="308" t="s">
        <v>19</v>
      </c>
      <c r="O41" s="308"/>
      <c r="P41" s="308"/>
      <c r="Q41" s="212" t="s">
        <v>18</v>
      </c>
      <c r="R41" s="155"/>
      <c r="S41" s="155">
        <f>S42+S43+S44+S45+S46+S47+S48+S49+S50</f>
        <v>750</v>
      </c>
      <c r="T41" s="155"/>
      <c r="U41" s="155">
        <f>U42+U43+U44+U45+U46+U47+U48+U49+U50</f>
        <v>6000</v>
      </c>
      <c r="V41" s="155"/>
      <c r="W41" s="155">
        <f t="shared" si="0"/>
        <v>6750</v>
      </c>
    </row>
    <row r="42" spans="2:23" ht="30" customHeight="1">
      <c r="B42" s="171"/>
      <c r="C42" s="312">
        <v>2018</v>
      </c>
      <c r="D42" s="312"/>
      <c r="E42" s="215" t="s">
        <v>1494</v>
      </c>
      <c r="F42" s="314" t="s">
        <v>1492</v>
      </c>
      <c r="G42" s="314"/>
      <c r="H42" s="314"/>
      <c r="I42" s="215" t="s">
        <v>450</v>
      </c>
      <c r="J42" s="314" t="s">
        <v>17</v>
      </c>
      <c r="K42" s="314"/>
      <c r="L42" s="213" t="s">
        <v>18</v>
      </c>
      <c r="M42" s="213">
        <v>4</v>
      </c>
      <c r="N42" s="312" t="s">
        <v>19</v>
      </c>
      <c r="O42" s="312"/>
      <c r="P42" s="312"/>
      <c r="Q42" s="213" t="s">
        <v>18</v>
      </c>
      <c r="S42" s="144">
        <v>750</v>
      </c>
      <c r="U42" s="144">
        <v>6000</v>
      </c>
      <c r="W42" s="144">
        <f t="shared" si="0"/>
        <v>6750</v>
      </c>
    </row>
    <row r="43" spans="2:23" ht="30" customHeight="1">
      <c r="B43" s="184"/>
      <c r="C43" s="312">
        <v>2018</v>
      </c>
      <c r="D43" s="312"/>
      <c r="E43" s="215" t="s">
        <v>1493</v>
      </c>
      <c r="F43" s="314" t="s">
        <v>1492</v>
      </c>
      <c r="G43" s="314"/>
      <c r="H43" s="314"/>
      <c r="I43" s="215" t="s">
        <v>450</v>
      </c>
      <c r="J43" s="314" t="s">
        <v>17</v>
      </c>
      <c r="K43" s="314"/>
      <c r="L43" s="213" t="s">
        <v>29</v>
      </c>
      <c r="M43" s="213">
        <v>5</v>
      </c>
      <c r="N43" s="312" t="s">
        <v>19</v>
      </c>
      <c r="O43" s="312"/>
      <c r="P43" s="312"/>
      <c r="Q43" s="213" t="s">
        <v>18</v>
      </c>
      <c r="W43" s="144">
        <f t="shared" si="0"/>
        <v>0</v>
      </c>
    </row>
    <row r="44" spans="2:23" ht="30" customHeight="1">
      <c r="B44" s="184"/>
      <c r="C44" s="312">
        <v>2018</v>
      </c>
      <c r="D44" s="312"/>
      <c r="E44" s="215" t="s">
        <v>1491</v>
      </c>
      <c r="F44" s="314" t="s">
        <v>1490</v>
      </c>
      <c r="G44" s="314"/>
      <c r="H44" s="314"/>
      <c r="I44" s="215" t="s">
        <v>450</v>
      </c>
      <c r="J44" s="314" t="s">
        <v>17</v>
      </c>
      <c r="K44" s="314"/>
      <c r="L44" s="213" t="s">
        <v>29</v>
      </c>
      <c r="M44" s="213">
        <v>5</v>
      </c>
      <c r="N44" s="312" t="s">
        <v>19</v>
      </c>
      <c r="O44" s="312"/>
      <c r="P44" s="312"/>
      <c r="Q44" s="213" t="s">
        <v>18</v>
      </c>
      <c r="W44" s="144">
        <f t="shared" si="0"/>
        <v>0</v>
      </c>
    </row>
    <row r="45" spans="2:23" ht="30" customHeight="1">
      <c r="B45" s="184"/>
      <c r="C45" s="312">
        <v>2018</v>
      </c>
      <c r="D45" s="312"/>
      <c r="E45" s="215" t="s">
        <v>1489</v>
      </c>
      <c r="F45" s="314" t="s">
        <v>1488</v>
      </c>
      <c r="G45" s="314"/>
      <c r="H45" s="314"/>
      <c r="I45" s="215" t="s">
        <v>450</v>
      </c>
      <c r="J45" s="314" t="s">
        <v>17</v>
      </c>
      <c r="K45" s="314"/>
      <c r="L45" s="213" t="s">
        <v>29</v>
      </c>
      <c r="M45" s="213">
        <v>5</v>
      </c>
      <c r="N45" s="312" t="s">
        <v>19</v>
      </c>
      <c r="O45" s="312"/>
      <c r="P45" s="312"/>
      <c r="Q45" s="213" t="s">
        <v>18</v>
      </c>
      <c r="W45" s="144">
        <f t="shared" si="0"/>
        <v>0</v>
      </c>
    </row>
    <row r="46" spans="2:23" ht="30" customHeight="1">
      <c r="B46" s="184"/>
      <c r="C46" s="312">
        <v>2018</v>
      </c>
      <c r="D46" s="312"/>
      <c r="E46" s="215" t="s">
        <v>1487</v>
      </c>
      <c r="F46" s="314" t="s">
        <v>1486</v>
      </c>
      <c r="G46" s="314"/>
      <c r="H46" s="314"/>
      <c r="I46" s="215" t="s">
        <v>450</v>
      </c>
      <c r="J46" s="314" t="s">
        <v>17</v>
      </c>
      <c r="K46" s="314"/>
      <c r="L46" s="213" t="s">
        <v>29</v>
      </c>
      <c r="M46" s="213">
        <v>5</v>
      </c>
      <c r="N46" s="312" t="s">
        <v>19</v>
      </c>
      <c r="O46" s="312"/>
      <c r="P46" s="312"/>
      <c r="Q46" s="213" t="s">
        <v>18</v>
      </c>
      <c r="W46" s="144">
        <f t="shared" si="0"/>
        <v>0</v>
      </c>
    </row>
    <row r="47" spans="2:23" ht="30" customHeight="1">
      <c r="B47" s="171"/>
      <c r="C47" s="312">
        <v>2018</v>
      </c>
      <c r="D47" s="312"/>
      <c r="E47" s="215" t="s">
        <v>1485</v>
      </c>
      <c r="F47" s="314" t="s">
        <v>1483</v>
      </c>
      <c r="G47" s="314"/>
      <c r="H47" s="314"/>
      <c r="I47" s="215" t="s">
        <v>450</v>
      </c>
      <c r="J47" s="314" t="s">
        <v>17</v>
      </c>
      <c r="K47" s="314"/>
      <c r="L47" s="213" t="s">
        <v>18</v>
      </c>
      <c r="M47" s="213">
        <v>4</v>
      </c>
      <c r="N47" s="312" t="s">
        <v>19</v>
      </c>
      <c r="O47" s="312"/>
      <c r="P47" s="312"/>
      <c r="Q47" s="213" t="s">
        <v>18</v>
      </c>
      <c r="W47" s="144">
        <f t="shared" si="0"/>
        <v>0</v>
      </c>
    </row>
    <row r="48" spans="2:23" ht="30" customHeight="1">
      <c r="B48" s="184"/>
      <c r="C48" s="312">
        <v>2018</v>
      </c>
      <c r="D48" s="312"/>
      <c r="E48" s="215" t="s">
        <v>1484</v>
      </c>
      <c r="F48" s="314" t="s">
        <v>1483</v>
      </c>
      <c r="G48" s="314"/>
      <c r="H48" s="314"/>
      <c r="I48" s="215" t="s">
        <v>450</v>
      </c>
      <c r="J48" s="314" t="s">
        <v>17</v>
      </c>
      <c r="K48" s="314"/>
      <c r="L48" s="213" t="s">
        <v>29</v>
      </c>
      <c r="M48" s="213">
        <v>5</v>
      </c>
      <c r="N48" s="312" t="s">
        <v>19</v>
      </c>
      <c r="O48" s="312"/>
      <c r="P48" s="312"/>
      <c r="Q48" s="213" t="s">
        <v>18</v>
      </c>
      <c r="W48" s="144">
        <f t="shared" si="0"/>
        <v>0</v>
      </c>
    </row>
    <row r="49" spans="1:23" ht="30" customHeight="1">
      <c r="B49" s="184"/>
      <c r="C49" s="312">
        <v>2018</v>
      </c>
      <c r="D49" s="312"/>
      <c r="E49" s="215" t="s">
        <v>1482</v>
      </c>
      <c r="F49" s="314" t="s">
        <v>1481</v>
      </c>
      <c r="G49" s="314"/>
      <c r="H49" s="314"/>
      <c r="I49" s="215" t="s">
        <v>450</v>
      </c>
      <c r="J49" s="314" t="s">
        <v>17</v>
      </c>
      <c r="K49" s="314"/>
      <c r="L49" s="213" t="s">
        <v>29</v>
      </c>
      <c r="M49" s="213">
        <v>5</v>
      </c>
      <c r="N49" s="312" t="s">
        <v>19</v>
      </c>
      <c r="O49" s="312"/>
      <c r="P49" s="312"/>
      <c r="Q49" s="213" t="s">
        <v>18</v>
      </c>
      <c r="W49" s="144">
        <f t="shared" si="0"/>
        <v>0</v>
      </c>
    </row>
    <row r="50" spans="1:23" ht="30" customHeight="1">
      <c r="B50" s="184"/>
      <c r="C50" s="312">
        <v>2018</v>
      </c>
      <c r="D50" s="312"/>
      <c r="E50" s="215" t="s">
        <v>1480</v>
      </c>
      <c r="F50" s="314" t="s">
        <v>1479</v>
      </c>
      <c r="G50" s="314"/>
      <c r="H50" s="314"/>
      <c r="I50" s="215" t="s">
        <v>450</v>
      </c>
      <c r="J50" s="314" t="s">
        <v>17</v>
      </c>
      <c r="K50" s="314"/>
      <c r="L50" s="213" t="s">
        <v>29</v>
      </c>
      <c r="M50" s="213">
        <v>5</v>
      </c>
      <c r="N50" s="312" t="s">
        <v>19</v>
      </c>
      <c r="O50" s="312"/>
      <c r="P50" s="312"/>
      <c r="Q50" s="213" t="s">
        <v>18</v>
      </c>
      <c r="W50" s="144">
        <f t="shared" si="0"/>
        <v>0</v>
      </c>
    </row>
    <row r="51" spans="1:23" s="181" customFormat="1" ht="30" customHeight="1">
      <c r="B51" s="180"/>
      <c r="C51" s="308">
        <v>2018</v>
      </c>
      <c r="D51" s="308"/>
      <c r="E51" s="153" t="s">
        <v>1478</v>
      </c>
      <c r="F51" s="310" t="s">
        <v>1477</v>
      </c>
      <c r="G51" s="310"/>
      <c r="H51" s="310"/>
      <c r="I51" s="153" t="s">
        <v>450</v>
      </c>
      <c r="J51" s="310" t="s">
        <v>17</v>
      </c>
      <c r="K51" s="310"/>
      <c r="L51" s="212" t="s">
        <v>18</v>
      </c>
      <c r="M51" s="212">
        <v>3</v>
      </c>
      <c r="N51" s="308" t="s">
        <v>19</v>
      </c>
      <c r="O51" s="308"/>
      <c r="P51" s="308"/>
      <c r="Q51" s="212" t="s">
        <v>18</v>
      </c>
      <c r="R51" s="155"/>
      <c r="S51" s="155"/>
      <c r="T51" s="155">
        <f>T52+T53+T54</f>
        <v>0</v>
      </c>
      <c r="U51" s="155">
        <f>U52+U53+U54</f>
        <v>30000</v>
      </c>
      <c r="V51" s="155"/>
      <c r="W51" s="155">
        <f t="shared" si="0"/>
        <v>30000</v>
      </c>
    </row>
    <row r="52" spans="1:23" ht="30" customHeight="1">
      <c r="B52" s="171"/>
      <c r="C52" s="312">
        <v>2018</v>
      </c>
      <c r="D52" s="312"/>
      <c r="E52" s="215" t="s">
        <v>1476</v>
      </c>
      <c r="F52" s="314" t="s">
        <v>1475</v>
      </c>
      <c r="G52" s="314"/>
      <c r="H52" s="314"/>
      <c r="I52" s="215" t="s">
        <v>450</v>
      </c>
      <c r="J52" s="314" t="s">
        <v>17</v>
      </c>
      <c r="K52" s="314"/>
      <c r="L52" s="213" t="s">
        <v>29</v>
      </c>
      <c r="M52" s="213">
        <v>4</v>
      </c>
      <c r="N52" s="312" t="s">
        <v>19</v>
      </c>
      <c r="O52" s="312"/>
      <c r="P52" s="312"/>
      <c r="Q52" s="213" t="s">
        <v>29</v>
      </c>
      <c r="W52" s="144">
        <f t="shared" si="0"/>
        <v>0</v>
      </c>
    </row>
    <row r="53" spans="1:23" ht="30" customHeight="1">
      <c r="B53" s="171"/>
      <c r="C53" s="312">
        <v>2018</v>
      </c>
      <c r="D53" s="312"/>
      <c r="E53" s="215" t="s">
        <v>1474</v>
      </c>
      <c r="F53" s="314" t="s">
        <v>1473</v>
      </c>
      <c r="G53" s="314"/>
      <c r="H53" s="314"/>
      <c r="I53" s="215" t="s">
        <v>450</v>
      </c>
      <c r="J53" s="314" t="s">
        <v>17</v>
      </c>
      <c r="K53" s="314"/>
      <c r="L53" s="213" t="s">
        <v>29</v>
      </c>
      <c r="M53" s="213">
        <v>4</v>
      </c>
      <c r="N53" s="312" t="s">
        <v>19</v>
      </c>
      <c r="O53" s="312"/>
      <c r="P53" s="312"/>
      <c r="Q53" s="213" t="s">
        <v>18</v>
      </c>
      <c r="U53" s="144">
        <v>30000</v>
      </c>
      <c r="W53" s="144">
        <f t="shared" si="0"/>
        <v>30000</v>
      </c>
    </row>
    <row r="54" spans="1:23" ht="30" customHeight="1">
      <c r="B54" s="171"/>
      <c r="C54" s="312">
        <v>2018</v>
      </c>
      <c r="D54" s="312"/>
      <c r="E54" s="215" t="s">
        <v>1472</v>
      </c>
      <c r="F54" s="314" t="s">
        <v>1471</v>
      </c>
      <c r="G54" s="314"/>
      <c r="H54" s="314"/>
      <c r="I54" s="215" t="s">
        <v>450</v>
      </c>
      <c r="J54" s="314" t="s">
        <v>17</v>
      </c>
      <c r="K54" s="314"/>
      <c r="L54" s="213" t="s">
        <v>29</v>
      </c>
      <c r="M54" s="213">
        <v>4</v>
      </c>
      <c r="N54" s="312" t="s">
        <v>19</v>
      </c>
      <c r="O54" s="312"/>
      <c r="P54" s="312"/>
      <c r="Q54" s="213" t="s">
        <v>18</v>
      </c>
      <c r="W54" s="144">
        <f t="shared" si="0"/>
        <v>0</v>
      </c>
    </row>
    <row r="55" spans="1:23" s="181" customFormat="1" ht="30" customHeight="1">
      <c r="B55" s="180"/>
      <c r="C55" s="308">
        <v>2018</v>
      </c>
      <c r="D55" s="308"/>
      <c r="E55" s="153" t="s">
        <v>1470</v>
      </c>
      <c r="F55" s="310" t="s">
        <v>1469</v>
      </c>
      <c r="G55" s="310"/>
      <c r="H55" s="310"/>
      <c r="I55" s="153" t="s">
        <v>450</v>
      </c>
      <c r="J55" s="310" t="s">
        <v>17</v>
      </c>
      <c r="K55" s="310"/>
      <c r="L55" s="212" t="s">
        <v>18</v>
      </c>
      <c r="M55" s="212">
        <v>3</v>
      </c>
      <c r="N55" s="308" t="s">
        <v>19</v>
      </c>
      <c r="O55" s="308"/>
      <c r="P55" s="308"/>
      <c r="Q55" s="212" t="s">
        <v>18</v>
      </c>
      <c r="R55" s="155"/>
      <c r="S55" s="155"/>
      <c r="T55" s="155"/>
      <c r="U55" s="155"/>
      <c r="V55" s="155"/>
      <c r="W55" s="155">
        <f t="shared" si="0"/>
        <v>0</v>
      </c>
    </row>
    <row r="56" spans="1:23" ht="30" customHeight="1">
      <c r="B56" s="171"/>
      <c r="C56" s="312">
        <v>2018</v>
      </c>
      <c r="D56" s="312"/>
      <c r="E56" s="215" t="s">
        <v>1468</v>
      </c>
      <c r="F56" s="314" t="s">
        <v>1467</v>
      </c>
      <c r="G56" s="314"/>
      <c r="H56" s="314"/>
      <c r="I56" s="215" t="s">
        <v>450</v>
      </c>
      <c r="J56" s="314" t="s">
        <v>17</v>
      </c>
      <c r="K56" s="314"/>
      <c r="L56" s="213" t="s">
        <v>29</v>
      </c>
      <c r="M56" s="213">
        <v>4</v>
      </c>
      <c r="N56" s="312" t="s">
        <v>19</v>
      </c>
      <c r="O56" s="312"/>
      <c r="P56" s="312"/>
      <c r="Q56" s="213" t="s">
        <v>29</v>
      </c>
      <c r="W56" s="144">
        <f t="shared" si="0"/>
        <v>0</v>
      </c>
    </row>
    <row r="57" spans="1:23" ht="30" customHeight="1">
      <c r="B57" s="171"/>
      <c r="C57" s="312">
        <v>2018</v>
      </c>
      <c r="D57" s="312"/>
      <c r="E57" s="215" t="s">
        <v>1466</v>
      </c>
      <c r="F57" s="314" t="s">
        <v>1465</v>
      </c>
      <c r="G57" s="314"/>
      <c r="H57" s="314"/>
      <c r="I57" s="215" t="s">
        <v>450</v>
      </c>
      <c r="J57" s="314" t="s">
        <v>17</v>
      </c>
      <c r="K57" s="314"/>
      <c r="L57" s="213" t="s">
        <v>29</v>
      </c>
      <c r="M57" s="213">
        <v>4</v>
      </c>
      <c r="N57" s="312" t="s">
        <v>19</v>
      </c>
      <c r="O57" s="312"/>
      <c r="P57" s="312"/>
      <c r="Q57" s="213" t="s">
        <v>29</v>
      </c>
      <c r="W57" s="144">
        <f t="shared" si="0"/>
        <v>0</v>
      </c>
    </row>
    <row r="58" spans="1:23" ht="30" customHeight="1">
      <c r="B58" s="171"/>
      <c r="C58" s="312">
        <v>2018</v>
      </c>
      <c r="D58" s="312"/>
      <c r="E58" s="215" t="s">
        <v>1464</v>
      </c>
      <c r="F58" s="314" t="s">
        <v>1463</v>
      </c>
      <c r="G58" s="314"/>
      <c r="H58" s="314"/>
      <c r="I58" s="215" t="s">
        <v>450</v>
      </c>
      <c r="J58" s="314" t="s">
        <v>17</v>
      </c>
      <c r="K58" s="314"/>
      <c r="L58" s="213" t="s">
        <v>29</v>
      </c>
      <c r="M58" s="213">
        <v>4</v>
      </c>
      <c r="N58" s="312" t="s">
        <v>19</v>
      </c>
      <c r="O58" s="312"/>
      <c r="P58" s="312"/>
      <c r="Q58" s="213" t="s">
        <v>18</v>
      </c>
      <c r="W58" s="144">
        <f t="shared" si="0"/>
        <v>0</v>
      </c>
    </row>
    <row r="59" spans="1:23" ht="30" customHeight="1">
      <c r="B59" s="171"/>
      <c r="C59" s="312">
        <v>2018</v>
      </c>
      <c r="D59" s="312"/>
      <c r="E59" s="215" t="s">
        <v>1462</v>
      </c>
      <c r="F59" s="314" t="s">
        <v>1461</v>
      </c>
      <c r="G59" s="314"/>
      <c r="H59" s="314"/>
      <c r="I59" s="215" t="s">
        <v>450</v>
      </c>
      <c r="J59" s="314" t="s">
        <v>17</v>
      </c>
      <c r="K59" s="314"/>
      <c r="L59" s="213" t="s">
        <v>29</v>
      </c>
      <c r="M59" s="213">
        <v>4</v>
      </c>
      <c r="N59" s="312" t="s">
        <v>19</v>
      </c>
      <c r="O59" s="312"/>
      <c r="P59" s="312"/>
      <c r="Q59" s="213" t="s">
        <v>18</v>
      </c>
      <c r="W59" s="144">
        <f t="shared" si="0"/>
        <v>0</v>
      </c>
    </row>
    <row r="60" spans="1:23" s="181" customFormat="1" ht="30" customHeight="1">
      <c r="B60" s="180"/>
      <c r="C60" s="308">
        <v>2018</v>
      </c>
      <c r="D60" s="308"/>
      <c r="E60" s="153" t="s">
        <v>1460</v>
      </c>
      <c r="F60" s="310" t="s">
        <v>1459</v>
      </c>
      <c r="G60" s="310"/>
      <c r="H60" s="310"/>
      <c r="I60" s="153" t="s">
        <v>450</v>
      </c>
      <c r="J60" s="310" t="s">
        <v>17</v>
      </c>
      <c r="K60" s="310"/>
      <c r="L60" s="212" t="s">
        <v>18</v>
      </c>
      <c r="M60" s="212">
        <v>3</v>
      </c>
      <c r="N60" s="308" t="s">
        <v>19</v>
      </c>
      <c r="O60" s="308"/>
      <c r="P60" s="308"/>
      <c r="Q60" s="212" t="s">
        <v>18</v>
      </c>
      <c r="R60" s="155"/>
      <c r="S60" s="155"/>
      <c r="T60" s="155"/>
      <c r="U60" s="155"/>
      <c r="V60" s="155"/>
      <c r="W60" s="155">
        <f t="shared" si="0"/>
        <v>0</v>
      </c>
    </row>
    <row r="61" spans="1:23" ht="30" customHeight="1">
      <c r="B61" s="171"/>
      <c r="C61" s="312">
        <v>2018</v>
      </c>
      <c r="D61" s="312"/>
      <c r="E61" s="215" t="s">
        <v>1458</v>
      </c>
      <c r="F61" s="314" t="s">
        <v>1457</v>
      </c>
      <c r="G61" s="314"/>
      <c r="H61" s="314"/>
      <c r="I61" s="215" t="s">
        <v>450</v>
      </c>
      <c r="J61" s="314" t="s">
        <v>17</v>
      </c>
      <c r="K61" s="314"/>
      <c r="L61" s="213" t="s">
        <v>29</v>
      </c>
      <c r="M61" s="213">
        <v>4</v>
      </c>
      <c r="N61" s="312" t="s">
        <v>19</v>
      </c>
      <c r="O61" s="312"/>
      <c r="P61" s="312"/>
      <c r="Q61" s="213" t="s">
        <v>29</v>
      </c>
      <c r="W61" s="144">
        <f t="shared" si="0"/>
        <v>0</v>
      </c>
    </row>
    <row r="62" spans="1:23" ht="30" customHeight="1">
      <c r="B62" s="171"/>
      <c r="C62" s="312">
        <v>2018</v>
      </c>
      <c r="D62" s="312"/>
      <c r="E62" s="215" t="s">
        <v>1456</v>
      </c>
      <c r="F62" s="314" t="s">
        <v>1455</v>
      </c>
      <c r="G62" s="314"/>
      <c r="H62" s="314"/>
      <c r="I62" s="215" t="s">
        <v>450</v>
      </c>
      <c r="J62" s="314" t="s">
        <v>17</v>
      </c>
      <c r="K62" s="314"/>
      <c r="L62" s="213" t="s">
        <v>29</v>
      </c>
      <c r="M62" s="213">
        <v>4</v>
      </c>
      <c r="N62" s="312" t="s">
        <v>19</v>
      </c>
      <c r="O62" s="312"/>
      <c r="P62" s="312"/>
      <c r="Q62" s="213" t="s">
        <v>29</v>
      </c>
      <c r="W62" s="144">
        <f t="shared" si="0"/>
        <v>0</v>
      </c>
    </row>
    <row r="63" spans="1:23" ht="30" customHeight="1">
      <c r="B63" s="171"/>
      <c r="C63" s="312">
        <v>2018</v>
      </c>
      <c r="D63" s="312"/>
      <c r="E63" s="215" t="s">
        <v>1454</v>
      </c>
      <c r="F63" s="314" t="s">
        <v>1453</v>
      </c>
      <c r="G63" s="314"/>
      <c r="H63" s="314"/>
      <c r="I63" s="215" t="s">
        <v>450</v>
      </c>
      <c r="J63" s="314" t="s">
        <v>17</v>
      </c>
      <c r="K63" s="314"/>
      <c r="L63" s="213" t="s">
        <v>29</v>
      </c>
      <c r="M63" s="213">
        <v>4</v>
      </c>
      <c r="N63" s="312" t="s">
        <v>19</v>
      </c>
      <c r="O63" s="312"/>
      <c r="P63" s="312"/>
      <c r="Q63" s="213" t="s">
        <v>29</v>
      </c>
      <c r="W63" s="144">
        <f t="shared" si="0"/>
        <v>0</v>
      </c>
    </row>
    <row r="64" spans="1:23" ht="30" customHeight="1">
      <c r="A64" s="184"/>
      <c r="B64" s="171"/>
      <c r="C64" s="312">
        <v>2018</v>
      </c>
      <c r="D64" s="312"/>
      <c r="E64" s="215" t="s">
        <v>1452</v>
      </c>
      <c r="F64" s="314" t="s">
        <v>1451</v>
      </c>
      <c r="G64" s="314"/>
      <c r="H64" s="314"/>
      <c r="I64" s="215" t="s">
        <v>450</v>
      </c>
      <c r="J64" s="314" t="s">
        <v>17</v>
      </c>
      <c r="K64" s="314"/>
      <c r="L64" s="213" t="s">
        <v>29</v>
      </c>
      <c r="M64" s="213">
        <v>4</v>
      </c>
      <c r="N64" s="312" t="s">
        <v>19</v>
      </c>
      <c r="O64" s="312"/>
      <c r="P64" s="312"/>
      <c r="Q64" s="213" t="s">
        <v>29</v>
      </c>
      <c r="W64" s="144">
        <f t="shared" si="0"/>
        <v>0</v>
      </c>
    </row>
    <row r="65" spans="1:23" ht="30" customHeight="1">
      <c r="A65" s="184"/>
      <c r="B65" s="171"/>
      <c r="C65" s="312">
        <v>2018</v>
      </c>
      <c r="D65" s="312"/>
      <c r="E65" s="215" t="s">
        <v>1450</v>
      </c>
      <c r="F65" s="314" t="s">
        <v>1449</v>
      </c>
      <c r="G65" s="314"/>
      <c r="H65" s="314"/>
      <c r="I65" s="215" t="s">
        <v>450</v>
      </c>
      <c r="J65" s="314" t="s">
        <v>17</v>
      </c>
      <c r="K65" s="314"/>
      <c r="L65" s="213" t="s">
        <v>29</v>
      </c>
      <c r="M65" s="213">
        <v>4</v>
      </c>
      <c r="N65" s="312" t="s">
        <v>19</v>
      </c>
      <c r="O65" s="312"/>
      <c r="P65" s="312"/>
      <c r="Q65" s="213" t="s">
        <v>29</v>
      </c>
      <c r="W65" s="144">
        <f t="shared" si="0"/>
        <v>0</v>
      </c>
    </row>
    <row r="66" spans="1:23" s="181" customFormat="1" ht="30" customHeight="1">
      <c r="B66" s="180"/>
      <c r="C66" s="308">
        <v>2018</v>
      </c>
      <c r="D66" s="308"/>
      <c r="E66" s="153" t="s">
        <v>1448</v>
      </c>
      <c r="F66" s="310" t="s">
        <v>1447</v>
      </c>
      <c r="G66" s="310"/>
      <c r="H66" s="310"/>
      <c r="I66" s="153" t="s">
        <v>450</v>
      </c>
      <c r="J66" s="310" t="s">
        <v>17</v>
      </c>
      <c r="K66" s="310"/>
      <c r="L66" s="212" t="s">
        <v>18</v>
      </c>
      <c r="M66" s="212">
        <v>3</v>
      </c>
      <c r="N66" s="308" t="s">
        <v>19</v>
      </c>
      <c r="O66" s="308"/>
      <c r="P66" s="308"/>
      <c r="Q66" s="212" t="s">
        <v>18</v>
      </c>
      <c r="R66" s="155"/>
      <c r="S66" s="155"/>
      <c r="T66" s="155"/>
      <c r="U66" s="155">
        <f>U67+U68+U69+U70+U71+U72+U73+U74</f>
        <v>2000</v>
      </c>
      <c r="V66" s="155"/>
      <c r="W66" s="155">
        <f t="shared" si="0"/>
        <v>2000</v>
      </c>
    </row>
    <row r="67" spans="1:23" ht="30" customHeight="1">
      <c r="B67" s="171"/>
      <c r="C67" s="312">
        <v>2018</v>
      </c>
      <c r="D67" s="312"/>
      <c r="E67" s="215" t="s">
        <v>1446</v>
      </c>
      <c r="F67" s="314" t="s">
        <v>1445</v>
      </c>
      <c r="G67" s="314"/>
      <c r="H67" s="314"/>
      <c r="I67" s="215" t="s">
        <v>450</v>
      </c>
      <c r="J67" s="314" t="s">
        <v>17</v>
      </c>
      <c r="K67" s="314"/>
      <c r="L67" s="213" t="s">
        <v>29</v>
      </c>
      <c r="M67" s="213">
        <v>4</v>
      </c>
      <c r="N67" s="312" t="s">
        <v>19</v>
      </c>
      <c r="O67" s="312"/>
      <c r="P67" s="312"/>
      <c r="Q67" s="213" t="s">
        <v>29</v>
      </c>
      <c r="W67" s="144">
        <f t="shared" si="0"/>
        <v>0</v>
      </c>
    </row>
    <row r="68" spans="1:23" ht="30" customHeight="1">
      <c r="B68" s="171"/>
      <c r="C68" s="312">
        <v>2018</v>
      </c>
      <c r="D68" s="312"/>
      <c r="E68" s="215" t="s">
        <v>1444</v>
      </c>
      <c r="F68" s="314" t="s">
        <v>1443</v>
      </c>
      <c r="G68" s="314"/>
      <c r="H68" s="314"/>
      <c r="I68" s="215" t="s">
        <v>450</v>
      </c>
      <c r="J68" s="314" t="s">
        <v>17</v>
      </c>
      <c r="K68" s="314"/>
      <c r="L68" s="213" t="s">
        <v>29</v>
      </c>
      <c r="M68" s="213">
        <v>4</v>
      </c>
      <c r="N68" s="312" t="s">
        <v>19</v>
      </c>
      <c r="O68" s="312"/>
      <c r="P68" s="312"/>
      <c r="Q68" s="213" t="s">
        <v>29</v>
      </c>
      <c r="W68" s="144">
        <f t="shared" ref="W68:W131" si="1">R68+S68+T68+U68+V68</f>
        <v>0</v>
      </c>
    </row>
    <row r="69" spans="1:23" ht="30" customHeight="1">
      <c r="B69" s="171"/>
      <c r="C69" s="312">
        <v>2018</v>
      </c>
      <c r="D69" s="312"/>
      <c r="E69" s="215" t="s">
        <v>1442</v>
      </c>
      <c r="F69" s="314" t="s">
        <v>1441</v>
      </c>
      <c r="G69" s="314"/>
      <c r="H69" s="314"/>
      <c r="I69" s="215" t="s">
        <v>450</v>
      </c>
      <c r="J69" s="314" t="s">
        <v>17</v>
      </c>
      <c r="K69" s="314"/>
      <c r="L69" s="213" t="s">
        <v>29</v>
      </c>
      <c r="M69" s="213">
        <v>4</v>
      </c>
      <c r="N69" s="312" t="s">
        <v>19</v>
      </c>
      <c r="O69" s="312"/>
      <c r="P69" s="312"/>
      <c r="Q69" s="213" t="s">
        <v>18</v>
      </c>
      <c r="W69" s="144">
        <f t="shared" si="1"/>
        <v>0</v>
      </c>
    </row>
    <row r="70" spans="1:23" ht="30" customHeight="1">
      <c r="B70" s="171"/>
      <c r="C70" s="312">
        <v>2018</v>
      </c>
      <c r="D70" s="312"/>
      <c r="E70" s="215" t="s">
        <v>1440</v>
      </c>
      <c r="F70" s="314" t="s">
        <v>1439</v>
      </c>
      <c r="G70" s="314"/>
      <c r="H70" s="314"/>
      <c r="I70" s="215" t="s">
        <v>450</v>
      </c>
      <c r="J70" s="314" t="s">
        <v>17</v>
      </c>
      <c r="K70" s="314"/>
      <c r="L70" s="213" t="s">
        <v>29</v>
      </c>
      <c r="M70" s="213">
        <v>4</v>
      </c>
      <c r="N70" s="312" t="s">
        <v>19</v>
      </c>
      <c r="O70" s="312"/>
      <c r="P70" s="312"/>
      <c r="Q70" s="213" t="s">
        <v>29</v>
      </c>
      <c r="U70" s="144">
        <v>2000</v>
      </c>
      <c r="W70" s="144">
        <f t="shared" si="1"/>
        <v>2000</v>
      </c>
    </row>
    <row r="71" spans="1:23" ht="30" customHeight="1">
      <c r="B71" s="171"/>
      <c r="C71" s="312">
        <v>2018</v>
      </c>
      <c r="D71" s="312"/>
      <c r="E71" s="215" t="s">
        <v>1438</v>
      </c>
      <c r="F71" s="314" t="s">
        <v>1437</v>
      </c>
      <c r="G71" s="314"/>
      <c r="H71" s="314"/>
      <c r="I71" s="215" t="s">
        <v>450</v>
      </c>
      <c r="J71" s="314" t="s">
        <v>17</v>
      </c>
      <c r="K71" s="314"/>
      <c r="L71" s="213" t="s">
        <v>29</v>
      </c>
      <c r="M71" s="213">
        <v>4</v>
      </c>
      <c r="N71" s="312" t="s">
        <v>19</v>
      </c>
      <c r="O71" s="312"/>
      <c r="P71" s="312"/>
      <c r="Q71" s="213" t="s">
        <v>29</v>
      </c>
      <c r="W71" s="144">
        <f t="shared" si="1"/>
        <v>0</v>
      </c>
    </row>
    <row r="72" spans="1:23" ht="30" customHeight="1">
      <c r="B72" s="171"/>
      <c r="C72" s="312">
        <v>2018</v>
      </c>
      <c r="D72" s="312"/>
      <c r="E72" s="215" t="s">
        <v>1436</v>
      </c>
      <c r="F72" s="314" t="s">
        <v>1435</v>
      </c>
      <c r="G72" s="314"/>
      <c r="H72" s="314"/>
      <c r="I72" s="215" t="s">
        <v>450</v>
      </c>
      <c r="J72" s="314" t="s">
        <v>17</v>
      </c>
      <c r="K72" s="314"/>
      <c r="L72" s="213" t="s">
        <v>29</v>
      </c>
      <c r="M72" s="213">
        <v>4</v>
      </c>
      <c r="N72" s="312" t="s">
        <v>19</v>
      </c>
      <c r="O72" s="312"/>
      <c r="P72" s="312"/>
      <c r="Q72" s="213" t="s">
        <v>29</v>
      </c>
      <c r="W72" s="144">
        <f t="shared" si="1"/>
        <v>0</v>
      </c>
    </row>
    <row r="73" spans="1:23" ht="30" customHeight="1">
      <c r="B73" s="171"/>
      <c r="C73" s="312">
        <v>2018</v>
      </c>
      <c r="D73" s="312"/>
      <c r="E73" s="215" t="s">
        <v>1434</v>
      </c>
      <c r="F73" s="314" t="s">
        <v>1433</v>
      </c>
      <c r="G73" s="314"/>
      <c r="H73" s="314"/>
      <c r="I73" s="215" t="s">
        <v>450</v>
      </c>
      <c r="J73" s="314" t="s">
        <v>17</v>
      </c>
      <c r="K73" s="314"/>
      <c r="L73" s="213" t="s">
        <v>29</v>
      </c>
      <c r="M73" s="213">
        <v>4</v>
      </c>
      <c r="N73" s="312" t="s">
        <v>19</v>
      </c>
      <c r="O73" s="312"/>
      <c r="P73" s="312"/>
      <c r="Q73" s="213" t="s">
        <v>18</v>
      </c>
      <c r="W73" s="144">
        <f t="shared" si="1"/>
        <v>0</v>
      </c>
    </row>
    <row r="74" spans="1:23" ht="30" customHeight="1">
      <c r="B74" s="171"/>
      <c r="C74" s="312">
        <v>2018</v>
      </c>
      <c r="D74" s="312"/>
      <c r="E74" s="215" t="s">
        <v>1432</v>
      </c>
      <c r="F74" s="314" t="s">
        <v>1431</v>
      </c>
      <c r="G74" s="314"/>
      <c r="H74" s="314"/>
      <c r="I74" s="215" t="s">
        <v>450</v>
      </c>
      <c r="J74" s="314" t="s">
        <v>17</v>
      </c>
      <c r="K74" s="314"/>
      <c r="L74" s="213" t="s">
        <v>29</v>
      </c>
      <c r="M74" s="213">
        <v>4</v>
      </c>
      <c r="N74" s="312" t="s">
        <v>19</v>
      </c>
      <c r="O74" s="312"/>
      <c r="P74" s="312"/>
      <c r="Q74" s="213" t="s">
        <v>18</v>
      </c>
      <c r="W74" s="144">
        <f t="shared" si="1"/>
        <v>0</v>
      </c>
    </row>
    <row r="75" spans="1:23" s="181" customFormat="1" ht="30" customHeight="1">
      <c r="B75" s="180"/>
      <c r="C75" s="308">
        <v>2018</v>
      </c>
      <c r="D75" s="308"/>
      <c r="E75" s="153" t="s">
        <v>1430</v>
      </c>
      <c r="F75" s="310" t="s">
        <v>1429</v>
      </c>
      <c r="G75" s="310"/>
      <c r="H75" s="310"/>
      <c r="I75" s="153" t="s">
        <v>450</v>
      </c>
      <c r="J75" s="310" t="s">
        <v>17</v>
      </c>
      <c r="K75" s="310"/>
      <c r="L75" s="212" t="s">
        <v>18</v>
      </c>
      <c r="M75" s="212">
        <v>3</v>
      </c>
      <c r="N75" s="308" t="s">
        <v>19</v>
      </c>
      <c r="O75" s="308"/>
      <c r="P75" s="308"/>
      <c r="Q75" s="212" t="s">
        <v>18</v>
      </c>
      <c r="R75" s="155"/>
      <c r="S75" s="155"/>
      <c r="T75" s="155"/>
      <c r="U75" s="155"/>
      <c r="V75" s="155"/>
      <c r="W75" s="155">
        <f t="shared" si="1"/>
        <v>0</v>
      </c>
    </row>
    <row r="76" spans="1:23" ht="30" customHeight="1">
      <c r="B76" s="171"/>
      <c r="C76" s="312">
        <v>2018</v>
      </c>
      <c r="D76" s="312"/>
      <c r="E76" s="215" t="s">
        <v>1428</v>
      </c>
      <c r="F76" s="314" t="s">
        <v>1427</v>
      </c>
      <c r="G76" s="314"/>
      <c r="H76" s="314"/>
      <c r="I76" s="215" t="s">
        <v>450</v>
      </c>
      <c r="J76" s="314" t="s">
        <v>17</v>
      </c>
      <c r="K76" s="314"/>
      <c r="L76" s="213" t="s">
        <v>29</v>
      </c>
      <c r="M76" s="213">
        <v>4</v>
      </c>
      <c r="N76" s="312" t="s">
        <v>19</v>
      </c>
      <c r="O76" s="312"/>
      <c r="P76" s="312"/>
      <c r="Q76" s="213" t="s">
        <v>18</v>
      </c>
      <c r="W76" s="144">
        <f t="shared" si="1"/>
        <v>0</v>
      </c>
    </row>
    <row r="77" spans="1:23" ht="30" customHeight="1">
      <c r="B77" s="171"/>
      <c r="C77" s="312">
        <v>2018</v>
      </c>
      <c r="D77" s="312"/>
      <c r="E77" s="215" t="s">
        <v>1426</v>
      </c>
      <c r="F77" s="314" t="s">
        <v>1425</v>
      </c>
      <c r="G77" s="314"/>
      <c r="H77" s="314"/>
      <c r="I77" s="215" t="s">
        <v>450</v>
      </c>
      <c r="J77" s="314" t="s">
        <v>17</v>
      </c>
      <c r="K77" s="314"/>
      <c r="L77" s="213" t="s">
        <v>29</v>
      </c>
      <c r="M77" s="213">
        <v>4</v>
      </c>
      <c r="N77" s="312" t="s">
        <v>19</v>
      </c>
      <c r="O77" s="312"/>
      <c r="P77" s="312"/>
      <c r="Q77" s="213" t="s">
        <v>18</v>
      </c>
      <c r="W77" s="144">
        <f t="shared" si="1"/>
        <v>0</v>
      </c>
    </row>
    <row r="78" spans="1:23" ht="30" customHeight="1">
      <c r="B78" s="171"/>
      <c r="C78" s="312">
        <v>2018</v>
      </c>
      <c r="D78" s="312"/>
      <c r="E78" s="215" t="s">
        <v>1424</v>
      </c>
      <c r="F78" s="314" t="s">
        <v>1423</v>
      </c>
      <c r="G78" s="314"/>
      <c r="H78" s="314"/>
      <c r="I78" s="215" t="s">
        <v>450</v>
      </c>
      <c r="J78" s="314" t="s">
        <v>17</v>
      </c>
      <c r="K78" s="314"/>
      <c r="L78" s="213" t="s">
        <v>29</v>
      </c>
      <c r="M78" s="213">
        <v>4</v>
      </c>
      <c r="N78" s="312" t="s">
        <v>19</v>
      </c>
      <c r="O78" s="312"/>
      <c r="P78" s="312"/>
      <c r="Q78" s="213" t="s">
        <v>18</v>
      </c>
      <c r="W78" s="144">
        <f t="shared" si="1"/>
        <v>0</v>
      </c>
    </row>
    <row r="79" spans="1:23" ht="30" customHeight="1">
      <c r="B79" s="171"/>
      <c r="C79" s="312">
        <v>2018</v>
      </c>
      <c r="D79" s="312"/>
      <c r="E79" s="215" t="s">
        <v>1422</v>
      </c>
      <c r="F79" s="314" t="s">
        <v>1421</v>
      </c>
      <c r="G79" s="314"/>
      <c r="H79" s="314"/>
      <c r="I79" s="215" t="s">
        <v>450</v>
      </c>
      <c r="J79" s="314" t="s">
        <v>17</v>
      </c>
      <c r="K79" s="314"/>
      <c r="L79" s="213" t="s">
        <v>29</v>
      </c>
      <c r="M79" s="213">
        <v>4</v>
      </c>
      <c r="N79" s="312" t="s">
        <v>19</v>
      </c>
      <c r="O79" s="312"/>
      <c r="P79" s="312"/>
      <c r="Q79" s="213" t="s">
        <v>18</v>
      </c>
      <c r="W79" s="144">
        <f t="shared" si="1"/>
        <v>0</v>
      </c>
    </row>
    <row r="80" spans="1:23" ht="30" customHeight="1">
      <c r="B80" s="171"/>
      <c r="C80" s="312">
        <v>2018</v>
      </c>
      <c r="D80" s="312"/>
      <c r="E80" s="215" t="s">
        <v>1420</v>
      </c>
      <c r="F80" s="314" t="s">
        <v>1419</v>
      </c>
      <c r="G80" s="314"/>
      <c r="H80" s="314"/>
      <c r="I80" s="215" t="s">
        <v>450</v>
      </c>
      <c r="J80" s="314" t="s">
        <v>17</v>
      </c>
      <c r="K80" s="314"/>
      <c r="L80" s="213" t="s">
        <v>29</v>
      </c>
      <c r="M80" s="213">
        <v>4</v>
      </c>
      <c r="N80" s="312" t="s">
        <v>19</v>
      </c>
      <c r="O80" s="312"/>
      <c r="P80" s="312"/>
      <c r="Q80" s="213" t="s">
        <v>18</v>
      </c>
      <c r="W80" s="144">
        <f t="shared" si="1"/>
        <v>0</v>
      </c>
    </row>
    <row r="81" spans="2:23" s="181" customFormat="1" ht="30" customHeight="1">
      <c r="B81" s="180"/>
      <c r="C81" s="308">
        <v>2018</v>
      </c>
      <c r="D81" s="308"/>
      <c r="E81" s="153" t="s">
        <v>1418</v>
      </c>
      <c r="F81" s="310" t="s">
        <v>1417</v>
      </c>
      <c r="G81" s="310"/>
      <c r="H81" s="310"/>
      <c r="I81" s="153" t="s">
        <v>450</v>
      </c>
      <c r="J81" s="310" t="s">
        <v>17</v>
      </c>
      <c r="K81" s="310"/>
      <c r="L81" s="212" t="s">
        <v>18</v>
      </c>
      <c r="M81" s="212">
        <v>3</v>
      </c>
      <c r="N81" s="308" t="s">
        <v>19</v>
      </c>
      <c r="O81" s="308"/>
      <c r="P81" s="308"/>
      <c r="Q81" s="212" t="s">
        <v>18</v>
      </c>
      <c r="R81" s="155"/>
      <c r="S81" s="155"/>
      <c r="T81" s="155"/>
      <c r="U81" s="155"/>
      <c r="V81" s="155"/>
      <c r="W81" s="155">
        <f t="shared" si="1"/>
        <v>0</v>
      </c>
    </row>
    <row r="82" spans="2:23" ht="30" customHeight="1">
      <c r="B82" s="171"/>
      <c r="C82" s="312">
        <v>2018</v>
      </c>
      <c r="D82" s="312"/>
      <c r="E82" s="215" t="s">
        <v>1416</v>
      </c>
      <c r="F82" s="314" t="s">
        <v>1415</v>
      </c>
      <c r="G82" s="314"/>
      <c r="H82" s="314"/>
      <c r="I82" s="215" t="s">
        <v>450</v>
      </c>
      <c r="J82" s="314" t="s">
        <v>17</v>
      </c>
      <c r="K82" s="314"/>
      <c r="L82" s="213" t="s">
        <v>29</v>
      </c>
      <c r="M82" s="213">
        <v>4</v>
      </c>
      <c r="N82" s="312" t="s">
        <v>19</v>
      </c>
      <c r="O82" s="312"/>
      <c r="P82" s="312"/>
      <c r="Q82" s="213" t="s">
        <v>18</v>
      </c>
      <c r="W82" s="144">
        <f t="shared" si="1"/>
        <v>0</v>
      </c>
    </row>
    <row r="83" spans="2:23" ht="30" customHeight="1">
      <c r="B83" s="171"/>
      <c r="C83" s="312">
        <v>2018</v>
      </c>
      <c r="D83" s="312"/>
      <c r="E83" s="215" t="s">
        <v>1414</v>
      </c>
      <c r="F83" s="314" t="s">
        <v>1413</v>
      </c>
      <c r="G83" s="314"/>
      <c r="H83" s="314"/>
      <c r="I83" s="215" t="s">
        <v>450</v>
      </c>
      <c r="J83" s="314" t="s">
        <v>17</v>
      </c>
      <c r="K83" s="314"/>
      <c r="L83" s="213" t="s">
        <v>29</v>
      </c>
      <c r="M83" s="213">
        <v>4</v>
      </c>
      <c r="N83" s="312" t="s">
        <v>19</v>
      </c>
      <c r="O83" s="312"/>
      <c r="P83" s="312"/>
      <c r="Q83" s="213" t="s">
        <v>18</v>
      </c>
      <c r="W83" s="144">
        <f t="shared" si="1"/>
        <v>0</v>
      </c>
    </row>
    <row r="84" spans="2:23" ht="30" customHeight="1">
      <c r="B84" s="171"/>
      <c r="C84" s="312">
        <v>2018</v>
      </c>
      <c r="D84" s="312"/>
      <c r="E84" s="215" t="s">
        <v>1412</v>
      </c>
      <c r="F84" s="314" t="s">
        <v>1411</v>
      </c>
      <c r="G84" s="314"/>
      <c r="H84" s="314"/>
      <c r="I84" s="215" t="s">
        <v>450</v>
      </c>
      <c r="J84" s="314" t="s">
        <v>17</v>
      </c>
      <c r="K84" s="314"/>
      <c r="L84" s="213" t="s">
        <v>29</v>
      </c>
      <c r="M84" s="213">
        <v>4</v>
      </c>
      <c r="N84" s="312" t="s">
        <v>19</v>
      </c>
      <c r="O84" s="312"/>
      <c r="P84" s="312"/>
      <c r="Q84" s="213" t="s">
        <v>18</v>
      </c>
      <c r="W84" s="144">
        <f t="shared" si="1"/>
        <v>0</v>
      </c>
    </row>
    <row r="85" spans="2:23" ht="30" customHeight="1">
      <c r="B85" s="171"/>
      <c r="C85" s="312">
        <v>2018</v>
      </c>
      <c r="D85" s="312"/>
      <c r="E85" s="215" t="s">
        <v>1410</v>
      </c>
      <c r="F85" s="314" t="s">
        <v>1409</v>
      </c>
      <c r="G85" s="314"/>
      <c r="H85" s="314"/>
      <c r="I85" s="215" t="s">
        <v>450</v>
      </c>
      <c r="J85" s="314" t="s">
        <v>17</v>
      </c>
      <c r="K85" s="314"/>
      <c r="L85" s="213" t="s">
        <v>29</v>
      </c>
      <c r="M85" s="213">
        <v>4</v>
      </c>
      <c r="N85" s="312" t="s">
        <v>19</v>
      </c>
      <c r="O85" s="312"/>
      <c r="P85" s="312"/>
      <c r="Q85" s="213" t="s">
        <v>18</v>
      </c>
      <c r="W85" s="144">
        <f t="shared" si="1"/>
        <v>0</v>
      </c>
    </row>
    <row r="86" spans="2:23" ht="30" customHeight="1">
      <c r="B86" s="171"/>
      <c r="C86" s="312">
        <v>2018</v>
      </c>
      <c r="D86" s="312"/>
      <c r="E86" s="215" t="s">
        <v>1408</v>
      </c>
      <c r="F86" s="314" t="s">
        <v>1407</v>
      </c>
      <c r="G86" s="314"/>
      <c r="H86" s="314"/>
      <c r="I86" s="215" t="s">
        <v>450</v>
      </c>
      <c r="J86" s="314" t="s">
        <v>17</v>
      </c>
      <c r="K86" s="314"/>
      <c r="L86" s="213" t="s">
        <v>29</v>
      </c>
      <c r="M86" s="213">
        <v>4</v>
      </c>
      <c r="N86" s="312" t="s">
        <v>19</v>
      </c>
      <c r="O86" s="312"/>
      <c r="P86" s="312"/>
      <c r="Q86" s="213" t="s">
        <v>18</v>
      </c>
      <c r="W86" s="144">
        <f t="shared" si="1"/>
        <v>0</v>
      </c>
    </row>
    <row r="87" spans="2:23" s="181" customFormat="1" ht="30" customHeight="1">
      <c r="B87" s="180"/>
      <c r="C87" s="308">
        <v>2018</v>
      </c>
      <c r="D87" s="308"/>
      <c r="E87" s="153" t="s">
        <v>1406</v>
      </c>
      <c r="F87" s="310" t="s">
        <v>1405</v>
      </c>
      <c r="G87" s="310"/>
      <c r="H87" s="310"/>
      <c r="I87" s="153" t="s">
        <v>450</v>
      </c>
      <c r="J87" s="310" t="s">
        <v>17</v>
      </c>
      <c r="K87" s="310"/>
      <c r="L87" s="212" t="s">
        <v>18</v>
      </c>
      <c r="M87" s="212">
        <v>3</v>
      </c>
      <c r="N87" s="308" t="s">
        <v>19</v>
      </c>
      <c r="O87" s="308"/>
      <c r="P87" s="308"/>
      <c r="Q87" s="212" t="s">
        <v>18</v>
      </c>
      <c r="R87" s="155"/>
      <c r="S87" s="155"/>
      <c r="T87" s="155"/>
      <c r="U87" s="155"/>
      <c r="V87" s="155"/>
      <c r="W87" s="155">
        <f t="shared" si="1"/>
        <v>0</v>
      </c>
    </row>
    <row r="88" spans="2:23" ht="30" customHeight="1">
      <c r="B88" s="171"/>
      <c r="C88" s="312">
        <v>2018</v>
      </c>
      <c r="D88" s="312"/>
      <c r="E88" s="215" t="s">
        <v>1404</v>
      </c>
      <c r="F88" s="314" t="s">
        <v>1403</v>
      </c>
      <c r="G88" s="314"/>
      <c r="H88" s="314"/>
      <c r="I88" s="215" t="s">
        <v>450</v>
      </c>
      <c r="J88" s="314" t="s">
        <v>17</v>
      </c>
      <c r="K88" s="314"/>
      <c r="L88" s="213" t="s">
        <v>18</v>
      </c>
      <c r="M88" s="213">
        <v>4</v>
      </c>
      <c r="N88" s="312" t="s">
        <v>19</v>
      </c>
      <c r="O88" s="312"/>
      <c r="P88" s="312"/>
      <c r="Q88" s="213" t="s">
        <v>18</v>
      </c>
      <c r="W88" s="144">
        <f t="shared" si="1"/>
        <v>0</v>
      </c>
    </row>
    <row r="89" spans="2:23" s="186" customFormat="1" ht="30" customHeight="1">
      <c r="B89" s="185"/>
      <c r="C89" s="299">
        <v>2018</v>
      </c>
      <c r="D89" s="299"/>
      <c r="E89" s="206" t="s">
        <v>1402</v>
      </c>
      <c r="F89" s="301" t="s">
        <v>1401</v>
      </c>
      <c r="G89" s="301"/>
      <c r="H89" s="301"/>
      <c r="I89" s="206" t="s">
        <v>450</v>
      </c>
      <c r="J89" s="301" t="s">
        <v>17</v>
      </c>
      <c r="K89" s="301"/>
      <c r="L89" s="204" t="s">
        <v>29</v>
      </c>
      <c r="M89" s="204">
        <v>5</v>
      </c>
      <c r="N89" s="299" t="s">
        <v>19</v>
      </c>
      <c r="O89" s="299"/>
      <c r="P89" s="299"/>
      <c r="Q89" s="204" t="s">
        <v>18</v>
      </c>
      <c r="R89" s="159"/>
      <c r="S89" s="159"/>
      <c r="T89" s="159"/>
      <c r="U89" s="159"/>
      <c r="V89" s="159"/>
      <c r="W89" s="159">
        <f t="shared" si="1"/>
        <v>0</v>
      </c>
    </row>
    <row r="90" spans="2:23" ht="30" customHeight="1">
      <c r="B90" s="184"/>
      <c r="C90" s="312">
        <v>2018</v>
      </c>
      <c r="D90" s="312"/>
      <c r="E90" s="215" t="s">
        <v>1400</v>
      </c>
      <c r="F90" s="314" t="s">
        <v>1399</v>
      </c>
      <c r="G90" s="314"/>
      <c r="H90" s="314"/>
      <c r="I90" s="215" t="s">
        <v>450</v>
      </c>
      <c r="J90" s="314" t="s">
        <v>17</v>
      </c>
      <c r="K90" s="314"/>
      <c r="L90" s="213" t="s">
        <v>29</v>
      </c>
      <c r="M90" s="213">
        <v>5</v>
      </c>
      <c r="N90" s="312" t="s">
        <v>19</v>
      </c>
      <c r="O90" s="312"/>
      <c r="P90" s="312"/>
      <c r="Q90" s="213" t="s">
        <v>18</v>
      </c>
      <c r="W90" s="144">
        <f t="shared" si="1"/>
        <v>0</v>
      </c>
    </row>
    <row r="91" spans="2:23" ht="30" customHeight="1">
      <c r="B91" s="184"/>
      <c r="C91" s="312">
        <v>2018</v>
      </c>
      <c r="D91" s="312"/>
      <c r="E91" s="215" t="s">
        <v>1398</v>
      </c>
      <c r="F91" s="314" t="s">
        <v>1397</v>
      </c>
      <c r="G91" s="314"/>
      <c r="H91" s="314"/>
      <c r="I91" s="215" t="s">
        <v>450</v>
      </c>
      <c r="J91" s="314" t="s">
        <v>17</v>
      </c>
      <c r="K91" s="314"/>
      <c r="L91" s="213" t="s">
        <v>29</v>
      </c>
      <c r="M91" s="213">
        <v>5</v>
      </c>
      <c r="N91" s="312" t="s">
        <v>19</v>
      </c>
      <c r="O91" s="312"/>
      <c r="P91" s="312"/>
      <c r="Q91" s="213" t="s">
        <v>18</v>
      </c>
      <c r="W91" s="144">
        <f t="shared" si="1"/>
        <v>0</v>
      </c>
    </row>
    <row r="92" spans="2:23" ht="30" customHeight="1">
      <c r="B92" s="171"/>
      <c r="C92" s="312">
        <v>2018</v>
      </c>
      <c r="D92" s="312"/>
      <c r="E92" s="215" t="s">
        <v>1396</v>
      </c>
      <c r="F92" s="314" t="s">
        <v>1394</v>
      </c>
      <c r="G92" s="314"/>
      <c r="H92" s="314"/>
      <c r="I92" s="215" t="s">
        <v>450</v>
      </c>
      <c r="J92" s="314" t="s">
        <v>17</v>
      </c>
      <c r="K92" s="314"/>
      <c r="L92" s="213" t="s">
        <v>18</v>
      </c>
      <c r="M92" s="213">
        <v>4</v>
      </c>
      <c r="N92" s="312" t="s">
        <v>19</v>
      </c>
      <c r="O92" s="312"/>
      <c r="P92" s="312"/>
      <c r="Q92" s="213" t="s">
        <v>18</v>
      </c>
      <c r="W92" s="144">
        <f t="shared" si="1"/>
        <v>0</v>
      </c>
    </row>
    <row r="93" spans="2:23" ht="30" customHeight="1">
      <c r="B93" s="184"/>
      <c r="C93" s="312">
        <v>2018</v>
      </c>
      <c r="D93" s="312"/>
      <c r="E93" s="215" t="s">
        <v>1395</v>
      </c>
      <c r="F93" s="314" t="s">
        <v>1394</v>
      </c>
      <c r="G93" s="314"/>
      <c r="H93" s="314"/>
      <c r="I93" s="215" t="s">
        <v>450</v>
      </c>
      <c r="J93" s="314" t="s">
        <v>17</v>
      </c>
      <c r="K93" s="314"/>
      <c r="L93" s="213" t="s">
        <v>29</v>
      </c>
      <c r="M93" s="213">
        <v>5</v>
      </c>
      <c r="N93" s="312" t="s">
        <v>19</v>
      </c>
      <c r="O93" s="312"/>
      <c r="P93" s="312"/>
      <c r="Q93" s="213" t="s">
        <v>18</v>
      </c>
      <c r="W93" s="144">
        <f t="shared" si="1"/>
        <v>0</v>
      </c>
    </row>
    <row r="94" spans="2:23" ht="30" customHeight="1">
      <c r="B94" s="184"/>
      <c r="C94" s="312">
        <v>2018</v>
      </c>
      <c r="D94" s="312"/>
      <c r="E94" s="215" t="s">
        <v>1393</v>
      </c>
      <c r="F94" s="314" t="s">
        <v>1392</v>
      </c>
      <c r="G94" s="314"/>
      <c r="H94" s="314"/>
      <c r="I94" s="215" t="s">
        <v>450</v>
      </c>
      <c r="J94" s="314" t="s">
        <v>17</v>
      </c>
      <c r="K94" s="314"/>
      <c r="L94" s="213" t="s">
        <v>29</v>
      </c>
      <c r="M94" s="213">
        <v>5</v>
      </c>
      <c r="N94" s="312" t="s">
        <v>19</v>
      </c>
      <c r="O94" s="312"/>
      <c r="P94" s="312"/>
      <c r="Q94" s="213" t="s">
        <v>18</v>
      </c>
      <c r="W94" s="144">
        <f t="shared" si="1"/>
        <v>0</v>
      </c>
    </row>
    <row r="95" spans="2:23" ht="30" customHeight="1">
      <c r="B95" s="184"/>
      <c r="C95" s="312">
        <v>2018</v>
      </c>
      <c r="D95" s="312"/>
      <c r="E95" s="215" t="s">
        <v>1391</v>
      </c>
      <c r="F95" s="314" t="s">
        <v>1390</v>
      </c>
      <c r="G95" s="314"/>
      <c r="H95" s="314"/>
      <c r="I95" s="215" t="s">
        <v>450</v>
      </c>
      <c r="J95" s="314" t="s">
        <v>17</v>
      </c>
      <c r="K95" s="314"/>
      <c r="L95" s="213" t="s">
        <v>29</v>
      </c>
      <c r="M95" s="213">
        <v>5</v>
      </c>
      <c r="N95" s="312" t="s">
        <v>19</v>
      </c>
      <c r="O95" s="312"/>
      <c r="P95" s="312"/>
      <c r="Q95" s="213" t="s">
        <v>18</v>
      </c>
      <c r="W95" s="144">
        <f t="shared" si="1"/>
        <v>0</v>
      </c>
    </row>
    <row r="96" spans="2:23" ht="30" customHeight="1">
      <c r="B96" s="171"/>
      <c r="C96" s="312">
        <v>2018</v>
      </c>
      <c r="D96" s="312"/>
      <c r="E96" s="215" t="s">
        <v>1389</v>
      </c>
      <c r="F96" s="314" t="s">
        <v>1388</v>
      </c>
      <c r="G96" s="314"/>
      <c r="H96" s="314"/>
      <c r="I96" s="215" t="s">
        <v>450</v>
      </c>
      <c r="J96" s="314" t="s">
        <v>17</v>
      </c>
      <c r="K96" s="314"/>
      <c r="L96" s="213" t="s">
        <v>18</v>
      </c>
      <c r="M96" s="213">
        <v>4</v>
      </c>
      <c r="N96" s="312" t="s">
        <v>19</v>
      </c>
      <c r="O96" s="312"/>
      <c r="P96" s="312"/>
      <c r="Q96" s="213" t="s">
        <v>18</v>
      </c>
      <c r="W96" s="144">
        <f t="shared" si="1"/>
        <v>0</v>
      </c>
    </row>
    <row r="97" spans="2:23" ht="30" customHeight="1">
      <c r="B97" s="184"/>
      <c r="C97" s="312">
        <v>2018</v>
      </c>
      <c r="D97" s="312"/>
      <c r="E97" s="215" t="s">
        <v>1387</v>
      </c>
      <c r="F97" s="314" t="s">
        <v>1386</v>
      </c>
      <c r="G97" s="314"/>
      <c r="H97" s="314"/>
      <c r="I97" s="215" t="s">
        <v>450</v>
      </c>
      <c r="J97" s="314" t="s">
        <v>17</v>
      </c>
      <c r="K97" s="314"/>
      <c r="L97" s="213" t="s">
        <v>29</v>
      </c>
      <c r="M97" s="213">
        <v>5</v>
      </c>
      <c r="N97" s="312" t="s">
        <v>19</v>
      </c>
      <c r="O97" s="312"/>
      <c r="P97" s="312"/>
      <c r="Q97" s="213" t="s">
        <v>18</v>
      </c>
      <c r="W97" s="144">
        <f t="shared" si="1"/>
        <v>0</v>
      </c>
    </row>
    <row r="98" spans="2:23" ht="30" customHeight="1">
      <c r="B98" s="184"/>
      <c r="C98" s="312">
        <v>2018</v>
      </c>
      <c r="D98" s="312"/>
      <c r="E98" s="215" t="s">
        <v>1385</v>
      </c>
      <c r="F98" s="314" t="s">
        <v>1384</v>
      </c>
      <c r="G98" s="314"/>
      <c r="H98" s="314"/>
      <c r="I98" s="215" t="s">
        <v>450</v>
      </c>
      <c r="J98" s="314" t="s">
        <v>17</v>
      </c>
      <c r="K98" s="314"/>
      <c r="L98" s="213" t="s">
        <v>29</v>
      </c>
      <c r="M98" s="213">
        <v>5</v>
      </c>
      <c r="N98" s="312" t="s">
        <v>19</v>
      </c>
      <c r="O98" s="312"/>
      <c r="P98" s="312"/>
      <c r="Q98" s="213" t="s">
        <v>18</v>
      </c>
      <c r="W98" s="144">
        <f t="shared" si="1"/>
        <v>0</v>
      </c>
    </row>
    <row r="99" spans="2:23" ht="30" customHeight="1">
      <c r="B99" s="184"/>
      <c r="C99" s="312">
        <v>2018</v>
      </c>
      <c r="D99" s="312"/>
      <c r="E99" s="215" t="s">
        <v>1383</v>
      </c>
      <c r="F99" s="314" t="s">
        <v>1382</v>
      </c>
      <c r="G99" s="314"/>
      <c r="H99" s="314"/>
      <c r="I99" s="215" t="s">
        <v>450</v>
      </c>
      <c r="J99" s="314" t="s">
        <v>17</v>
      </c>
      <c r="K99" s="314"/>
      <c r="L99" s="213" t="s">
        <v>29</v>
      </c>
      <c r="M99" s="213">
        <v>5</v>
      </c>
      <c r="N99" s="312" t="s">
        <v>19</v>
      </c>
      <c r="O99" s="312"/>
      <c r="P99" s="312"/>
      <c r="Q99" s="213" t="s">
        <v>18</v>
      </c>
      <c r="W99" s="144">
        <f t="shared" si="1"/>
        <v>0</v>
      </c>
    </row>
    <row r="100" spans="2:23" ht="30" customHeight="1">
      <c r="B100" s="171"/>
      <c r="C100" s="312">
        <v>2018</v>
      </c>
      <c r="D100" s="312"/>
      <c r="E100" s="215" t="s">
        <v>1381</v>
      </c>
      <c r="F100" s="314" t="s">
        <v>1379</v>
      </c>
      <c r="G100" s="314"/>
      <c r="H100" s="314"/>
      <c r="I100" s="215" t="s">
        <v>450</v>
      </c>
      <c r="J100" s="314" t="s">
        <v>17</v>
      </c>
      <c r="K100" s="314"/>
      <c r="L100" s="213" t="s">
        <v>18</v>
      </c>
      <c r="M100" s="213">
        <v>4</v>
      </c>
      <c r="N100" s="312" t="s">
        <v>19</v>
      </c>
      <c r="O100" s="312"/>
      <c r="P100" s="312"/>
      <c r="Q100" s="213" t="s">
        <v>18</v>
      </c>
      <c r="W100" s="144">
        <f t="shared" si="1"/>
        <v>0</v>
      </c>
    </row>
    <row r="101" spans="2:23" ht="30" customHeight="1">
      <c r="B101" s="184"/>
      <c r="C101" s="312">
        <v>2018</v>
      </c>
      <c r="D101" s="312"/>
      <c r="E101" s="215" t="s">
        <v>1380</v>
      </c>
      <c r="F101" s="314" t="s">
        <v>1379</v>
      </c>
      <c r="G101" s="314"/>
      <c r="H101" s="314"/>
      <c r="I101" s="215" t="s">
        <v>450</v>
      </c>
      <c r="J101" s="314" t="s">
        <v>17</v>
      </c>
      <c r="K101" s="314"/>
      <c r="L101" s="213" t="s">
        <v>29</v>
      </c>
      <c r="M101" s="213">
        <v>5</v>
      </c>
      <c r="N101" s="312" t="s">
        <v>19</v>
      </c>
      <c r="O101" s="312"/>
      <c r="P101" s="312"/>
      <c r="Q101" s="213" t="s">
        <v>18</v>
      </c>
      <c r="W101" s="144">
        <f t="shared" si="1"/>
        <v>0</v>
      </c>
    </row>
    <row r="102" spans="2:23" ht="30" customHeight="1">
      <c r="B102" s="184"/>
      <c r="C102" s="312">
        <v>2018</v>
      </c>
      <c r="D102" s="312"/>
      <c r="E102" s="215" t="s">
        <v>1378</v>
      </c>
      <c r="F102" s="314" t="s">
        <v>1377</v>
      </c>
      <c r="G102" s="314"/>
      <c r="H102" s="314"/>
      <c r="I102" s="215" t="s">
        <v>450</v>
      </c>
      <c r="J102" s="314" t="s">
        <v>17</v>
      </c>
      <c r="K102" s="314"/>
      <c r="L102" s="213" t="s">
        <v>29</v>
      </c>
      <c r="M102" s="213">
        <v>5</v>
      </c>
      <c r="N102" s="312" t="s">
        <v>19</v>
      </c>
      <c r="O102" s="312"/>
      <c r="P102" s="312"/>
      <c r="Q102" s="213" t="s">
        <v>18</v>
      </c>
      <c r="W102" s="144">
        <f t="shared" si="1"/>
        <v>0</v>
      </c>
    </row>
    <row r="103" spans="2:23" ht="30" customHeight="1">
      <c r="B103" s="184"/>
      <c r="C103" s="312">
        <v>2018</v>
      </c>
      <c r="D103" s="312"/>
      <c r="E103" s="215" t="s">
        <v>1376</v>
      </c>
      <c r="F103" s="314" t="s">
        <v>1375</v>
      </c>
      <c r="G103" s="314"/>
      <c r="H103" s="314"/>
      <c r="I103" s="215" t="s">
        <v>450</v>
      </c>
      <c r="J103" s="314" t="s">
        <v>17</v>
      </c>
      <c r="K103" s="314"/>
      <c r="L103" s="213" t="s">
        <v>29</v>
      </c>
      <c r="M103" s="213">
        <v>5</v>
      </c>
      <c r="N103" s="312" t="s">
        <v>19</v>
      </c>
      <c r="O103" s="312"/>
      <c r="P103" s="312"/>
      <c r="Q103" s="213" t="s">
        <v>18</v>
      </c>
      <c r="W103" s="144">
        <f t="shared" si="1"/>
        <v>0</v>
      </c>
    </row>
    <row r="104" spans="2:23" ht="30" customHeight="1">
      <c r="B104" s="171"/>
      <c r="C104" s="312">
        <v>2018</v>
      </c>
      <c r="D104" s="312"/>
      <c r="E104" s="215" t="s">
        <v>1374</v>
      </c>
      <c r="F104" s="314" t="s">
        <v>1373</v>
      </c>
      <c r="G104" s="314"/>
      <c r="H104" s="314"/>
      <c r="I104" s="215" t="s">
        <v>450</v>
      </c>
      <c r="J104" s="314" t="s">
        <v>17</v>
      </c>
      <c r="K104" s="314"/>
      <c r="L104" s="213" t="s">
        <v>18</v>
      </c>
      <c r="M104" s="213">
        <v>4</v>
      </c>
      <c r="N104" s="312" t="s">
        <v>19</v>
      </c>
      <c r="O104" s="312"/>
      <c r="P104" s="312"/>
      <c r="Q104" s="213" t="s">
        <v>18</v>
      </c>
      <c r="W104" s="144">
        <f t="shared" si="1"/>
        <v>0</v>
      </c>
    </row>
    <row r="105" spans="2:23" ht="30" customHeight="1">
      <c r="B105" s="184"/>
      <c r="C105" s="312">
        <v>2018</v>
      </c>
      <c r="D105" s="312"/>
      <c r="E105" s="215" t="s">
        <v>1372</v>
      </c>
      <c r="F105" s="314" t="s">
        <v>1371</v>
      </c>
      <c r="G105" s="314"/>
      <c r="H105" s="314"/>
      <c r="I105" s="215" t="s">
        <v>450</v>
      </c>
      <c r="J105" s="314" t="s">
        <v>17</v>
      </c>
      <c r="K105" s="314"/>
      <c r="L105" s="213" t="s">
        <v>29</v>
      </c>
      <c r="M105" s="213">
        <v>5</v>
      </c>
      <c r="N105" s="312" t="s">
        <v>19</v>
      </c>
      <c r="O105" s="312"/>
      <c r="P105" s="312"/>
      <c r="Q105" s="213" t="s">
        <v>18</v>
      </c>
      <c r="W105" s="144">
        <f t="shared" si="1"/>
        <v>0</v>
      </c>
    </row>
    <row r="106" spans="2:23" ht="30" customHeight="1">
      <c r="B106" s="184"/>
      <c r="C106" s="312">
        <v>2018</v>
      </c>
      <c r="D106" s="312"/>
      <c r="E106" s="215" t="s">
        <v>1370</v>
      </c>
      <c r="F106" s="314" t="s">
        <v>1369</v>
      </c>
      <c r="G106" s="314"/>
      <c r="H106" s="314"/>
      <c r="I106" s="215" t="s">
        <v>450</v>
      </c>
      <c r="J106" s="314" t="s">
        <v>17</v>
      </c>
      <c r="K106" s="314"/>
      <c r="L106" s="213" t="s">
        <v>29</v>
      </c>
      <c r="M106" s="213">
        <v>5</v>
      </c>
      <c r="N106" s="312" t="s">
        <v>19</v>
      </c>
      <c r="O106" s="312"/>
      <c r="P106" s="312"/>
      <c r="Q106" s="213" t="s">
        <v>18</v>
      </c>
      <c r="W106" s="144">
        <f t="shared" si="1"/>
        <v>0</v>
      </c>
    </row>
    <row r="107" spans="2:23" ht="30" customHeight="1">
      <c r="B107" s="184"/>
      <c r="C107" s="312">
        <v>2018</v>
      </c>
      <c r="D107" s="312"/>
      <c r="E107" s="215" t="s">
        <v>1368</v>
      </c>
      <c r="F107" s="314" t="s">
        <v>1367</v>
      </c>
      <c r="G107" s="314"/>
      <c r="H107" s="314"/>
      <c r="I107" s="215" t="s">
        <v>450</v>
      </c>
      <c r="J107" s="314" t="s">
        <v>17</v>
      </c>
      <c r="K107" s="314"/>
      <c r="L107" s="213" t="s">
        <v>29</v>
      </c>
      <c r="M107" s="213">
        <v>5</v>
      </c>
      <c r="N107" s="312" t="s">
        <v>19</v>
      </c>
      <c r="O107" s="312"/>
      <c r="P107" s="312"/>
      <c r="Q107" s="213" t="s">
        <v>18</v>
      </c>
      <c r="W107" s="144">
        <f t="shared" si="1"/>
        <v>0</v>
      </c>
    </row>
    <row r="108" spans="2:23" ht="30" customHeight="1">
      <c r="B108" s="171"/>
      <c r="C108" s="312">
        <v>2018</v>
      </c>
      <c r="D108" s="312"/>
      <c r="E108" s="215" t="s">
        <v>1366</v>
      </c>
      <c r="F108" s="314" t="s">
        <v>1365</v>
      </c>
      <c r="G108" s="314"/>
      <c r="H108" s="314"/>
      <c r="I108" s="215" t="s">
        <v>450</v>
      </c>
      <c r="J108" s="314" t="s">
        <v>17</v>
      </c>
      <c r="K108" s="314"/>
      <c r="L108" s="213" t="s">
        <v>18</v>
      </c>
      <c r="M108" s="213">
        <v>4</v>
      </c>
      <c r="N108" s="312" t="s">
        <v>19</v>
      </c>
      <c r="O108" s="312"/>
      <c r="P108" s="312"/>
      <c r="Q108" s="213" t="s">
        <v>18</v>
      </c>
      <c r="W108" s="144">
        <f t="shared" si="1"/>
        <v>0</v>
      </c>
    </row>
    <row r="109" spans="2:23" ht="30" customHeight="1">
      <c r="B109" s="184"/>
      <c r="C109" s="312">
        <v>2018</v>
      </c>
      <c r="D109" s="312"/>
      <c r="E109" s="215" t="s">
        <v>1364</v>
      </c>
      <c r="F109" s="314" t="s">
        <v>1363</v>
      </c>
      <c r="G109" s="314"/>
      <c r="H109" s="314"/>
      <c r="I109" s="215" t="s">
        <v>450</v>
      </c>
      <c r="J109" s="314" t="s">
        <v>17</v>
      </c>
      <c r="K109" s="314"/>
      <c r="L109" s="213" t="s">
        <v>29</v>
      </c>
      <c r="M109" s="213">
        <v>5</v>
      </c>
      <c r="N109" s="312" t="s">
        <v>19</v>
      </c>
      <c r="O109" s="312"/>
      <c r="P109" s="312"/>
      <c r="Q109" s="213" t="s">
        <v>18</v>
      </c>
      <c r="W109" s="144">
        <f t="shared" si="1"/>
        <v>0</v>
      </c>
    </row>
    <row r="110" spans="2:23" s="186" customFormat="1" ht="30" customHeight="1">
      <c r="B110" s="171"/>
      <c r="C110" s="299">
        <v>2018</v>
      </c>
      <c r="D110" s="299"/>
      <c r="E110" s="206" t="s">
        <v>1362</v>
      </c>
      <c r="F110" s="301" t="s">
        <v>1360</v>
      </c>
      <c r="G110" s="301"/>
      <c r="H110" s="301"/>
      <c r="I110" s="206" t="s">
        <v>450</v>
      </c>
      <c r="J110" s="301" t="s">
        <v>17</v>
      </c>
      <c r="K110" s="301"/>
      <c r="L110" s="204" t="s">
        <v>18</v>
      </c>
      <c r="M110" s="204">
        <v>4</v>
      </c>
      <c r="N110" s="299" t="s">
        <v>19</v>
      </c>
      <c r="O110" s="299"/>
      <c r="P110" s="299"/>
      <c r="Q110" s="204" t="s">
        <v>18</v>
      </c>
      <c r="R110" s="159"/>
      <c r="S110" s="159"/>
      <c r="T110" s="159"/>
      <c r="U110" s="159"/>
      <c r="V110" s="159"/>
      <c r="W110" s="159">
        <f t="shared" si="1"/>
        <v>0</v>
      </c>
    </row>
    <row r="111" spans="2:23" ht="30" customHeight="1">
      <c r="B111" s="184"/>
      <c r="C111" s="312">
        <v>2018</v>
      </c>
      <c r="D111" s="312"/>
      <c r="E111" s="215" t="s">
        <v>1361</v>
      </c>
      <c r="F111" s="314" t="s">
        <v>1360</v>
      </c>
      <c r="G111" s="314"/>
      <c r="H111" s="314"/>
      <c r="I111" s="215" t="s">
        <v>450</v>
      </c>
      <c r="J111" s="314" t="s">
        <v>17</v>
      </c>
      <c r="K111" s="314"/>
      <c r="L111" s="213" t="s">
        <v>29</v>
      </c>
      <c r="M111" s="213">
        <v>5</v>
      </c>
      <c r="N111" s="312" t="s">
        <v>19</v>
      </c>
      <c r="O111" s="312"/>
      <c r="P111" s="312"/>
      <c r="Q111" s="213" t="s">
        <v>18</v>
      </c>
      <c r="W111" s="144">
        <f t="shared" si="1"/>
        <v>0</v>
      </c>
    </row>
    <row r="112" spans="2:23" ht="30" customHeight="1">
      <c r="B112" s="184"/>
      <c r="C112" s="312">
        <v>2018</v>
      </c>
      <c r="D112" s="312"/>
      <c r="E112" s="215" t="s">
        <v>1359</v>
      </c>
      <c r="F112" s="314" t="s">
        <v>1358</v>
      </c>
      <c r="G112" s="314"/>
      <c r="H112" s="314"/>
      <c r="I112" s="215" t="s">
        <v>450</v>
      </c>
      <c r="J112" s="314" t="s">
        <v>17</v>
      </c>
      <c r="K112" s="314"/>
      <c r="L112" s="213" t="s">
        <v>29</v>
      </c>
      <c r="M112" s="213">
        <v>5</v>
      </c>
      <c r="N112" s="312" t="s">
        <v>19</v>
      </c>
      <c r="O112" s="312"/>
      <c r="P112" s="312"/>
      <c r="Q112" s="213" t="s">
        <v>18</v>
      </c>
      <c r="W112" s="144">
        <f t="shared" si="1"/>
        <v>0</v>
      </c>
    </row>
    <row r="113" spans="2:23" ht="30" customHeight="1">
      <c r="B113" s="184"/>
      <c r="C113" s="312">
        <v>2018</v>
      </c>
      <c r="D113" s="312"/>
      <c r="E113" s="215" t="s">
        <v>1357</v>
      </c>
      <c r="F113" s="314" t="s">
        <v>1356</v>
      </c>
      <c r="G113" s="314"/>
      <c r="H113" s="314"/>
      <c r="I113" s="215" t="s">
        <v>450</v>
      </c>
      <c r="J113" s="314" t="s">
        <v>17</v>
      </c>
      <c r="K113" s="314"/>
      <c r="L113" s="213" t="s">
        <v>29</v>
      </c>
      <c r="M113" s="213">
        <v>5</v>
      </c>
      <c r="N113" s="312" t="s">
        <v>19</v>
      </c>
      <c r="O113" s="312"/>
      <c r="P113" s="312"/>
      <c r="Q113" s="213" t="s">
        <v>18</v>
      </c>
      <c r="W113" s="144">
        <f t="shared" si="1"/>
        <v>0</v>
      </c>
    </row>
    <row r="114" spans="2:23" ht="30" customHeight="1">
      <c r="B114" s="171"/>
      <c r="C114" s="312">
        <v>2018</v>
      </c>
      <c r="D114" s="312"/>
      <c r="E114" s="215" t="s">
        <v>1355</v>
      </c>
      <c r="F114" s="314" t="s">
        <v>1353</v>
      </c>
      <c r="G114" s="314"/>
      <c r="H114" s="314"/>
      <c r="I114" s="215" t="s">
        <v>450</v>
      </c>
      <c r="J114" s="314" t="s">
        <v>17</v>
      </c>
      <c r="K114" s="314"/>
      <c r="L114" s="213" t="s">
        <v>18</v>
      </c>
      <c r="M114" s="213">
        <v>4</v>
      </c>
      <c r="N114" s="312" t="s">
        <v>19</v>
      </c>
      <c r="O114" s="312"/>
      <c r="P114" s="312"/>
      <c r="Q114" s="213" t="s">
        <v>18</v>
      </c>
      <c r="W114" s="144">
        <f t="shared" si="1"/>
        <v>0</v>
      </c>
    </row>
    <row r="115" spans="2:23" ht="30" customHeight="1">
      <c r="B115" s="184"/>
      <c r="C115" s="312">
        <v>2018</v>
      </c>
      <c r="D115" s="312"/>
      <c r="E115" s="215" t="s">
        <v>1354</v>
      </c>
      <c r="F115" s="314" t="s">
        <v>1353</v>
      </c>
      <c r="G115" s="314"/>
      <c r="H115" s="314"/>
      <c r="I115" s="215" t="s">
        <v>450</v>
      </c>
      <c r="J115" s="314" t="s">
        <v>17</v>
      </c>
      <c r="K115" s="314"/>
      <c r="L115" s="213" t="s">
        <v>29</v>
      </c>
      <c r="M115" s="213">
        <v>5</v>
      </c>
      <c r="N115" s="312" t="s">
        <v>19</v>
      </c>
      <c r="O115" s="312"/>
      <c r="P115" s="312"/>
      <c r="Q115" s="213" t="s">
        <v>18</v>
      </c>
      <c r="W115" s="144">
        <f t="shared" si="1"/>
        <v>0</v>
      </c>
    </row>
    <row r="116" spans="2:23" ht="30" customHeight="1">
      <c r="B116" s="184"/>
      <c r="C116" s="312">
        <v>2018</v>
      </c>
      <c r="D116" s="312"/>
      <c r="E116" s="215" t="s">
        <v>1352</v>
      </c>
      <c r="F116" s="314" t="s">
        <v>1351</v>
      </c>
      <c r="G116" s="314"/>
      <c r="H116" s="314"/>
      <c r="I116" s="215" t="s">
        <v>450</v>
      </c>
      <c r="J116" s="314" t="s">
        <v>17</v>
      </c>
      <c r="K116" s="314"/>
      <c r="L116" s="213" t="s">
        <v>29</v>
      </c>
      <c r="M116" s="213">
        <v>5</v>
      </c>
      <c r="N116" s="312" t="s">
        <v>19</v>
      </c>
      <c r="O116" s="312"/>
      <c r="P116" s="312"/>
      <c r="Q116" s="213" t="s">
        <v>18</v>
      </c>
      <c r="W116" s="144">
        <f t="shared" si="1"/>
        <v>0</v>
      </c>
    </row>
    <row r="117" spans="2:23" ht="30" customHeight="1">
      <c r="B117" s="184"/>
      <c r="C117" s="312">
        <v>2018</v>
      </c>
      <c r="D117" s="312"/>
      <c r="E117" s="215" t="s">
        <v>1350</v>
      </c>
      <c r="F117" s="314" t="s">
        <v>1349</v>
      </c>
      <c r="G117" s="314"/>
      <c r="H117" s="314"/>
      <c r="I117" s="215" t="s">
        <v>450</v>
      </c>
      <c r="J117" s="314" t="s">
        <v>17</v>
      </c>
      <c r="K117" s="314"/>
      <c r="L117" s="213" t="s">
        <v>29</v>
      </c>
      <c r="M117" s="213">
        <v>5</v>
      </c>
      <c r="N117" s="312" t="s">
        <v>19</v>
      </c>
      <c r="O117" s="312"/>
      <c r="P117" s="312"/>
      <c r="Q117" s="213" t="s">
        <v>18</v>
      </c>
      <c r="W117" s="144">
        <f t="shared" si="1"/>
        <v>0</v>
      </c>
    </row>
    <row r="118" spans="2:23" ht="30" customHeight="1">
      <c r="B118" s="171"/>
      <c r="C118" s="312">
        <v>2018</v>
      </c>
      <c r="D118" s="312"/>
      <c r="E118" s="215" t="s">
        <v>1348</v>
      </c>
      <c r="F118" s="314" t="s">
        <v>1346</v>
      </c>
      <c r="G118" s="314"/>
      <c r="H118" s="314"/>
      <c r="I118" s="215" t="s">
        <v>450</v>
      </c>
      <c r="J118" s="314" t="s">
        <v>17</v>
      </c>
      <c r="K118" s="314"/>
      <c r="L118" s="213" t="s">
        <v>18</v>
      </c>
      <c r="M118" s="213">
        <v>4</v>
      </c>
      <c r="N118" s="312" t="s">
        <v>19</v>
      </c>
      <c r="O118" s="312"/>
      <c r="P118" s="312"/>
      <c r="Q118" s="213" t="s">
        <v>18</v>
      </c>
      <c r="W118" s="144">
        <f t="shared" si="1"/>
        <v>0</v>
      </c>
    </row>
    <row r="119" spans="2:23" ht="30" customHeight="1">
      <c r="B119" s="184"/>
      <c r="C119" s="312">
        <v>2018</v>
      </c>
      <c r="D119" s="312"/>
      <c r="E119" s="215" t="s">
        <v>1347</v>
      </c>
      <c r="F119" s="314" t="s">
        <v>1346</v>
      </c>
      <c r="G119" s="314"/>
      <c r="H119" s="314"/>
      <c r="I119" s="215" t="s">
        <v>450</v>
      </c>
      <c r="J119" s="314" t="s">
        <v>17</v>
      </c>
      <c r="K119" s="314"/>
      <c r="L119" s="213" t="s">
        <v>29</v>
      </c>
      <c r="M119" s="213">
        <v>5</v>
      </c>
      <c r="N119" s="312" t="s">
        <v>19</v>
      </c>
      <c r="O119" s="312"/>
      <c r="P119" s="312"/>
      <c r="Q119" s="213" t="s">
        <v>18</v>
      </c>
      <c r="W119" s="144">
        <f t="shared" si="1"/>
        <v>0</v>
      </c>
    </row>
    <row r="120" spans="2:23" ht="30" customHeight="1">
      <c r="B120" s="171"/>
      <c r="C120" s="312">
        <v>2018</v>
      </c>
      <c r="D120" s="312"/>
      <c r="E120" s="215" t="s">
        <v>1345</v>
      </c>
      <c r="F120" s="314" t="s">
        <v>1344</v>
      </c>
      <c r="G120" s="314"/>
      <c r="H120" s="314"/>
      <c r="I120" s="215" t="s">
        <v>450</v>
      </c>
      <c r="J120" s="314" t="s">
        <v>17</v>
      </c>
      <c r="K120" s="314"/>
      <c r="L120" s="213" t="s">
        <v>18</v>
      </c>
      <c r="M120" s="213">
        <v>4</v>
      </c>
      <c r="N120" s="312" t="s">
        <v>19</v>
      </c>
      <c r="O120" s="312"/>
      <c r="P120" s="312"/>
      <c r="Q120" s="213" t="s">
        <v>18</v>
      </c>
      <c r="W120" s="144">
        <f t="shared" si="1"/>
        <v>0</v>
      </c>
    </row>
    <row r="121" spans="2:23" ht="30" customHeight="1">
      <c r="B121" s="184"/>
      <c r="C121" s="312">
        <v>2018</v>
      </c>
      <c r="D121" s="312"/>
      <c r="E121" s="215" t="s">
        <v>1343</v>
      </c>
      <c r="F121" s="314" t="s">
        <v>1342</v>
      </c>
      <c r="G121" s="314"/>
      <c r="H121" s="314"/>
      <c r="I121" s="215" t="s">
        <v>450</v>
      </c>
      <c r="J121" s="314" t="s">
        <v>17</v>
      </c>
      <c r="K121" s="314"/>
      <c r="L121" s="213" t="s">
        <v>29</v>
      </c>
      <c r="M121" s="213">
        <v>5</v>
      </c>
      <c r="N121" s="312" t="s">
        <v>19</v>
      </c>
      <c r="O121" s="312"/>
      <c r="P121" s="312"/>
      <c r="Q121" s="213" t="s">
        <v>18</v>
      </c>
      <c r="W121" s="144">
        <f t="shared" si="1"/>
        <v>0</v>
      </c>
    </row>
    <row r="122" spans="2:23" ht="30" customHeight="1">
      <c r="B122" s="184"/>
      <c r="C122" s="312">
        <v>2018</v>
      </c>
      <c r="D122" s="312"/>
      <c r="E122" s="215" t="s">
        <v>1341</v>
      </c>
      <c r="F122" s="314" t="s">
        <v>1340</v>
      </c>
      <c r="G122" s="314"/>
      <c r="H122" s="314"/>
      <c r="I122" s="215" t="s">
        <v>450</v>
      </c>
      <c r="J122" s="314" t="s">
        <v>17</v>
      </c>
      <c r="K122" s="314"/>
      <c r="L122" s="213" t="s">
        <v>29</v>
      </c>
      <c r="M122" s="213">
        <v>5</v>
      </c>
      <c r="N122" s="312" t="s">
        <v>19</v>
      </c>
      <c r="O122" s="312"/>
      <c r="P122" s="312"/>
      <c r="Q122" s="213" t="s">
        <v>18</v>
      </c>
      <c r="W122" s="144">
        <f t="shared" si="1"/>
        <v>0</v>
      </c>
    </row>
    <row r="123" spans="2:23" ht="30" customHeight="1">
      <c r="B123" s="171"/>
      <c r="C123" s="312">
        <v>2018</v>
      </c>
      <c r="D123" s="312"/>
      <c r="E123" s="215" t="s">
        <v>1339</v>
      </c>
      <c r="F123" s="314" t="s">
        <v>1338</v>
      </c>
      <c r="G123" s="314"/>
      <c r="H123" s="314"/>
      <c r="I123" s="215" t="s">
        <v>450</v>
      </c>
      <c r="J123" s="314" t="s">
        <v>17</v>
      </c>
      <c r="K123" s="314"/>
      <c r="L123" s="213" t="s">
        <v>29</v>
      </c>
      <c r="M123" s="213">
        <v>4</v>
      </c>
      <c r="N123" s="312" t="s">
        <v>19</v>
      </c>
      <c r="O123" s="312"/>
      <c r="P123" s="312"/>
      <c r="Q123" s="213" t="s">
        <v>18</v>
      </c>
      <c r="W123" s="144">
        <f t="shared" si="1"/>
        <v>0</v>
      </c>
    </row>
    <row r="124" spans="2:23" ht="30" customHeight="1">
      <c r="B124" s="171"/>
      <c r="C124" s="312">
        <v>2018</v>
      </c>
      <c r="D124" s="312"/>
      <c r="E124" s="215" t="s">
        <v>1337</v>
      </c>
      <c r="F124" s="314" t="s">
        <v>1336</v>
      </c>
      <c r="G124" s="314"/>
      <c r="H124" s="314"/>
      <c r="I124" s="215" t="s">
        <v>450</v>
      </c>
      <c r="J124" s="314" t="s">
        <v>17</v>
      </c>
      <c r="K124" s="314"/>
      <c r="L124" s="213" t="s">
        <v>29</v>
      </c>
      <c r="M124" s="213">
        <v>4</v>
      </c>
      <c r="N124" s="312" t="s">
        <v>19</v>
      </c>
      <c r="O124" s="312"/>
      <c r="P124" s="312"/>
      <c r="Q124" s="213" t="s">
        <v>18</v>
      </c>
      <c r="W124" s="144">
        <f t="shared" si="1"/>
        <v>0</v>
      </c>
    </row>
    <row r="125" spans="2:23" ht="30" customHeight="1">
      <c r="B125" s="171"/>
      <c r="C125" s="312">
        <v>2018</v>
      </c>
      <c r="D125" s="312"/>
      <c r="E125" s="215" t="s">
        <v>1335</v>
      </c>
      <c r="F125" s="314" t="s">
        <v>1334</v>
      </c>
      <c r="G125" s="314"/>
      <c r="H125" s="314"/>
      <c r="I125" s="215" t="s">
        <v>450</v>
      </c>
      <c r="J125" s="314" t="s">
        <v>17</v>
      </c>
      <c r="K125" s="314"/>
      <c r="L125" s="213" t="s">
        <v>18</v>
      </c>
      <c r="M125" s="213">
        <v>4</v>
      </c>
      <c r="N125" s="312" t="s">
        <v>19</v>
      </c>
      <c r="O125" s="312"/>
      <c r="P125" s="312"/>
      <c r="Q125" s="213" t="s">
        <v>18</v>
      </c>
      <c r="W125" s="144">
        <f t="shared" si="1"/>
        <v>0</v>
      </c>
    </row>
    <row r="126" spans="2:23" ht="30" customHeight="1">
      <c r="B126" s="184"/>
      <c r="C126" s="312">
        <v>2018</v>
      </c>
      <c r="D126" s="312"/>
      <c r="E126" s="215" t="s">
        <v>1333</v>
      </c>
      <c r="F126" s="314" t="s">
        <v>1332</v>
      </c>
      <c r="G126" s="314"/>
      <c r="H126" s="314"/>
      <c r="I126" s="215" t="s">
        <v>450</v>
      </c>
      <c r="J126" s="314" t="s">
        <v>17</v>
      </c>
      <c r="K126" s="314"/>
      <c r="L126" s="213" t="s">
        <v>29</v>
      </c>
      <c r="M126" s="213">
        <v>5</v>
      </c>
      <c r="N126" s="312" t="s">
        <v>19</v>
      </c>
      <c r="O126" s="312"/>
      <c r="P126" s="312"/>
      <c r="Q126" s="213" t="s">
        <v>18</v>
      </c>
      <c r="W126" s="144">
        <f t="shared" si="1"/>
        <v>0</v>
      </c>
    </row>
    <row r="127" spans="2:23" ht="30" customHeight="1">
      <c r="B127" s="184"/>
      <c r="C127" s="312">
        <v>2018</v>
      </c>
      <c r="D127" s="312"/>
      <c r="E127" s="215" t="s">
        <v>1331</v>
      </c>
      <c r="F127" s="314" t="s">
        <v>1330</v>
      </c>
      <c r="G127" s="314"/>
      <c r="H127" s="314"/>
      <c r="I127" s="215" t="s">
        <v>450</v>
      </c>
      <c r="J127" s="314" t="s">
        <v>17</v>
      </c>
      <c r="K127" s="314"/>
      <c r="L127" s="213" t="s">
        <v>29</v>
      </c>
      <c r="M127" s="213">
        <v>5</v>
      </c>
      <c r="N127" s="312" t="s">
        <v>19</v>
      </c>
      <c r="O127" s="312"/>
      <c r="P127" s="312"/>
      <c r="Q127" s="213" t="s">
        <v>18</v>
      </c>
      <c r="W127" s="144">
        <f t="shared" si="1"/>
        <v>0</v>
      </c>
    </row>
    <row r="128" spans="2:23" ht="30" customHeight="1">
      <c r="B128" s="184"/>
      <c r="C128" s="312">
        <v>2018</v>
      </c>
      <c r="D128" s="312"/>
      <c r="E128" s="215" t="s">
        <v>1329</v>
      </c>
      <c r="F128" s="314" t="s">
        <v>1328</v>
      </c>
      <c r="G128" s="314"/>
      <c r="H128" s="314"/>
      <c r="I128" s="215" t="s">
        <v>450</v>
      </c>
      <c r="J128" s="314" t="s">
        <v>17</v>
      </c>
      <c r="K128" s="314"/>
      <c r="L128" s="213" t="s">
        <v>29</v>
      </c>
      <c r="M128" s="213">
        <v>5</v>
      </c>
      <c r="N128" s="312" t="s">
        <v>19</v>
      </c>
      <c r="O128" s="312"/>
      <c r="P128" s="312"/>
      <c r="Q128" s="213" t="s">
        <v>18</v>
      </c>
      <c r="W128" s="144">
        <f t="shared" si="1"/>
        <v>0</v>
      </c>
    </row>
    <row r="129" spans="1:23" ht="30" customHeight="1">
      <c r="B129" s="171"/>
      <c r="C129" s="312">
        <v>2018</v>
      </c>
      <c r="D129" s="312"/>
      <c r="E129" s="215" t="s">
        <v>1327</v>
      </c>
      <c r="F129" s="314" t="s">
        <v>1326</v>
      </c>
      <c r="G129" s="314"/>
      <c r="H129" s="314"/>
      <c r="I129" s="215" t="s">
        <v>450</v>
      </c>
      <c r="J129" s="314" t="s">
        <v>17</v>
      </c>
      <c r="K129" s="314"/>
      <c r="L129" s="213" t="s">
        <v>29</v>
      </c>
      <c r="M129" s="213">
        <v>4</v>
      </c>
      <c r="N129" s="312" t="s">
        <v>19</v>
      </c>
      <c r="O129" s="312"/>
      <c r="P129" s="312"/>
      <c r="Q129" s="213" t="s">
        <v>18</v>
      </c>
      <c r="W129" s="144">
        <f t="shared" si="1"/>
        <v>0</v>
      </c>
    </row>
    <row r="130" spans="1:23" s="179" customFormat="1" ht="30" customHeight="1">
      <c r="B130" s="178"/>
      <c r="C130" s="305">
        <v>2018</v>
      </c>
      <c r="D130" s="305"/>
      <c r="E130" s="211" t="s">
        <v>1325</v>
      </c>
      <c r="F130" s="307" t="s">
        <v>1324</v>
      </c>
      <c r="G130" s="307"/>
      <c r="H130" s="307"/>
      <c r="I130" s="211" t="s">
        <v>450</v>
      </c>
      <c r="J130" s="307" t="s">
        <v>17</v>
      </c>
      <c r="K130" s="307"/>
      <c r="L130" s="209" t="s">
        <v>18</v>
      </c>
      <c r="M130" s="209">
        <v>2</v>
      </c>
      <c r="N130" s="305" t="s">
        <v>19</v>
      </c>
      <c r="O130" s="305"/>
      <c r="P130" s="305"/>
      <c r="Q130" s="209" t="s">
        <v>18</v>
      </c>
      <c r="R130" s="148"/>
      <c r="S130" s="148"/>
      <c r="T130" s="148"/>
      <c r="U130" s="148">
        <f>U131+U136</f>
        <v>0</v>
      </c>
      <c r="V130" s="148"/>
      <c r="W130" s="148">
        <f t="shared" si="1"/>
        <v>0</v>
      </c>
    </row>
    <row r="131" spans="1:23" s="181" customFormat="1" ht="30" customHeight="1">
      <c r="B131" s="180"/>
      <c r="C131" s="308">
        <v>2018</v>
      </c>
      <c r="D131" s="308"/>
      <c r="E131" s="153" t="s">
        <v>1323</v>
      </c>
      <c r="F131" s="310" t="s">
        <v>1322</v>
      </c>
      <c r="G131" s="310"/>
      <c r="H131" s="310"/>
      <c r="I131" s="153" t="s">
        <v>450</v>
      </c>
      <c r="J131" s="310" t="s">
        <v>17</v>
      </c>
      <c r="K131" s="310"/>
      <c r="L131" s="212" t="s">
        <v>18</v>
      </c>
      <c r="M131" s="212">
        <v>3</v>
      </c>
      <c r="N131" s="308" t="s">
        <v>19</v>
      </c>
      <c r="O131" s="308"/>
      <c r="P131" s="308"/>
      <c r="Q131" s="212" t="s">
        <v>18</v>
      </c>
      <c r="R131" s="155"/>
      <c r="S131" s="155"/>
      <c r="T131" s="155"/>
      <c r="U131" s="155">
        <f>U132+U133+U134+U135</f>
        <v>0</v>
      </c>
      <c r="V131" s="155"/>
      <c r="W131" s="155">
        <f t="shared" si="1"/>
        <v>0</v>
      </c>
    </row>
    <row r="132" spans="1:23" ht="30" customHeight="1">
      <c r="B132" s="171"/>
      <c r="C132" s="312">
        <v>2018</v>
      </c>
      <c r="D132" s="312"/>
      <c r="E132" s="215" t="s">
        <v>1321</v>
      </c>
      <c r="F132" s="314" t="s">
        <v>1320</v>
      </c>
      <c r="G132" s="314"/>
      <c r="H132" s="314"/>
      <c r="I132" s="215" t="s">
        <v>450</v>
      </c>
      <c r="J132" s="314" t="s">
        <v>17</v>
      </c>
      <c r="K132" s="314"/>
      <c r="L132" s="213" t="s">
        <v>29</v>
      </c>
      <c r="M132" s="213">
        <v>4</v>
      </c>
      <c r="N132" s="312" t="s">
        <v>19</v>
      </c>
      <c r="O132" s="312"/>
      <c r="P132" s="312"/>
      <c r="Q132" s="213" t="s">
        <v>29</v>
      </c>
      <c r="W132" s="144">
        <f t="shared" ref="W132:W195" si="2">R132+S132+T132+U132+V132</f>
        <v>0</v>
      </c>
    </row>
    <row r="133" spans="1:23" ht="30" customHeight="1">
      <c r="B133" s="171"/>
      <c r="C133" s="312">
        <v>2018</v>
      </c>
      <c r="D133" s="312"/>
      <c r="E133" s="215" t="s">
        <v>1319</v>
      </c>
      <c r="F133" s="314" t="s">
        <v>1318</v>
      </c>
      <c r="G133" s="314"/>
      <c r="H133" s="314"/>
      <c r="I133" s="215" t="s">
        <v>450</v>
      </c>
      <c r="J133" s="314" t="s">
        <v>17</v>
      </c>
      <c r="K133" s="314"/>
      <c r="L133" s="213" t="s">
        <v>29</v>
      </c>
      <c r="M133" s="213">
        <v>4</v>
      </c>
      <c r="N133" s="312" t="s">
        <v>19</v>
      </c>
      <c r="O133" s="312"/>
      <c r="P133" s="312"/>
      <c r="Q133" s="213" t="s">
        <v>18</v>
      </c>
      <c r="W133" s="144">
        <f t="shared" si="2"/>
        <v>0</v>
      </c>
    </row>
    <row r="134" spans="1:23" ht="30" customHeight="1">
      <c r="B134" s="171"/>
      <c r="C134" s="312">
        <v>2018</v>
      </c>
      <c r="D134" s="312"/>
      <c r="E134" s="215" t="s">
        <v>1317</v>
      </c>
      <c r="F134" s="314" t="s">
        <v>1316</v>
      </c>
      <c r="G134" s="314"/>
      <c r="H134" s="314"/>
      <c r="I134" s="215" t="s">
        <v>450</v>
      </c>
      <c r="J134" s="314" t="s">
        <v>17</v>
      </c>
      <c r="K134" s="314"/>
      <c r="L134" s="213" t="s">
        <v>29</v>
      </c>
      <c r="M134" s="213">
        <v>4</v>
      </c>
      <c r="N134" s="312" t="s">
        <v>19</v>
      </c>
      <c r="O134" s="312"/>
      <c r="P134" s="312"/>
      <c r="Q134" s="213" t="s">
        <v>29</v>
      </c>
      <c r="W134" s="144">
        <f t="shared" si="2"/>
        <v>0</v>
      </c>
    </row>
    <row r="135" spans="1:23" ht="30" customHeight="1">
      <c r="B135" s="171"/>
      <c r="C135" s="312">
        <v>2018</v>
      </c>
      <c r="D135" s="312"/>
      <c r="E135" s="215" t="s">
        <v>1315</v>
      </c>
      <c r="F135" s="314" t="s">
        <v>1314</v>
      </c>
      <c r="G135" s="314"/>
      <c r="H135" s="314"/>
      <c r="I135" s="215" t="s">
        <v>450</v>
      </c>
      <c r="J135" s="314" t="s">
        <v>17</v>
      </c>
      <c r="K135" s="314"/>
      <c r="L135" s="213" t="s">
        <v>29</v>
      </c>
      <c r="M135" s="213">
        <v>4</v>
      </c>
      <c r="N135" s="312" t="s">
        <v>19</v>
      </c>
      <c r="O135" s="312"/>
      <c r="P135" s="312"/>
      <c r="Q135" s="213" t="s">
        <v>18</v>
      </c>
      <c r="W135" s="144">
        <f t="shared" si="2"/>
        <v>0</v>
      </c>
    </row>
    <row r="136" spans="1:23" s="181" customFormat="1" ht="30" customHeight="1">
      <c r="B136" s="180"/>
      <c r="C136" s="308">
        <v>2018</v>
      </c>
      <c r="D136" s="308"/>
      <c r="E136" s="153" t="s">
        <v>1313</v>
      </c>
      <c r="F136" s="310" t="s">
        <v>1312</v>
      </c>
      <c r="G136" s="310"/>
      <c r="H136" s="310"/>
      <c r="I136" s="153" t="s">
        <v>450</v>
      </c>
      <c r="J136" s="310" t="s">
        <v>17</v>
      </c>
      <c r="K136" s="310"/>
      <c r="L136" s="212" t="s">
        <v>18</v>
      </c>
      <c r="M136" s="212">
        <v>3</v>
      </c>
      <c r="N136" s="308" t="s">
        <v>19</v>
      </c>
      <c r="O136" s="308"/>
      <c r="P136" s="308"/>
      <c r="Q136" s="212" t="s">
        <v>18</v>
      </c>
      <c r="R136" s="155"/>
      <c r="S136" s="155"/>
      <c r="T136" s="155"/>
      <c r="U136" s="155"/>
      <c r="V136" s="155"/>
      <c r="W136" s="155">
        <f t="shared" si="2"/>
        <v>0</v>
      </c>
    </row>
    <row r="137" spans="1:23" ht="30" customHeight="1">
      <c r="A137" s="184"/>
      <c r="C137" s="312">
        <v>2018</v>
      </c>
      <c r="D137" s="312"/>
      <c r="E137" s="215" t="s">
        <v>1311</v>
      </c>
      <c r="F137" s="314" t="s">
        <v>1310</v>
      </c>
      <c r="G137" s="314"/>
      <c r="H137" s="314"/>
      <c r="I137" s="215" t="s">
        <v>450</v>
      </c>
      <c r="J137" s="314" t="s">
        <v>17</v>
      </c>
      <c r="K137" s="314"/>
      <c r="L137" s="213" t="s">
        <v>29</v>
      </c>
      <c r="M137" s="213">
        <v>4</v>
      </c>
      <c r="N137" s="312" t="s">
        <v>19</v>
      </c>
      <c r="O137" s="312"/>
      <c r="P137" s="312"/>
      <c r="Q137" s="213" t="s">
        <v>29</v>
      </c>
      <c r="W137" s="144">
        <f t="shared" si="2"/>
        <v>0</v>
      </c>
    </row>
    <row r="138" spans="1:23" s="179" customFormat="1" ht="30" customHeight="1">
      <c r="B138" s="178"/>
      <c r="C138" s="305">
        <v>2018</v>
      </c>
      <c r="D138" s="305"/>
      <c r="E138" s="211" t="s">
        <v>1309</v>
      </c>
      <c r="F138" s="307" t="s">
        <v>1308</v>
      </c>
      <c r="G138" s="307"/>
      <c r="H138" s="307"/>
      <c r="I138" s="211" t="s">
        <v>450</v>
      </c>
      <c r="J138" s="307" t="s">
        <v>17</v>
      </c>
      <c r="K138" s="307"/>
      <c r="L138" s="209" t="s">
        <v>18</v>
      </c>
      <c r="M138" s="209">
        <v>2</v>
      </c>
      <c r="N138" s="305" t="s">
        <v>19</v>
      </c>
      <c r="O138" s="305"/>
      <c r="P138" s="305"/>
      <c r="Q138" s="209" t="s">
        <v>18</v>
      </c>
      <c r="R138" s="148"/>
      <c r="S138" s="148"/>
      <c r="T138" s="148"/>
      <c r="U138" s="148">
        <f>U139+U153+U166+U174+U185+U193+U198+U204+U232+U241+U246+U256+U261+U271+U276+U285+U287+U290+U312</f>
        <v>1500</v>
      </c>
      <c r="V138" s="148"/>
      <c r="W138" s="148">
        <f t="shared" si="2"/>
        <v>1500</v>
      </c>
    </row>
    <row r="139" spans="1:23" s="181" customFormat="1" ht="30" customHeight="1">
      <c r="B139" s="180"/>
      <c r="C139" s="308">
        <v>2018</v>
      </c>
      <c r="D139" s="308"/>
      <c r="E139" s="153" t="s">
        <v>1307</v>
      </c>
      <c r="F139" s="310" t="s">
        <v>1305</v>
      </c>
      <c r="G139" s="310"/>
      <c r="H139" s="310"/>
      <c r="I139" s="153" t="s">
        <v>450</v>
      </c>
      <c r="J139" s="310" t="s">
        <v>17</v>
      </c>
      <c r="K139" s="310"/>
      <c r="L139" s="212" t="s">
        <v>18</v>
      </c>
      <c r="M139" s="212">
        <v>3</v>
      </c>
      <c r="N139" s="308" t="s">
        <v>19</v>
      </c>
      <c r="O139" s="308"/>
      <c r="P139" s="308"/>
      <c r="Q139" s="212" t="s">
        <v>18</v>
      </c>
      <c r="R139" s="155"/>
      <c r="S139" s="155"/>
      <c r="T139" s="155"/>
      <c r="U139" s="155"/>
      <c r="V139" s="155"/>
      <c r="W139" s="155">
        <f t="shared" si="2"/>
        <v>0</v>
      </c>
    </row>
    <row r="140" spans="1:23" ht="30" customHeight="1">
      <c r="B140" s="171"/>
      <c r="C140" s="312">
        <v>2018</v>
      </c>
      <c r="D140" s="312"/>
      <c r="E140" s="215" t="s">
        <v>1306</v>
      </c>
      <c r="F140" s="314" t="s">
        <v>1305</v>
      </c>
      <c r="G140" s="314"/>
      <c r="H140" s="314"/>
      <c r="I140" s="215" t="s">
        <v>450</v>
      </c>
      <c r="J140" s="314" t="s">
        <v>17</v>
      </c>
      <c r="K140" s="314"/>
      <c r="L140" s="213" t="s">
        <v>18</v>
      </c>
      <c r="M140" s="213">
        <v>4</v>
      </c>
      <c r="N140" s="312" t="s">
        <v>19</v>
      </c>
      <c r="O140" s="312"/>
      <c r="P140" s="312"/>
      <c r="Q140" s="213" t="s">
        <v>18</v>
      </c>
      <c r="W140" s="144">
        <f t="shared" si="2"/>
        <v>0</v>
      </c>
    </row>
    <row r="141" spans="1:23" ht="30" customHeight="1">
      <c r="B141" s="184"/>
      <c r="C141" s="312">
        <v>2018</v>
      </c>
      <c r="D141" s="312"/>
      <c r="E141" s="215" t="s">
        <v>1304</v>
      </c>
      <c r="F141" s="314" t="s">
        <v>1303</v>
      </c>
      <c r="G141" s="314"/>
      <c r="H141" s="314"/>
      <c r="I141" s="215" t="s">
        <v>450</v>
      </c>
      <c r="J141" s="314" t="s">
        <v>17</v>
      </c>
      <c r="K141" s="314"/>
      <c r="L141" s="213" t="s">
        <v>29</v>
      </c>
      <c r="M141" s="213">
        <v>5</v>
      </c>
      <c r="N141" s="312" t="s">
        <v>19</v>
      </c>
      <c r="O141" s="312"/>
      <c r="P141" s="312"/>
      <c r="Q141" s="213" t="s">
        <v>18</v>
      </c>
      <c r="W141" s="144">
        <f t="shared" si="2"/>
        <v>0</v>
      </c>
    </row>
    <row r="142" spans="1:23" ht="30" customHeight="1">
      <c r="B142" s="184"/>
      <c r="C142" s="312">
        <v>2018</v>
      </c>
      <c r="D142" s="312"/>
      <c r="E142" s="215" t="s">
        <v>1302</v>
      </c>
      <c r="F142" s="314" t="s">
        <v>1301</v>
      </c>
      <c r="G142" s="314"/>
      <c r="H142" s="314"/>
      <c r="I142" s="215" t="s">
        <v>450</v>
      </c>
      <c r="J142" s="314" t="s">
        <v>17</v>
      </c>
      <c r="K142" s="314"/>
      <c r="L142" s="213" t="s">
        <v>29</v>
      </c>
      <c r="M142" s="213">
        <v>5</v>
      </c>
      <c r="N142" s="312" t="s">
        <v>19</v>
      </c>
      <c r="O142" s="312"/>
      <c r="P142" s="312"/>
      <c r="Q142" s="213" t="s">
        <v>18</v>
      </c>
      <c r="W142" s="144">
        <f t="shared" si="2"/>
        <v>0</v>
      </c>
    </row>
    <row r="143" spans="1:23" ht="30" customHeight="1">
      <c r="B143" s="184"/>
      <c r="C143" s="312">
        <v>2018</v>
      </c>
      <c r="D143" s="312"/>
      <c r="E143" s="215" t="s">
        <v>1300</v>
      </c>
      <c r="F143" s="314" t="s">
        <v>1299</v>
      </c>
      <c r="G143" s="314"/>
      <c r="H143" s="314"/>
      <c r="I143" s="215" t="s">
        <v>450</v>
      </c>
      <c r="J143" s="314" t="s">
        <v>17</v>
      </c>
      <c r="K143" s="314"/>
      <c r="L143" s="213" t="s">
        <v>29</v>
      </c>
      <c r="M143" s="213">
        <v>5</v>
      </c>
      <c r="N143" s="312" t="s">
        <v>19</v>
      </c>
      <c r="O143" s="312"/>
      <c r="P143" s="312"/>
      <c r="Q143" s="213" t="s">
        <v>18</v>
      </c>
      <c r="W143" s="144">
        <f t="shared" si="2"/>
        <v>0</v>
      </c>
    </row>
    <row r="144" spans="1:23" ht="30" customHeight="1">
      <c r="B144" s="184"/>
      <c r="C144" s="312">
        <v>2018</v>
      </c>
      <c r="D144" s="312"/>
      <c r="E144" s="215" t="s">
        <v>1298</v>
      </c>
      <c r="F144" s="314" t="s">
        <v>1297</v>
      </c>
      <c r="G144" s="314"/>
      <c r="H144" s="314"/>
      <c r="I144" s="215" t="s">
        <v>450</v>
      </c>
      <c r="J144" s="314" t="s">
        <v>17</v>
      </c>
      <c r="K144" s="314"/>
      <c r="L144" s="213" t="s">
        <v>29</v>
      </c>
      <c r="M144" s="213">
        <v>5</v>
      </c>
      <c r="N144" s="312" t="s">
        <v>19</v>
      </c>
      <c r="O144" s="312"/>
      <c r="P144" s="312"/>
      <c r="Q144" s="213" t="s">
        <v>18</v>
      </c>
      <c r="W144" s="144">
        <f t="shared" si="2"/>
        <v>0</v>
      </c>
    </row>
    <row r="145" spans="2:23" ht="30" customHeight="1">
      <c r="B145" s="184"/>
      <c r="C145" s="312">
        <v>2018</v>
      </c>
      <c r="D145" s="312"/>
      <c r="E145" s="215" t="s">
        <v>1296</v>
      </c>
      <c r="F145" s="314" t="s">
        <v>1295</v>
      </c>
      <c r="G145" s="314"/>
      <c r="H145" s="314"/>
      <c r="I145" s="215" t="s">
        <v>450</v>
      </c>
      <c r="J145" s="314" t="s">
        <v>17</v>
      </c>
      <c r="K145" s="314"/>
      <c r="L145" s="213" t="s">
        <v>29</v>
      </c>
      <c r="M145" s="213">
        <v>5</v>
      </c>
      <c r="N145" s="312" t="s">
        <v>19</v>
      </c>
      <c r="O145" s="312"/>
      <c r="P145" s="312"/>
      <c r="Q145" s="213" t="s">
        <v>18</v>
      </c>
      <c r="W145" s="144">
        <f t="shared" si="2"/>
        <v>0</v>
      </c>
    </row>
    <row r="146" spans="2:23" ht="30" customHeight="1">
      <c r="B146" s="184"/>
      <c r="C146" s="312">
        <v>2018</v>
      </c>
      <c r="D146" s="312"/>
      <c r="E146" s="215" t="s">
        <v>1294</v>
      </c>
      <c r="F146" s="314" t="s">
        <v>1293</v>
      </c>
      <c r="G146" s="314"/>
      <c r="H146" s="314"/>
      <c r="I146" s="215" t="s">
        <v>450</v>
      </c>
      <c r="J146" s="314" t="s">
        <v>17</v>
      </c>
      <c r="K146" s="314"/>
      <c r="L146" s="213" t="s">
        <v>29</v>
      </c>
      <c r="M146" s="213">
        <v>5</v>
      </c>
      <c r="N146" s="312" t="s">
        <v>19</v>
      </c>
      <c r="O146" s="312"/>
      <c r="P146" s="312"/>
      <c r="Q146" s="213" t="s">
        <v>18</v>
      </c>
      <c r="W146" s="144">
        <f t="shared" si="2"/>
        <v>0</v>
      </c>
    </row>
    <row r="147" spans="2:23" ht="30" customHeight="1">
      <c r="B147" s="184"/>
      <c r="C147" s="312">
        <v>2018</v>
      </c>
      <c r="D147" s="312"/>
      <c r="E147" s="215" t="s">
        <v>1292</v>
      </c>
      <c r="F147" s="314" t="s">
        <v>1291</v>
      </c>
      <c r="G147" s="314"/>
      <c r="H147" s="314"/>
      <c r="I147" s="215" t="s">
        <v>450</v>
      </c>
      <c r="J147" s="314" t="s">
        <v>17</v>
      </c>
      <c r="K147" s="314"/>
      <c r="L147" s="213" t="s">
        <v>29</v>
      </c>
      <c r="M147" s="213">
        <v>5</v>
      </c>
      <c r="N147" s="312" t="s">
        <v>19</v>
      </c>
      <c r="O147" s="312"/>
      <c r="P147" s="312"/>
      <c r="Q147" s="213" t="s">
        <v>18</v>
      </c>
      <c r="W147" s="144">
        <f t="shared" si="2"/>
        <v>0</v>
      </c>
    </row>
    <row r="148" spans="2:23" ht="30" customHeight="1">
      <c r="B148" s="184"/>
      <c r="C148" s="312">
        <v>2018</v>
      </c>
      <c r="D148" s="312"/>
      <c r="E148" s="215" t="s">
        <v>1290</v>
      </c>
      <c r="F148" s="314" t="s">
        <v>1289</v>
      </c>
      <c r="G148" s="314"/>
      <c r="H148" s="314"/>
      <c r="I148" s="215" t="s">
        <v>450</v>
      </c>
      <c r="J148" s="314" t="s">
        <v>17</v>
      </c>
      <c r="K148" s="314"/>
      <c r="L148" s="213" t="s">
        <v>29</v>
      </c>
      <c r="M148" s="213">
        <v>5</v>
      </c>
      <c r="N148" s="312" t="s">
        <v>19</v>
      </c>
      <c r="O148" s="312"/>
      <c r="P148" s="312"/>
      <c r="Q148" s="213" t="s">
        <v>18</v>
      </c>
      <c r="W148" s="144">
        <f t="shared" si="2"/>
        <v>0</v>
      </c>
    </row>
    <row r="149" spans="2:23" ht="30" customHeight="1">
      <c r="B149" s="184"/>
      <c r="C149" s="312">
        <v>2018</v>
      </c>
      <c r="D149" s="312"/>
      <c r="E149" s="215" t="s">
        <v>1288</v>
      </c>
      <c r="F149" s="314" t="s">
        <v>1287</v>
      </c>
      <c r="G149" s="314"/>
      <c r="H149" s="314"/>
      <c r="I149" s="215" t="s">
        <v>450</v>
      </c>
      <c r="J149" s="314" t="s">
        <v>17</v>
      </c>
      <c r="K149" s="314"/>
      <c r="L149" s="213" t="s">
        <v>29</v>
      </c>
      <c r="M149" s="213">
        <v>5</v>
      </c>
      <c r="N149" s="312" t="s">
        <v>19</v>
      </c>
      <c r="O149" s="312"/>
      <c r="P149" s="312"/>
      <c r="Q149" s="213" t="s">
        <v>18</v>
      </c>
      <c r="W149" s="144">
        <f t="shared" si="2"/>
        <v>0</v>
      </c>
    </row>
    <row r="150" spans="2:23" ht="30" customHeight="1">
      <c r="B150" s="184"/>
      <c r="C150" s="312">
        <v>2018</v>
      </c>
      <c r="D150" s="312"/>
      <c r="E150" s="215" t="s">
        <v>1286</v>
      </c>
      <c r="F150" s="314" t="s">
        <v>1285</v>
      </c>
      <c r="G150" s="314"/>
      <c r="H150" s="314"/>
      <c r="I150" s="215" t="s">
        <v>450</v>
      </c>
      <c r="J150" s="314" t="s">
        <v>17</v>
      </c>
      <c r="K150" s="314"/>
      <c r="L150" s="213" t="s">
        <v>29</v>
      </c>
      <c r="M150" s="213">
        <v>5</v>
      </c>
      <c r="N150" s="312" t="s">
        <v>19</v>
      </c>
      <c r="O150" s="312"/>
      <c r="P150" s="312"/>
      <c r="Q150" s="213" t="s">
        <v>18</v>
      </c>
      <c r="W150" s="144">
        <f t="shared" si="2"/>
        <v>0</v>
      </c>
    </row>
    <row r="151" spans="2:23" ht="30" customHeight="1">
      <c r="B151" s="184"/>
      <c r="C151" s="312">
        <v>2018</v>
      </c>
      <c r="D151" s="312"/>
      <c r="E151" s="215" t="s">
        <v>1284</v>
      </c>
      <c r="F151" s="314" t="s">
        <v>1283</v>
      </c>
      <c r="G151" s="314"/>
      <c r="H151" s="314"/>
      <c r="I151" s="215" t="s">
        <v>450</v>
      </c>
      <c r="J151" s="314" t="s">
        <v>17</v>
      </c>
      <c r="K151" s="314"/>
      <c r="L151" s="213" t="s">
        <v>29</v>
      </c>
      <c r="M151" s="213">
        <v>5</v>
      </c>
      <c r="N151" s="312" t="s">
        <v>19</v>
      </c>
      <c r="O151" s="312"/>
      <c r="P151" s="312"/>
      <c r="Q151" s="213" t="s">
        <v>18</v>
      </c>
      <c r="W151" s="144">
        <f t="shared" si="2"/>
        <v>0</v>
      </c>
    </row>
    <row r="152" spans="2:23" ht="30" customHeight="1">
      <c r="B152" s="184"/>
      <c r="C152" s="312">
        <v>2018</v>
      </c>
      <c r="D152" s="312"/>
      <c r="E152" s="215" t="s">
        <v>1282</v>
      </c>
      <c r="F152" s="314" t="s">
        <v>1281</v>
      </c>
      <c r="G152" s="314"/>
      <c r="H152" s="314"/>
      <c r="I152" s="215" t="s">
        <v>450</v>
      </c>
      <c r="J152" s="314" t="s">
        <v>17</v>
      </c>
      <c r="K152" s="314"/>
      <c r="L152" s="213" t="s">
        <v>29</v>
      </c>
      <c r="M152" s="213">
        <v>5</v>
      </c>
      <c r="N152" s="312" t="s">
        <v>19</v>
      </c>
      <c r="O152" s="312"/>
      <c r="P152" s="312"/>
      <c r="Q152" s="213" t="s">
        <v>18</v>
      </c>
      <c r="W152" s="144">
        <f t="shared" si="2"/>
        <v>0</v>
      </c>
    </row>
    <row r="153" spans="2:23" s="181" customFormat="1" ht="30" customHeight="1">
      <c r="B153" s="180"/>
      <c r="C153" s="308">
        <v>2018</v>
      </c>
      <c r="D153" s="308"/>
      <c r="E153" s="153" t="s">
        <v>1280</v>
      </c>
      <c r="F153" s="310" t="s">
        <v>1279</v>
      </c>
      <c r="G153" s="310"/>
      <c r="H153" s="310"/>
      <c r="I153" s="153" t="s">
        <v>450</v>
      </c>
      <c r="J153" s="310" t="s">
        <v>17</v>
      </c>
      <c r="K153" s="310"/>
      <c r="L153" s="212" t="s">
        <v>18</v>
      </c>
      <c r="M153" s="212">
        <v>3</v>
      </c>
      <c r="N153" s="308" t="s">
        <v>19</v>
      </c>
      <c r="O153" s="308"/>
      <c r="P153" s="308"/>
      <c r="Q153" s="212" t="s">
        <v>18</v>
      </c>
      <c r="R153" s="155"/>
      <c r="S153" s="155"/>
      <c r="T153" s="155"/>
      <c r="U153" s="155"/>
      <c r="V153" s="155"/>
      <c r="W153" s="155">
        <f t="shared" si="2"/>
        <v>0</v>
      </c>
    </row>
    <row r="154" spans="2:23" ht="30" customHeight="1">
      <c r="B154" s="171"/>
      <c r="C154" s="312">
        <v>2018</v>
      </c>
      <c r="D154" s="312"/>
      <c r="E154" s="215" t="s">
        <v>1278</v>
      </c>
      <c r="F154" s="314" t="s">
        <v>1277</v>
      </c>
      <c r="G154" s="314"/>
      <c r="H154" s="314"/>
      <c r="I154" s="215" t="s">
        <v>450</v>
      </c>
      <c r="J154" s="314" t="s">
        <v>17</v>
      </c>
      <c r="K154" s="314"/>
      <c r="L154" s="213" t="s">
        <v>18</v>
      </c>
      <c r="M154" s="213">
        <v>4</v>
      </c>
      <c r="N154" s="312" t="s">
        <v>19</v>
      </c>
      <c r="O154" s="312"/>
      <c r="P154" s="312"/>
      <c r="Q154" s="213" t="s">
        <v>18</v>
      </c>
      <c r="W154" s="144">
        <f t="shared" si="2"/>
        <v>0</v>
      </c>
    </row>
    <row r="155" spans="2:23" ht="30" customHeight="1">
      <c r="B155" s="184"/>
      <c r="C155" s="312">
        <v>2018</v>
      </c>
      <c r="D155" s="312"/>
      <c r="E155" s="215" t="s">
        <v>1276</v>
      </c>
      <c r="F155" s="314" t="s">
        <v>1275</v>
      </c>
      <c r="G155" s="314"/>
      <c r="H155" s="314"/>
      <c r="I155" s="215" t="s">
        <v>450</v>
      </c>
      <c r="J155" s="314" t="s">
        <v>17</v>
      </c>
      <c r="K155" s="314"/>
      <c r="L155" s="213" t="s">
        <v>29</v>
      </c>
      <c r="M155" s="213">
        <v>5</v>
      </c>
      <c r="N155" s="312" t="s">
        <v>19</v>
      </c>
      <c r="O155" s="312"/>
      <c r="P155" s="312"/>
      <c r="Q155" s="213" t="s">
        <v>18</v>
      </c>
      <c r="W155" s="144">
        <f t="shared" si="2"/>
        <v>0</v>
      </c>
    </row>
    <row r="156" spans="2:23" ht="30" customHeight="1">
      <c r="B156" s="184"/>
      <c r="C156" s="312">
        <v>2018</v>
      </c>
      <c r="D156" s="312"/>
      <c r="E156" s="215" t="s">
        <v>1274</v>
      </c>
      <c r="F156" s="314" t="s">
        <v>1273</v>
      </c>
      <c r="G156" s="314"/>
      <c r="H156" s="314"/>
      <c r="I156" s="215" t="s">
        <v>450</v>
      </c>
      <c r="J156" s="314" t="s">
        <v>17</v>
      </c>
      <c r="K156" s="314"/>
      <c r="L156" s="213" t="s">
        <v>29</v>
      </c>
      <c r="M156" s="213">
        <v>5</v>
      </c>
      <c r="N156" s="312" t="s">
        <v>19</v>
      </c>
      <c r="O156" s="312"/>
      <c r="P156" s="312"/>
      <c r="Q156" s="213" t="s">
        <v>18</v>
      </c>
      <c r="W156" s="144">
        <f t="shared" si="2"/>
        <v>0</v>
      </c>
    </row>
    <row r="157" spans="2:23" ht="30" customHeight="1">
      <c r="B157" s="184"/>
      <c r="C157" s="312">
        <v>2018</v>
      </c>
      <c r="D157" s="312"/>
      <c r="E157" s="215" t="s">
        <v>1272</v>
      </c>
      <c r="F157" s="314" t="s">
        <v>1271</v>
      </c>
      <c r="G157" s="314"/>
      <c r="H157" s="314"/>
      <c r="I157" s="215" t="s">
        <v>450</v>
      </c>
      <c r="J157" s="314" t="s">
        <v>17</v>
      </c>
      <c r="K157" s="314"/>
      <c r="L157" s="213" t="s">
        <v>29</v>
      </c>
      <c r="M157" s="213">
        <v>5</v>
      </c>
      <c r="N157" s="312" t="s">
        <v>19</v>
      </c>
      <c r="O157" s="312"/>
      <c r="P157" s="312"/>
      <c r="Q157" s="213" t="s">
        <v>18</v>
      </c>
      <c r="W157" s="144">
        <f t="shared" si="2"/>
        <v>0</v>
      </c>
    </row>
    <row r="158" spans="2:23" ht="30" customHeight="1">
      <c r="B158" s="171"/>
      <c r="C158" s="312">
        <v>2018</v>
      </c>
      <c r="D158" s="312"/>
      <c r="E158" s="215" t="s">
        <v>1270</v>
      </c>
      <c r="F158" s="314" t="s">
        <v>1269</v>
      </c>
      <c r="G158" s="314"/>
      <c r="H158" s="314"/>
      <c r="I158" s="215" t="s">
        <v>450</v>
      </c>
      <c r="J158" s="314" t="s">
        <v>17</v>
      </c>
      <c r="K158" s="314"/>
      <c r="L158" s="213" t="s">
        <v>18</v>
      </c>
      <c r="M158" s="213">
        <v>4</v>
      </c>
      <c r="N158" s="312" t="s">
        <v>19</v>
      </c>
      <c r="O158" s="312"/>
      <c r="P158" s="312"/>
      <c r="Q158" s="213" t="s">
        <v>18</v>
      </c>
      <c r="W158" s="144">
        <f t="shared" si="2"/>
        <v>0</v>
      </c>
    </row>
    <row r="159" spans="2:23" ht="30" customHeight="1">
      <c r="B159" s="184"/>
      <c r="C159" s="312">
        <v>2018</v>
      </c>
      <c r="D159" s="312"/>
      <c r="E159" s="215" t="s">
        <v>1268</v>
      </c>
      <c r="F159" s="314" t="s">
        <v>1267</v>
      </c>
      <c r="G159" s="314"/>
      <c r="H159" s="314"/>
      <c r="I159" s="215" t="s">
        <v>450</v>
      </c>
      <c r="J159" s="314" t="s">
        <v>17</v>
      </c>
      <c r="K159" s="314"/>
      <c r="L159" s="213" t="s">
        <v>29</v>
      </c>
      <c r="M159" s="213">
        <v>5</v>
      </c>
      <c r="N159" s="312" t="s">
        <v>19</v>
      </c>
      <c r="O159" s="312"/>
      <c r="P159" s="312"/>
      <c r="Q159" s="213" t="s">
        <v>18</v>
      </c>
      <c r="W159" s="144">
        <f t="shared" si="2"/>
        <v>0</v>
      </c>
    </row>
    <row r="160" spans="2:23" ht="30" customHeight="1">
      <c r="B160" s="184"/>
      <c r="C160" s="312">
        <v>2018</v>
      </c>
      <c r="D160" s="312"/>
      <c r="E160" s="215" t="s">
        <v>1266</v>
      </c>
      <c r="F160" s="314" t="s">
        <v>1265</v>
      </c>
      <c r="G160" s="314"/>
      <c r="H160" s="314"/>
      <c r="I160" s="215" t="s">
        <v>450</v>
      </c>
      <c r="J160" s="314" t="s">
        <v>17</v>
      </c>
      <c r="K160" s="314"/>
      <c r="L160" s="213" t="s">
        <v>29</v>
      </c>
      <c r="M160" s="213">
        <v>5</v>
      </c>
      <c r="N160" s="312" t="s">
        <v>19</v>
      </c>
      <c r="O160" s="312"/>
      <c r="P160" s="312"/>
      <c r="Q160" s="213" t="s">
        <v>18</v>
      </c>
      <c r="W160" s="144">
        <f t="shared" si="2"/>
        <v>0</v>
      </c>
    </row>
    <row r="161" spans="2:23" ht="30" customHeight="1">
      <c r="B161" s="184"/>
      <c r="C161" s="312">
        <v>2018</v>
      </c>
      <c r="D161" s="312"/>
      <c r="E161" s="215" t="s">
        <v>1264</v>
      </c>
      <c r="F161" s="314" t="s">
        <v>1263</v>
      </c>
      <c r="G161" s="314"/>
      <c r="H161" s="314"/>
      <c r="I161" s="215" t="s">
        <v>450</v>
      </c>
      <c r="J161" s="314" t="s">
        <v>17</v>
      </c>
      <c r="K161" s="314"/>
      <c r="L161" s="213" t="s">
        <v>29</v>
      </c>
      <c r="M161" s="213">
        <v>5</v>
      </c>
      <c r="N161" s="312" t="s">
        <v>19</v>
      </c>
      <c r="O161" s="312"/>
      <c r="P161" s="312"/>
      <c r="Q161" s="213" t="s">
        <v>18</v>
      </c>
      <c r="W161" s="144">
        <f t="shared" si="2"/>
        <v>0</v>
      </c>
    </row>
    <row r="162" spans="2:23" ht="30" customHeight="1">
      <c r="B162" s="171"/>
      <c r="C162" s="312">
        <v>2018</v>
      </c>
      <c r="D162" s="312"/>
      <c r="E162" s="215" t="s">
        <v>1262</v>
      </c>
      <c r="F162" s="314" t="s">
        <v>1261</v>
      </c>
      <c r="G162" s="314"/>
      <c r="H162" s="314"/>
      <c r="I162" s="215" t="s">
        <v>450</v>
      </c>
      <c r="J162" s="314" t="s">
        <v>17</v>
      </c>
      <c r="K162" s="314"/>
      <c r="L162" s="213" t="s">
        <v>18</v>
      </c>
      <c r="M162" s="213">
        <v>4</v>
      </c>
      <c r="N162" s="312" t="s">
        <v>19</v>
      </c>
      <c r="O162" s="312"/>
      <c r="P162" s="312"/>
      <c r="Q162" s="213" t="s">
        <v>18</v>
      </c>
      <c r="W162" s="144">
        <f t="shared" si="2"/>
        <v>0</v>
      </c>
    </row>
    <row r="163" spans="2:23" ht="30" customHeight="1">
      <c r="B163" s="184"/>
      <c r="C163" s="312">
        <v>2018</v>
      </c>
      <c r="D163" s="312"/>
      <c r="E163" s="215" t="s">
        <v>1260</v>
      </c>
      <c r="F163" s="314" t="s">
        <v>1259</v>
      </c>
      <c r="G163" s="314"/>
      <c r="H163" s="314"/>
      <c r="I163" s="215" t="s">
        <v>450</v>
      </c>
      <c r="J163" s="314" t="s">
        <v>17</v>
      </c>
      <c r="K163" s="314"/>
      <c r="L163" s="213" t="s">
        <v>29</v>
      </c>
      <c r="M163" s="213">
        <v>5</v>
      </c>
      <c r="N163" s="312" t="s">
        <v>19</v>
      </c>
      <c r="O163" s="312"/>
      <c r="P163" s="312"/>
      <c r="Q163" s="213" t="s">
        <v>18</v>
      </c>
      <c r="W163" s="144">
        <f t="shared" si="2"/>
        <v>0</v>
      </c>
    </row>
    <row r="164" spans="2:23" ht="30" customHeight="1">
      <c r="B164" s="184"/>
      <c r="C164" s="312">
        <v>2018</v>
      </c>
      <c r="D164" s="312"/>
      <c r="E164" s="215" t="s">
        <v>1258</v>
      </c>
      <c r="F164" s="314" t="s">
        <v>1257</v>
      </c>
      <c r="G164" s="314"/>
      <c r="H164" s="314"/>
      <c r="I164" s="215" t="s">
        <v>450</v>
      </c>
      <c r="J164" s="314" t="s">
        <v>17</v>
      </c>
      <c r="K164" s="314"/>
      <c r="L164" s="213" t="s">
        <v>29</v>
      </c>
      <c r="M164" s="213">
        <v>5</v>
      </c>
      <c r="N164" s="312" t="s">
        <v>19</v>
      </c>
      <c r="O164" s="312"/>
      <c r="P164" s="312"/>
      <c r="Q164" s="213" t="s">
        <v>18</v>
      </c>
      <c r="W164" s="144">
        <f t="shared" si="2"/>
        <v>0</v>
      </c>
    </row>
    <row r="165" spans="2:23" ht="30" customHeight="1">
      <c r="B165" s="184"/>
      <c r="C165" s="312">
        <v>2018</v>
      </c>
      <c r="D165" s="312"/>
      <c r="E165" s="215" t="s">
        <v>1256</v>
      </c>
      <c r="F165" s="314" t="s">
        <v>1255</v>
      </c>
      <c r="G165" s="314"/>
      <c r="H165" s="314"/>
      <c r="I165" s="215" t="s">
        <v>450</v>
      </c>
      <c r="J165" s="314" t="s">
        <v>17</v>
      </c>
      <c r="K165" s="314"/>
      <c r="L165" s="213" t="s">
        <v>29</v>
      </c>
      <c r="M165" s="213">
        <v>5</v>
      </c>
      <c r="N165" s="312" t="s">
        <v>19</v>
      </c>
      <c r="O165" s="312"/>
      <c r="P165" s="312"/>
      <c r="Q165" s="213" t="s">
        <v>18</v>
      </c>
      <c r="W165" s="144">
        <f t="shared" si="2"/>
        <v>0</v>
      </c>
    </row>
    <row r="166" spans="2:23" s="181" customFormat="1" ht="30" customHeight="1">
      <c r="B166" s="180"/>
      <c r="C166" s="308">
        <v>2018</v>
      </c>
      <c r="D166" s="308"/>
      <c r="E166" s="153" t="s">
        <v>1254</v>
      </c>
      <c r="F166" s="310" t="s">
        <v>1253</v>
      </c>
      <c r="G166" s="310"/>
      <c r="H166" s="310"/>
      <c r="I166" s="153" t="s">
        <v>450</v>
      </c>
      <c r="J166" s="310" t="s">
        <v>17</v>
      </c>
      <c r="K166" s="310"/>
      <c r="L166" s="212" t="s">
        <v>18</v>
      </c>
      <c r="M166" s="212">
        <v>3</v>
      </c>
      <c r="N166" s="308" t="s">
        <v>19</v>
      </c>
      <c r="O166" s="308"/>
      <c r="P166" s="308"/>
      <c r="Q166" s="212" t="s">
        <v>18</v>
      </c>
      <c r="R166" s="155"/>
      <c r="S166" s="155"/>
      <c r="T166" s="155"/>
      <c r="U166" s="155"/>
      <c r="V166" s="155"/>
      <c r="W166" s="155">
        <f t="shared" si="2"/>
        <v>0</v>
      </c>
    </row>
    <row r="167" spans="2:23" ht="38.25" customHeight="1">
      <c r="B167" s="171"/>
      <c r="C167" s="312">
        <v>2018</v>
      </c>
      <c r="D167" s="312"/>
      <c r="E167" s="215" t="s">
        <v>1252</v>
      </c>
      <c r="F167" s="314" t="s">
        <v>1251</v>
      </c>
      <c r="G167" s="314"/>
      <c r="H167" s="314"/>
      <c r="I167" s="215" t="s">
        <v>450</v>
      </c>
      <c r="J167" s="314" t="s">
        <v>17</v>
      </c>
      <c r="K167" s="314"/>
      <c r="L167" s="213" t="s">
        <v>18</v>
      </c>
      <c r="M167" s="213">
        <v>4</v>
      </c>
      <c r="N167" s="312" t="s">
        <v>19</v>
      </c>
      <c r="O167" s="312"/>
      <c r="P167" s="312"/>
      <c r="Q167" s="213" t="s">
        <v>18</v>
      </c>
      <c r="W167" s="144">
        <f t="shared" si="2"/>
        <v>0</v>
      </c>
    </row>
    <row r="168" spans="2:23" ht="30" customHeight="1">
      <c r="B168" s="184"/>
      <c r="C168" s="312">
        <v>2018</v>
      </c>
      <c r="D168" s="312"/>
      <c r="E168" s="215" t="s">
        <v>1250</v>
      </c>
      <c r="F168" s="314" t="s">
        <v>1249</v>
      </c>
      <c r="G168" s="314"/>
      <c r="H168" s="314"/>
      <c r="I168" s="215" t="s">
        <v>450</v>
      </c>
      <c r="J168" s="314" t="s">
        <v>17</v>
      </c>
      <c r="K168" s="314"/>
      <c r="L168" s="213" t="s">
        <v>29</v>
      </c>
      <c r="M168" s="213">
        <v>5</v>
      </c>
      <c r="N168" s="312" t="s">
        <v>19</v>
      </c>
      <c r="O168" s="312"/>
      <c r="P168" s="312"/>
      <c r="Q168" s="213" t="s">
        <v>18</v>
      </c>
      <c r="W168" s="144">
        <f t="shared" si="2"/>
        <v>0</v>
      </c>
    </row>
    <row r="169" spans="2:23" ht="30" customHeight="1">
      <c r="B169" s="184"/>
      <c r="C169" s="312">
        <v>2018</v>
      </c>
      <c r="D169" s="312"/>
      <c r="E169" s="215" t="s">
        <v>1248</v>
      </c>
      <c r="F169" s="314" t="s">
        <v>1247</v>
      </c>
      <c r="G169" s="314"/>
      <c r="H169" s="314"/>
      <c r="I169" s="215" t="s">
        <v>450</v>
      </c>
      <c r="J169" s="314" t="s">
        <v>17</v>
      </c>
      <c r="K169" s="314"/>
      <c r="L169" s="213" t="s">
        <v>29</v>
      </c>
      <c r="M169" s="213">
        <v>5</v>
      </c>
      <c r="N169" s="312" t="s">
        <v>19</v>
      </c>
      <c r="O169" s="312"/>
      <c r="P169" s="312"/>
      <c r="Q169" s="213" t="s">
        <v>18</v>
      </c>
      <c r="W169" s="144">
        <f t="shared" si="2"/>
        <v>0</v>
      </c>
    </row>
    <row r="170" spans="2:23" ht="30" customHeight="1">
      <c r="B170" s="184"/>
      <c r="C170" s="312">
        <v>2018</v>
      </c>
      <c r="D170" s="312"/>
      <c r="E170" s="215" t="s">
        <v>1246</v>
      </c>
      <c r="F170" s="314" t="s">
        <v>1245</v>
      </c>
      <c r="G170" s="314"/>
      <c r="H170" s="314"/>
      <c r="I170" s="215" t="s">
        <v>450</v>
      </c>
      <c r="J170" s="314" t="s">
        <v>17</v>
      </c>
      <c r="K170" s="314"/>
      <c r="L170" s="213" t="s">
        <v>29</v>
      </c>
      <c r="M170" s="213">
        <v>5</v>
      </c>
      <c r="N170" s="312" t="s">
        <v>19</v>
      </c>
      <c r="O170" s="312"/>
      <c r="P170" s="312"/>
      <c r="Q170" s="213" t="s">
        <v>18</v>
      </c>
      <c r="W170" s="144">
        <f t="shared" si="2"/>
        <v>0</v>
      </c>
    </row>
    <row r="171" spans="2:23" ht="30" customHeight="1">
      <c r="B171" s="184"/>
      <c r="C171" s="312">
        <v>2018</v>
      </c>
      <c r="D171" s="312"/>
      <c r="E171" s="215" t="s">
        <v>1244</v>
      </c>
      <c r="F171" s="314" t="s">
        <v>1243</v>
      </c>
      <c r="G171" s="314"/>
      <c r="H171" s="314"/>
      <c r="I171" s="215" t="s">
        <v>450</v>
      </c>
      <c r="J171" s="314" t="s">
        <v>17</v>
      </c>
      <c r="K171" s="314"/>
      <c r="L171" s="213" t="s">
        <v>29</v>
      </c>
      <c r="M171" s="213">
        <v>5</v>
      </c>
      <c r="N171" s="312" t="s">
        <v>19</v>
      </c>
      <c r="O171" s="312"/>
      <c r="P171" s="312"/>
      <c r="Q171" s="213" t="s">
        <v>18</v>
      </c>
      <c r="W171" s="144">
        <f t="shared" si="2"/>
        <v>0</v>
      </c>
    </row>
    <row r="172" spans="2:23" ht="30" customHeight="1">
      <c r="B172" s="184"/>
      <c r="C172" s="312">
        <v>2018</v>
      </c>
      <c r="D172" s="312"/>
      <c r="E172" s="215" t="s">
        <v>1242</v>
      </c>
      <c r="F172" s="314" t="s">
        <v>1241</v>
      </c>
      <c r="G172" s="314"/>
      <c r="H172" s="314"/>
      <c r="I172" s="215" t="s">
        <v>450</v>
      </c>
      <c r="J172" s="314" t="s">
        <v>17</v>
      </c>
      <c r="K172" s="314"/>
      <c r="L172" s="213" t="s">
        <v>29</v>
      </c>
      <c r="M172" s="213">
        <v>5</v>
      </c>
      <c r="N172" s="312" t="s">
        <v>19</v>
      </c>
      <c r="O172" s="312"/>
      <c r="P172" s="312"/>
      <c r="Q172" s="213" t="s">
        <v>18</v>
      </c>
      <c r="W172" s="144">
        <f t="shared" si="2"/>
        <v>0</v>
      </c>
    </row>
    <row r="173" spans="2:23" ht="30" customHeight="1">
      <c r="B173" s="184"/>
      <c r="C173" s="312">
        <v>2018</v>
      </c>
      <c r="D173" s="312"/>
      <c r="E173" s="215" t="s">
        <v>1240</v>
      </c>
      <c r="F173" s="314" t="s">
        <v>1239</v>
      </c>
      <c r="G173" s="314"/>
      <c r="H173" s="314"/>
      <c r="I173" s="215" t="s">
        <v>450</v>
      </c>
      <c r="J173" s="314" t="s">
        <v>17</v>
      </c>
      <c r="K173" s="314"/>
      <c r="L173" s="213" t="s">
        <v>29</v>
      </c>
      <c r="M173" s="213">
        <v>5</v>
      </c>
      <c r="N173" s="312" t="s">
        <v>19</v>
      </c>
      <c r="O173" s="312"/>
      <c r="P173" s="312"/>
      <c r="Q173" s="213" t="s">
        <v>18</v>
      </c>
      <c r="W173" s="144">
        <f t="shared" si="2"/>
        <v>0</v>
      </c>
    </row>
    <row r="174" spans="2:23" s="181" customFormat="1" ht="30" customHeight="1">
      <c r="B174" s="180"/>
      <c r="C174" s="308">
        <v>2018</v>
      </c>
      <c r="D174" s="308"/>
      <c r="E174" s="153" t="s">
        <v>1238</v>
      </c>
      <c r="F174" s="310" t="s">
        <v>1237</v>
      </c>
      <c r="G174" s="310"/>
      <c r="H174" s="310"/>
      <c r="I174" s="153" t="s">
        <v>450</v>
      </c>
      <c r="J174" s="310" t="s">
        <v>17</v>
      </c>
      <c r="K174" s="310"/>
      <c r="L174" s="212" t="s">
        <v>18</v>
      </c>
      <c r="M174" s="212">
        <v>3</v>
      </c>
      <c r="N174" s="308" t="s">
        <v>19</v>
      </c>
      <c r="O174" s="308"/>
      <c r="P174" s="308"/>
      <c r="Q174" s="212" t="s">
        <v>18</v>
      </c>
      <c r="R174" s="155"/>
      <c r="S174" s="155"/>
      <c r="T174" s="155"/>
      <c r="U174" s="155"/>
      <c r="V174" s="155"/>
      <c r="W174" s="155">
        <f t="shared" si="2"/>
        <v>0</v>
      </c>
    </row>
    <row r="175" spans="2:23" ht="30" customHeight="1">
      <c r="B175" s="171"/>
      <c r="C175" s="312">
        <v>2018</v>
      </c>
      <c r="D175" s="312"/>
      <c r="E175" s="215" t="s">
        <v>1236</v>
      </c>
      <c r="F175" s="314" t="s">
        <v>1234</v>
      </c>
      <c r="G175" s="314"/>
      <c r="H175" s="314"/>
      <c r="I175" s="215" t="s">
        <v>450</v>
      </c>
      <c r="J175" s="314" t="s">
        <v>17</v>
      </c>
      <c r="K175" s="314"/>
      <c r="L175" s="213" t="s">
        <v>18</v>
      </c>
      <c r="M175" s="213">
        <v>4</v>
      </c>
      <c r="N175" s="312" t="s">
        <v>19</v>
      </c>
      <c r="O175" s="312"/>
      <c r="P175" s="312"/>
      <c r="Q175" s="213" t="s">
        <v>18</v>
      </c>
      <c r="W175" s="144">
        <f t="shared" si="2"/>
        <v>0</v>
      </c>
    </row>
    <row r="176" spans="2:23" ht="30" customHeight="1">
      <c r="B176" s="184"/>
      <c r="C176" s="312">
        <v>2018</v>
      </c>
      <c r="D176" s="312"/>
      <c r="E176" s="215" t="s">
        <v>1235</v>
      </c>
      <c r="F176" s="314" t="s">
        <v>1234</v>
      </c>
      <c r="G176" s="314"/>
      <c r="H176" s="314"/>
      <c r="I176" s="215" t="s">
        <v>450</v>
      </c>
      <c r="J176" s="314" t="s">
        <v>17</v>
      </c>
      <c r="K176" s="314"/>
      <c r="L176" s="213" t="s">
        <v>29</v>
      </c>
      <c r="M176" s="213">
        <v>5</v>
      </c>
      <c r="N176" s="312" t="s">
        <v>19</v>
      </c>
      <c r="O176" s="312"/>
      <c r="P176" s="312"/>
      <c r="Q176" s="213" t="s">
        <v>18</v>
      </c>
      <c r="W176" s="144">
        <f t="shared" si="2"/>
        <v>0</v>
      </c>
    </row>
    <row r="177" spans="2:23" ht="30" customHeight="1">
      <c r="B177" s="184"/>
      <c r="C177" s="312">
        <v>2018</v>
      </c>
      <c r="D177" s="312"/>
      <c r="E177" s="215" t="s">
        <v>1233</v>
      </c>
      <c r="F177" s="314" t="s">
        <v>1232</v>
      </c>
      <c r="G177" s="314"/>
      <c r="H177" s="314"/>
      <c r="I177" s="215" t="s">
        <v>450</v>
      </c>
      <c r="J177" s="314" t="s">
        <v>17</v>
      </c>
      <c r="K177" s="314"/>
      <c r="L177" s="213" t="s">
        <v>29</v>
      </c>
      <c r="M177" s="213">
        <v>5</v>
      </c>
      <c r="N177" s="312" t="s">
        <v>19</v>
      </c>
      <c r="O177" s="312"/>
      <c r="P177" s="312"/>
      <c r="Q177" s="213" t="s">
        <v>18</v>
      </c>
      <c r="W177" s="144">
        <f t="shared" si="2"/>
        <v>0</v>
      </c>
    </row>
    <row r="178" spans="2:23" ht="30" customHeight="1">
      <c r="B178" s="184"/>
      <c r="C178" s="312">
        <v>2018</v>
      </c>
      <c r="D178" s="312"/>
      <c r="E178" s="215" t="s">
        <v>1231</v>
      </c>
      <c r="F178" s="314" t="s">
        <v>1230</v>
      </c>
      <c r="G178" s="314"/>
      <c r="H178" s="314"/>
      <c r="I178" s="215" t="s">
        <v>450</v>
      </c>
      <c r="J178" s="314" t="s">
        <v>17</v>
      </c>
      <c r="K178" s="314"/>
      <c r="L178" s="213" t="s">
        <v>29</v>
      </c>
      <c r="M178" s="213">
        <v>5</v>
      </c>
      <c r="N178" s="312" t="s">
        <v>19</v>
      </c>
      <c r="O178" s="312"/>
      <c r="P178" s="312"/>
      <c r="Q178" s="213" t="s">
        <v>18</v>
      </c>
      <c r="W178" s="144">
        <f t="shared" si="2"/>
        <v>0</v>
      </c>
    </row>
    <row r="179" spans="2:23" ht="30" customHeight="1">
      <c r="B179" s="184"/>
      <c r="C179" s="312">
        <v>2018</v>
      </c>
      <c r="D179" s="312"/>
      <c r="E179" s="215" t="s">
        <v>1229</v>
      </c>
      <c r="F179" s="314" t="s">
        <v>1228</v>
      </c>
      <c r="G179" s="314"/>
      <c r="H179" s="314"/>
      <c r="I179" s="215" t="s">
        <v>450</v>
      </c>
      <c r="J179" s="314" t="s">
        <v>17</v>
      </c>
      <c r="K179" s="314"/>
      <c r="L179" s="213" t="s">
        <v>29</v>
      </c>
      <c r="M179" s="213">
        <v>5</v>
      </c>
      <c r="N179" s="312" t="s">
        <v>19</v>
      </c>
      <c r="O179" s="312"/>
      <c r="P179" s="312"/>
      <c r="Q179" s="213" t="s">
        <v>18</v>
      </c>
      <c r="W179" s="144">
        <f t="shared" si="2"/>
        <v>0</v>
      </c>
    </row>
    <row r="180" spans="2:23" ht="30" customHeight="1">
      <c r="B180" s="171"/>
      <c r="C180" s="312">
        <v>2018</v>
      </c>
      <c r="D180" s="312"/>
      <c r="E180" s="215" t="s">
        <v>1227</v>
      </c>
      <c r="F180" s="314" t="s">
        <v>1225</v>
      </c>
      <c r="G180" s="314"/>
      <c r="H180" s="314"/>
      <c r="I180" s="215" t="s">
        <v>450</v>
      </c>
      <c r="J180" s="314" t="s">
        <v>17</v>
      </c>
      <c r="K180" s="314"/>
      <c r="L180" s="213" t="s">
        <v>18</v>
      </c>
      <c r="M180" s="213">
        <v>4</v>
      </c>
      <c r="N180" s="312" t="s">
        <v>19</v>
      </c>
      <c r="O180" s="312"/>
      <c r="P180" s="312"/>
      <c r="Q180" s="213" t="s">
        <v>18</v>
      </c>
      <c r="W180" s="144">
        <f t="shared" si="2"/>
        <v>0</v>
      </c>
    </row>
    <row r="181" spans="2:23" ht="30" customHeight="1">
      <c r="B181" s="184"/>
      <c r="C181" s="312">
        <v>2018</v>
      </c>
      <c r="D181" s="312"/>
      <c r="E181" s="215" t="s">
        <v>1226</v>
      </c>
      <c r="F181" s="314" t="s">
        <v>1225</v>
      </c>
      <c r="G181" s="314"/>
      <c r="H181" s="314"/>
      <c r="I181" s="215" t="s">
        <v>450</v>
      </c>
      <c r="J181" s="314" t="s">
        <v>17</v>
      </c>
      <c r="K181" s="314"/>
      <c r="L181" s="213" t="s">
        <v>29</v>
      </c>
      <c r="M181" s="213">
        <v>5</v>
      </c>
      <c r="N181" s="312" t="s">
        <v>19</v>
      </c>
      <c r="O181" s="312"/>
      <c r="P181" s="312"/>
      <c r="Q181" s="213" t="s">
        <v>18</v>
      </c>
      <c r="W181" s="144">
        <f t="shared" si="2"/>
        <v>0</v>
      </c>
    </row>
    <row r="182" spans="2:23" ht="30" customHeight="1">
      <c r="B182" s="184"/>
      <c r="C182" s="312">
        <v>2018</v>
      </c>
      <c r="D182" s="312"/>
      <c r="E182" s="215" t="s">
        <v>1224</v>
      </c>
      <c r="F182" s="314" t="s">
        <v>1223</v>
      </c>
      <c r="G182" s="314"/>
      <c r="H182" s="314"/>
      <c r="I182" s="215" t="s">
        <v>450</v>
      </c>
      <c r="J182" s="314" t="s">
        <v>17</v>
      </c>
      <c r="K182" s="314"/>
      <c r="L182" s="213" t="s">
        <v>29</v>
      </c>
      <c r="M182" s="213">
        <v>5</v>
      </c>
      <c r="N182" s="312" t="s">
        <v>19</v>
      </c>
      <c r="O182" s="312"/>
      <c r="P182" s="312"/>
      <c r="Q182" s="213" t="s">
        <v>18</v>
      </c>
      <c r="W182" s="144">
        <f t="shared" si="2"/>
        <v>0</v>
      </c>
    </row>
    <row r="183" spans="2:23" ht="30" customHeight="1">
      <c r="B183" s="184"/>
      <c r="C183" s="312">
        <v>2018</v>
      </c>
      <c r="D183" s="312"/>
      <c r="E183" s="215" t="s">
        <v>1222</v>
      </c>
      <c r="F183" s="314" t="s">
        <v>1221</v>
      </c>
      <c r="G183" s="314"/>
      <c r="H183" s="314"/>
      <c r="I183" s="215" t="s">
        <v>450</v>
      </c>
      <c r="J183" s="314" t="s">
        <v>17</v>
      </c>
      <c r="K183" s="314"/>
      <c r="L183" s="213" t="s">
        <v>29</v>
      </c>
      <c r="M183" s="213">
        <v>5</v>
      </c>
      <c r="N183" s="312" t="s">
        <v>19</v>
      </c>
      <c r="O183" s="312"/>
      <c r="P183" s="312"/>
      <c r="Q183" s="213" t="s">
        <v>18</v>
      </c>
      <c r="W183" s="144">
        <f t="shared" si="2"/>
        <v>0</v>
      </c>
    </row>
    <row r="184" spans="2:23" ht="30" customHeight="1">
      <c r="B184" s="184"/>
      <c r="C184" s="312">
        <v>2018</v>
      </c>
      <c r="D184" s="312"/>
      <c r="E184" s="215" t="s">
        <v>1220</v>
      </c>
      <c r="F184" s="314" t="s">
        <v>1219</v>
      </c>
      <c r="G184" s="314"/>
      <c r="H184" s="314"/>
      <c r="I184" s="215" t="s">
        <v>450</v>
      </c>
      <c r="J184" s="314" t="s">
        <v>17</v>
      </c>
      <c r="K184" s="314"/>
      <c r="L184" s="213" t="s">
        <v>29</v>
      </c>
      <c r="M184" s="213">
        <v>5</v>
      </c>
      <c r="N184" s="312" t="s">
        <v>19</v>
      </c>
      <c r="O184" s="312"/>
      <c r="P184" s="312"/>
      <c r="Q184" s="213" t="s">
        <v>18</v>
      </c>
      <c r="W184" s="144">
        <f t="shared" si="2"/>
        <v>0</v>
      </c>
    </row>
    <row r="185" spans="2:23" s="181" customFormat="1" ht="30" customHeight="1">
      <c r="B185" s="180"/>
      <c r="C185" s="308">
        <v>2018</v>
      </c>
      <c r="D185" s="308"/>
      <c r="E185" s="153" t="s">
        <v>1218</v>
      </c>
      <c r="F185" s="310" t="s">
        <v>1217</v>
      </c>
      <c r="G185" s="310"/>
      <c r="H185" s="310"/>
      <c r="I185" s="153" t="s">
        <v>450</v>
      </c>
      <c r="J185" s="310" t="s">
        <v>17</v>
      </c>
      <c r="K185" s="310"/>
      <c r="L185" s="212" t="s">
        <v>18</v>
      </c>
      <c r="M185" s="212">
        <v>3</v>
      </c>
      <c r="N185" s="308" t="s">
        <v>19</v>
      </c>
      <c r="O185" s="308"/>
      <c r="P185" s="308"/>
      <c r="Q185" s="212" t="s">
        <v>18</v>
      </c>
      <c r="R185" s="155"/>
      <c r="S185" s="155"/>
      <c r="T185" s="155"/>
      <c r="U185" s="155"/>
      <c r="V185" s="155"/>
      <c r="W185" s="155">
        <f t="shared" si="2"/>
        <v>0</v>
      </c>
    </row>
    <row r="186" spans="2:23" ht="30" customHeight="1">
      <c r="B186" s="171"/>
      <c r="C186" s="312">
        <v>2018</v>
      </c>
      <c r="D186" s="312"/>
      <c r="E186" s="215" t="s">
        <v>1216</v>
      </c>
      <c r="F186" s="314" t="s">
        <v>1215</v>
      </c>
      <c r="G186" s="314"/>
      <c r="H186" s="314"/>
      <c r="I186" s="215" t="s">
        <v>450</v>
      </c>
      <c r="J186" s="314" t="s">
        <v>17</v>
      </c>
      <c r="K186" s="314"/>
      <c r="L186" s="213" t="s">
        <v>18</v>
      </c>
      <c r="M186" s="213">
        <v>4</v>
      </c>
      <c r="N186" s="312" t="s">
        <v>19</v>
      </c>
      <c r="O186" s="312"/>
      <c r="P186" s="312"/>
      <c r="Q186" s="213" t="s">
        <v>18</v>
      </c>
      <c r="W186" s="144">
        <f t="shared" si="2"/>
        <v>0</v>
      </c>
    </row>
    <row r="187" spans="2:23" ht="30" customHeight="1">
      <c r="B187" s="184"/>
      <c r="C187" s="312">
        <v>2018</v>
      </c>
      <c r="D187" s="312"/>
      <c r="E187" s="215" t="s">
        <v>1214</v>
      </c>
      <c r="F187" s="314" t="s">
        <v>1213</v>
      </c>
      <c r="G187" s="314"/>
      <c r="H187" s="314"/>
      <c r="I187" s="215" t="s">
        <v>450</v>
      </c>
      <c r="J187" s="314" t="s">
        <v>17</v>
      </c>
      <c r="K187" s="314"/>
      <c r="L187" s="213" t="s">
        <v>29</v>
      </c>
      <c r="M187" s="213">
        <v>5</v>
      </c>
      <c r="N187" s="312" t="s">
        <v>19</v>
      </c>
      <c r="O187" s="312"/>
      <c r="P187" s="312"/>
      <c r="Q187" s="213" t="s">
        <v>18</v>
      </c>
      <c r="W187" s="144">
        <f t="shared" si="2"/>
        <v>0</v>
      </c>
    </row>
    <row r="188" spans="2:23" ht="30" customHeight="1">
      <c r="B188" s="184"/>
      <c r="C188" s="312">
        <v>2018</v>
      </c>
      <c r="D188" s="312"/>
      <c r="E188" s="215" t="s">
        <v>1212</v>
      </c>
      <c r="F188" s="314" t="s">
        <v>1211</v>
      </c>
      <c r="G188" s="314"/>
      <c r="H188" s="314"/>
      <c r="I188" s="215" t="s">
        <v>450</v>
      </c>
      <c r="J188" s="314" t="s">
        <v>17</v>
      </c>
      <c r="K188" s="314"/>
      <c r="L188" s="213" t="s">
        <v>29</v>
      </c>
      <c r="M188" s="213">
        <v>5</v>
      </c>
      <c r="N188" s="312" t="s">
        <v>19</v>
      </c>
      <c r="O188" s="312"/>
      <c r="P188" s="312"/>
      <c r="Q188" s="213" t="s">
        <v>18</v>
      </c>
      <c r="W188" s="144">
        <f t="shared" si="2"/>
        <v>0</v>
      </c>
    </row>
    <row r="189" spans="2:23" ht="30" customHeight="1">
      <c r="B189" s="184"/>
      <c r="C189" s="312">
        <v>2018</v>
      </c>
      <c r="D189" s="312"/>
      <c r="E189" s="215" t="s">
        <v>1210</v>
      </c>
      <c r="F189" s="314" t="s">
        <v>1209</v>
      </c>
      <c r="G189" s="314"/>
      <c r="H189" s="314"/>
      <c r="I189" s="215" t="s">
        <v>450</v>
      </c>
      <c r="J189" s="314" t="s">
        <v>17</v>
      </c>
      <c r="K189" s="314"/>
      <c r="L189" s="213" t="s">
        <v>29</v>
      </c>
      <c r="M189" s="213">
        <v>5</v>
      </c>
      <c r="N189" s="312" t="s">
        <v>19</v>
      </c>
      <c r="O189" s="312"/>
      <c r="P189" s="312"/>
      <c r="Q189" s="213" t="s">
        <v>18</v>
      </c>
      <c r="W189" s="144">
        <f t="shared" si="2"/>
        <v>0</v>
      </c>
    </row>
    <row r="190" spans="2:23" ht="30" customHeight="1">
      <c r="B190" s="171"/>
      <c r="C190" s="312">
        <v>2018</v>
      </c>
      <c r="D190" s="312"/>
      <c r="E190" s="215" t="s">
        <v>1208</v>
      </c>
      <c r="F190" s="314" t="s">
        <v>1207</v>
      </c>
      <c r="G190" s="314"/>
      <c r="H190" s="314"/>
      <c r="I190" s="215" t="s">
        <v>450</v>
      </c>
      <c r="J190" s="314" t="s">
        <v>17</v>
      </c>
      <c r="K190" s="314"/>
      <c r="L190" s="213" t="s">
        <v>18</v>
      </c>
      <c r="M190" s="213">
        <v>4</v>
      </c>
      <c r="N190" s="312" t="s">
        <v>19</v>
      </c>
      <c r="O190" s="312"/>
      <c r="P190" s="312"/>
      <c r="Q190" s="213" t="s">
        <v>18</v>
      </c>
      <c r="W190" s="144">
        <f t="shared" si="2"/>
        <v>0</v>
      </c>
    </row>
    <row r="191" spans="2:23" ht="30" customHeight="1">
      <c r="B191" s="184"/>
      <c r="C191" s="312">
        <v>2018</v>
      </c>
      <c r="D191" s="312"/>
      <c r="E191" s="215" t="s">
        <v>1206</v>
      </c>
      <c r="F191" s="314" t="s">
        <v>1205</v>
      </c>
      <c r="G191" s="314"/>
      <c r="H191" s="314"/>
      <c r="I191" s="215" t="s">
        <v>450</v>
      </c>
      <c r="J191" s="314" t="s">
        <v>17</v>
      </c>
      <c r="K191" s="314"/>
      <c r="L191" s="213" t="s">
        <v>29</v>
      </c>
      <c r="M191" s="213">
        <v>5</v>
      </c>
      <c r="N191" s="312" t="s">
        <v>19</v>
      </c>
      <c r="O191" s="312"/>
      <c r="P191" s="312"/>
      <c r="Q191" s="213" t="s">
        <v>18</v>
      </c>
      <c r="W191" s="144">
        <f t="shared" si="2"/>
        <v>0</v>
      </c>
    </row>
    <row r="192" spans="2:23" ht="30" customHeight="1">
      <c r="B192" s="184"/>
      <c r="C192" s="312">
        <v>2018</v>
      </c>
      <c r="D192" s="312"/>
      <c r="E192" s="215" t="s">
        <v>1204</v>
      </c>
      <c r="F192" s="314" t="s">
        <v>1203</v>
      </c>
      <c r="G192" s="314"/>
      <c r="H192" s="314"/>
      <c r="I192" s="215" t="s">
        <v>450</v>
      </c>
      <c r="J192" s="314" t="s">
        <v>17</v>
      </c>
      <c r="K192" s="314"/>
      <c r="L192" s="213" t="s">
        <v>29</v>
      </c>
      <c r="M192" s="213">
        <v>5</v>
      </c>
      <c r="N192" s="312" t="s">
        <v>19</v>
      </c>
      <c r="O192" s="312"/>
      <c r="P192" s="312"/>
      <c r="Q192" s="213" t="s">
        <v>18</v>
      </c>
      <c r="W192" s="144">
        <f t="shared" si="2"/>
        <v>0</v>
      </c>
    </row>
    <row r="193" spans="2:23" s="181" customFormat="1" ht="30" customHeight="1">
      <c r="B193" s="180"/>
      <c r="C193" s="308">
        <v>2018</v>
      </c>
      <c r="D193" s="308"/>
      <c r="E193" s="153" t="s">
        <v>1202</v>
      </c>
      <c r="F193" s="310" t="s">
        <v>1200</v>
      </c>
      <c r="G193" s="310"/>
      <c r="H193" s="310"/>
      <c r="I193" s="153" t="s">
        <v>450</v>
      </c>
      <c r="J193" s="310" t="s">
        <v>17</v>
      </c>
      <c r="K193" s="310"/>
      <c r="L193" s="212" t="s">
        <v>18</v>
      </c>
      <c r="M193" s="212">
        <v>3</v>
      </c>
      <c r="N193" s="308" t="s">
        <v>19</v>
      </c>
      <c r="O193" s="308"/>
      <c r="P193" s="308"/>
      <c r="Q193" s="212" t="s">
        <v>18</v>
      </c>
      <c r="R193" s="155"/>
      <c r="S193" s="155"/>
      <c r="T193" s="155"/>
      <c r="U193" s="155"/>
      <c r="V193" s="155"/>
      <c r="W193" s="155">
        <f t="shared" si="2"/>
        <v>0</v>
      </c>
    </row>
    <row r="194" spans="2:23" ht="30" customHeight="1">
      <c r="B194" s="171"/>
      <c r="C194" s="312">
        <v>2018</v>
      </c>
      <c r="D194" s="312"/>
      <c r="E194" s="215" t="s">
        <v>1201</v>
      </c>
      <c r="F194" s="314" t="s">
        <v>1200</v>
      </c>
      <c r="G194" s="314"/>
      <c r="H194" s="314"/>
      <c r="I194" s="215" t="s">
        <v>450</v>
      </c>
      <c r="J194" s="314" t="s">
        <v>17</v>
      </c>
      <c r="K194" s="314"/>
      <c r="L194" s="213" t="s">
        <v>18</v>
      </c>
      <c r="M194" s="213">
        <v>4</v>
      </c>
      <c r="N194" s="312" t="s">
        <v>19</v>
      </c>
      <c r="O194" s="312"/>
      <c r="P194" s="312"/>
      <c r="Q194" s="213" t="s">
        <v>18</v>
      </c>
      <c r="W194" s="144">
        <f t="shared" si="2"/>
        <v>0</v>
      </c>
    </row>
    <row r="195" spans="2:23" ht="30" customHeight="1">
      <c r="B195" s="184"/>
      <c r="C195" s="312">
        <v>2018</v>
      </c>
      <c r="D195" s="312"/>
      <c r="E195" s="215" t="s">
        <v>1199</v>
      </c>
      <c r="F195" s="314" t="s">
        <v>1198</v>
      </c>
      <c r="G195" s="314"/>
      <c r="H195" s="314"/>
      <c r="I195" s="215" t="s">
        <v>450</v>
      </c>
      <c r="J195" s="314" t="s">
        <v>17</v>
      </c>
      <c r="K195" s="314"/>
      <c r="L195" s="213" t="s">
        <v>29</v>
      </c>
      <c r="M195" s="213">
        <v>5</v>
      </c>
      <c r="N195" s="312" t="s">
        <v>19</v>
      </c>
      <c r="O195" s="312"/>
      <c r="P195" s="312"/>
      <c r="Q195" s="213" t="s">
        <v>18</v>
      </c>
      <c r="W195" s="144">
        <f t="shared" si="2"/>
        <v>0</v>
      </c>
    </row>
    <row r="196" spans="2:23" ht="30" customHeight="1">
      <c r="B196" s="184"/>
      <c r="C196" s="312">
        <v>2018</v>
      </c>
      <c r="D196" s="312"/>
      <c r="E196" s="215" t="s">
        <v>1197</v>
      </c>
      <c r="F196" s="314" t="s">
        <v>1196</v>
      </c>
      <c r="G196" s="314"/>
      <c r="H196" s="314"/>
      <c r="I196" s="215" t="s">
        <v>450</v>
      </c>
      <c r="J196" s="314" t="s">
        <v>17</v>
      </c>
      <c r="K196" s="314"/>
      <c r="L196" s="213" t="s">
        <v>29</v>
      </c>
      <c r="M196" s="213">
        <v>5</v>
      </c>
      <c r="N196" s="312" t="s">
        <v>19</v>
      </c>
      <c r="O196" s="312"/>
      <c r="P196" s="312"/>
      <c r="Q196" s="213" t="s">
        <v>18</v>
      </c>
      <c r="W196" s="144">
        <f t="shared" ref="W196:W259" si="3">R196+S196+T196+U196+V196</f>
        <v>0</v>
      </c>
    </row>
    <row r="197" spans="2:23" ht="30" customHeight="1">
      <c r="B197" s="184"/>
      <c r="C197" s="312">
        <v>2018</v>
      </c>
      <c r="D197" s="312"/>
      <c r="E197" s="215" t="s">
        <v>1195</v>
      </c>
      <c r="F197" s="314" t="s">
        <v>1194</v>
      </c>
      <c r="G197" s="314"/>
      <c r="H197" s="314"/>
      <c r="I197" s="215" t="s">
        <v>450</v>
      </c>
      <c r="J197" s="314" t="s">
        <v>17</v>
      </c>
      <c r="K197" s="314"/>
      <c r="L197" s="213" t="s">
        <v>29</v>
      </c>
      <c r="M197" s="213">
        <v>5</v>
      </c>
      <c r="N197" s="312" t="s">
        <v>19</v>
      </c>
      <c r="O197" s="312"/>
      <c r="P197" s="312"/>
      <c r="Q197" s="213" t="s">
        <v>18</v>
      </c>
      <c r="W197" s="144">
        <f t="shared" si="3"/>
        <v>0</v>
      </c>
    </row>
    <row r="198" spans="2:23" s="181" customFormat="1" ht="30" customHeight="1">
      <c r="B198" s="180"/>
      <c r="C198" s="308">
        <v>2018</v>
      </c>
      <c r="D198" s="308"/>
      <c r="E198" s="153" t="s">
        <v>1193</v>
      </c>
      <c r="F198" s="310" t="s">
        <v>1191</v>
      </c>
      <c r="G198" s="310"/>
      <c r="H198" s="310"/>
      <c r="I198" s="153" t="s">
        <v>450</v>
      </c>
      <c r="J198" s="310" t="s">
        <v>17</v>
      </c>
      <c r="K198" s="310"/>
      <c r="L198" s="212" t="s">
        <v>18</v>
      </c>
      <c r="M198" s="212">
        <v>3</v>
      </c>
      <c r="N198" s="308" t="s">
        <v>19</v>
      </c>
      <c r="O198" s="308"/>
      <c r="P198" s="308"/>
      <c r="Q198" s="212" t="s">
        <v>18</v>
      </c>
      <c r="R198" s="155"/>
      <c r="S198" s="155"/>
      <c r="T198" s="155"/>
      <c r="U198" s="155"/>
      <c r="V198" s="155"/>
      <c r="W198" s="155">
        <f t="shared" si="3"/>
        <v>0</v>
      </c>
    </row>
    <row r="199" spans="2:23" ht="30" customHeight="1">
      <c r="B199" s="171"/>
      <c r="C199" s="312">
        <v>2018</v>
      </c>
      <c r="D199" s="312"/>
      <c r="E199" s="215" t="s">
        <v>1192</v>
      </c>
      <c r="F199" s="314" t="s">
        <v>1191</v>
      </c>
      <c r="G199" s="314"/>
      <c r="H199" s="314"/>
      <c r="I199" s="215" t="s">
        <v>450</v>
      </c>
      <c r="J199" s="314" t="s">
        <v>17</v>
      </c>
      <c r="K199" s="314"/>
      <c r="L199" s="213" t="s">
        <v>18</v>
      </c>
      <c r="M199" s="213">
        <v>4</v>
      </c>
      <c r="N199" s="312" t="s">
        <v>19</v>
      </c>
      <c r="O199" s="312"/>
      <c r="P199" s="312"/>
      <c r="Q199" s="213" t="s">
        <v>18</v>
      </c>
      <c r="W199" s="144">
        <f t="shared" si="3"/>
        <v>0</v>
      </c>
    </row>
    <row r="200" spans="2:23" ht="30" customHeight="1">
      <c r="B200" s="184"/>
      <c r="C200" s="312">
        <v>2018</v>
      </c>
      <c r="D200" s="312"/>
      <c r="E200" s="215" t="s">
        <v>1190</v>
      </c>
      <c r="F200" s="314" t="s">
        <v>1189</v>
      </c>
      <c r="G200" s="314"/>
      <c r="H200" s="314"/>
      <c r="I200" s="215" t="s">
        <v>450</v>
      </c>
      <c r="J200" s="314" t="s">
        <v>17</v>
      </c>
      <c r="K200" s="314"/>
      <c r="L200" s="213" t="s">
        <v>29</v>
      </c>
      <c r="M200" s="213">
        <v>5</v>
      </c>
      <c r="N200" s="312" t="s">
        <v>19</v>
      </c>
      <c r="O200" s="312"/>
      <c r="P200" s="312"/>
      <c r="Q200" s="213" t="s">
        <v>18</v>
      </c>
      <c r="W200" s="144">
        <f t="shared" si="3"/>
        <v>0</v>
      </c>
    </row>
    <row r="201" spans="2:23" ht="30" customHeight="1">
      <c r="B201" s="184"/>
      <c r="C201" s="312">
        <v>2018</v>
      </c>
      <c r="D201" s="312"/>
      <c r="E201" s="215" t="s">
        <v>1188</v>
      </c>
      <c r="F201" s="314" t="s">
        <v>1187</v>
      </c>
      <c r="G201" s="314"/>
      <c r="H201" s="314"/>
      <c r="I201" s="215" t="s">
        <v>450</v>
      </c>
      <c r="J201" s="314" t="s">
        <v>17</v>
      </c>
      <c r="K201" s="314"/>
      <c r="L201" s="213" t="s">
        <v>29</v>
      </c>
      <c r="M201" s="213">
        <v>5</v>
      </c>
      <c r="N201" s="312" t="s">
        <v>19</v>
      </c>
      <c r="O201" s="312"/>
      <c r="P201" s="312"/>
      <c r="Q201" s="213" t="s">
        <v>18</v>
      </c>
      <c r="W201" s="144">
        <f t="shared" si="3"/>
        <v>0</v>
      </c>
    </row>
    <row r="202" spans="2:23" ht="30" customHeight="1">
      <c r="B202" s="184"/>
      <c r="C202" s="312">
        <v>2018</v>
      </c>
      <c r="D202" s="312"/>
      <c r="E202" s="215" t="s">
        <v>1186</v>
      </c>
      <c r="F202" s="314" t="s">
        <v>1185</v>
      </c>
      <c r="G202" s="314"/>
      <c r="H202" s="314"/>
      <c r="I202" s="215" t="s">
        <v>450</v>
      </c>
      <c r="J202" s="314" t="s">
        <v>17</v>
      </c>
      <c r="K202" s="314"/>
      <c r="L202" s="213" t="s">
        <v>29</v>
      </c>
      <c r="M202" s="213">
        <v>5</v>
      </c>
      <c r="N202" s="312" t="s">
        <v>19</v>
      </c>
      <c r="O202" s="312"/>
      <c r="P202" s="312"/>
      <c r="Q202" s="213" t="s">
        <v>18</v>
      </c>
      <c r="W202" s="144">
        <f t="shared" si="3"/>
        <v>0</v>
      </c>
    </row>
    <row r="203" spans="2:23" ht="30" customHeight="1">
      <c r="B203" s="184"/>
      <c r="C203" s="312">
        <v>2018</v>
      </c>
      <c r="D203" s="312"/>
      <c r="E203" s="215" t="s">
        <v>1184</v>
      </c>
      <c r="F203" s="314" t="s">
        <v>1183</v>
      </c>
      <c r="G203" s="314"/>
      <c r="H203" s="314"/>
      <c r="I203" s="215" t="s">
        <v>450</v>
      </c>
      <c r="J203" s="314" t="s">
        <v>17</v>
      </c>
      <c r="K203" s="314"/>
      <c r="L203" s="213" t="s">
        <v>29</v>
      </c>
      <c r="M203" s="213">
        <v>5</v>
      </c>
      <c r="N203" s="312" t="s">
        <v>19</v>
      </c>
      <c r="O203" s="312"/>
      <c r="P203" s="312"/>
      <c r="Q203" s="213" t="s">
        <v>18</v>
      </c>
      <c r="W203" s="144">
        <f t="shared" si="3"/>
        <v>0</v>
      </c>
    </row>
    <row r="204" spans="2:23" s="181" customFormat="1" ht="30" customHeight="1">
      <c r="B204" s="180"/>
      <c r="C204" s="308">
        <v>2018</v>
      </c>
      <c r="D204" s="308"/>
      <c r="E204" s="153" t="s">
        <v>1182</v>
      </c>
      <c r="F204" s="310" t="s">
        <v>1181</v>
      </c>
      <c r="G204" s="310"/>
      <c r="H204" s="310"/>
      <c r="I204" s="153" t="s">
        <v>450</v>
      </c>
      <c r="J204" s="310" t="s">
        <v>17</v>
      </c>
      <c r="K204" s="310"/>
      <c r="L204" s="212" t="s">
        <v>18</v>
      </c>
      <c r="M204" s="212">
        <v>3</v>
      </c>
      <c r="N204" s="308" t="s">
        <v>19</v>
      </c>
      <c r="O204" s="308"/>
      <c r="P204" s="308"/>
      <c r="Q204" s="212" t="s">
        <v>18</v>
      </c>
      <c r="R204" s="155"/>
      <c r="S204" s="155"/>
      <c r="T204" s="155"/>
      <c r="U204" s="155"/>
      <c r="V204" s="155"/>
      <c r="W204" s="155">
        <f t="shared" si="3"/>
        <v>0</v>
      </c>
    </row>
    <row r="205" spans="2:23" ht="30" customHeight="1">
      <c r="B205" s="171"/>
      <c r="C205" s="312">
        <v>2018</v>
      </c>
      <c r="D205" s="312"/>
      <c r="E205" s="215" t="s">
        <v>1180</v>
      </c>
      <c r="F205" s="314" t="s">
        <v>1179</v>
      </c>
      <c r="G205" s="314"/>
      <c r="H205" s="314"/>
      <c r="I205" s="215" t="s">
        <v>450</v>
      </c>
      <c r="J205" s="314" t="s">
        <v>17</v>
      </c>
      <c r="K205" s="314"/>
      <c r="L205" s="213" t="s">
        <v>18</v>
      </c>
      <c r="M205" s="213">
        <v>4</v>
      </c>
      <c r="N205" s="312" t="s">
        <v>19</v>
      </c>
      <c r="O205" s="312"/>
      <c r="P205" s="312"/>
      <c r="Q205" s="213" t="s">
        <v>18</v>
      </c>
      <c r="W205" s="144">
        <f t="shared" si="3"/>
        <v>0</v>
      </c>
    </row>
    <row r="206" spans="2:23" ht="30" customHeight="1">
      <c r="B206" s="184"/>
      <c r="C206" s="312">
        <v>2018</v>
      </c>
      <c r="D206" s="312"/>
      <c r="E206" s="215" t="s">
        <v>1178</v>
      </c>
      <c r="F206" s="314" t="s">
        <v>1177</v>
      </c>
      <c r="G206" s="314"/>
      <c r="H206" s="314"/>
      <c r="I206" s="215" t="s">
        <v>450</v>
      </c>
      <c r="J206" s="314" t="s">
        <v>17</v>
      </c>
      <c r="K206" s="314"/>
      <c r="L206" s="213" t="s">
        <v>29</v>
      </c>
      <c r="M206" s="213">
        <v>5</v>
      </c>
      <c r="N206" s="312" t="s">
        <v>19</v>
      </c>
      <c r="O206" s="312"/>
      <c r="P206" s="312"/>
      <c r="Q206" s="213" t="s">
        <v>18</v>
      </c>
      <c r="R206" s="159"/>
      <c r="S206" s="159"/>
      <c r="T206" s="159"/>
      <c r="U206" s="159"/>
      <c r="V206" s="159"/>
      <c r="W206" s="159">
        <f t="shared" si="3"/>
        <v>0</v>
      </c>
    </row>
    <row r="207" spans="2:23" ht="30" customHeight="1">
      <c r="B207" s="184"/>
      <c r="C207" s="312">
        <v>2018</v>
      </c>
      <c r="D207" s="312"/>
      <c r="E207" s="215" t="s">
        <v>1176</v>
      </c>
      <c r="F207" s="314" t="s">
        <v>1175</v>
      </c>
      <c r="G207" s="314"/>
      <c r="H207" s="314"/>
      <c r="I207" s="215" t="s">
        <v>450</v>
      </c>
      <c r="J207" s="314" t="s">
        <v>17</v>
      </c>
      <c r="K207" s="314"/>
      <c r="L207" s="213" t="s">
        <v>29</v>
      </c>
      <c r="M207" s="213">
        <v>5</v>
      </c>
      <c r="N207" s="312" t="s">
        <v>19</v>
      </c>
      <c r="O207" s="312"/>
      <c r="P207" s="312"/>
      <c r="Q207" s="213" t="s">
        <v>18</v>
      </c>
      <c r="R207" s="159"/>
      <c r="S207" s="159"/>
      <c r="T207" s="159"/>
      <c r="U207" s="159"/>
      <c r="V207" s="159"/>
      <c r="W207" s="159">
        <f t="shared" si="3"/>
        <v>0</v>
      </c>
    </row>
    <row r="208" spans="2:23" ht="30" customHeight="1">
      <c r="B208" s="184"/>
      <c r="C208" s="312">
        <v>2018</v>
      </c>
      <c r="D208" s="312"/>
      <c r="E208" s="215" t="s">
        <v>1174</v>
      </c>
      <c r="F208" s="314" t="s">
        <v>1173</v>
      </c>
      <c r="G208" s="314"/>
      <c r="H208" s="314"/>
      <c r="I208" s="215" t="s">
        <v>450</v>
      </c>
      <c r="J208" s="314" t="s">
        <v>17</v>
      </c>
      <c r="K208" s="314"/>
      <c r="L208" s="213" t="s">
        <v>29</v>
      </c>
      <c r="M208" s="213">
        <v>5</v>
      </c>
      <c r="N208" s="312" t="s">
        <v>19</v>
      </c>
      <c r="O208" s="312"/>
      <c r="P208" s="312"/>
      <c r="Q208" s="213" t="s">
        <v>18</v>
      </c>
      <c r="R208" s="159"/>
      <c r="S208" s="159"/>
      <c r="T208" s="159"/>
      <c r="U208" s="159"/>
      <c r="V208" s="159"/>
      <c r="W208" s="159">
        <f t="shared" si="3"/>
        <v>0</v>
      </c>
    </row>
    <row r="209" spans="2:23" ht="30" customHeight="1">
      <c r="B209" s="171"/>
      <c r="C209" s="312">
        <v>2018</v>
      </c>
      <c r="D209" s="312"/>
      <c r="E209" s="215" t="s">
        <v>1172</v>
      </c>
      <c r="F209" s="314" t="s">
        <v>1171</v>
      </c>
      <c r="G209" s="314"/>
      <c r="H209" s="314"/>
      <c r="I209" s="215" t="s">
        <v>450</v>
      </c>
      <c r="J209" s="314" t="s">
        <v>17</v>
      </c>
      <c r="K209" s="314"/>
      <c r="L209" s="213" t="s">
        <v>18</v>
      </c>
      <c r="M209" s="213">
        <v>4</v>
      </c>
      <c r="N209" s="312" t="s">
        <v>19</v>
      </c>
      <c r="O209" s="312"/>
      <c r="P209" s="312"/>
      <c r="Q209" s="213" t="s">
        <v>18</v>
      </c>
      <c r="W209" s="144">
        <f t="shared" si="3"/>
        <v>0</v>
      </c>
    </row>
    <row r="210" spans="2:23" ht="30" customHeight="1">
      <c r="B210" s="184"/>
      <c r="C210" s="312">
        <v>2018</v>
      </c>
      <c r="D210" s="312"/>
      <c r="E210" s="215" t="s">
        <v>1170</v>
      </c>
      <c r="F210" s="314" t="s">
        <v>1169</v>
      </c>
      <c r="G210" s="314"/>
      <c r="H210" s="314"/>
      <c r="I210" s="215" t="s">
        <v>450</v>
      </c>
      <c r="J210" s="314" t="s">
        <v>17</v>
      </c>
      <c r="K210" s="314"/>
      <c r="L210" s="213" t="s">
        <v>29</v>
      </c>
      <c r="M210" s="213">
        <v>5</v>
      </c>
      <c r="N210" s="312" t="s">
        <v>19</v>
      </c>
      <c r="O210" s="312"/>
      <c r="P210" s="312"/>
      <c r="Q210" s="213" t="s">
        <v>18</v>
      </c>
      <c r="R210" s="159"/>
      <c r="S210" s="159"/>
      <c r="T210" s="159"/>
      <c r="U210" s="159"/>
      <c r="V210" s="159"/>
      <c r="W210" s="159">
        <f t="shared" si="3"/>
        <v>0</v>
      </c>
    </row>
    <row r="211" spans="2:23" ht="30" customHeight="1">
      <c r="B211" s="184"/>
      <c r="C211" s="312">
        <v>2018</v>
      </c>
      <c r="D211" s="312"/>
      <c r="E211" s="215" t="s">
        <v>1168</v>
      </c>
      <c r="F211" s="314" t="s">
        <v>1167</v>
      </c>
      <c r="G211" s="314"/>
      <c r="H211" s="314"/>
      <c r="I211" s="215" t="s">
        <v>450</v>
      </c>
      <c r="J211" s="314" t="s">
        <v>17</v>
      </c>
      <c r="K211" s="314"/>
      <c r="L211" s="213" t="s">
        <v>29</v>
      </c>
      <c r="M211" s="213">
        <v>5</v>
      </c>
      <c r="N211" s="312" t="s">
        <v>19</v>
      </c>
      <c r="O211" s="312"/>
      <c r="P211" s="312"/>
      <c r="Q211" s="213" t="s">
        <v>18</v>
      </c>
      <c r="W211" s="144">
        <f t="shared" si="3"/>
        <v>0</v>
      </c>
    </row>
    <row r="212" spans="2:23" ht="30" customHeight="1">
      <c r="B212" s="184"/>
      <c r="C212" s="312">
        <v>2018</v>
      </c>
      <c r="D212" s="312"/>
      <c r="E212" s="215" t="s">
        <v>1166</v>
      </c>
      <c r="F212" s="314" t="s">
        <v>1165</v>
      </c>
      <c r="G212" s="314"/>
      <c r="H212" s="314"/>
      <c r="I212" s="215" t="s">
        <v>450</v>
      </c>
      <c r="J212" s="314" t="s">
        <v>17</v>
      </c>
      <c r="K212" s="314"/>
      <c r="L212" s="213" t="s">
        <v>29</v>
      </c>
      <c r="M212" s="213">
        <v>5</v>
      </c>
      <c r="N212" s="312" t="s">
        <v>19</v>
      </c>
      <c r="O212" s="312"/>
      <c r="P212" s="312"/>
      <c r="Q212" s="213" t="s">
        <v>18</v>
      </c>
      <c r="W212" s="144">
        <f t="shared" si="3"/>
        <v>0</v>
      </c>
    </row>
    <row r="213" spans="2:23" ht="30" customHeight="1">
      <c r="B213" s="171"/>
      <c r="C213" s="312">
        <v>2018</v>
      </c>
      <c r="D213" s="312"/>
      <c r="E213" s="215" t="s">
        <v>1164</v>
      </c>
      <c r="F213" s="314" t="s">
        <v>1163</v>
      </c>
      <c r="G213" s="314"/>
      <c r="H213" s="314"/>
      <c r="I213" s="215" t="s">
        <v>450</v>
      </c>
      <c r="J213" s="314" t="s">
        <v>17</v>
      </c>
      <c r="K213" s="314"/>
      <c r="L213" s="213" t="s">
        <v>18</v>
      </c>
      <c r="M213" s="213">
        <v>4</v>
      </c>
      <c r="N213" s="312" t="s">
        <v>19</v>
      </c>
      <c r="O213" s="312"/>
      <c r="P213" s="312"/>
      <c r="Q213" s="213" t="s">
        <v>18</v>
      </c>
      <c r="W213" s="144">
        <f t="shared" si="3"/>
        <v>0</v>
      </c>
    </row>
    <row r="214" spans="2:23" ht="30" customHeight="1">
      <c r="B214" s="184"/>
      <c r="C214" s="312">
        <v>2018</v>
      </c>
      <c r="D214" s="312"/>
      <c r="E214" s="215" t="s">
        <v>1162</v>
      </c>
      <c r="F214" s="314" t="s">
        <v>1161</v>
      </c>
      <c r="G214" s="314"/>
      <c r="H214" s="314"/>
      <c r="I214" s="215" t="s">
        <v>450</v>
      </c>
      <c r="J214" s="314" t="s">
        <v>17</v>
      </c>
      <c r="K214" s="314"/>
      <c r="L214" s="213" t="s">
        <v>29</v>
      </c>
      <c r="M214" s="213">
        <v>5</v>
      </c>
      <c r="N214" s="312" t="s">
        <v>19</v>
      </c>
      <c r="O214" s="312"/>
      <c r="P214" s="312"/>
      <c r="Q214" s="213" t="s">
        <v>18</v>
      </c>
      <c r="W214" s="144">
        <f t="shared" si="3"/>
        <v>0</v>
      </c>
    </row>
    <row r="215" spans="2:23" ht="30" customHeight="1">
      <c r="B215" s="184"/>
      <c r="C215" s="312">
        <v>2018</v>
      </c>
      <c r="D215" s="312"/>
      <c r="E215" s="215" t="s">
        <v>1160</v>
      </c>
      <c r="F215" s="314" t="s">
        <v>1159</v>
      </c>
      <c r="G215" s="314"/>
      <c r="H215" s="314"/>
      <c r="I215" s="215" t="s">
        <v>450</v>
      </c>
      <c r="J215" s="314" t="s">
        <v>17</v>
      </c>
      <c r="K215" s="314"/>
      <c r="L215" s="213" t="s">
        <v>29</v>
      </c>
      <c r="M215" s="213">
        <v>5</v>
      </c>
      <c r="N215" s="312" t="s">
        <v>19</v>
      </c>
      <c r="O215" s="312"/>
      <c r="P215" s="312"/>
      <c r="Q215" s="213" t="s">
        <v>18</v>
      </c>
      <c r="W215" s="144">
        <f t="shared" si="3"/>
        <v>0</v>
      </c>
    </row>
    <row r="216" spans="2:23" ht="30" customHeight="1">
      <c r="B216" s="171"/>
      <c r="C216" s="312">
        <v>2018</v>
      </c>
      <c r="D216" s="312"/>
      <c r="E216" s="215" t="s">
        <v>1158</v>
      </c>
      <c r="F216" s="314" t="s">
        <v>1157</v>
      </c>
      <c r="G216" s="314"/>
      <c r="H216" s="314"/>
      <c r="I216" s="215" t="s">
        <v>450</v>
      </c>
      <c r="J216" s="314" t="s">
        <v>17</v>
      </c>
      <c r="K216" s="314"/>
      <c r="L216" s="213" t="s">
        <v>18</v>
      </c>
      <c r="M216" s="213">
        <v>4</v>
      </c>
      <c r="N216" s="312" t="s">
        <v>19</v>
      </c>
      <c r="O216" s="312"/>
      <c r="P216" s="312"/>
      <c r="Q216" s="213" t="s">
        <v>18</v>
      </c>
      <c r="W216" s="144">
        <f t="shared" si="3"/>
        <v>0</v>
      </c>
    </row>
    <row r="217" spans="2:23" ht="30" customHeight="1">
      <c r="B217" s="184"/>
      <c r="C217" s="312">
        <v>2018</v>
      </c>
      <c r="D217" s="312"/>
      <c r="E217" s="215" t="s">
        <v>1156</v>
      </c>
      <c r="F217" s="314" t="s">
        <v>1155</v>
      </c>
      <c r="G217" s="314"/>
      <c r="H217" s="314"/>
      <c r="I217" s="215" t="s">
        <v>450</v>
      </c>
      <c r="J217" s="314" t="s">
        <v>17</v>
      </c>
      <c r="K217" s="314"/>
      <c r="L217" s="213" t="s">
        <v>29</v>
      </c>
      <c r="M217" s="213">
        <v>5</v>
      </c>
      <c r="N217" s="312" t="s">
        <v>19</v>
      </c>
      <c r="O217" s="312"/>
      <c r="P217" s="312"/>
      <c r="Q217" s="213" t="s">
        <v>18</v>
      </c>
      <c r="W217" s="144">
        <f t="shared" si="3"/>
        <v>0</v>
      </c>
    </row>
    <row r="218" spans="2:23" ht="30" customHeight="1">
      <c r="B218" s="184"/>
      <c r="C218" s="312">
        <v>2018</v>
      </c>
      <c r="D218" s="312"/>
      <c r="E218" s="215" t="s">
        <v>1154</v>
      </c>
      <c r="F218" s="314" t="s">
        <v>1153</v>
      </c>
      <c r="G218" s="314"/>
      <c r="H218" s="314"/>
      <c r="I218" s="215" t="s">
        <v>450</v>
      </c>
      <c r="J218" s="314" t="s">
        <v>17</v>
      </c>
      <c r="K218" s="314"/>
      <c r="L218" s="213" t="s">
        <v>29</v>
      </c>
      <c r="M218" s="213">
        <v>5</v>
      </c>
      <c r="N218" s="312" t="s">
        <v>19</v>
      </c>
      <c r="O218" s="312"/>
      <c r="P218" s="312"/>
      <c r="Q218" s="213" t="s">
        <v>18</v>
      </c>
      <c r="W218" s="144">
        <f t="shared" si="3"/>
        <v>0</v>
      </c>
    </row>
    <row r="219" spans="2:23" ht="30" customHeight="1">
      <c r="B219" s="184"/>
      <c r="C219" s="312">
        <v>2018</v>
      </c>
      <c r="D219" s="312"/>
      <c r="E219" s="215" t="s">
        <v>1152</v>
      </c>
      <c r="F219" s="314" t="s">
        <v>1151</v>
      </c>
      <c r="G219" s="314"/>
      <c r="H219" s="314"/>
      <c r="I219" s="215" t="s">
        <v>450</v>
      </c>
      <c r="J219" s="314" t="s">
        <v>17</v>
      </c>
      <c r="K219" s="314"/>
      <c r="L219" s="213" t="s">
        <v>29</v>
      </c>
      <c r="M219" s="213">
        <v>5</v>
      </c>
      <c r="N219" s="312" t="s">
        <v>19</v>
      </c>
      <c r="O219" s="312"/>
      <c r="P219" s="312"/>
      <c r="Q219" s="213" t="s">
        <v>18</v>
      </c>
      <c r="W219" s="144">
        <f t="shared" si="3"/>
        <v>0</v>
      </c>
    </row>
    <row r="220" spans="2:23" ht="30" customHeight="1">
      <c r="B220" s="171"/>
      <c r="C220" s="312">
        <v>2018</v>
      </c>
      <c r="D220" s="312"/>
      <c r="E220" s="215" t="s">
        <v>1150</v>
      </c>
      <c r="F220" s="314" t="s">
        <v>1149</v>
      </c>
      <c r="G220" s="314"/>
      <c r="H220" s="314"/>
      <c r="I220" s="215" t="s">
        <v>450</v>
      </c>
      <c r="J220" s="314" t="s">
        <v>17</v>
      </c>
      <c r="K220" s="314"/>
      <c r="L220" s="213" t="s">
        <v>18</v>
      </c>
      <c r="M220" s="213">
        <v>4</v>
      </c>
      <c r="N220" s="312" t="s">
        <v>19</v>
      </c>
      <c r="O220" s="312"/>
      <c r="P220" s="312"/>
      <c r="Q220" s="213" t="s">
        <v>18</v>
      </c>
      <c r="W220" s="144">
        <f t="shared" si="3"/>
        <v>0</v>
      </c>
    </row>
    <row r="221" spans="2:23" ht="30" customHeight="1">
      <c r="B221" s="184"/>
      <c r="C221" s="312">
        <v>2018</v>
      </c>
      <c r="D221" s="312"/>
      <c r="E221" s="215" t="s">
        <v>1148</v>
      </c>
      <c r="F221" s="314" t="s">
        <v>1147</v>
      </c>
      <c r="G221" s="314"/>
      <c r="H221" s="314"/>
      <c r="I221" s="215" t="s">
        <v>450</v>
      </c>
      <c r="J221" s="314" t="s">
        <v>17</v>
      </c>
      <c r="K221" s="314"/>
      <c r="L221" s="213" t="s">
        <v>29</v>
      </c>
      <c r="M221" s="213">
        <v>5</v>
      </c>
      <c r="N221" s="312" t="s">
        <v>19</v>
      </c>
      <c r="O221" s="312"/>
      <c r="P221" s="312"/>
      <c r="Q221" s="213" t="s">
        <v>18</v>
      </c>
      <c r="W221" s="144">
        <f t="shared" si="3"/>
        <v>0</v>
      </c>
    </row>
    <row r="222" spans="2:23" ht="30" customHeight="1">
      <c r="B222" s="184"/>
      <c r="C222" s="312">
        <v>2018</v>
      </c>
      <c r="D222" s="312"/>
      <c r="E222" s="215" t="s">
        <v>1146</v>
      </c>
      <c r="F222" s="314" t="s">
        <v>1145</v>
      </c>
      <c r="G222" s="314"/>
      <c r="H222" s="314"/>
      <c r="I222" s="215" t="s">
        <v>450</v>
      </c>
      <c r="J222" s="314" t="s">
        <v>17</v>
      </c>
      <c r="K222" s="314"/>
      <c r="L222" s="213" t="s">
        <v>29</v>
      </c>
      <c r="M222" s="213">
        <v>5</v>
      </c>
      <c r="N222" s="312" t="s">
        <v>19</v>
      </c>
      <c r="O222" s="312"/>
      <c r="P222" s="312"/>
      <c r="Q222" s="213" t="s">
        <v>18</v>
      </c>
      <c r="W222" s="144">
        <f t="shared" si="3"/>
        <v>0</v>
      </c>
    </row>
    <row r="223" spans="2:23" ht="30" customHeight="1">
      <c r="B223" s="184"/>
      <c r="C223" s="312">
        <v>2018</v>
      </c>
      <c r="D223" s="312"/>
      <c r="E223" s="215" t="s">
        <v>1144</v>
      </c>
      <c r="F223" s="314" t="s">
        <v>1143</v>
      </c>
      <c r="G223" s="314"/>
      <c r="H223" s="314"/>
      <c r="I223" s="215" t="s">
        <v>450</v>
      </c>
      <c r="J223" s="314" t="s">
        <v>17</v>
      </c>
      <c r="K223" s="314"/>
      <c r="L223" s="213" t="s">
        <v>29</v>
      </c>
      <c r="M223" s="213">
        <v>5</v>
      </c>
      <c r="N223" s="312" t="s">
        <v>19</v>
      </c>
      <c r="O223" s="312"/>
      <c r="P223" s="312"/>
      <c r="Q223" s="213" t="s">
        <v>18</v>
      </c>
      <c r="W223" s="144">
        <f t="shared" si="3"/>
        <v>0</v>
      </c>
    </row>
    <row r="224" spans="2:23" ht="30" customHeight="1">
      <c r="B224" s="171"/>
      <c r="C224" s="312">
        <v>2018</v>
      </c>
      <c r="D224" s="312"/>
      <c r="E224" s="215" t="s">
        <v>1142</v>
      </c>
      <c r="F224" s="314" t="s">
        <v>1141</v>
      </c>
      <c r="G224" s="314"/>
      <c r="H224" s="314"/>
      <c r="I224" s="215" t="s">
        <v>450</v>
      </c>
      <c r="J224" s="314" t="s">
        <v>17</v>
      </c>
      <c r="K224" s="314"/>
      <c r="L224" s="213" t="s">
        <v>18</v>
      </c>
      <c r="M224" s="213">
        <v>4</v>
      </c>
      <c r="N224" s="312" t="s">
        <v>19</v>
      </c>
      <c r="O224" s="312"/>
      <c r="P224" s="312"/>
      <c r="Q224" s="213" t="s">
        <v>18</v>
      </c>
      <c r="W224" s="144">
        <f t="shared" si="3"/>
        <v>0</v>
      </c>
    </row>
    <row r="225" spans="2:23" ht="30" customHeight="1">
      <c r="B225" s="184"/>
      <c r="C225" s="312">
        <v>2018</v>
      </c>
      <c r="D225" s="312"/>
      <c r="E225" s="215" t="s">
        <v>1140</v>
      </c>
      <c r="F225" s="314" t="s">
        <v>1139</v>
      </c>
      <c r="G225" s="314"/>
      <c r="H225" s="314"/>
      <c r="I225" s="215" t="s">
        <v>450</v>
      </c>
      <c r="J225" s="314" t="s">
        <v>17</v>
      </c>
      <c r="K225" s="314"/>
      <c r="L225" s="213" t="s">
        <v>29</v>
      </c>
      <c r="M225" s="213">
        <v>5</v>
      </c>
      <c r="N225" s="312" t="s">
        <v>19</v>
      </c>
      <c r="O225" s="312"/>
      <c r="P225" s="312"/>
      <c r="Q225" s="213" t="s">
        <v>18</v>
      </c>
      <c r="W225" s="144">
        <f t="shared" si="3"/>
        <v>0</v>
      </c>
    </row>
    <row r="226" spans="2:23" ht="30" customHeight="1">
      <c r="B226" s="184"/>
      <c r="C226" s="312">
        <v>2018</v>
      </c>
      <c r="D226" s="312"/>
      <c r="E226" s="215" t="s">
        <v>1138</v>
      </c>
      <c r="F226" s="314" t="s">
        <v>1137</v>
      </c>
      <c r="G226" s="314"/>
      <c r="H226" s="314"/>
      <c r="I226" s="215" t="s">
        <v>450</v>
      </c>
      <c r="J226" s="314" t="s">
        <v>17</v>
      </c>
      <c r="K226" s="314"/>
      <c r="L226" s="213" t="s">
        <v>29</v>
      </c>
      <c r="M226" s="213">
        <v>5</v>
      </c>
      <c r="N226" s="312" t="s">
        <v>19</v>
      </c>
      <c r="O226" s="312"/>
      <c r="P226" s="312"/>
      <c r="Q226" s="213" t="s">
        <v>18</v>
      </c>
      <c r="W226" s="144">
        <f t="shared" si="3"/>
        <v>0</v>
      </c>
    </row>
    <row r="227" spans="2:23" ht="30" customHeight="1">
      <c r="B227" s="184"/>
      <c r="C227" s="312">
        <v>2018</v>
      </c>
      <c r="D227" s="312"/>
      <c r="E227" s="215" t="s">
        <v>1136</v>
      </c>
      <c r="F227" s="314" t="s">
        <v>1135</v>
      </c>
      <c r="G227" s="314"/>
      <c r="H227" s="314"/>
      <c r="I227" s="215" t="s">
        <v>450</v>
      </c>
      <c r="J227" s="314" t="s">
        <v>17</v>
      </c>
      <c r="K227" s="314"/>
      <c r="L227" s="213" t="s">
        <v>29</v>
      </c>
      <c r="M227" s="213">
        <v>5</v>
      </c>
      <c r="N227" s="312" t="s">
        <v>19</v>
      </c>
      <c r="O227" s="312"/>
      <c r="P227" s="312"/>
      <c r="Q227" s="213" t="s">
        <v>18</v>
      </c>
      <c r="W227" s="144">
        <f t="shared" si="3"/>
        <v>0</v>
      </c>
    </row>
    <row r="228" spans="2:23" ht="30" customHeight="1">
      <c r="B228" s="171"/>
      <c r="C228" s="312">
        <v>2018</v>
      </c>
      <c r="D228" s="312"/>
      <c r="E228" s="215" t="s">
        <v>1134</v>
      </c>
      <c r="F228" s="314" t="s">
        <v>1133</v>
      </c>
      <c r="G228" s="314"/>
      <c r="H228" s="314"/>
      <c r="I228" s="215" t="s">
        <v>450</v>
      </c>
      <c r="J228" s="314" t="s">
        <v>17</v>
      </c>
      <c r="K228" s="314"/>
      <c r="L228" s="213" t="s">
        <v>18</v>
      </c>
      <c r="M228" s="213">
        <v>4</v>
      </c>
      <c r="N228" s="312" t="s">
        <v>19</v>
      </c>
      <c r="O228" s="312"/>
      <c r="P228" s="312"/>
      <c r="Q228" s="213" t="s">
        <v>18</v>
      </c>
      <c r="W228" s="144">
        <f t="shared" si="3"/>
        <v>0</v>
      </c>
    </row>
    <row r="229" spans="2:23" ht="30" customHeight="1">
      <c r="B229" s="184"/>
      <c r="C229" s="312">
        <v>2018</v>
      </c>
      <c r="D229" s="312"/>
      <c r="E229" s="215" t="s">
        <v>1132</v>
      </c>
      <c r="F229" s="314" t="s">
        <v>1131</v>
      </c>
      <c r="G229" s="314"/>
      <c r="H229" s="314"/>
      <c r="I229" s="215" t="s">
        <v>450</v>
      </c>
      <c r="J229" s="314" t="s">
        <v>17</v>
      </c>
      <c r="K229" s="314"/>
      <c r="L229" s="213" t="s">
        <v>29</v>
      </c>
      <c r="M229" s="213">
        <v>5</v>
      </c>
      <c r="N229" s="312" t="s">
        <v>19</v>
      </c>
      <c r="O229" s="312"/>
      <c r="P229" s="312"/>
      <c r="Q229" s="213" t="s">
        <v>18</v>
      </c>
      <c r="W229" s="144">
        <f t="shared" si="3"/>
        <v>0</v>
      </c>
    </row>
    <row r="230" spans="2:23" ht="36.75" customHeight="1">
      <c r="B230" s="184"/>
      <c r="C230" s="312">
        <v>2018</v>
      </c>
      <c r="D230" s="312"/>
      <c r="E230" s="215" t="s">
        <v>1130</v>
      </c>
      <c r="F230" s="314" t="s">
        <v>1129</v>
      </c>
      <c r="G230" s="314"/>
      <c r="H230" s="314"/>
      <c r="I230" s="215" t="s">
        <v>450</v>
      </c>
      <c r="J230" s="314" t="s">
        <v>17</v>
      </c>
      <c r="K230" s="314"/>
      <c r="L230" s="213" t="s">
        <v>29</v>
      </c>
      <c r="M230" s="213">
        <v>5</v>
      </c>
      <c r="N230" s="312" t="s">
        <v>19</v>
      </c>
      <c r="O230" s="312"/>
      <c r="P230" s="312"/>
      <c r="Q230" s="213" t="s">
        <v>18</v>
      </c>
      <c r="W230" s="144">
        <f t="shared" si="3"/>
        <v>0</v>
      </c>
    </row>
    <row r="231" spans="2:23" ht="30" customHeight="1">
      <c r="B231" s="184"/>
      <c r="C231" s="312">
        <v>2018</v>
      </c>
      <c r="D231" s="312"/>
      <c r="E231" s="215" t="s">
        <v>1128</v>
      </c>
      <c r="F231" s="314" t="s">
        <v>1127</v>
      </c>
      <c r="G231" s="314"/>
      <c r="H231" s="314"/>
      <c r="I231" s="215" t="s">
        <v>450</v>
      </c>
      <c r="J231" s="314" t="s">
        <v>17</v>
      </c>
      <c r="K231" s="314"/>
      <c r="L231" s="213" t="s">
        <v>29</v>
      </c>
      <c r="M231" s="213">
        <v>5</v>
      </c>
      <c r="N231" s="312" t="s">
        <v>19</v>
      </c>
      <c r="O231" s="312"/>
      <c r="P231" s="312"/>
      <c r="Q231" s="213" t="s">
        <v>18</v>
      </c>
      <c r="W231" s="144">
        <f t="shared" si="3"/>
        <v>0</v>
      </c>
    </row>
    <row r="232" spans="2:23" s="181" customFormat="1" ht="30" customHeight="1">
      <c r="B232" s="180"/>
      <c r="C232" s="308">
        <v>2018</v>
      </c>
      <c r="D232" s="308"/>
      <c r="E232" s="153" t="s">
        <v>1126</v>
      </c>
      <c r="F232" s="310" t="s">
        <v>1125</v>
      </c>
      <c r="G232" s="310"/>
      <c r="H232" s="310"/>
      <c r="I232" s="153" t="s">
        <v>450</v>
      </c>
      <c r="J232" s="310" t="s">
        <v>17</v>
      </c>
      <c r="K232" s="310"/>
      <c r="L232" s="212" t="s">
        <v>18</v>
      </c>
      <c r="M232" s="212">
        <v>3</v>
      </c>
      <c r="N232" s="308" t="s">
        <v>19</v>
      </c>
      <c r="O232" s="308"/>
      <c r="P232" s="308"/>
      <c r="Q232" s="212" t="s">
        <v>18</v>
      </c>
      <c r="R232" s="155"/>
      <c r="S232" s="155"/>
      <c r="T232" s="155"/>
      <c r="U232" s="155"/>
      <c r="V232" s="155"/>
      <c r="W232" s="155">
        <f t="shared" si="3"/>
        <v>0</v>
      </c>
    </row>
    <row r="233" spans="2:23" ht="30" customHeight="1">
      <c r="B233" s="171"/>
      <c r="C233" s="312">
        <v>2018</v>
      </c>
      <c r="D233" s="312"/>
      <c r="E233" s="215" t="s">
        <v>1124</v>
      </c>
      <c r="F233" s="314" t="s">
        <v>1123</v>
      </c>
      <c r="G233" s="314"/>
      <c r="H233" s="314"/>
      <c r="I233" s="215" t="s">
        <v>450</v>
      </c>
      <c r="J233" s="314" t="s">
        <v>17</v>
      </c>
      <c r="K233" s="314"/>
      <c r="L233" s="213" t="s">
        <v>18</v>
      </c>
      <c r="M233" s="213">
        <v>4</v>
      </c>
      <c r="N233" s="312" t="s">
        <v>19</v>
      </c>
      <c r="O233" s="312"/>
      <c r="P233" s="312"/>
      <c r="Q233" s="213" t="s">
        <v>18</v>
      </c>
      <c r="W233" s="144">
        <f t="shared" si="3"/>
        <v>0</v>
      </c>
    </row>
    <row r="234" spans="2:23" ht="30" customHeight="1">
      <c r="B234" s="184"/>
      <c r="C234" s="312">
        <v>2018</v>
      </c>
      <c r="D234" s="312"/>
      <c r="E234" s="215" t="s">
        <v>1122</v>
      </c>
      <c r="F234" s="314" t="s">
        <v>1121</v>
      </c>
      <c r="G234" s="314"/>
      <c r="H234" s="314"/>
      <c r="I234" s="215" t="s">
        <v>450</v>
      </c>
      <c r="J234" s="314" t="s">
        <v>17</v>
      </c>
      <c r="K234" s="314"/>
      <c r="L234" s="213" t="s">
        <v>29</v>
      </c>
      <c r="M234" s="213">
        <v>5</v>
      </c>
      <c r="N234" s="312" t="s">
        <v>19</v>
      </c>
      <c r="O234" s="312"/>
      <c r="P234" s="312"/>
      <c r="Q234" s="213" t="s">
        <v>18</v>
      </c>
      <c r="W234" s="144">
        <f t="shared" si="3"/>
        <v>0</v>
      </c>
    </row>
    <row r="235" spans="2:23" ht="30" customHeight="1">
      <c r="B235" s="184"/>
      <c r="C235" s="312">
        <v>2018</v>
      </c>
      <c r="D235" s="312"/>
      <c r="E235" s="215" t="s">
        <v>1120</v>
      </c>
      <c r="F235" s="314" t="s">
        <v>1119</v>
      </c>
      <c r="G235" s="314"/>
      <c r="H235" s="314"/>
      <c r="I235" s="215" t="s">
        <v>450</v>
      </c>
      <c r="J235" s="314" t="s">
        <v>17</v>
      </c>
      <c r="K235" s="314"/>
      <c r="L235" s="213" t="s">
        <v>29</v>
      </c>
      <c r="M235" s="213">
        <v>5</v>
      </c>
      <c r="N235" s="312" t="s">
        <v>19</v>
      </c>
      <c r="O235" s="312"/>
      <c r="P235" s="312"/>
      <c r="Q235" s="213" t="s">
        <v>18</v>
      </c>
      <c r="W235" s="144">
        <f t="shared" si="3"/>
        <v>0</v>
      </c>
    </row>
    <row r="236" spans="2:23" ht="30" customHeight="1">
      <c r="B236" s="184"/>
      <c r="C236" s="312">
        <v>2018</v>
      </c>
      <c r="D236" s="312"/>
      <c r="E236" s="215" t="s">
        <v>1118</v>
      </c>
      <c r="F236" s="314" t="s">
        <v>1117</v>
      </c>
      <c r="G236" s="314"/>
      <c r="H236" s="314"/>
      <c r="I236" s="215" t="s">
        <v>450</v>
      </c>
      <c r="J236" s="314" t="s">
        <v>17</v>
      </c>
      <c r="K236" s="314"/>
      <c r="L236" s="213" t="s">
        <v>29</v>
      </c>
      <c r="M236" s="213">
        <v>5</v>
      </c>
      <c r="N236" s="312" t="s">
        <v>19</v>
      </c>
      <c r="O236" s="312"/>
      <c r="P236" s="312"/>
      <c r="Q236" s="213" t="s">
        <v>18</v>
      </c>
      <c r="W236" s="144">
        <f t="shared" si="3"/>
        <v>0</v>
      </c>
    </row>
    <row r="237" spans="2:23" ht="30" customHeight="1">
      <c r="B237" s="171"/>
      <c r="C237" s="312">
        <v>2018</v>
      </c>
      <c r="D237" s="312"/>
      <c r="E237" s="215" t="s">
        <v>1116</v>
      </c>
      <c r="F237" s="314" t="s">
        <v>1115</v>
      </c>
      <c r="G237" s="314"/>
      <c r="H237" s="314"/>
      <c r="I237" s="215" t="s">
        <v>450</v>
      </c>
      <c r="J237" s="314" t="s">
        <v>17</v>
      </c>
      <c r="K237" s="314"/>
      <c r="L237" s="213" t="s">
        <v>18</v>
      </c>
      <c r="M237" s="213">
        <v>4</v>
      </c>
      <c r="N237" s="312" t="s">
        <v>19</v>
      </c>
      <c r="O237" s="312"/>
      <c r="P237" s="312"/>
      <c r="Q237" s="213" t="s">
        <v>18</v>
      </c>
      <c r="W237" s="144">
        <f t="shared" si="3"/>
        <v>0</v>
      </c>
    </row>
    <row r="238" spans="2:23" ht="30" customHeight="1">
      <c r="B238" s="184"/>
      <c r="C238" s="312">
        <v>2018</v>
      </c>
      <c r="D238" s="312"/>
      <c r="E238" s="215" t="s">
        <v>1114</v>
      </c>
      <c r="F238" s="314" t="s">
        <v>1113</v>
      </c>
      <c r="G238" s="314"/>
      <c r="H238" s="314"/>
      <c r="I238" s="215" t="s">
        <v>450</v>
      </c>
      <c r="J238" s="314" t="s">
        <v>17</v>
      </c>
      <c r="K238" s="314"/>
      <c r="L238" s="213" t="s">
        <v>29</v>
      </c>
      <c r="M238" s="213">
        <v>5</v>
      </c>
      <c r="N238" s="312" t="s">
        <v>19</v>
      </c>
      <c r="O238" s="312"/>
      <c r="P238" s="312"/>
      <c r="Q238" s="213" t="s">
        <v>18</v>
      </c>
      <c r="W238" s="144">
        <f t="shared" si="3"/>
        <v>0</v>
      </c>
    </row>
    <row r="239" spans="2:23" ht="30" customHeight="1">
      <c r="B239" s="184"/>
      <c r="C239" s="312">
        <v>2018</v>
      </c>
      <c r="D239" s="312"/>
      <c r="E239" s="215" t="s">
        <v>1112</v>
      </c>
      <c r="F239" s="314" t="s">
        <v>1111</v>
      </c>
      <c r="G239" s="314"/>
      <c r="H239" s="314"/>
      <c r="I239" s="215" t="s">
        <v>450</v>
      </c>
      <c r="J239" s="314" t="s">
        <v>17</v>
      </c>
      <c r="K239" s="314"/>
      <c r="L239" s="213" t="s">
        <v>29</v>
      </c>
      <c r="M239" s="213">
        <v>5</v>
      </c>
      <c r="N239" s="312" t="s">
        <v>19</v>
      </c>
      <c r="O239" s="312"/>
      <c r="P239" s="312"/>
      <c r="Q239" s="213" t="s">
        <v>18</v>
      </c>
      <c r="W239" s="144">
        <f t="shared" si="3"/>
        <v>0</v>
      </c>
    </row>
    <row r="240" spans="2:23" ht="30" customHeight="1">
      <c r="B240" s="184"/>
      <c r="C240" s="312">
        <v>2018</v>
      </c>
      <c r="D240" s="312"/>
      <c r="E240" s="215" t="s">
        <v>1110</v>
      </c>
      <c r="F240" s="314" t="s">
        <v>1109</v>
      </c>
      <c r="G240" s="314"/>
      <c r="H240" s="314"/>
      <c r="I240" s="215" t="s">
        <v>450</v>
      </c>
      <c r="J240" s="314" t="s">
        <v>17</v>
      </c>
      <c r="K240" s="314"/>
      <c r="L240" s="213" t="s">
        <v>29</v>
      </c>
      <c r="M240" s="213">
        <v>5</v>
      </c>
      <c r="N240" s="312" t="s">
        <v>19</v>
      </c>
      <c r="O240" s="312"/>
      <c r="P240" s="312"/>
      <c r="Q240" s="213" t="s">
        <v>18</v>
      </c>
      <c r="W240" s="144">
        <f t="shared" si="3"/>
        <v>0</v>
      </c>
    </row>
    <row r="241" spans="2:23" s="181" customFormat="1" ht="30" customHeight="1">
      <c r="B241" s="180"/>
      <c r="C241" s="308">
        <v>2018</v>
      </c>
      <c r="D241" s="308"/>
      <c r="E241" s="153" t="s">
        <v>1108</v>
      </c>
      <c r="F241" s="310" t="s">
        <v>1106</v>
      </c>
      <c r="G241" s="310"/>
      <c r="H241" s="310"/>
      <c r="I241" s="153" t="s">
        <v>450</v>
      </c>
      <c r="J241" s="310" t="s">
        <v>17</v>
      </c>
      <c r="K241" s="310"/>
      <c r="L241" s="212" t="s">
        <v>18</v>
      </c>
      <c r="M241" s="212">
        <v>3</v>
      </c>
      <c r="N241" s="308" t="s">
        <v>19</v>
      </c>
      <c r="O241" s="308"/>
      <c r="P241" s="308"/>
      <c r="Q241" s="212" t="s">
        <v>18</v>
      </c>
      <c r="R241" s="155"/>
      <c r="S241" s="155"/>
      <c r="T241" s="155"/>
      <c r="U241" s="155"/>
      <c r="V241" s="155"/>
      <c r="W241" s="155">
        <f t="shared" si="3"/>
        <v>0</v>
      </c>
    </row>
    <row r="242" spans="2:23" ht="30" customHeight="1">
      <c r="B242" s="171"/>
      <c r="C242" s="312">
        <v>2018</v>
      </c>
      <c r="D242" s="312"/>
      <c r="E242" s="215" t="s">
        <v>1107</v>
      </c>
      <c r="F242" s="314" t="s">
        <v>1106</v>
      </c>
      <c r="G242" s="314"/>
      <c r="H242" s="314"/>
      <c r="I242" s="215" t="s">
        <v>450</v>
      </c>
      <c r="J242" s="314" t="s">
        <v>17</v>
      </c>
      <c r="K242" s="314"/>
      <c r="L242" s="213" t="s">
        <v>18</v>
      </c>
      <c r="M242" s="213">
        <v>4</v>
      </c>
      <c r="N242" s="312" t="s">
        <v>19</v>
      </c>
      <c r="O242" s="312"/>
      <c r="P242" s="312"/>
      <c r="Q242" s="213" t="s">
        <v>18</v>
      </c>
      <c r="W242" s="144">
        <f t="shared" si="3"/>
        <v>0</v>
      </c>
    </row>
    <row r="243" spans="2:23" ht="30" customHeight="1">
      <c r="B243" s="184"/>
      <c r="C243" s="312">
        <v>2018</v>
      </c>
      <c r="D243" s="312"/>
      <c r="E243" s="215" t="s">
        <v>1105</v>
      </c>
      <c r="F243" s="314" t="s">
        <v>1104</v>
      </c>
      <c r="G243" s="314"/>
      <c r="H243" s="314"/>
      <c r="I243" s="215" t="s">
        <v>450</v>
      </c>
      <c r="J243" s="314" t="s">
        <v>17</v>
      </c>
      <c r="K243" s="314"/>
      <c r="L243" s="213" t="s">
        <v>29</v>
      </c>
      <c r="M243" s="213">
        <v>5</v>
      </c>
      <c r="N243" s="312" t="s">
        <v>19</v>
      </c>
      <c r="O243" s="312"/>
      <c r="P243" s="312"/>
      <c r="Q243" s="213" t="s">
        <v>18</v>
      </c>
      <c r="W243" s="144">
        <f t="shared" si="3"/>
        <v>0</v>
      </c>
    </row>
    <row r="244" spans="2:23" ht="30" customHeight="1">
      <c r="B244" s="184"/>
      <c r="C244" s="312">
        <v>2018</v>
      </c>
      <c r="D244" s="312"/>
      <c r="E244" s="215" t="s">
        <v>1103</v>
      </c>
      <c r="F244" s="314" t="s">
        <v>1102</v>
      </c>
      <c r="G244" s="314"/>
      <c r="H244" s="314"/>
      <c r="I244" s="215" t="s">
        <v>450</v>
      </c>
      <c r="J244" s="314" t="s">
        <v>17</v>
      </c>
      <c r="K244" s="314"/>
      <c r="L244" s="213" t="s">
        <v>29</v>
      </c>
      <c r="M244" s="213">
        <v>5</v>
      </c>
      <c r="N244" s="312" t="s">
        <v>19</v>
      </c>
      <c r="O244" s="312"/>
      <c r="P244" s="312"/>
      <c r="Q244" s="213" t="s">
        <v>18</v>
      </c>
      <c r="W244" s="144">
        <f t="shared" si="3"/>
        <v>0</v>
      </c>
    </row>
    <row r="245" spans="2:23" ht="30" customHeight="1">
      <c r="B245" s="184"/>
      <c r="C245" s="312">
        <v>2018</v>
      </c>
      <c r="D245" s="312"/>
      <c r="E245" s="215" t="s">
        <v>1101</v>
      </c>
      <c r="F245" s="314" t="s">
        <v>1100</v>
      </c>
      <c r="G245" s="314"/>
      <c r="H245" s="314"/>
      <c r="I245" s="215" t="s">
        <v>450</v>
      </c>
      <c r="J245" s="314" t="s">
        <v>17</v>
      </c>
      <c r="K245" s="314"/>
      <c r="L245" s="213" t="s">
        <v>29</v>
      </c>
      <c r="M245" s="213">
        <v>5</v>
      </c>
      <c r="N245" s="312" t="s">
        <v>19</v>
      </c>
      <c r="O245" s="312"/>
      <c r="P245" s="312"/>
      <c r="Q245" s="213" t="s">
        <v>18</v>
      </c>
      <c r="W245" s="144">
        <f t="shared" si="3"/>
        <v>0</v>
      </c>
    </row>
    <row r="246" spans="2:23" s="181" customFormat="1" ht="30" customHeight="1">
      <c r="B246" s="180"/>
      <c r="C246" s="308">
        <v>2018</v>
      </c>
      <c r="D246" s="308"/>
      <c r="E246" s="153" t="s">
        <v>1099</v>
      </c>
      <c r="F246" s="310" t="s">
        <v>1098</v>
      </c>
      <c r="G246" s="310"/>
      <c r="H246" s="310"/>
      <c r="I246" s="153" t="s">
        <v>450</v>
      </c>
      <c r="J246" s="310" t="s">
        <v>17</v>
      </c>
      <c r="K246" s="310"/>
      <c r="L246" s="212" t="s">
        <v>18</v>
      </c>
      <c r="M246" s="212">
        <v>3</v>
      </c>
      <c r="N246" s="308" t="s">
        <v>19</v>
      </c>
      <c r="O246" s="308"/>
      <c r="P246" s="308"/>
      <c r="Q246" s="212" t="s">
        <v>18</v>
      </c>
      <c r="R246" s="155"/>
      <c r="S246" s="155"/>
      <c r="T246" s="155"/>
      <c r="U246" s="155"/>
      <c r="V246" s="155"/>
      <c r="W246" s="155">
        <f t="shared" si="3"/>
        <v>0</v>
      </c>
    </row>
    <row r="247" spans="2:23" ht="30" customHeight="1">
      <c r="B247" s="171"/>
      <c r="C247" s="312">
        <v>2018</v>
      </c>
      <c r="D247" s="312"/>
      <c r="E247" s="215" t="s">
        <v>1097</v>
      </c>
      <c r="F247" s="314" t="s">
        <v>1096</v>
      </c>
      <c r="G247" s="314"/>
      <c r="H247" s="314"/>
      <c r="I247" s="215" t="s">
        <v>450</v>
      </c>
      <c r="J247" s="314" t="s">
        <v>17</v>
      </c>
      <c r="K247" s="314"/>
      <c r="L247" s="213" t="s">
        <v>18</v>
      </c>
      <c r="M247" s="213">
        <v>4</v>
      </c>
      <c r="N247" s="312" t="s">
        <v>19</v>
      </c>
      <c r="O247" s="312"/>
      <c r="P247" s="312"/>
      <c r="Q247" s="213" t="s">
        <v>18</v>
      </c>
      <c r="W247" s="144">
        <f t="shared" si="3"/>
        <v>0</v>
      </c>
    </row>
    <row r="248" spans="2:23" ht="30" customHeight="1">
      <c r="B248" s="184"/>
      <c r="C248" s="312">
        <v>2018</v>
      </c>
      <c r="D248" s="312"/>
      <c r="E248" s="215" t="s">
        <v>1095</v>
      </c>
      <c r="F248" s="314" t="s">
        <v>1094</v>
      </c>
      <c r="G248" s="314"/>
      <c r="H248" s="314"/>
      <c r="I248" s="215" t="s">
        <v>450</v>
      </c>
      <c r="J248" s="314" t="s">
        <v>17</v>
      </c>
      <c r="K248" s="314"/>
      <c r="L248" s="213" t="s">
        <v>29</v>
      </c>
      <c r="M248" s="213">
        <v>5</v>
      </c>
      <c r="N248" s="312" t="s">
        <v>19</v>
      </c>
      <c r="O248" s="312"/>
      <c r="P248" s="312"/>
      <c r="Q248" s="213" t="s">
        <v>18</v>
      </c>
      <c r="W248" s="144">
        <f t="shared" si="3"/>
        <v>0</v>
      </c>
    </row>
    <row r="249" spans="2:23" ht="30" customHeight="1">
      <c r="B249" s="184"/>
      <c r="C249" s="312">
        <v>2018</v>
      </c>
      <c r="D249" s="312"/>
      <c r="E249" s="215" t="s">
        <v>1093</v>
      </c>
      <c r="F249" s="314" t="s">
        <v>1092</v>
      </c>
      <c r="G249" s="314"/>
      <c r="H249" s="314"/>
      <c r="I249" s="215" t="s">
        <v>450</v>
      </c>
      <c r="J249" s="314" t="s">
        <v>17</v>
      </c>
      <c r="K249" s="314"/>
      <c r="L249" s="213" t="s">
        <v>29</v>
      </c>
      <c r="M249" s="213">
        <v>5</v>
      </c>
      <c r="N249" s="312" t="s">
        <v>19</v>
      </c>
      <c r="O249" s="312"/>
      <c r="P249" s="312"/>
      <c r="Q249" s="213" t="s">
        <v>18</v>
      </c>
      <c r="W249" s="144">
        <f t="shared" si="3"/>
        <v>0</v>
      </c>
    </row>
    <row r="250" spans="2:23" ht="30" customHeight="1">
      <c r="B250" s="184"/>
      <c r="C250" s="312">
        <v>2018</v>
      </c>
      <c r="D250" s="312"/>
      <c r="E250" s="215" t="s">
        <v>1091</v>
      </c>
      <c r="F250" s="314" t="s">
        <v>1090</v>
      </c>
      <c r="G250" s="314"/>
      <c r="H250" s="314"/>
      <c r="I250" s="215" t="s">
        <v>450</v>
      </c>
      <c r="J250" s="314" t="s">
        <v>17</v>
      </c>
      <c r="K250" s="314"/>
      <c r="L250" s="213" t="s">
        <v>29</v>
      </c>
      <c r="M250" s="213">
        <v>5</v>
      </c>
      <c r="N250" s="312" t="s">
        <v>19</v>
      </c>
      <c r="O250" s="312"/>
      <c r="P250" s="312"/>
      <c r="Q250" s="213" t="s">
        <v>18</v>
      </c>
      <c r="W250" s="144">
        <f t="shared" si="3"/>
        <v>0</v>
      </c>
    </row>
    <row r="251" spans="2:23" ht="30" customHeight="1">
      <c r="B251" s="184"/>
      <c r="C251" s="312">
        <v>2018</v>
      </c>
      <c r="D251" s="312"/>
      <c r="E251" s="215" t="s">
        <v>1089</v>
      </c>
      <c r="F251" s="314" t="s">
        <v>1088</v>
      </c>
      <c r="G251" s="314"/>
      <c r="H251" s="314"/>
      <c r="I251" s="215" t="s">
        <v>450</v>
      </c>
      <c r="J251" s="314" t="s">
        <v>17</v>
      </c>
      <c r="K251" s="314"/>
      <c r="L251" s="213" t="s">
        <v>29</v>
      </c>
      <c r="M251" s="213">
        <v>5</v>
      </c>
      <c r="N251" s="312" t="s">
        <v>19</v>
      </c>
      <c r="O251" s="312"/>
      <c r="P251" s="312"/>
      <c r="Q251" s="213" t="s">
        <v>18</v>
      </c>
      <c r="W251" s="144">
        <f t="shared" si="3"/>
        <v>0</v>
      </c>
    </row>
    <row r="252" spans="2:23" ht="30" customHeight="1">
      <c r="B252" s="171"/>
      <c r="C252" s="312">
        <v>2018</v>
      </c>
      <c r="D252" s="312"/>
      <c r="E252" s="215" t="s">
        <v>1087</v>
      </c>
      <c r="F252" s="314" t="s">
        <v>1086</v>
      </c>
      <c r="G252" s="314"/>
      <c r="H252" s="314"/>
      <c r="I252" s="215" t="s">
        <v>450</v>
      </c>
      <c r="J252" s="314" t="s">
        <v>17</v>
      </c>
      <c r="K252" s="314"/>
      <c r="L252" s="213" t="s">
        <v>18</v>
      </c>
      <c r="M252" s="213">
        <v>4</v>
      </c>
      <c r="N252" s="312" t="s">
        <v>19</v>
      </c>
      <c r="O252" s="312"/>
      <c r="P252" s="312"/>
      <c r="Q252" s="213" t="s">
        <v>18</v>
      </c>
      <c r="W252" s="144">
        <f t="shared" si="3"/>
        <v>0</v>
      </c>
    </row>
    <row r="253" spans="2:23" ht="30" customHeight="1">
      <c r="B253" s="184"/>
      <c r="C253" s="312">
        <v>2018</v>
      </c>
      <c r="D253" s="312"/>
      <c r="E253" s="215" t="s">
        <v>1085</v>
      </c>
      <c r="F253" s="314" t="s">
        <v>1084</v>
      </c>
      <c r="G253" s="314"/>
      <c r="H253" s="314"/>
      <c r="I253" s="215" t="s">
        <v>450</v>
      </c>
      <c r="J253" s="314" t="s">
        <v>17</v>
      </c>
      <c r="K253" s="314"/>
      <c r="L253" s="213" t="s">
        <v>29</v>
      </c>
      <c r="M253" s="213">
        <v>5</v>
      </c>
      <c r="N253" s="312" t="s">
        <v>19</v>
      </c>
      <c r="O253" s="312"/>
      <c r="P253" s="312"/>
      <c r="Q253" s="213" t="s">
        <v>18</v>
      </c>
      <c r="W253" s="144">
        <f t="shared" si="3"/>
        <v>0</v>
      </c>
    </row>
    <row r="254" spans="2:23" ht="30" customHeight="1">
      <c r="B254" s="184"/>
      <c r="C254" s="312">
        <v>2018</v>
      </c>
      <c r="D254" s="312"/>
      <c r="E254" s="215" t="s">
        <v>1083</v>
      </c>
      <c r="F254" s="314" t="s">
        <v>1082</v>
      </c>
      <c r="G254" s="314"/>
      <c r="H254" s="314"/>
      <c r="I254" s="215" t="s">
        <v>450</v>
      </c>
      <c r="J254" s="314" t="s">
        <v>17</v>
      </c>
      <c r="K254" s="314"/>
      <c r="L254" s="213" t="s">
        <v>29</v>
      </c>
      <c r="M254" s="213">
        <v>5</v>
      </c>
      <c r="N254" s="312" t="s">
        <v>19</v>
      </c>
      <c r="O254" s="312"/>
      <c r="P254" s="312"/>
      <c r="Q254" s="213" t="s">
        <v>18</v>
      </c>
      <c r="W254" s="144">
        <f t="shared" si="3"/>
        <v>0</v>
      </c>
    </row>
    <row r="255" spans="2:23" ht="30" customHeight="1">
      <c r="B255" s="184"/>
      <c r="C255" s="312">
        <v>2018</v>
      </c>
      <c r="D255" s="312"/>
      <c r="E255" s="215" t="s">
        <v>1081</v>
      </c>
      <c r="F255" s="314" t="s">
        <v>1080</v>
      </c>
      <c r="G255" s="314"/>
      <c r="H255" s="314"/>
      <c r="I255" s="215" t="s">
        <v>450</v>
      </c>
      <c r="J255" s="314" t="s">
        <v>17</v>
      </c>
      <c r="K255" s="314"/>
      <c r="L255" s="213" t="s">
        <v>29</v>
      </c>
      <c r="M255" s="213">
        <v>5</v>
      </c>
      <c r="N255" s="312" t="s">
        <v>19</v>
      </c>
      <c r="O255" s="312"/>
      <c r="P255" s="312"/>
      <c r="Q255" s="213" t="s">
        <v>18</v>
      </c>
      <c r="W255" s="144">
        <f t="shared" si="3"/>
        <v>0</v>
      </c>
    </row>
    <row r="256" spans="2:23" s="181" customFormat="1" ht="30" customHeight="1">
      <c r="B256" s="180"/>
      <c r="C256" s="308">
        <v>2018</v>
      </c>
      <c r="D256" s="308"/>
      <c r="E256" s="153" t="s">
        <v>1079</v>
      </c>
      <c r="F256" s="310" t="s">
        <v>1077</v>
      </c>
      <c r="G256" s="310"/>
      <c r="H256" s="310"/>
      <c r="I256" s="153" t="s">
        <v>450</v>
      </c>
      <c r="J256" s="310" t="s">
        <v>17</v>
      </c>
      <c r="K256" s="310"/>
      <c r="L256" s="212" t="s">
        <v>18</v>
      </c>
      <c r="M256" s="212">
        <v>3</v>
      </c>
      <c r="N256" s="308" t="s">
        <v>19</v>
      </c>
      <c r="O256" s="308"/>
      <c r="P256" s="308"/>
      <c r="Q256" s="212" t="s">
        <v>18</v>
      </c>
      <c r="R256" s="155"/>
      <c r="S256" s="155"/>
      <c r="T256" s="155"/>
      <c r="U256" s="155"/>
      <c r="V256" s="155"/>
      <c r="W256" s="155">
        <f t="shared" si="3"/>
        <v>0</v>
      </c>
    </row>
    <row r="257" spans="2:23" ht="30" customHeight="1">
      <c r="B257" s="171"/>
      <c r="C257" s="312">
        <v>2018</v>
      </c>
      <c r="D257" s="312"/>
      <c r="E257" s="215" t="s">
        <v>1078</v>
      </c>
      <c r="F257" s="314" t="s">
        <v>1077</v>
      </c>
      <c r="G257" s="314"/>
      <c r="H257" s="314"/>
      <c r="I257" s="215" t="s">
        <v>450</v>
      </c>
      <c r="J257" s="314" t="s">
        <v>17</v>
      </c>
      <c r="K257" s="314"/>
      <c r="L257" s="213" t="s">
        <v>18</v>
      </c>
      <c r="M257" s="213">
        <v>4</v>
      </c>
      <c r="N257" s="312" t="s">
        <v>19</v>
      </c>
      <c r="O257" s="312"/>
      <c r="P257" s="312"/>
      <c r="Q257" s="213" t="s">
        <v>18</v>
      </c>
      <c r="W257" s="144">
        <f t="shared" si="3"/>
        <v>0</v>
      </c>
    </row>
    <row r="258" spans="2:23" ht="30" customHeight="1">
      <c r="B258" s="184"/>
      <c r="C258" s="312">
        <v>2018</v>
      </c>
      <c r="D258" s="312"/>
      <c r="E258" s="215" t="s">
        <v>1076</v>
      </c>
      <c r="F258" s="314" t="s">
        <v>1075</v>
      </c>
      <c r="G258" s="314"/>
      <c r="H258" s="314"/>
      <c r="I258" s="215" t="s">
        <v>450</v>
      </c>
      <c r="J258" s="314" t="s">
        <v>17</v>
      </c>
      <c r="K258" s="314"/>
      <c r="L258" s="213" t="s">
        <v>29</v>
      </c>
      <c r="M258" s="213">
        <v>5</v>
      </c>
      <c r="N258" s="312" t="s">
        <v>19</v>
      </c>
      <c r="O258" s="312"/>
      <c r="P258" s="312"/>
      <c r="Q258" s="213" t="s">
        <v>18</v>
      </c>
      <c r="W258" s="144">
        <f t="shared" si="3"/>
        <v>0</v>
      </c>
    </row>
    <row r="259" spans="2:23" ht="30" customHeight="1">
      <c r="B259" s="184"/>
      <c r="C259" s="312">
        <v>2018</v>
      </c>
      <c r="D259" s="312"/>
      <c r="E259" s="215" t="s">
        <v>1074</v>
      </c>
      <c r="F259" s="314" t="s">
        <v>1073</v>
      </c>
      <c r="G259" s="314"/>
      <c r="H259" s="314"/>
      <c r="I259" s="215" t="s">
        <v>450</v>
      </c>
      <c r="J259" s="314" t="s">
        <v>17</v>
      </c>
      <c r="K259" s="314"/>
      <c r="L259" s="213" t="s">
        <v>29</v>
      </c>
      <c r="M259" s="213">
        <v>5</v>
      </c>
      <c r="N259" s="312" t="s">
        <v>19</v>
      </c>
      <c r="O259" s="312"/>
      <c r="P259" s="312"/>
      <c r="Q259" s="213" t="s">
        <v>18</v>
      </c>
      <c r="W259" s="144">
        <f t="shared" si="3"/>
        <v>0</v>
      </c>
    </row>
    <row r="260" spans="2:23" ht="30" customHeight="1">
      <c r="B260" s="184"/>
      <c r="C260" s="312">
        <v>2018</v>
      </c>
      <c r="D260" s="312"/>
      <c r="E260" s="215" t="s">
        <v>1072</v>
      </c>
      <c r="F260" s="314" t="s">
        <v>1071</v>
      </c>
      <c r="G260" s="314"/>
      <c r="H260" s="314"/>
      <c r="I260" s="215" t="s">
        <v>450</v>
      </c>
      <c r="J260" s="314" t="s">
        <v>17</v>
      </c>
      <c r="K260" s="314"/>
      <c r="L260" s="213" t="s">
        <v>29</v>
      </c>
      <c r="M260" s="213">
        <v>5</v>
      </c>
      <c r="N260" s="312" t="s">
        <v>19</v>
      </c>
      <c r="O260" s="312"/>
      <c r="P260" s="312"/>
      <c r="Q260" s="213" t="s">
        <v>18</v>
      </c>
      <c r="W260" s="144">
        <f t="shared" ref="W260:W323" si="4">R260+S260+T260+U260+V260</f>
        <v>0</v>
      </c>
    </row>
    <row r="261" spans="2:23" s="181" customFormat="1" ht="30" customHeight="1">
      <c r="B261" s="180"/>
      <c r="C261" s="308">
        <v>2018</v>
      </c>
      <c r="D261" s="308"/>
      <c r="E261" s="153" t="s">
        <v>1070</v>
      </c>
      <c r="F261" s="310" t="s">
        <v>1068</v>
      </c>
      <c r="G261" s="310"/>
      <c r="H261" s="310"/>
      <c r="I261" s="153" t="s">
        <v>450</v>
      </c>
      <c r="J261" s="310" t="s">
        <v>17</v>
      </c>
      <c r="K261" s="310"/>
      <c r="L261" s="212" t="s">
        <v>18</v>
      </c>
      <c r="M261" s="212">
        <v>3</v>
      </c>
      <c r="N261" s="308" t="s">
        <v>19</v>
      </c>
      <c r="O261" s="308"/>
      <c r="P261" s="308"/>
      <c r="Q261" s="212" t="s">
        <v>18</v>
      </c>
      <c r="R261" s="155"/>
      <c r="S261" s="155"/>
      <c r="T261" s="155"/>
      <c r="U261" s="155"/>
      <c r="V261" s="155"/>
      <c r="W261" s="155">
        <f t="shared" si="4"/>
        <v>0</v>
      </c>
    </row>
    <row r="262" spans="2:23" ht="30" customHeight="1">
      <c r="B262" s="171"/>
      <c r="C262" s="312">
        <v>2018</v>
      </c>
      <c r="D262" s="312"/>
      <c r="E262" s="215" t="s">
        <v>1069</v>
      </c>
      <c r="F262" s="314" t="s">
        <v>1068</v>
      </c>
      <c r="G262" s="314"/>
      <c r="H262" s="314"/>
      <c r="I262" s="215" t="s">
        <v>450</v>
      </c>
      <c r="J262" s="314" t="s">
        <v>17</v>
      </c>
      <c r="K262" s="314"/>
      <c r="L262" s="213" t="s">
        <v>18</v>
      </c>
      <c r="M262" s="213">
        <v>4</v>
      </c>
      <c r="N262" s="312" t="s">
        <v>19</v>
      </c>
      <c r="O262" s="312"/>
      <c r="P262" s="312"/>
      <c r="Q262" s="213" t="s">
        <v>18</v>
      </c>
      <c r="W262" s="144">
        <f t="shared" si="4"/>
        <v>0</v>
      </c>
    </row>
    <row r="263" spans="2:23" ht="30" customHeight="1">
      <c r="B263" s="184"/>
      <c r="C263" s="312">
        <v>2018</v>
      </c>
      <c r="D263" s="312"/>
      <c r="E263" s="215" t="s">
        <v>1067</v>
      </c>
      <c r="F263" s="314" t="s">
        <v>1066</v>
      </c>
      <c r="G263" s="314"/>
      <c r="H263" s="314"/>
      <c r="I263" s="215" t="s">
        <v>450</v>
      </c>
      <c r="J263" s="314" t="s">
        <v>17</v>
      </c>
      <c r="K263" s="314"/>
      <c r="L263" s="213" t="s">
        <v>29</v>
      </c>
      <c r="M263" s="213">
        <v>5</v>
      </c>
      <c r="N263" s="312" t="s">
        <v>19</v>
      </c>
      <c r="O263" s="312"/>
      <c r="P263" s="312"/>
      <c r="Q263" s="213" t="s">
        <v>18</v>
      </c>
      <c r="W263" s="144">
        <f t="shared" si="4"/>
        <v>0</v>
      </c>
    </row>
    <row r="264" spans="2:23" ht="30" customHeight="1">
      <c r="B264" s="184"/>
      <c r="C264" s="312">
        <v>2018</v>
      </c>
      <c r="D264" s="312"/>
      <c r="E264" s="215" t="s">
        <v>1065</v>
      </c>
      <c r="F264" s="314" t="s">
        <v>1064</v>
      </c>
      <c r="G264" s="314"/>
      <c r="H264" s="314"/>
      <c r="I264" s="215" t="s">
        <v>450</v>
      </c>
      <c r="J264" s="314" t="s">
        <v>17</v>
      </c>
      <c r="K264" s="314"/>
      <c r="L264" s="213" t="s">
        <v>29</v>
      </c>
      <c r="M264" s="213">
        <v>5</v>
      </c>
      <c r="N264" s="312" t="s">
        <v>19</v>
      </c>
      <c r="O264" s="312"/>
      <c r="P264" s="312"/>
      <c r="Q264" s="213" t="s">
        <v>18</v>
      </c>
      <c r="W264" s="144">
        <f t="shared" si="4"/>
        <v>0</v>
      </c>
    </row>
    <row r="265" spans="2:23" ht="30" customHeight="1">
      <c r="B265" s="184"/>
      <c r="C265" s="312">
        <v>2018</v>
      </c>
      <c r="D265" s="312"/>
      <c r="E265" s="215" t="s">
        <v>1063</v>
      </c>
      <c r="F265" s="314" t="s">
        <v>1062</v>
      </c>
      <c r="G265" s="314"/>
      <c r="H265" s="314"/>
      <c r="I265" s="215" t="s">
        <v>450</v>
      </c>
      <c r="J265" s="314" t="s">
        <v>17</v>
      </c>
      <c r="K265" s="314"/>
      <c r="L265" s="213" t="s">
        <v>29</v>
      </c>
      <c r="M265" s="213">
        <v>5</v>
      </c>
      <c r="N265" s="312" t="s">
        <v>19</v>
      </c>
      <c r="O265" s="312"/>
      <c r="P265" s="312"/>
      <c r="Q265" s="213" t="s">
        <v>18</v>
      </c>
      <c r="W265" s="144">
        <f t="shared" si="4"/>
        <v>0</v>
      </c>
    </row>
    <row r="266" spans="2:23" ht="30" customHeight="1">
      <c r="B266" s="171"/>
      <c r="C266" s="312">
        <v>2018</v>
      </c>
      <c r="D266" s="312"/>
      <c r="E266" s="215" t="s">
        <v>1061</v>
      </c>
      <c r="F266" s="314" t="s">
        <v>1060</v>
      </c>
      <c r="G266" s="314"/>
      <c r="H266" s="314"/>
      <c r="I266" s="215" t="s">
        <v>450</v>
      </c>
      <c r="J266" s="314" t="s">
        <v>17</v>
      </c>
      <c r="K266" s="314"/>
      <c r="L266" s="213" t="s">
        <v>18</v>
      </c>
      <c r="M266" s="213">
        <v>4</v>
      </c>
      <c r="N266" s="312" t="s">
        <v>19</v>
      </c>
      <c r="O266" s="312"/>
      <c r="P266" s="312"/>
      <c r="Q266" s="213" t="s">
        <v>18</v>
      </c>
      <c r="W266" s="144">
        <f t="shared" si="4"/>
        <v>0</v>
      </c>
    </row>
    <row r="267" spans="2:23" ht="30" customHeight="1">
      <c r="B267" s="184"/>
      <c r="C267" s="312">
        <v>2018</v>
      </c>
      <c r="D267" s="312"/>
      <c r="E267" s="215" t="s">
        <v>1059</v>
      </c>
      <c r="F267" s="314" t="s">
        <v>1058</v>
      </c>
      <c r="G267" s="314"/>
      <c r="H267" s="314"/>
      <c r="I267" s="215" t="s">
        <v>450</v>
      </c>
      <c r="J267" s="314" t="s">
        <v>17</v>
      </c>
      <c r="K267" s="314"/>
      <c r="L267" s="213" t="s">
        <v>29</v>
      </c>
      <c r="M267" s="213">
        <v>5</v>
      </c>
      <c r="N267" s="312" t="s">
        <v>19</v>
      </c>
      <c r="O267" s="312"/>
      <c r="P267" s="312"/>
      <c r="Q267" s="213" t="s">
        <v>18</v>
      </c>
      <c r="W267" s="144">
        <f t="shared" si="4"/>
        <v>0</v>
      </c>
    </row>
    <row r="268" spans="2:23" ht="30" customHeight="1">
      <c r="B268" s="184"/>
      <c r="C268" s="312">
        <v>2018</v>
      </c>
      <c r="D268" s="312"/>
      <c r="E268" s="215" t="s">
        <v>1057</v>
      </c>
      <c r="F268" s="314" t="s">
        <v>1056</v>
      </c>
      <c r="G268" s="314"/>
      <c r="H268" s="314"/>
      <c r="I268" s="215" t="s">
        <v>450</v>
      </c>
      <c r="J268" s="314" t="s">
        <v>17</v>
      </c>
      <c r="K268" s="314"/>
      <c r="L268" s="213" t="s">
        <v>29</v>
      </c>
      <c r="M268" s="213">
        <v>5</v>
      </c>
      <c r="N268" s="312" t="s">
        <v>19</v>
      </c>
      <c r="O268" s="312"/>
      <c r="P268" s="312"/>
      <c r="Q268" s="213" t="s">
        <v>18</v>
      </c>
      <c r="W268" s="144">
        <f t="shared" si="4"/>
        <v>0</v>
      </c>
    </row>
    <row r="269" spans="2:23" ht="30" customHeight="1">
      <c r="B269" s="184"/>
      <c r="C269" s="312">
        <v>2018</v>
      </c>
      <c r="D269" s="312"/>
      <c r="E269" s="215" t="s">
        <v>1055</v>
      </c>
      <c r="F269" s="314" t="s">
        <v>1054</v>
      </c>
      <c r="G269" s="314"/>
      <c r="H269" s="314"/>
      <c r="I269" s="215" t="s">
        <v>450</v>
      </c>
      <c r="J269" s="314" t="s">
        <v>17</v>
      </c>
      <c r="K269" s="314"/>
      <c r="L269" s="213" t="s">
        <v>29</v>
      </c>
      <c r="M269" s="213">
        <v>5</v>
      </c>
      <c r="N269" s="312" t="s">
        <v>19</v>
      </c>
      <c r="O269" s="312"/>
      <c r="P269" s="312"/>
      <c r="Q269" s="213" t="s">
        <v>18</v>
      </c>
      <c r="W269" s="144">
        <f t="shared" si="4"/>
        <v>0</v>
      </c>
    </row>
    <row r="270" spans="2:23" ht="30" customHeight="1">
      <c r="B270" s="184"/>
      <c r="C270" s="312">
        <v>2018</v>
      </c>
      <c r="D270" s="312"/>
      <c r="E270" s="215" t="s">
        <v>1053</v>
      </c>
      <c r="F270" s="314" t="s">
        <v>1052</v>
      </c>
      <c r="G270" s="314"/>
      <c r="H270" s="314"/>
      <c r="I270" s="215" t="s">
        <v>450</v>
      </c>
      <c r="J270" s="314" t="s">
        <v>17</v>
      </c>
      <c r="K270" s="314"/>
      <c r="L270" s="213" t="s">
        <v>29</v>
      </c>
      <c r="M270" s="213">
        <v>5</v>
      </c>
      <c r="N270" s="312" t="s">
        <v>19</v>
      </c>
      <c r="O270" s="312"/>
      <c r="P270" s="312"/>
      <c r="Q270" s="213" t="s">
        <v>18</v>
      </c>
      <c r="W270" s="144">
        <f t="shared" si="4"/>
        <v>0</v>
      </c>
    </row>
    <row r="271" spans="2:23" s="181" customFormat="1" ht="30" customHeight="1">
      <c r="B271" s="180"/>
      <c r="C271" s="308">
        <v>2018</v>
      </c>
      <c r="D271" s="308"/>
      <c r="E271" s="153" t="s">
        <v>1051</v>
      </c>
      <c r="F271" s="310" t="s">
        <v>1049</v>
      </c>
      <c r="G271" s="310"/>
      <c r="H271" s="310"/>
      <c r="I271" s="153" t="s">
        <v>450</v>
      </c>
      <c r="J271" s="310" t="s">
        <v>17</v>
      </c>
      <c r="K271" s="310"/>
      <c r="L271" s="212" t="s">
        <v>18</v>
      </c>
      <c r="M271" s="212">
        <v>3</v>
      </c>
      <c r="N271" s="308" t="s">
        <v>19</v>
      </c>
      <c r="O271" s="308"/>
      <c r="P271" s="308"/>
      <c r="Q271" s="212" t="s">
        <v>18</v>
      </c>
      <c r="R271" s="155"/>
      <c r="S271" s="155"/>
      <c r="T271" s="155"/>
      <c r="U271" s="155"/>
      <c r="V271" s="155"/>
      <c r="W271" s="155">
        <f t="shared" si="4"/>
        <v>0</v>
      </c>
    </row>
    <row r="272" spans="2:23" ht="30" customHeight="1">
      <c r="B272" s="171"/>
      <c r="C272" s="312">
        <v>2018</v>
      </c>
      <c r="D272" s="312"/>
      <c r="E272" s="215" t="s">
        <v>1050</v>
      </c>
      <c r="F272" s="314" t="s">
        <v>1049</v>
      </c>
      <c r="G272" s="314"/>
      <c r="H272" s="314"/>
      <c r="I272" s="215" t="s">
        <v>450</v>
      </c>
      <c r="J272" s="314" t="s">
        <v>17</v>
      </c>
      <c r="K272" s="314"/>
      <c r="L272" s="213" t="s">
        <v>18</v>
      </c>
      <c r="M272" s="213">
        <v>4</v>
      </c>
      <c r="N272" s="312" t="s">
        <v>19</v>
      </c>
      <c r="O272" s="312"/>
      <c r="P272" s="312"/>
      <c r="Q272" s="213" t="s">
        <v>18</v>
      </c>
      <c r="W272" s="144">
        <f t="shared" si="4"/>
        <v>0</v>
      </c>
    </row>
    <row r="273" spans="2:23" ht="30" customHeight="1">
      <c r="B273" s="184"/>
      <c r="C273" s="312">
        <v>2018</v>
      </c>
      <c r="D273" s="312"/>
      <c r="E273" s="215" t="s">
        <v>1048</v>
      </c>
      <c r="F273" s="314" t="s">
        <v>1047</v>
      </c>
      <c r="G273" s="314"/>
      <c r="H273" s="314"/>
      <c r="I273" s="215" t="s">
        <v>450</v>
      </c>
      <c r="J273" s="314" t="s">
        <v>17</v>
      </c>
      <c r="K273" s="314"/>
      <c r="L273" s="213" t="s">
        <v>29</v>
      </c>
      <c r="M273" s="213">
        <v>5</v>
      </c>
      <c r="N273" s="312" t="s">
        <v>19</v>
      </c>
      <c r="O273" s="312"/>
      <c r="P273" s="312"/>
      <c r="Q273" s="213" t="s">
        <v>18</v>
      </c>
      <c r="W273" s="144">
        <f t="shared" si="4"/>
        <v>0</v>
      </c>
    </row>
    <row r="274" spans="2:23" ht="30" customHeight="1">
      <c r="B274" s="184"/>
      <c r="C274" s="312">
        <v>2018</v>
      </c>
      <c r="D274" s="312"/>
      <c r="E274" s="215" t="s">
        <v>1046</v>
      </c>
      <c r="F274" s="314" t="s">
        <v>1045</v>
      </c>
      <c r="G274" s="314"/>
      <c r="H274" s="314"/>
      <c r="I274" s="215" t="s">
        <v>450</v>
      </c>
      <c r="J274" s="314" t="s">
        <v>17</v>
      </c>
      <c r="K274" s="314"/>
      <c r="L274" s="213" t="s">
        <v>29</v>
      </c>
      <c r="M274" s="213">
        <v>5</v>
      </c>
      <c r="N274" s="312" t="s">
        <v>19</v>
      </c>
      <c r="O274" s="312"/>
      <c r="P274" s="312"/>
      <c r="Q274" s="213" t="s">
        <v>18</v>
      </c>
      <c r="W274" s="144">
        <f t="shared" si="4"/>
        <v>0</v>
      </c>
    </row>
    <row r="275" spans="2:23" ht="30" customHeight="1">
      <c r="B275" s="184"/>
      <c r="C275" s="312">
        <v>2018</v>
      </c>
      <c r="D275" s="312"/>
      <c r="E275" s="215" t="s">
        <v>1044</v>
      </c>
      <c r="F275" s="314" t="s">
        <v>1043</v>
      </c>
      <c r="G275" s="314"/>
      <c r="H275" s="314"/>
      <c r="I275" s="215" t="s">
        <v>450</v>
      </c>
      <c r="J275" s="314" t="s">
        <v>17</v>
      </c>
      <c r="K275" s="314"/>
      <c r="L275" s="213" t="s">
        <v>29</v>
      </c>
      <c r="M275" s="213">
        <v>5</v>
      </c>
      <c r="N275" s="312" t="s">
        <v>19</v>
      </c>
      <c r="O275" s="312"/>
      <c r="P275" s="312"/>
      <c r="Q275" s="213" t="s">
        <v>18</v>
      </c>
      <c r="W275" s="144">
        <f t="shared" si="4"/>
        <v>0</v>
      </c>
    </row>
    <row r="276" spans="2:23" s="181" customFormat="1" ht="30" customHeight="1">
      <c r="B276" s="180"/>
      <c r="C276" s="308">
        <v>2018</v>
      </c>
      <c r="D276" s="308"/>
      <c r="E276" s="153" t="s">
        <v>1042</v>
      </c>
      <c r="F276" s="310" t="s">
        <v>1040</v>
      </c>
      <c r="G276" s="310"/>
      <c r="H276" s="310"/>
      <c r="I276" s="153" t="s">
        <v>450</v>
      </c>
      <c r="J276" s="310" t="s">
        <v>17</v>
      </c>
      <c r="K276" s="310"/>
      <c r="L276" s="212" t="s">
        <v>18</v>
      </c>
      <c r="M276" s="212">
        <v>3</v>
      </c>
      <c r="N276" s="308" t="s">
        <v>19</v>
      </c>
      <c r="O276" s="308"/>
      <c r="P276" s="308"/>
      <c r="Q276" s="212" t="s">
        <v>18</v>
      </c>
      <c r="R276" s="155"/>
      <c r="S276" s="155"/>
      <c r="T276" s="155"/>
      <c r="U276" s="155"/>
      <c r="V276" s="155"/>
      <c r="W276" s="155">
        <f t="shared" si="4"/>
        <v>0</v>
      </c>
    </row>
    <row r="277" spans="2:23" ht="30" customHeight="1">
      <c r="B277" s="171"/>
      <c r="C277" s="312">
        <v>2018</v>
      </c>
      <c r="D277" s="312"/>
      <c r="E277" s="215" t="s">
        <v>1041</v>
      </c>
      <c r="F277" s="314" t="s">
        <v>1040</v>
      </c>
      <c r="G277" s="314"/>
      <c r="H277" s="314"/>
      <c r="I277" s="215" t="s">
        <v>450</v>
      </c>
      <c r="J277" s="314" t="s">
        <v>17</v>
      </c>
      <c r="K277" s="314"/>
      <c r="L277" s="213" t="s">
        <v>18</v>
      </c>
      <c r="M277" s="213">
        <v>4</v>
      </c>
      <c r="N277" s="312" t="s">
        <v>19</v>
      </c>
      <c r="O277" s="312"/>
      <c r="P277" s="312"/>
      <c r="Q277" s="213" t="s">
        <v>18</v>
      </c>
      <c r="W277" s="144">
        <f t="shared" si="4"/>
        <v>0</v>
      </c>
    </row>
    <row r="278" spans="2:23" ht="30" customHeight="1">
      <c r="B278" s="184"/>
      <c r="C278" s="312">
        <v>2018</v>
      </c>
      <c r="D278" s="312"/>
      <c r="E278" s="215" t="s">
        <v>1039</v>
      </c>
      <c r="F278" s="314" t="s">
        <v>1038</v>
      </c>
      <c r="G278" s="314"/>
      <c r="H278" s="314"/>
      <c r="I278" s="215" t="s">
        <v>450</v>
      </c>
      <c r="J278" s="314" t="s">
        <v>17</v>
      </c>
      <c r="K278" s="314"/>
      <c r="L278" s="213" t="s">
        <v>29</v>
      </c>
      <c r="M278" s="213">
        <v>5</v>
      </c>
      <c r="N278" s="312" t="s">
        <v>19</v>
      </c>
      <c r="O278" s="312"/>
      <c r="P278" s="312"/>
      <c r="Q278" s="213" t="s">
        <v>18</v>
      </c>
      <c r="W278" s="144">
        <f t="shared" si="4"/>
        <v>0</v>
      </c>
    </row>
    <row r="279" spans="2:23" ht="30" customHeight="1">
      <c r="B279" s="184"/>
      <c r="C279" s="312">
        <v>2018</v>
      </c>
      <c r="D279" s="312"/>
      <c r="E279" s="215" t="s">
        <v>1037</v>
      </c>
      <c r="F279" s="314" t="s">
        <v>1036</v>
      </c>
      <c r="G279" s="314"/>
      <c r="H279" s="314"/>
      <c r="I279" s="215" t="s">
        <v>450</v>
      </c>
      <c r="J279" s="314" t="s">
        <v>17</v>
      </c>
      <c r="K279" s="314"/>
      <c r="L279" s="213" t="s">
        <v>29</v>
      </c>
      <c r="M279" s="213">
        <v>5</v>
      </c>
      <c r="N279" s="312" t="s">
        <v>19</v>
      </c>
      <c r="O279" s="312"/>
      <c r="P279" s="312"/>
      <c r="Q279" s="213" t="s">
        <v>29</v>
      </c>
      <c r="W279" s="144">
        <f t="shared" si="4"/>
        <v>0</v>
      </c>
    </row>
    <row r="280" spans="2:23" ht="30" customHeight="1">
      <c r="B280" s="184"/>
      <c r="C280" s="312">
        <v>2018</v>
      </c>
      <c r="D280" s="312"/>
      <c r="E280" s="215" t="s">
        <v>1035</v>
      </c>
      <c r="F280" s="314" t="s">
        <v>1034</v>
      </c>
      <c r="G280" s="314"/>
      <c r="H280" s="314"/>
      <c r="I280" s="215" t="s">
        <v>450</v>
      </c>
      <c r="J280" s="314" t="s">
        <v>17</v>
      </c>
      <c r="K280" s="314"/>
      <c r="L280" s="213" t="s">
        <v>29</v>
      </c>
      <c r="M280" s="213">
        <v>5</v>
      </c>
      <c r="N280" s="312" t="s">
        <v>19</v>
      </c>
      <c r="O280" s="312"/>
      <c r="P280" s="312"/>
      <c r="Q280" s="213" t="s">
        <v>18</v>
      </c>
      <c r="R280" s="159"/>
      <c r="S280" s="159"/>
      <c r="T280" s="159"/>
      <c r="U280" s="159"/>
      <c r="V280" s="159"/>
      <c r="W280" s="159">
        <f t="shared" si="4"/>
        <v>0</v>
      </c>
    </row>
    <row r="281" spans="2:23" ht="30" customHeight="1">
      <c r="B281" s="184"/>
      <c r="C281" s="312">
        <v>2018</v>
      </c>
      <c r="D281" s="312"/>
      <c r="E281" s="215" t="s">
        <v>1033</v>
      </c>
      <c r="F281" s="314" t="s">
        <v>1032</v>
      </c>
      <c r="G281" s="314"/>
      <c r="H281" s="314"/>
      <c r="I281" s="215" t="s">
        <v>450</v>
      </c>
      <c r="J281" s="314" t="s">
        <v>17</v>
      </c>
      <c r="K281" s="314"/>
      <c r="L281" s="213" t="s">
        <v>29</v>
      </c>
      <c r="M281" s="213">
        <v>5</v>
      </c>
      <c r="N281" s="312" t="s">
        <v>19</v>
      </c>
      <c r="O281" s="312"/>
      <c r="P281" s="312"/>
      <c r="Q281" s="213" t="s">
        <v>18</v>
      </c>
      <c r="R281" s="159"/>
      <c r="S281" s="159"/>
      <c r="T281" s="159"/>
      <c r="U281" s="159"/>
      <c r="V281" s="159"/>
      <c r="W281" s="159">
        <f t="shared" si="4"/>
        <v>0</v>
      </c>
    </row>
    <row r="282" spans="2:23" ht="30" customHeight="1">
      <c r="B282" s="184"/>
      <c r="C282" s="312">
        <v>2018</v>
      </c>
      <c r="D282" s="312"/>
      <c r="E282" s="215" t="s">
        <v>1031</v>
      </c>
      <c r="F282" s="314" t="s">
        <v>1030</v>
      </c>
      <c r="G282" s="314"/>
      <c r="H282" s="314"/>
      <c r="I282" s="215" t="s">
        <v>450</v>
      </c>
      <c r="J282" s="314" t="s">
        <v>17</v>
      </c>
      <c r="K282" s="314"/>
      <c r="L282" s="213" t="s">
        <v>29</v>
      </c>
      <c r="M282" s="213">
        <v>5</v>
      </c>
      <c r="N282" s="312" t="s">
        <v>19</v>
      </c>
      <c r="O282" s="312"/>
      <c r="P282" s="312"/>
      <c r="Q282" s="213" t="s">
        <v>18</v>
      </c>
      <c r="W282" s="144">
        <f t="shared" si="4"/>
        <v>0</v>
      </c>
    </row>
    <row r="283" spans="2:23" ht="30" customHeight="1">
      <c r="B283" s="184"/>
      <c r="C283" s="312">
        <v>2018</v>
      </c>
      <c r="D283" s="312"/>
      <c r="E283" s="215" t="s">
        <v>1029</v>
      </c>
      <c r="F283" s="314" t="s">
        <v>1028</v>
      </c>
      <c r="G283" s="314"/>
      <c r="H283" s="314"/>
      <c r="I283" s="215" t="s">
        <v>450</v>
      </c>
      <c r="J283" s="314" t="s">
        <v>17</v>
      </c>
      <c r="K283" s="314"/>
      <c r="L283" s="213" t="s">
        <v>29</v>
      </c>
      <c r="M283" s="213">
        <v>5</v>
      </c>
      <c r="N283" s="312" t="s">
        <v>19</v>
      </c>
      <c r="O283" s="312"/>
      <c r="P283" s="312"/>
      <c r="Q283" s="213" t="s">
        <v>18</v>
      </c>
      <c r="W283" s="144">
        <f t="shared" si="4"/>
        <v>0</v>
      </c>
    </row>
    <row r="284" spans="2:23" ht="30" customHeight="1">
      <c r="B284" s="184"/>
      <c r="C284" s="312">
        <v>2018</v>
      </c>
      <c r="D284" s="312"/>
      <c r="E284" s="215" t="s">
        <v>1027</v>
      </c>
      <c r="F284" s="314" t="s">
        <v>1026</v>
      </c>
      <c r="G284" s="314"/>
      <c r="H284" s="314"/>
      <c r="I284" s="215" t="s">
        <v>450</v>
      </c>
      <c r="J284" s="314" t="s">
        <v>17</v>
      </c>
      <c r="K284" s="314"/>
      <c r="L284" s="213" t="s">
        <v>29</v>
      </c>
      <c r="M284" s="213">
        <v>5</v>
      </c>
      <c r="N284" s="312" t="s">
        <v>19</v>
      </c>
      <c r="O284" s="312"/>
      <c r="P284" s="312"/>
      <c r="Q284" s="213" t="s">
        <v>18</v>
      </c>
      <c r="W284" s="144">
        <f t="shared" si="4"/>
        <v>0</v>
      </c>
    </row>
    <row r="285" spans="2:23" s="181" customFormat="1" ht="30" customHeight="1">
      <c r="B285" s="180"/>
      <c r="C285" s="308">
        <v>2018</v>
      </c>
      <c r="D285" s="308"/>
      <c r="E285" s="153" t="s">
        <v>1025</v>
      </c>
      <c r="F285" s="310" t="s">
        <v>1024</v>
      </c>
      <c r="G285" s="310"/>
      <c r="H285" s="310"/>
      <c r="I285" s="153" t="s">
        <v>450</v>
      </c>
      <c r="J285" s="310" t="s">
        <v>17</v>
      </c>
      <c r="K285" s="310"/>
      <c r="L285" s="212" t="s">
        <v>18</v>
      </c>
      <c r="M285" s="212">
        <v>3</v>
      </c>
      <c r="N285" s="308" t="s">
        <v>19</v>
      </c>
      <c r="O285" s="308"/>
      <c r="P285" s="308"/>
      <c r="Q285" s="212" t="s">
        <v>18</v>
      </c>
      <c r="R285" s="155"/>
      <c r="S285" s="155"/>
      <c r="T285" s="155"/>
      <c r="U285" s="155"/>
      <c r="V285" s="155"/>
      <c r="W285" s="155">
        <f t="shared" si="4"/>
        <v>0</v>
      </c>
    </row>
    <row r="286" spans="2:23" ht="30" customHeight="1">
      <c r="B286" s="171"/>
      <c r="C286" s="312">
        <v>2018</v>
      </c>
      <c r="D286" s="312"/>
      <c r="E286" s="215" t="s">
        <v>1023</v>
      </c>
      <c r="F286" s="314" t="s">
        <v>1022</v>
      </c>
      <c r="G286" s="314"/>
      <c r="H286" s="314"/>
      <c r="I286" s="215" t="s">
        <v>450</v>
      </c>
      <c r="J286" s="314" t="s">
        <v>17</v>
      </c>
      <c r="K286" s="314"/>
      <c r="L286" s="213" t="s">
        <v>29</v>
      </c>
      <c r="M286" s="213">
        <v>4</v>
      </c>
      <c r="N286" s="312" t="s">
        <v>19</v>
      </c>
      <c r="O286" s="312"/>
      <c r="P286" s="312"/>
      <c r="Q286" s="213" t="s">
        <v>18</v>
      </c>
      <c r="W286" s="144">
        <f t="shared" si="4"/>
        <v>0</v>
      </c>
    </row>
    <row r="287" spans="2:23" s="181" customFormat="1" ht="30" customHeight="1">
      <c r="B287" s="180"/>
      <c r="C287" s="308">
        <v>2018</v>
      </c>
      <c r="D287" s="308"/>
      <c r="E287" s="153" t="s">
        <v>1021</v>
      </c>
      <c r="F287" s="310" t="s">
        <v>1020</v>
      </c>
      <c r="G287" s="310"/>
      <c r="H287" s="310"/>
      <c r="I287" s="153" t="s">
        <v>450</v>
      </c>
      <c r="J287" s="310" t="s">
        <v>17</v>
      </c>
      <c r="K287" s="310"/>
      <c r="L287" s="212" t="s">
        <v>18</v>
      </c>
      <c r="M287" s="212">
        <v>3</v>
      </c>
      <c r="N287" s="308" t="s">
        <v>19</v>
      </c>
      <c r="O287" s="308"/>
      <c r="P287" s="308"/>
      <c r="Q287" s="212" t="s">
        <v>18</v>
      </c>
      <c r="R287" s="155"/>
      <c r="S287" s="155"/>
      <c r="T287" s="155"/>
      <c r="U287" s="155"/>
      <c r="V287" s="155"/>
      <c r="W287" s="155">
        <f t="shared" si="4"/>
        <v>0</v>
      </c>
    </row>
    <row r="288" spans="2:23" ht="30" customHeight="1">
      <c r="B288" s="171"/>
      <c r="C288" s="312">
        <v>2018</v>
      </c>
      <c r="D288" s="312"/>
      <c r="E288" s="215" t="s">
        <v>1019</v>
      </c>
      <c r="F288" s="314" t="s">
        <v>1018</v>
      </c>
      <c r="G288" s="314"/>
      <c r="H288" s="314"/>
      <c r="I288" s="215" t="s">
        <v>450</v>
      </c>
      <c r="J288" s="314" t="s">
        <v>17</v>
      </c>
      <c r="K288" s="314"/>
      <c r="L288" s="213" t="s">
        <v>29</v>
      </c>
      <c r="M288" s="213">
        <v>4</v>
      </c>
      <c r="N288" s="312" t="s">
        <v>19</v>
      </c>
      <c r="O288" s="312"/>
      <c r="P288" s="312"/>
      <c r="Q288" s="213" t="s">
        <v>18</v>
      </c>
      <c r="W288" s="144">
        <f t="shared" si="4"/>
        <v>0</v>
      </c>
    </row>
    <row r="289" spans="2:23" ht="30" customHeight="1">
      <c r="B289" s="171"/>
      <c r="C289" s="312">
        <v>2018</v>
      </c>
      <c r="D289" s="312"/>
      <c r="E289" s="215" t="s">
        <v>1017</v>
      </c>
      <c r="F289" s="314" t="s">
        <v>1016</v>
      </c>
      <c r="G289" s="314"/>
      <c r="H289" s="314"/>
      <c r="I289" s="215" t="s">
        <v>450</v>
      </c>
      <c r="J289" s="314" t="s">
        <v>17</v>
      </c>
      <c r="K289" s="314"/>
      <c r="L289" s="213" t="s">
        <v>29</v>
      </c>
      <c r="M289" s="213">
        <v>4</v>
      </c>
      <c r="N289" s="312" t="s">
        <v>19</v>
      </c>
      <c r="O289" s="312"/>
      <c r="P289" s="312"/>
      <c r="Q289" s="213" t="s">
        <v>18</v>
      </c>
      <c r="W289" s="144">
        <f t="shared" si="4"/>
        <v>0</v>
      </c>
    </row>
    <row r="290" spans="2:23" s="181" customFormat="1" ht="30" customHeight="1">
      <c r="B290" s="180"/>
      <c r="C290" s="308">
        <v>2018</v>
      </c>
      <c r="D290" s="308"/>
      <c r="E290" s="153" t="s">
        <v>1015</v>
      </c>
      <c r="F290" s="310" t="s">
        <v>1014</v>
      </c>
      <c r="G290" s="310"/>
      <c r="H290" s="310"/>
      <c r="I290" s="153" t="s">
        <v>450</v>
      </c>
      <c r="J290" s="310" t="s">
        <v>17</v>
      </c>
      <c r="K290" s="310"/>
      <c r="L290" s="212" t="s">
        <v>18</v>
      </c>
      <c r="M290" s="212">
        <v>3</v>
      </c>
      <c r="N290" s="308" t="s">
        <v>19</v>
      </c>
      <c r="O290" s="308"/>
      <c r="P290" s="308"/>
      <c r="Q290" s="212" t="s">
        <v>18</v>
      </c>
      <c r="R290" s="155"/>
      <c r="S290" s="155"/>
      <c r="T290" s="155"/>
      <c r="U290" s="155">
        <f>U291+U292+U293+U294+U295+U296+U297+U298+U299+U300+U301+U302+U303+U304+U305+U307+U306+U308+U309+U310+U311</f>
        <v>1500</v>
      </c>
      <c r="V290" s="155"/>
      <c r="W290" s="155">
        <f t="shared" si="4"/>
        <v>1500</v>
      </c>
    </row>
    <row r="291" spans="2:23" ht="30" customHeight="1">
      <c r="B291" s="171"/>
      <c r="C291" s="312">
        <v>2018</v>
      </c>
      <c r="D291" s="312"/>
      <c r="E291" s="215" t="s">
        <v>1013</v>
      </c>
      <c r="F291" s="314" t="s">
        <v>1012</v>
      </c>
      <c r="G291" s="314"/>
      <c r="H291" s="314"/>
      <c r="I291" s="215" t="s">
        <v>450</v>
      </c>
      <c r="J291" s="314" t="s">
        <v>17</v>
      </c>
      <c r="K291" s="314"/>
      <c r="L291" s="213" t="s">
        <v>29</v>
      </c>
      <c r="M291" s="213">
        <v>4</v>
      </c>
      <c r="N291" s="312" t="s">
        <v>19</v>
      </c>
      <c r="O291" s="312"/>
      <c r="P291" s="312"/>
      <c r="Q291" s="213" t="s">
        <v>18</v>
      </c>
      <c r="W291" s="144">
        <f t="shared" si="4"/>
        <v>0</v>
      </c>
    </row>
    <row r="292" spans="2:23" ht="30" customHeight="1">
      <c r="B292" s="171"/>
      <c r="C292" s="312">
        <v>2018</v>
      </c>
      <c r="D292" s="312"/>
      <c r="E292" s="215" t="s">
        <v>1011</v>
      </c>
      <c r="F292" s="314" t="s">
        <v>1010</v>
      </c>
      <c r="G292" s="314"/>
      <c r="H292" s="314"/>
      <c r="I292" s="215" t="s">
        <v>450</v>
      </c>
      <c r="J292" s="314" t="s">
        <v>17</v>
      </c>
      <c r="K292" s="314"/>
      <c r="L292" s="213" t="s">
        <v>29</v>
      </c>
      <c r="M292" s="213">
        <v>4</v>
      </c>
      <c r="N292" s="312" t="s">
        <v>19</v>
      </c>
      <c r="O292" s="312"/>
      <c r="P292" s="312"/>
      <c r="Q292" s="213" t="s">
        <v>18</v>
      </c>
      <c r="W292" s="144">
        <f t="shared" si="4"/>
        <v>0</v>
      </c>
    </row>
    <row r="293" spans="2:23" ht="30" customHeight="1">
      <c r="B293" s="171"/>
      <c r="C293" s="312">
        <v>2018</v>
      </c>
      <c r="D293" s="312"/>
      <c r="E293" s="215" t="s">
        <v>1009</v>
      </c>
      <c r="F293" s="314" t="s">
        <v>1008</v>
      </c>
      <c r="G293" s="314"/>
      <c r="H293" s="314"/>
      <c r="I293" s="215" t="s">
        <v>450</v>
      </c>
      <c r="J293" s="314" t="s">
        <v>17</v>
      </c>
      <c r="K293" s="314"/>
      <c r="L293" s="213" t="s">
        <v>29</v>
      </c>
      <c r="M293" s="213">
        <v>4</v>
      </c>
      <c r="N293" s="312" t="s">
        <v>19</v>
      </c>
      <c r="O293" s="312"/>
      <c r="P293" s="312"/>
      <c r="Q293" s="213" t="s">
        <v>18</v>
      </c>
      <c r="U293" s="144">
        <v>1500</v>
      </c>
      <c r="W293" s="144">
        <f t="shared" si="4"/>
        <v>1500</v>
      </c>
    </row>
    <row r="294" spans="2:23" ht="30" customHeight="1">
      <c r="B294" s="171"/>
      <c r="C294" s="312">
        <v>2018</v>
      </c>
      <c r="D294" s="312"/>
      <c r="E294" s="215" t="s">
        <v>1007</v>
      </c>
      <c r="F294" s="314" t="s">
        <v>1006</v>
      </c>
      <c r="G294" s="314"/>
      <c r="H294" s="314"/>
      <c r="I294" s="215" t="s">
        <v>450</v>
      </c>
      <c r="J294" s="314" t="s">
        <v>17</v>
      </c>
      <c r="K294" s="314"/>
      <c r="L294" s="213" t="s">
        <v>29</v>
      </c>
      <c r="M294" s="213">
        <v>4</v>
      </c>
      <c r="N294" s="312" t="s">
        <v>19</v>
      </c>
      <c r="O294" s="312"/>
      <c r="P294" s="312"/>
      <c r="Q294" s="213" t="s">
        <v>18</v>
      </c>
      <c r="W294" s="144">
        <f t="shared" si="4"/>
        <v>0</v>
      </c>
    </row>
    <row r="295" spans="2:23" ht="30" customHeight="1">
      <c r="B295" s="171"/>
      <c r="C295" s="312">
        <v>2018</v>
      </c>
      <c r="D295" s="312"/>
      <c r="E295" s="215" t="s">
        <v>1005</v>
      </c>
      <c r="F295" s="314" t="s">
        <v>1004</v>
      </c>
      <c r="G295" s="314"/>
      <c r="H295" s="314"/>
      <c r="I295" s="215" t="s">
        <v>450</v>
      </c>
      <c r="J295" s="314" t="s">
        <v>17</v>
      </c>
      <c r="K295" s="314"/>
      <c r="L295" s="213" t="s">
        <v>29</v>
      </c>
      <c r="M295" s="213">
        <v>4</v>
      </c>
      <c r="N295" s="312" t="s">
        <v>19</v>
      </c>
      <c r="O295" s="312"/>
      <c r="P295" s="312"/>
      <c r="Q295" s="213" t="s">
        <v>18</v>
      </c>
      <c r="W295" s="144">
        <f t="shared" si="4"/>
        <v>0</v>
      </c>
    </row>
    <row r="296" spans="2:23" ht="30" customHeight="1">
      <c r="B296" s="171"/>
      <c r="C296" s="312">
        <v>2018</v>
      </c>
      <c r="D296" s="312"/>
      <c r="E296" s="215" t="s">
        <v>1003</v>
      </c>
      <c r="F296" s="314" t="s">
        <v>1002</v>
      </c>
      <c r="G296" s="314"/>
      <c r="H296" s="314"/>
      <c r="I296" s="215" t="s">
        <v>450</v>
      </c>
      <c r="J296" s="314" t="s">
        <v>17</v>
      </c>
      <c r="K296" s="314"/>
      <c r="L296" s="213" t="s">
        <v>29</v>
      </c>
      <c r="M296" s="213">
        <v>4</v>
      </c>
      <c r="N296" s="312" t="s">
        <v>19</v>
      </c>
      <c r="O296" s="312"/>
      <c r="P296" s="312"/>
      <c r="Q296" s="213" t="s">
        <v>18</v>
      </c>
      <c r="W296" s="144">
        <f t="shared" si="4"/>
        <v>0</v>
      </c>
    </row>
    <row r="297" spans="2:23" ht="30" customHeight="1">
      <c r="B297" s="171"/>
      <c r="C297" s="312">
        <v>2018</v>
      </c>
      <c r="D297" s="312"/>
      <c r="E297" s="215" t="s">
        <v>1001</v>
      </c>
      <c r="F297" s="314" t="s">
        <v>1000</v>
      </c>
      <c r="G297" s="314"/>
      <c r="H297" s="314"/>
      <c r="I297" s="215" t="s">
        <v>450</v>
      </c>
      <c r="J297" s="314" t="s">
        <v>17</v>
      </c>
      <c r="K297" s="314"/>
      <c r="L297" s="213" t="s">
        <v>18</v>
      </c>
      <c r="M297" s="213">
        <v>4</v>
      </c>
      <c r="N297" s="312" t="s">
        <v>19</v>
      </c>
      <c r="O297" s="312"/>
      <c r="P297" s="312"/>
      <c r="Q297" s="213" t="s">
        <v>18</v>
      </c>
      <c r="W297" s="144">
        <f t="shared" si="4"/>
        <v>0</v>
      </c>
    </row>
    <row r="298" spans="2:23" ht="30" customHeight="1">
      <c r="B298" s="184"/>
      <c r="C298" s="312">
        <v>2018</v>
      </c>
      <c r="D298" s="312"/>
      <c r="E298" s="215" t="s">
        <v>999</v>
      </c>
      <c r="F298" s="314" t="s">
        <v>998</v>
      </c>
      <c r="G298" s="314"/>
      <c r="H298" s="314"/>
      <c r="I298" s="215" t="s">
        <v>450</v>
      </c>
      <c r="J298" s="314" t="s">
        <v>17</v>
      </c>
      <c r="K298" s="314"/>
      <c r="L298" s="213" t="s">
        <v>29</v>
      </c>
      <c r="M298" s="213">
        <v>5</v>
      </c>
      <c r="N298" s="312" t="s">
        <v>19</v>
      </c>
      <c r="O298" s="312"/>
      <c r="P298" s="312"/>
      <c r="Q298" s="213" t="s">
        <v>18</v>
      </c>
      <c r="W298" s="144">
        <f t="shared" si="4"/>
        <v>0</v>
      </c>
    </row>
    <row r="299" spans="2:23" ht="30" customHeight="1">
      <c r="B299" s="184"/>
      <c r="C299" s="312">
        <v>2018</v>
      </c>
      <c r="D299" s="312"/>
      <c r="E299" s="215" t="s">
        <v>997</v>
      </c>
      <c r="F299" s="314" t="s">
        <v>996</v>
      </c>
      <c r="G299" s="314"/>
      <c r="H299" s="314"/>
      <c r="I299" s="215" t="s">
        <v>450</v>
      </c>
      <c r="J299" s="314" t="s">
        <v>17</v>
      </c>
      <c r="K299" s="314"/>
      <c r="L299" s="213" t="s">
        <v>29</v>
      </c>
      <c r="M299" s="213">
        <v>5</v>
      </c>
      <c r="N299" s="312" t="s">
        <v>19</v>
      </c>
      <c r="O299" s="312"/>
      <c r="P299" s="312"/>
      <c r="Q299" s="213" t="s">
        <v>18</v>
      </c>
      <c r="W299" s="144">
        <f t="shared" si="4"/>
        <v>0</v>
      </c>
    </row>
    <row r="300" spans="2:23" ht="30" customHeight="1">
      <c r="B300" s="171"/>
      <c r="C300" s="312">
        <v>2018</v>
      </c>
      <c r="D300" s="312"/>
      <c r="E300" s="215" t="s">
        <v>995</v>
      </c>
      <c r="F300" s="314" t="s">
        <v>994</v>
      </c>
      <c r="G300" s="314"/>
      <c r="H300" s="314"/>
      <c r="I300" s="215" t="s">
        <v>450</v>
      </c>
      <c r="J300" s="314" t="s">
        <v>17</v>
      </c>
      <c r="K300" s="314"/>
      <c r="L300" s="213" t="s">
        <v>29</v>
      </c>
      <c r="M300" s="213">
        <v>4</v>
      </c>
      <c r="N300" s="312" t="s">
        <v>19</v>
      </c>
      <c r="O300" s="312"/>
      <c r="P300" s="312"/>
      <c r="Q300" s="213" t="s">
        <v>18</v>
      </c>
      <c r="W300" s="144">
        <f t="shared" si="4"/>
        <v>0</v>
      </c>
    </row>
    <row r="301" spans="2:23" ht="30" customHeight="1">
      <c r="B301" s="171"/>
      <c r="C301" s="312">
        <v>2018</v>
      </c>
      <c r="D301" s="312"/>
      <c r="E301" s="215" t="s">
        <v>993</v>
      </c>
      <c r="F301" s="314" t="s">
        <v>992</v>
      </c>
      <c r="G301" s="314"/>
      <c r="H301" s="314"/>
      <c r="I301" s="215" t="s">
        <v>450</v>
      </c>
      <c r="J301" s="314" t="s">
        <v>17</v>
      </c>
      <c r="K301" s="314"/>
      <c r="L301" s="213" t="s">
        <v>29</v>
      </c>
      <c r="M301" s="213">
        <v>4</v>
      </c>
      <c r="N301" s="312" t="s">
        <v>19</v>
      </c>
      <c r="O301" s="312"/>
      <c r="P301" s="312"/>
      <c r="Q301" s="213" t="s">
        <v>18</v>
      </c>
      <c r="W301" s="144">
        <f t="shared" si="4"/>
        <v>0</v>
      </c>
    </row>
    <row r="302" spans="2:23" ht="30" customHeight="1">
      <c r="B302" s="171"/>
      <c r="C302" s="312">
        <v>2018</v>
      </c>
      <c r="D302" s="312"/>
      <c r="E302" s="215" t="s">
        <v>991</v>
      </c>
      <c r="F302" s="314" t="s">
        <v>990</v>
      </c>
      <c r="G302" s="314"/>
      <c r="H302" s="314"/>
      <c r="I302" s="215" t="s">
        <v>450</v>
      </c>
      <c r="J302" s="314" t="s">
        <v>17</v>
      </c>
      <c r="K302" s="314"/>
      <c r="L302" s="213" t="s">
        <v>29</v>
      </c>
      <c r="M302" s="213">
        <v>4</v>
      </c>
      <c r="N302" s="312" t="s">
        <v>19</v>
      </c>
      <c r="O302" s="312"/>
      <c r="P302" s="312"/>
      <c r="Q302" s="213" t="s">
        <v>18</v>
      </c>
      <c r="W302" s="144">
        <f t="shared" si="4"/>
        <v>0</v>
      </c>
    </row>
    <row r="303" spans="2:23" ht="30" customHeight="1">
      <c r="B303" s="171"/>
      <c r="C303" s="312">
        <v>2018</v>
      </c>
      <c r="D303" s="312"/>
      <c r="E303" s="215" t="s">
        <v>989</v>
      </c>
      <c r="F303" s="314" t="s">
        <v>988</v>
      </c>
      <c r="G303" s="314"/>
      <c r="H303" s="314"/>
      <c r="I303" s="215" t="s">
        <v>450</v>
      </c>
      <c r="J303" s="314" t="s">
        <v>17</v>
      </c>
      <c r="K303" s="314"/>
      <c r="L303" s="213" t="s">
        <v>29</v>
      </c>
      <c r="M303" s="213">
        <v>4</v>
      </c>
      <c r="N303" s="312" t="s">
        <v>19</v>
      </c>
      <c r="O303" s="312"/>
      <c r="P303" s="312"/>
      <c r="Q303" s="213" t="s">
        <v>18</v>
      </c>
      <c r="W303" s="144">
        <f t="shared" si="4"/>
        <v>0</v>
      </c>
    </row>
    <row r="304" spans="2:23" ht="30" customHeight="1">
      <c r="B304" s="171"/>
      <c r="C304" s="312">
        <v>2018</v>
      </c>
      <c r="D304" s="312"/>
      <c r="E304" s="215" t="s">
        <v>987</v>
      </c>
      <c r="F304" s="314" t="s">
        <v>986</v>
      </c>
      <c r="G304" s="314"/>
      <c r="H304" s="314"/>
      <c r="I304" s="215" t="s">
        <v>450</v>
      </c>
      <c r="J304" s="314" t="s">
        <v>17</v>
      </c>
      <c r="K304" s="314"/>
      <c r="L304" s="213" t="s">
        <v>29</v>
      </c>
      <c r="M304" s="213">
        <v>4</v>
      </c>
      <c r="N304" s="312" t="s">
        <v>19</v>
      </c>
      <c r="O304" s="312"/>
      <c r="P304" s="312"/>
      <c r="Q304" s="213" t="s">
        <v>18</v>
      </c>
      <c r="W304" s="144">
        <f t="shared" si="4"/>
        <v>0</v>
      </c>
    </row>
    <row r="305" spans="2:23" ht="30" customHeight="1">
      <c r="B305" s="171"/>
      <c r="C305" s="312">
        <v>2018</v>
      </c>
      <c r="D305" s="312"/>
      <c r="E305" s="215" t="s">
        <v>985</v>
      </c>
      <c r="F305" s="314" t="s">
        <v>984</v>
      </c>
      <c r="G305" s="314"/>
      <c r="H305" s="314"/>
      <c r="I305" s="215" t="s">
        <v>450</v>
      </c>
      <c r="J305" s="314" t="s">
        <v>17</v>
      </c>
      <c r="K305" s="314"/>
      <c r="L305" s="213" t="s">
        <v>29</v>
      </c>
      <c r="M305" s="213">
        <v>4</v>
      </c>
      <c r="N305" s="312" t="s">
        <v>19</v>
      </c>
      <c r="O305" s="312"/>
      <c r="P305" s="312"/>
      <c r="Q305" s="213" t="s">
        <v>18</v>
      </c>
      <c r="W305" s="144">
        <f t="shared" si="4"/>
        <v>0</v>
      </c>
    </row>
    <row r="306" spans="2:23" ht="30" customHeight="1">
      <c r="B306" s="171"/>
      <c r="C306" s="312">
        <v>2018</v>
      </c>
      <c r="D306" s="312"/>
      <c r="E306" s="215" t="s">
        <v>983</v>
      </c>
      <c r="F306" s="314" t="s">
        <v>982</v>
      </c>
      <c r="G306" s="314"/>
      <c r="H306" s="314"/>
      <c r="I306" s="215" t="s">
        <v>450</v>
      </c>
      <c r="J306" s="314" t="s">
        <v>17</v>
      </c>
      <c r="K306" s="314"/>
      <c r="L306" s="213" t="s">
        <v>29</v>
      </c>
      <c r="M306" s="213">
        <v>4</v>
      </c>
      <c r="N306" s="312" t="s">
        <v>19</v>
      </c>
      <c r="O306" s="312"/>
      <c r="P306" s="312"/>
      <c r="Q306" s="213" t="s">
        <v>18</v>
      </c>
      <c r="W306" s="144">
        <f t="shared" si="4"/>
        <v>0</v>
      </c>
    </row>
    <row r="307" spans="2:23" ht="30" customHeight="1">
      <c r="B307" s="171"/>
      <c r="C307" s="312">
        <v>2018</v>
      </c>
      <c r="D307" s="312"/>
      <c r="E307" s="215" t="s">
        <v>981</v>
      </c>
      <c r="F307" s="314" t="s">
        <v>980</v>
      </c>
      <c r="G307" s="314"/>
      <c r="H307" s="314"/>
      <c r="I307" s="215" t="s">
        <v>450</v>
      </c>
      <c r="J307" s="314" t="s">
        <v>17</v>
      </c>
      <c r="K307" s="314"/>
      <c r="L307" s="213" t="s">
        <v>29</v>
      </c>
      <c r="M307" s="213">
        <v>4</v>
      </c>
      <c r="N307" s="312" t="s">
        <v>19</v>
      </c>
      <c r="O307" s="312"/>
      <c r="P307" s="312"/>
      <c r="Q307" s="213" t="s">
        <v>18</v>
      </c>
      <c r="W307" s="144">
        <f t="shared" si="4"/>
        <v>0</v>
      </c>
    </row>
    <row r="308" spans="2:23" ht="30" customHeight="1">
      <c r="B308" s="171"/>
      <c r="C308" s="312">
        <v>2018</v>
      </c>
      <c r="D308" s="312"/>
      <c r="E308" s="215" t="s">
        <v>979</v>
      </c>
      <c r="F308" s="314" t="s">
        <v>978</v>
      </c>
      <c r="G308" s="314"/>
      <c r="H308" s="314"/>
      <c r="I308" s="215" t="s">
        <v>450</v>
      </c>
      <c r="J308" s="314" t="s">
        <v>17</v>
      </c>
      <c r="K308" s="314"/>
      <c r="L308" s="213" t="s">
        <v>29</v>
      </c>
      <c r="M308" s="213">
        <v>4</v>
      </c>
      <c r="N308" s="312" t="s">
        <v>19</v>
      </c>
      <c r="O308" s="312"/>
      <c r="P308" s="312"/>
      <c r="Q308" s="213" t="s">
        <v>18</v>
      </c>
      <c r="W308" s="144">
        <f t="shared" si="4"/>
        <v>0</v>
      </c>
    </row>
    <row r="309" spans="2:23" ht="30" customHeight="1">
      <c r="B309" s="171"/>
      <c r="C309" s="312">
        <v>2018</v>
      </c>
      <c r="D309" s="312"/>
      <c r="E309" s="215" t="s">
        <v>977</v>
      </c>
      <c r="F309" s="314" t="s">
        <v>976</v>
      </c>
      <c r="G309" s="314"/>
      <c r="H309" s="314"/>
      <c r="I309" s="215" t="s">
        <v>450</v>
      </c>
      <c r="J309" s="314" t="s">
        <v>17</v>
      </c>
      <c r="K309" s="314"/>
      <c r="L309" s="213" t="s">
        <v>29</v>
      </c>
      <c r="M309" s="213">
        <v>4</v>
      </c>
      <c r="N309" s="312" t="s">
        <v>19</v>
      </c>
      <c r="O309" s="312"/>
      <c r="P309" s="312"/>
      <c r="Q309" s="213" t="s">
        <v>18</v>
      </c>
      <c r="W309" s="144">
        <f t="shared" si="4"/>
        <v>0</v>
      </c>
    </row>
    <row r="310" spans="2:23" ht="30" customHeight="1">
      <c r="B310" s="171"/>
      <c r="C310" s="312">
        <v>2018</v>
      </c>
      <c r="D310" s="312"/>
      <c r="E310" s="215" t="s">
        <v>975</v>
      </c>
      <c r="F310" s="314" t="s">
        <v>974</v>
      </c>
      <c r="G310" s="314"/>
      <c r="H310" s="314"/>
      <c r="I310" s="215" t="s">
        <v>450</v>
      </c>
      <c r="J310" s="314" t="s">
        <v>17</v>
      </c>
      <c r="K310" s="314"/>
      <c r="L310" s="213" t="s">
        <v>29</v>
      </c>
      <c r="M310" s="213">
        <v>4</v>
      </c>
      <c r="N310" s="312" t="s">
        <v>19</v>
      </c>
      <c r="O310" s="312"/>
      <c r="P310" s="312"/>
      <c r="Q310" s="213" t="s">
        <v>18</v>
      </c>
      <c r="W310" s="144">
        <f t="shared" si="4"/>
        <v>0</v>
      </c>
    </row>
    <row r="311" spans="2:23" ht="30" customHeight="1">
      <c r="B311" s="171"/>
      <c r="C311" s="312">
        <v>2018</v>
      </c>
      <c r="D311" s="312"/>
      <c r="E311" s="215" t="s">
        <v>973</v>
      </c>
      <c r="F311" s="314" t="s">
        <v>972</v>
      </c>
      <c r="G311" s="314"/>
      <c r="H311" s="314"/>
      <c r="I311" s="215" t="s">
        <v>450</v>
      </c>
      <c r="J311" s="314" t="s">
        <v>17</v>
      </c>
      <c r="K311" s="314"/>
      <c r="L311" s="213" t="s">
        <v>29</v>
      </c>
      <c r="M311" s="213">
        <v>4</v>
      </c>
      <c r="N311" s="312" t="s">
        <v>19</v>
      </c>
      <c r="O311" s="312"/>
      <c r="P311" s="312"/>
      <c r="Q311" s="213" t="s">
        <v>18</v>
      </c>
      <c r="W311" s="144">
        <f t="shared" si="4"/>
        <v>0</v>
      </c>
    </row>
    <row r="312" spans="2:23" s="181" customFormat="1" ht="30" customHeight="1">
      <c r="B312" s="180"/>
      <c r="C312" s="308">
        <v>2018</v>
      </c>
      <c r="D312" s="308"/>
      <c r="E312" s="153" t="s">
        <v>971</v>
      </c>
      <c r="F312" s="310" t="s">
        <v>970</v>
      </c>
      <c r="G312" s="310"/>
      <c r="H312" s="310"/>
      <c r="I312" s="153" t="s">
        <v>450</v>
      </c>
      <c r="J312" s="310" t="s">
        <v>17</v>
      </c>
      <c r="K312" s="310"/>
      <c r="L312" s="212" t="s">
        <v>18</v>
      </c>
      <c r="M312" s="212">
        <v>3</v>
      </c>
      <c r="N312" s="308" t="s">
        <v>19</v>
      </c>
      <c r="O312" s="308"/>
      <c r="P312" s="308"/>
      <c r="Q312" s="212" t="s">
        <v>18</v>
      </c>
      <c r="R312" s="155"/>
      <c r="S312" s="155"/>
      <c r="T312" s="155"/>
      <c r="U312" s="155"/>
      <c r="V312" s="155"/>
      <c r="W312" s="155">
        <f t="shared" si="4"/>
        <v>0</v>
      </c>
    </row>
    <row r="313" spans="2:23" ht="30" customHeight="1">
      <c r="B313" s="171"/>
      <c r="C313" s="312">
        <v>2018</v>
      </c>
      <c r="D313" s="312"/>
      <c r="E313" s="215" t="s">
        <v>969</v>
      </c>
      <c r="F313" s="314" t="s">
        <v>968</v>
      </c>
      <c r="G313" s="314"/>
      <c r="H313" s="314"/>
      <c r="I313" s="215" t="s">
        <v>450</v>
      </c>
      <c r="J313" s="314" t="s">
        <v>17</v>
      </c>
      <c r="K313" s="314"/>
      <c r="L313" s="213" t="s">
        <v>29</v>
      </c>
      <c r="M313" s="213">
        <v>4</v>
      </c>
      <c r="N313" s="312" t="s">
        <v>19</v>
      </c>
      <c r="O313" s="312"/>
      <c r="P313" s="312"/>
      <c r="Q313" s="213" t="s">
        <v>18</v>
      </c>
      <c r="W313" s="144">
        <f t="shared" si="4"/>
        <v>0</v>
      </c>
    </row>
    <row r="314" spans="2:23" ht="30" customHeight="1">
      <c r="B314" s="171"/>
      <c r="C314" s="312">
        <v>2018</v>
      </c>
      <c r="D314" s="312"/>
      <c r="E314" s="215" t="s">
        <v>967</v>
      </c>
      <c r="F314" s="314" t="s">
        <v>966</v>
      </c>
      <c r="G314" s="314"/>
      <c r="H314" s="314"/>
      <c r="I314" s="215" t="s">
        <v>450</v>
      </c>
      <c r="J314" s="314" t="s">
        <v>17</v>
      </c>
      <c r="K314" s="314"/>
      <c r="L314" s="213" t="s">
        <v>29</v>
      </c>
      <c r="M314" s="213">
        <v>4</v>
      </c>
      <c r="N314" s="312" t="s">
        <v>19</v>
      </c>
      <c r="O314" s="312"/>
      <c r="P314" s="312"/>
      <c r="Q314" s="213" t="s">
        <v>18</v>
      </c>
      <c r="W314" s="144">
        <f t="shared" si="4"/>
        <v>0</v>
      </c>
    </row>
    <row r="315" spans="2:23" s="179" customFormat="1" ht="30" customHeight="1">
      <c r="B315" s="178"/>
      <c r="C315" s="305">
        <v>2018</v>
      </c>
      <c r="D315" s="305"/>
      <c r="E315" s="211" t="s">
        <v>965</v>
      </c>
      <c r="F315" s="307" t="s">
        <v>964</v>
      </c>
      <c r="G315" s="307"/>
      <c r="H315" s="307"/>
      <c r="I315" s="211" t="s">
        <v>450</v>
      </c>
      <c r="J315" s="307" t="s">
        <v>17</v>
      </c>
      <c r="K315" s="307"/>
      <c r="L315" s="209" t="s">
        <v>18</v>
      </c>
      <c r="M315" s="209">
        <v>2</v>
      </c>
      <c r="N315" s="305" t="s">
        <v>19</v>
      </c>
      <c r="O315" s="305"/>
      <c r="P315" s="305"/>
      <c r="Q315" s="209" t="s">
        <v>18</v>
      </c>
      <c r="R315" s="148"/>
      <c r="S315" s="148">
        <f>S316+S318+S320+S323+S327+S330+S332+S335+S341+S353+S359+S361+S364+S366+S368</f>
        <v>1094.6300000000001</v>
      </c>
      <c r="T315" s="148">
        <f>T316+T318+T320+T323+T327+T330+T332+T335+T341+T353+T359+T361+T364+T366+T368</f>
        <v>1021.8800000000001</v>
      </c>
      <c r="U315" s="148">
        <f>U353+U341+U323</f>
        <v>0</v>
      </c>
      <c r="V315" s="148">
        <f>V316+V318+V320+V323+V327+V330+V332+V335+V341+V353+V359+V361+V364+V366+V368</f>
        <v>8902.9599999999991</v>
      </c>
      <c r="W315" s="148">
        <f t="shared" si="4"/>
        <v>11019.47</v>
      </c>
    </row>
    <row r="316" spans="2:23" s="181" customFormat="1" ht="30" customHeight="1">
      <c r="B316" s="180"/>
      <c r="C316" s="308">
        <v>2018</v>
      </c>
      <c r="D316" s="308"/>
      <c r="E316" s="153" t="s">
        <v>963</v>
      </c>
      <c r="F316" s="310" t="s">
        <v>962</v>
      </c>
      <c r="G316" s="310"/>
      <c r="H316" s="310"/>
      <c r="I316" s="153" t="s">
        <v>450</v>
      </c>
      <c r="J316" s="310" t="s">
        <v>17</v>
      </c>
      <c r="K316" s="310"/>
      <c r="L316" s="212" t="s">
        <v>18</v>
      </c>
      <c r="M316" s="212">
        <v>3</v>
      </c>
      <c r="N316" s="308" t="s">
        <v>19</v>
      </c>
      <c r="O316" s="308"/>
      <c r="P316" s="308"/>
      <c r="Q316" s="212" t="s">
        <v>18</v>
      </c>
      <c r="R316" s="155"/>
      <c r="S316" s="155"/>
      <c r="T316" s="155"/>
      <c r="U316" s="155"/>
      <c r="V316" s="155"/>
      <c r="W316" s="155">
        <f t="shared" si="4"/>
        <v>0</v>
      </c>
    </row>
    <row r="317" spans="2:23" ht="30" customHeight="1">
      <c r="B317" s="171"/>
      <c r="C317" s="312">
        <v>2018</v>
      </c>
      <c r="D317" s="312"/>
      <c r="E317" s="215" t="s">
        <v>961</v>
      </c>
      <c r="F317" s="314" t="s">
        <v>960</v>
      </c>
      <c r="G317" s="314"/>
      <c r="H317" s="314"/>
      <c r="I317" s="215" t="s">
        <v>450</v>
      </c>
      <c r="J317" s="314" t="s">
        <v>17</v>
      </c>
      <c r="K317" s="314"/>
      <c r="L317" s="213" t="s">
        <v>29</v>
      </c>
      <c r="M317" s="213">
        <v>4</v>
      </c>
      <c r="N317" s="312" t="s">
        <v>19</v>
      </c>
      <c r="O317" s="312"/>
      <c r="P317" s="312"/>
      <c r="Q317" s="213" t="s">
        <v>18</v>
      </c>
      <c r="W317" s="144">
        <f t="shared" si="4"/>
        <v>0</v>
      </c>
    </row>
    <row r="318" spans="2:23" s="181" customFormat="1" ht="30" customHeight="1">
      <c r="B318" s="180"/>
      <c r="C318" s="308">
        <v>2018</v>
      </c>
      <c r="D318" s="308"/>
      <c r="E318" s="153" t="s">
        <v>959</v>
      </c>
      <c r="F318" s="310" t="s">
        <v>958</v>
      </c>
      <c r="G318" s="310"/>
      <c r="H318" s="310"/>
      <c r="I318" s="153" t="s">
        <v>450</v>
      </c>
      <c r="J318" s="310" t="s">
        <v>17</v>
      </c>
      <c r="K318" s="310"/>
      <c r="L318" s="212" t="s">
        <v>18</v>
      </c>
      <c r="M318" s="212">
        <v>3</v>
      </c>
      <c r="N318" s="308" t="s">
        <v>19</v>
      </c>
      <c r="O318" s="308"/>
      <c r="P318" s="308"/>
      <c r="Q318" s="212" t="s">
        <v>18</v>
      </c>
      <c r="R318" s="155"/>
      <c r="S318" s="155"/>
      <c r="T318" s="155"/>
      <c r="U318" s="155"/>
      <c r="V318" s="155"/>
      <c r="W318" s="155">
        <f t="shared" si="4"/>
        <v>0</v>
      </c>
    </row>
    <row r="319" spans="2:23" ht="30" customHeight="1">
      <c r="B319" s="171"/>
      <c r="C319" s="312">
        <v>2018</v>
      </c>
      <c r="D319" s="312"/>
      <c r="E319" s="215" t="s">
        <v>957</v>
      </c>
      <c r="F319" s="314" t="s">
        <v>956</v>
      </c>
      <c r="G319" s="314"/>
      <c r="H319" s="314"/>
      <c r="I319" s="215" t="s">
        <v>450</v>
      </c>
      <c r="J319" s="314" t="s">
        <v>17</v>
      </c>
      <c r="K319" s="314"/>
      <c r="L319" s="213" t="s">
        <v>29</v>
      </c>
      <c r="M319" s="213">
        <v>4</v>
      </c>
      <c r="N319" s="312" t="s">
        <v>19</v>
      </c>
      <c r="O319" s="312"/>
      <c r="P319" s="312"/>
      <c r="Q319" s="213" t="s">
        <v>18</v>
      </c>
      <c r="W319" s="144">
        <f t="shared" si="4"/>
        <v>0</v>
      </c>
    </row>
    <row r="320" spans="2:23" s="181" customFormat="1" ht="43.5" customHeight="1">
      <c r="B320" s="180"/>
      <c r="C320" s="308">
        <v>2018</v>
      </c>
      <c r="D320" s="308"/>
      <c r="E320" s="153" t="s">
        <v>955</v>
      </c>
      <c r="F320" s="310" t="s">
        <v>954</v>
      </c>
      <c r="G320" s="310"/>
      <c r="H320" s="310"/>
      <c r="I320" s="153" t="s">
        <v>450</v>
      </c>
      <c r="J320" s="310" t="s">
        <v>17</v>
      </c>
      <c r="K320" s="310"/>
      <c r="L320" s="212" t="s">
        <v>18</v>
      </c>
      <c r="M320" s="212">
        <v>3</v>
      </c>
      <c r="N320" s="308" t="s">
        <v>19</v>
      </c>
      <c r="O320" s="308"/>
      <c r="P320" s="308"/>
      <c r="Q320" s="212" t="s">
        <v>18</v>
      </c>
      <c r="R320" s="155"/>
      <c r="S320" s="155"/>
      <c r="T320" s="155"/>
      <c r="U320" s="155"/>
      <c r="V320" s="155"/>
      <c r="W320" s="155">
        <f t="shared" si="4"/>
        <v>0</v>
      </c>
    </row>
    <row r="321" spans="2:23" ht="30" customHeight="1">
      <c r="B321" s="171"/>
      <c r="C321" s="312">
        <v>2018</v>
      </c>
      <c r="D321" s="312"/>
      <c r="E321" s="215" t="s">
        <v>953</v>
      </c>
      <c r="F321" s="314" t="s">
        <v>952</v>
      </c>
      <c r="G321" s="314"/>
      <c r="H321" s="314"/>
      <c r="I321" s="215" t="s">
        <v>450</v>
      </c>
      <c r="J321" s="314" t="s">
        <v>17</v>
      </c>
      <c r="K321" s="314"/>
      <c r="L321" s="213" t="s">
        <v>29</v>
      </c>
      <c r="M321" s="213">
        <v>4</v>
      </c>
      <c r="N321" s="312" t="s">
        <v>19</v>
      </c>
      <c r="O321" s="312"/>
      <c r="P321" s="312"/>
      <c r="Q321" s="213" t="s">
        <v>18</v>
      </c>
      <c r="W321" s="144">
        <f t="shared" si="4"/>
        <v>0</v>
      </c>
    </row>
    <row r="322" spans="2:23" ht="30" customHeight="1">
      <c r="B322" s="171"/>
      <c r="C322" s="312">
        <v>2018</v>
      </c>
      <c r="D322" s="312"/>
      <c r="E322" s="215" t="s">
        <v>951</v>
      </c>
      <c r="F322" s="314" t="s">
        <v>950</v>
      </c>
      <c r="G322" s="314"/>
      <c r="H322" s="314"/>
      <c r="I322" s="215" t="s">
        <v>450</v>
      </c>
      <c r="J322" s="314" t="s">
        <v>17</v>
      </c>
      <c r="K322" s="314"/>
      <c r="L322" s="213" t="s">
        <v>29</v>
      </c>
      <c r="M322" s="213">
        <v>4</v>
      </c>
      <c r="N322" s="312" t="s">
        <v>19</v>
      </c>
      <c r="O322" s="312"/>
      <c r="P322" s="312"/>
      <c r="Q322" s="213" t="s">
        <v>18</v>
      </c>
      <c r="W322" s="144">
        <f t="shared" si="4"/>
        <v>0</v>
      </c>
    </row>
    <row r="323" spans="2:23" s="181" customFormat="1" ht="30" customHeight="1">
      <c r="B323" s="180"/>
      <c r="C323" s="308">
        <v>2018</v>
      </c>
      <c r="D323" s="308"/>
      <c r="E323" s="153" t="s">
        <v>949</v>
      </c>
      <c r="F323" s="310" t="s">
        <v>948</v>
      </c>
      <c r="G323" s="310"/>
      <c r="H323" s="310"/>
      <c r="I323" s="153" t="s">
        <v>450</v>
      </c>
      <c r="J323" s="310" t="s">
        <v>17</v>
      </c>
      <c r="K323" s="310"/>
      <c r="L323" s="212" t="s">
        <v>18</v>
      </c>
      <c r="M323" s="212">
        <v>3</v>
      </c>
      <c r="N323" s="308" t="s">
        <v>19</v>
      </c>
      <c r="O323" s="308"/>
      <c r="P323" s="308"/>
      <c r="Q323" s="212" t="s">
        <v>18</v>
      </c>
      <c r="R323" s="155"/>
      <c r="S323" s="155"/>
      <c r="T323" s="155"/>
      <c r="U323" s="155"/>
      <c r="V323" s="155">
        <f>V324+V325+V326</f>
        <v>0.02</v>
      </c>
      <c r="W323" s="155">
        <f t="shared" si="4"/>
        <v>0.02</v>
      </c>
    </row>
    <row r="324" spans="2:23" ht="30" customHeight="1">
      <c r="B324" s="171"/>
      <c r="C324" s="312">
        <v>2018</v>
      </c>
      <c r="D324" s="312"/>
      <c r="E324" s="215" t="s">
        <v>947</v>
      </c>
      <c r="F324" s="314" t="s">
        <v>946</v>
      </c>
      <c r="G324" s="314"/>
      <c r="H324" s="314"/>
      <c r="I324" s="215" t="s">
        <v>450</v>
      </c>
      <c r="J324" s="314" t="s">
        <v>17</v>
      </c>
      <c r="K324" s="314"/>
      <c r="L324" s="213" t="s">
        <v>29</v>
      </c>
      <c r="M324" s="213">
        <v>4</v>
      </c>
      <c r="N324" s="312" t="s">
        <v>19</v>
      </c>
      <c r="O324" s="312"/>
      <c r="P324" s="312"/>
      <c r="Q324" s="213" t="s">
        <v>18</v>
      </c>
      <c r="W324" s="144">
        <f t="shared" ref="W324:W387" si="5">R324+S324+T324+U324+V324</f>
        <v>0</v>
      </c>
    </row>
    <row r="325" spans="2:23" ht="30" customHeight="1">
      <c r="B325" s="171"/>
      <c r="C325" s="312">
        <v>2018</v>
      </c>
      <c r="D325" s="312"/>
      <c r="E325" s="215" t="s">
        <v>945</v>
      </c>
      <c r="F325" s="314" t="s">
        <v>944</v>
      </c>
      <c r="G325" s="314"/>
      <c r="H325" s="314"/>
      <c r="I325" s="215" t="s">
        <v>450</v>
      </c>
      <c r="J325" s="314" t="s">
        <v>17</v>
      </c>
      <c r="K325" s="314"/>
      <c r="L325" s="213" t="s">
        <v>29</v>
      </c>
      <c r="M325" s="213">
        <v>4</v>
      </c>
      <c r="N325" s="312" t="s">
        <v>19</v>
      </c>
      <c r="O325" s="312"/>
      <c r="P325" s="312"/>
      <c r="Q325" s="213" t="s">
        <v>18</v>
      </c>
      <c r="V325" s="144">
        <v>0.02</v>
      </c>
      <c r="W325" s="144">
        <f t="shared" si="5"/>
        <v>0.02</v>
      </c>
    </row>
    <row r="326" spans="2:23" ht="30" customHeight="1">
      <c r="B326" s="171"/>
      <c r="C326" s="312">
        <v>2018</v>
      </c>
      <c r="D326" s="312"/>
      <c r="E326" s="215" t="s">
        <v>943</v>
      </c>
      <c r="F326" s="314" t="s">
        <v>942</v>
      </c>
      <c r="G326" s="314"/>
      <c r="H326" s="314"/>
      <c r="I326" s="215" t="s">
        <v>450</v>
      </c>
      <c r="J326" s="314" t="s">
        <v>17</v>
      </c>
      <c r="K326" s="314"/>
      <c r="L326" s="213" t="s">
        <v>29</v>
      </c>
      <c r="M326" s="213">
        <v>4</v>
      </c>
      <c r="N326" s="312" t="s">
        <v>19</v>
      </c>
      <c r="O326" s="312"/>
      <c r="P326" s="312"/>
      <c r="Q326" s="213" t="s">
        <v>18</v>
      </c>
      <c r="W326" s="144">
        <f t="shared" si="5"/>
        <v>0</v>
      </c>
    </row>
    <row r="327" spans="2:23" s="181" customFormat="1" ht="30" customHeight="1">
      <c r="B327" s="180"/>
      <c r="C327" s="308">
        <v>2018</v>
      </c>
      <c r="D327" s="308"/>
      <c r="E327" s="153" t="s">
        <v>941</v>
      </c>
      <c r="F327" s="310" t="s">
        <v>940</v>
      </c>
      <c r="G327" s="310"/>
      <c r="H327" s="310"/>
      <c r="I327" s="153" t="s">
        <v>450</v>
      </c>
      <c r="J327" s="310" t="s">
        <v>17</v>
      </c>
      <c r="K327" s="310"/>
      <c r="L327" s="212" t="s">
        <v>18</v>
      </c>
      <c r="M327" s="212">
        <v>3</v>
      </c>
      <c r="N327" s="308" t="s">
        <v>19</v>
      </c>
      <c r="O327" s="308"/>
      <c r="P327" s="308"/>
      <c r="Q327" s="212" t="s">
        <v>18</v>
      </c>
      <c r="R327" s="155"/>
      <c r="S327" s="155"/>
      <c r="T327" s="155"/>
      <c r="U327" s="155"/>
      <c r="V327" s="155"/>
      <c r="W327" s="155">
        <f t="shared" si="5"/>
        <v>0</v>
      </c>
    </row>
    <row r="328" spans="2:23" ht="30" customHeight="1">
      <c r="B328" s="171"/>
      <c r="C328" s="312">
        <v>2018</v>
      </c>
      <c r="D328" s="312"/>
      <c r="E328" s="215" t="s">
        <v>939</v>
      </c>
      <c r="F328" s="314" t="s">
        <v>938</v>
      </c>
      <c r="G328" s="314"/>
      <c r="H328" s="314"/>
      <c r="I328" s="215" t="s">
        <v>450</v>
      </c>
      <c r="J328" s="314" t="s">
        <v>17</v>
      </c>
      <c r="K328" s="314"/>
      <c r="L328" s="213" t="s">
        <v>29</v>
      </c>
      <c r="M328" s="213">
        <v>4</v>
      </c>
      <c r="N328" s="312" t="s">
        <v>19</v>
      </c>
      <c r="O328" s="312"/>
      <c r="P328" s="312"/>
      <c r="Q328" s="213" t="s">
        <v>18</v>
      </c>
      <c r="W328" s="144">
        <f t="shared" si="5"/>
        <v>0</v>
      </c>
    </row>
    <row r="329" spans="2:23" ht="30" customHeight="1">
      <c r="B329" s="171"/>
      <c r="C329" s="312">
        <v>2018</v>
      </c>
      <c r="D329" s="312"/>
      <c r="E329" s="215" t="s">
        <v>937</v>
      </c>
      <c r="F329" s="314" t="s">
        <v>936</v>
      </c>
      <c r="G329" s="314"/>
      <c r="H329" s="314"/>
      <c r="I329" s="215" t="s">
        <v>450</v>
      </c>
      <c r="J329" s="314" t="s">
        <v>17</v>
      </c>
      <c r="K329" s="314"/>
      <c r="L329" s="213" t="s">
        <v>29</v>
      </c>
      <c r="M329" s="213">
        <v>4</v>
      </c>
      <c r="N329" s="312" t="s">
        <v>19</v>
      </c>
      <c r="O329" s="312"/>
      <c r="P329" s="312"/>
      <c r="Q329" s="213" t="s">
        <v>18</v>
      </c>
      <c r="W329" s="144">
        <f t="shared" si="5"/>
        <v>0</v>
      </c>
    </row>
    <row r="330" spans="2:23" s="181" customFormat="1" ht="30" customHeight="1">
      <c r="B330" s="180"/>
      <c r="C330" s="308">
        <v>2018</v>
      </c>
      <c r="D330" s="308"/>
      <c r="E330" s="153" t="s">
        <v>935</v>
      </c>
      <c r="F330" s="310" t="s">
        <v>934</v>
      </c>
      <c r="G330" s="310"/>
      <c r="H330" s="310"/>
      <c r="I330" s="153" t="s">
        <v>450</v>
      </c>
      <c r="J330" s="310" t="s">
        <v>17</v>
      </c>
      <c r="K330" s="310"/>
      <c r="L330" s="212" t="s">
        <v>18</v>
      </c>
      <c r="M330" s="212">
        <v>3</v>
      </c>
      <c r="N330" s="308" t="s">
        <v>19</v>
      </c>
      <c r="O330" s="308"/>
      <c r="P330" s="308"/>
      <c r="Q330" s="212" t="s">
        <v>18</v>
      </c>
      <c r="R330" s="155"/>
      <c r="S330" s="155"/>
      <c r="T330" s="155"/>
      <c r="U330" s="155"/>
      <c r="V330" s="155"/>
      <c r="W330" s="155">
        <f t="shared" si="5"/>
        <v>0</v>
      </c>
    </row>
    <row r="331" spans="2:23" ht="30" customHeight="1">
      <c r="B331" s="171"/>
      <c r="C331" s="312">
        <v>2018</v>
      </c>
      <c r="D331" s="312"/>
      <c r="E331" s="215" t="s">
        <v>933</v>
      </c>
      <c r="F331" s="314" t="s">
        <v>932</v>
      </c>
      <c r="G331" s="314"/>
      <c r="H331" s="314"/>
      <c r="I331" s="215" t="s">
        <v>450</v>
      </c>
      <c r="J331" s="314" t="s">
        <v>17</v>
      </c>
      <c r="K331" s="314"/>
      <c r="L331" s="213" t="s">
        <v>29</v>
      </c>
      <c r="M331" s="213">
        <v>4</v>
      </c>
      <c r="N331" s="312" t="s">
        <v>19</v>
      </c>
      <c r="O331" s="312"/>
      <c r="P331" s="312"/>
      <c r="Q331" s="213" t="s">
        <v>18</v>
      </c>
      <c r="W331" s="144">
        <f t="shared" si="5"/>
        <v>0</v>
      </c>
    </row>
    <row r="332" spans="2:23" s="181" customFormat="1" ht="30" customHeight="1">
      <c r="B332" s="180"/>
      <c r="C332" s="308">
        <v>2018</v>
      </c>
      <c r="D332" s="308"/>
      <c r="E332" s="153" t="s">
        <v>931</v>
      </c>
      <c r="F332" s="310" t="s">
        <v>930</v>
      </c>
      <c r="G332" s="310"/>
      <c r="H332" s="310"/>
      <c r="I332" s="153" t="s">
        <v>450</v>
      </c>
      <c r="J332" s="310" t="s">
        <v>17</v>
      </c>
      <c r="K332" s="310"/>
      <c r="L332" s="212" t="s">
        <v>18</v>
      </c>
      <c r="M332" s="212">
        <v>3</v>
      </c>
      <c r="N332" s="308" t="s">
        <v>19</v>
      </c>
      <c r="O332" s="308"/>
      <c r="P332" s="308"/>
      <c r="Q332" s="212" t="s">
        <v>18</v>
      </c>
      <c r="R332" s="155"/>
      <c r="S332" s="155"/>
      <c r="T332" s="155"/>
      <c r="U332" s="155"/>
      <c r="V332" s="155"/>
      <c r="W332" s="155">
        <f t="shared" si="5"/>
        <v>0</v>
      </c>
    </row>
    <row r="333" spans="2:23" ht="30" customHeight="1">
      <c r="B333" s="171"/>
      <c r="C333" s="312">
        <v>2018</v>
      </c>
      <c r="D333" s="312"/>
      <c r="E333" s="215" t="s">
        <v>929</v>
      </c>
      <c r="F333" s="314" t="s">
        <v>928</v>
      </c>
      <c r="G333" s="314"/>
      <c r="H333" s="314"/>
      <c r="I333" s="215" t="s">
        <v>450</v>
      </c>
      <c r="J333" s="314" t="s">
        <v>17</v>
      </c>
      <c r="K333" s="314"/>
      <c r="L333" s="213" t="s">
        <v>29</v>
      </c>
      <c r="M333" s="213">
        <v>4</v>
      </c>
      <c r="N333" s="312" t="s">
        <v>19</v>
      </c>
      <c r="O333" s="312"/>
      <c r="P333" s="312"/>
      <c r="Q333" s="213" t="s">
        <v>18</v>
      </c>
      <c r="W333" s="144">
        <f t="shared" si="5"/>
        <v>0</v>
      </c>
    </row>
    <row r="334" spans="2:23" ht="30" customHeight="1">
      <c r="B334" s="171"/>
      <c r="C334" s="312">
        <v>2018</v>
      </c>
      <c r="D334" s="312"/>
      <c r="E334" s="215" t="s">
        <v>927</v>
      </c>
      <c r="F334" s="314" t="s">
        <v>926</v>
      </c>
      <c r="G334" s="314"/>
      <c r="H334" s="314"/>
      <c r="I334" s="215" t="s">
        <v>450</v>
      </c>
      <c r="J334" s="314" t="s">
        <v>17</v>
      </c>
      <c r="K334" s="314"/>
      <c r="L334" s="213" t="s">
        <v>29</v>
      </c>
      <c r="M334" s="213">
        <v>4</v>
      </c>
      <c r="N334" s="312" t="s">
        <v>19</v>
      </c>
      <c r="O334" s="312"/>
      <c r="P334" s="312"/>
      <c r="Q334" s="213" t="s">
        <v>18</v>
      </c>
      <c r="W334" s="144">
        <f t="shared" si="5"/>
        <v>0</v>
      </c>
    </row>
    <row r="335" spans="2:23" s="181" customFormat="1" ht="30" customHeight="1">
      <c r="B335" s="180"/>
      <c r="C335" s="308">
        <v>2018</v>
      </c>
      <c r="D335" s="308"/>
      <c r="E335" s="153" t="s">
        <v>925</v>
      </c>
      <c r="F335" s="310" t="s">
        <v>924</v>
      </c>
      <c r="G335" s="310"/>
      <c r="H335" s="310"/>
      <c r="I335" s="153" t="s">
        <v>450</v>
      </c>
      <c r="J335" s="310" t="s">
        <v>17</v>
      </c>
      <c r="K335" s="310"/>
      <c r="L335" s="212" t="s">
        <v>18</v>
      </c>
      <c r="M335" s="212">
        <v>3</v>
      </c>
      <c r="N335" s="308" t="s">
        <v>19</v>
      </c>
      <c r="O335" s="308"/>
      <c r="P335" s="308"/>
      <c r="Q335" s="212" t="s">
        <v>18</v>
      </c>
      <c r="R335" s="155"/>
      <c r="S335" s="155"/>
      <c r="T335" s="155"/>
      <c r="U335" s="155"/>
      <c r="V335" s="155"/>
      <c r="W335" s="155">
        <f t="shared" si="5"/>
        <v>0</v>
      </c>
    </row>
    <row r="336" spans="2:23" ht="30" customHeight="1">
      <c r="B336" s="171"/>
      <c r="C336" s="312">
        <v>2018</v>
      </c>
      <c r="D336" s="312"/>
      <c r="E336" s="215" t="s">
        <v>923</v>
      </c>
      <c r="F336" s="314" t="s">
        <v>922</v>
      </c>
      <c r="G336" s="314"/>
      <c r="H336" s="314"/>
      <c r="I336" s="215" t="s">
        <v>450</v>
      </c>
      <c r="J336" s="314" t="s">
        <v>17</v>
      </c>
      <c r="K336" s="314"/>
      <c r="L336" s="213" t="s">
        <v>29</v>
      </c>
      <c r="M336" s="213">
        <v>4</v>
      </c>
      <c r="N336" s="312" t="s">
        <v>19</v>
      </c>
      <c r="O336" s="312"/>
      <c r="P336" s="312"/>
      <c r="Q336" s="213" t="s">
        <v>18</v>
      </c>
      <c r="W336" s="144">
        <f t="shared" si="5"/>
        <v>0</v>
      </c>
    </row>
    <row r="337" spans="2:23" ht="30" customHeight="1">
      <c r="B337" s="171"/>
      <c r="C337" s="312">
        <v>2018</v>
      </c>
      <c r="D337" s="312"/>
      <c r="E337" s="215" t="s">
        <v>921</v>
      </c>
      <c r="F337" s="314" t="s">
        <v>920</v>
      </c>
      <c r="G337" s="314"/>
      <c r="H337" s="314"/>
      <c r="I337" s="215" t="s">
        <v>450</v>
      </c>
      <c r="J337" s="314" t="s">
        <v>17</v>
      </c>
      <c r="K337" s="314"/>
      <c r="L337" s="213" t="s">
        <v>29</v>
      </c>
      <c r="M337" s="213">
        <v>4</v>
      </c>
      <c r="N337" s="312" t="s">
        <v>19</v>
      </c>
      <c r="O337" s="312"/>
      <c r="P337" s="312"/>
      <c r="Q337" s="213" t="s">
        <v>18</v>
      </c>
      <c r="W337" s="144">
        <f t="shared" si="5"/>
        <v>0</v>
      </c>
    </row>
    <row r="338" spans="2:23" ht="30" customHeight="1">
      <c r="B338" s="171"/>
      <c r="C338" s="312">
        <v>2018</v>
      </c>
      <c r="D338" s="312"/>
      <c r="E338" s="215" t="s">
        <v>919</v>
      </c>
      <c r="F338" s="314" t="s">
        <v>918</v>
      </c>
      <c r="G338" s="314"/>
      <c r="H338" s="314"/>
      <c r="I338" s="215" t="s">
        <v>450</v>
      </c>
      <c r="J338" s="314" t="s">
        <v>17</v>
      </c>
      <c r="K338" s="314"/>
      <c r="L338" s="213" t="s">
        <v>29</v>
      </c>
      <c r="M338" s="213">
        <v>4</v>
      </c>
      <c r="N338" s="312" t="s">
        <v>19</v>
      </c>
      <c r="O338" s="312"/>
      <c r="P338" s="312"/>
      <c r="Q338" s="213" t="s">
        <v>18</v>
      </c>
      <c r="W338" s="144">
        <f t="shared" si="5"/>
        <v>0</v>
      </c>
    </row>
    <row r="339" spans="2:23" ht="30" customHeight="1">
      <c r="B339" s="171"/>
      <c r="C339" s="312">
        <v>2018</v>
      </c>
      <c r="D339" s="312"/>
      <c r="E339" s="215" t="s">
        <v>917</v>
      </c>
      <c r="F339" s="314" t="s">
        <v>916</v>
      </c>
      <c r="G339" s="314"/>
      <c r="H339" s="314"/>
      <c r="I339" s="215" t="s">
        <v>450</v>
      </c>
      <c r="J339" s="314" t="s">
        <v>17</v>
      </c>
      <c r="K339" s="314"/>
      <c r="L339" s="213" t="s">
        <v>29</v>
      </c>
      <c r="M339" s="213">
        <v>4</v>
      </c>
      <c r="N339" s="312" t="s">
        <v>19</v>
      </c>
      <c r="O339" s="312"/>
      <c r="P339" s="312"/>
      <c r="Q339" s="213" t="s">
        <v>18</v>
      </c>
      <c r="W339" s="144">
        <f t="shared" si="5"/>
        <v>0</v>
      </c>
    </row>
    <row r="340" spans="2:23" ht="30" customHeight="1">
      <c r="B340" s="171"/>
      <c r="C340" s="312">
        <v>2018</v>
      </c>
      <c r="D340" s="312"/>
      <c r="E340" s="215" t="s">
        <v>915</v>
      </c>
      <c r="F340" s="314" t="s">
        <v>914</v>
      </c>
      <c r="G340" s="314"/>
      <c r="H340" s="314"/>
      <c r="I340" s="215" t="s">
        <v>450</v>
      </c>
      <c r="J340" s="314" t="s">
        <v>17</v>
      </c>
      <c r="K340" s="314"/>
      <c r="L340" s="213" t="s">
        <v>29</v>
      </c>
      <c r="M340" s="213">
        <v>4</v>
      </c>
      <c r="N340" s="312" t="s">
        <v>19</v>
      </c>
      <c r="O340" s="312"/>
      <c r="P340" s="312"/>
      <c r="Q340" s="213" t="s">
        <v>18</v>
      </c>
      <c r="W340" s="144">
        <f t="shared" si="5"/>
        <v>0</v>
      </c>
    </row>
    <row r="341" spans="2:23" s="181" customFormat="1" ht="30" customHeight="1">
      <c r="B341" s="180"/>
      <c r="C341" s="308">
        <v>2018</v>
      </c>
      <c r="D341" s="308"/>
      <c r="E341" s="153" t="s">
        <v>913</v>
      </c>
      <c r="F341" s="310" t="s">
        <v>912</v>
      </c>
      <c r="G341" s="310"/>
      <c r="H341" s="310"/>
      <c r="I341" s="153" t="s">
        <v>450</v>
      </c>
      <c r="J341" s="310" t="s">
        <v>17</v>
      </c>
      <c r="K341" s="310"/>
      <c r="L341" s="212" t="s">
        <v>18</v>
      </c>
      <c r="M341" s="212">
        <v>3</v>
      </c>
      <c r="N341" s="308" t="s">
        <v>19</v>
      </c>
      <c r="O341" s="308"/>
      <c r="P341" s="308"/>
      <c r="Q341" s="212" t="s">
        <v>18</v>
      </c>
      <c r="R341" s="155"/>
      <c r="S341" s="155">
        <f>S342+S343+S344+S345+S346+S347+S348+S349+S350+S351+S352</f>
        <v>885.49</v>
      </c>
      <c r="T341" s="155">
        <f>T342+T343+T344+T345+T346+T347+T348+T349+T350+T351+T352</f>
        <v>853.32</v>
      </c>
      <c r="U341" s="155"/>
      <c r="V341" s="155">
        <f>V342+V343+V344+V345+V346+V347+V348+V349+V350+V351+V352</f>
        <v>876.52</v>
      </c>
      <c r="W341" s="155">
        <f t="shared" si="5"/>
        <v>2615.33</v>
      </c>
    </row>
    <row r="342" spans="2:23" ht="30" customHeight="1">
      <c r="B342" s="171"/>
      <c r="C342" s="312">
        <v>2018</v>
      </c>
      <c r="D342" s="312"/>
      <c r="E342" s="215" t="s">
        <v>911</v>
      </c>
      <c r="F342" s="314" t="s">
        <v>910</v>
      </c>
      <c r="G342" s="314"/>
      <c r="H342" s="314"/>
      <c r="I342" s="215" t="s">
        <v>450</v>
      </c>
      <c r="J342" s="314" t="s">
        <v>17</v>
      </c>
      <c r="K342" s="314"/>
      <c r="L342" s="213" t="s">
        <v>29</v>
      </c>
      <c r="M342" s="213">
        <v>4</v>
      </c>
      <c r="N342" s="312" t="s">
        <v>19</v>
      </c>
      <c r="O342" s="312"/>
      <c r="P342" s="312"/>
      <c r="Q342" s="213" t="s">
        <v>18</v>
      </c>
      <c r="W342" s="144">
        <f t="shared" si="5"/>
        <v>0</v>
      </c>
    </row>
    <row r="343" spans="2:23" ht="30" customHeight="1">
      <c r="B343" s="171"/>
      <c r="C343" s="312">
        <v>2018</v>
      </c>
      <c r="D343" s="312"/>
      <c r="E343" s="215" t="s">
        <v>909</v>
      </c>
      <c r="F343" s="314" t="s">
        <v>908</v>
      </c>
      <c r="G343" s="314"/>
      <c r="H343" s="314"/>
      <c r="I343" s="215" t="s">
        <v>450</v>
      </c>
      <c r="J343" s="314" t="s">
        <v>17</v>
      </c>
      <c r="K343" s="314"/>
      <c r="L343" s="213" t="s">
        <v>29</v>
      </c>
      <c r="M343" s="213">
        <v>4</v>
      </c>
      <c r="N343" s="312" t="s">
        <v>19</v>
      </c>
      <c r="O343" s="312"/>
      <c r="P343" s="312"/>
      <c r="Q343" s="213" t="s">
        <v>18</v>
      </c>
      <c r="W343" s="144">
        <f t="shared" si="5"/>
        <v>0</v>
      </c>
    </row>
    <row r="344" spans="2:23" ht="30" customHeight="1">
      <c r="B344" s="171"/>
      <c r="C344" s="312">
        <v>2018</v>
      </c>
      <c r="D344" s="312"/>
      <c r="E344" s="215" t="s">
        <v>907</v>
      </c>
      <c r="F344" s="314" t="s">
        <v>906</v>
      </c>
      <c r="G344" s="314"/>
      <c r="H344" s="314"/>
      <c r="I344" s="215" t="s">
        <v>450</v>
      </c>
      <c r="J344" s="314" t="s">
        <v>17</v>
      </c>
      <c r="K344" s="314"/>
      <c r="L344" s="213" t="s">
        <v>29</v>
      </c>
      <c r="M344" s="213">
        <v>4</v>
      </c>
      <c r="N344" s="312" t="s">
        <v>19</v>
      </c>
      <c r="O344" s="312"/>
      <c r="P344" s="312"/>
      <c r="Q344" s="213" t="s">
        <v>18</v>
      </c>
      <c r="S344" s="144">
        <v>304.8</v>
      </c>
      <c r="T344" s="144">
        <v>17.32</v>
      </c>
      <c r="V344" s="144">
        <v>593.66</v>
      </c>
      <c r="W344" s="144">
        <f t="shared" si="5"/>
        <v>915.78</v>
      </c>
    </row>
    <row r="345" spans="2:23" ht="30" customHeight="1">
      <c r="B345" s="171"/>
      <c r="C345" s="312">
        <v>2018</v>
      </c>
      <c r="D345" s="312"/>
      <c r="E345" s="215" t="s">
        <v>905</v>
      </c>
      <c r="F345" s="314" t="s">
        <v>904</v>
      </c>
      <c r="G345" s="314"/>
      <c r="H345" s="314"/>
      <c r="I345" s="215" t="s">
        <v>450</v>
      </c>
      <c r="J345" s="314" t="s">
        <v>17</v>
      </c>
      <c r="K345" s="314"/>
      <c r="L345" s="213" t="s">
        <v>29</v>
      </c>
      <c r="M345" s="213">
        <v>4</v>
      </c>
      <c r="N345" s="312" t="s">
        <v>19</v>
      </c>
      <c r="O345" s="312"/>
      <c r="P345" s="312"/>
      <c r="Q345" s="213" t="s">
        <v>18</v>
      </c>
      <c r="V345" s="144">
        <v>282.82</v>
      </c>
      <c r="W345" s="144">
        <f t="shared" si="5"/>
        <v>282.82</v>
      </c>
    </row>
    <row r="346" spans="2:23" ht="30" customHeight="1">
      <c r="B346" s="171"/>
      <c r="C346" s="312">
        <v>2018</v>
      </c>
      <c r="D346" s="312"/>
      <c r="E346" s="215" t="s">
        <v>903</v>
      </c>
      <c r="F346" s="314" t="s">
        <v>902</v>
      </c>
      <c r="G346" s="314"/>
      <c r="H346" s="314"/>
      <c r="I346" s="215" t="s">
        <v>450</v>
      </c>
      <c r="J346" s="314" t="s">
        <v>17</v>
      </c>
      <c r="K346" s="314"/>
      <c r="L346" s="213" t="s">
        <v>29</v>
      </c>
      <c r="M346" s="213">
        <v>4</v>
      </c>
      <c r="N346" s="312" t="s">
        <v>19</v>
      </c>
      <c r="O346" s="312"/>
      <c r="P346" s="312"/>
      <c r="Q346" s="213" t="s">
        <v>18</v>
      </c>
      <c r="S346" s="144">
        <v>580.69000000000005</v>
      </c>
      <c r="T346" s="144">
        <f>629.82+206.18</f>
        <v>836</v>
      </c>
      <c r="V346" s="144">
        <v>0.04</v>
      </c>
      <c r="W346" s="144">
        <f t="shared" si="5"/>
        <v>1416.73</v>
      </c>
    </row>
    <row r="347" spans="2:23" ht="30" customHeight="1">
      <c r="B347" s="171"/>
      <c r="C347" s="312">
        <v>2018</v>
      </c>
      <c r="D347" s="312"/>
      <c r="E347" s="215" t="s">
        <v>901</v>
      </c>
      <c r="F347" s="314" t="s">
        <v>900</v>
      </c>
      <c r="G347" s="314"/>
      <c r="H347" s="314"/>
      <c r="I347" s="215" t="s">
        <v>450</v>
      </c>
      <c r="J347" s="314" t="s">
        <v>17</v>
      </c>
      <c r="K347" s="314"/>
      <c r="L347" s="213" t="s">
        <v>29</v>
      </c>
      <c r="M347" s="213">
        <v>4</v>
      </c>
      <c r="N347" s="312" t="s">
        <v>19</v>
      </c>
      <c r="O347" s="312"/>
      <c r="P347" s="312"/>
      <c r="Q347" s="213" t="s">
        <v>18</v>
      </c>
      <c r="W347" s="144">
        <f t="shared" si="5"/>
        <v>0</v>
      </c>
    </row>
    <row r="348" spans="2:23" ht="30" customHeight="1">
      <c r="B348" s="171"/>
      <c r="C348" s="312">
        <v>2018</v>
      </c>
      <c r="D348" s="312"/>
      <c r="E348" s="215" t="s">
        <v>899</v>
      </c>
      <c r="F348" s="314" t="s">
        <v>898</v>
      </c>
      <c r="G348" s="314"/>
      <c r="H348" s="314"/>
      <c r="I348" s="215" t="s">
        <v>450</v>
      </c>
      <c r="J348" s="314" t="s">
        <v>17</v>
      </c>
      <c r="K348" s="314"/>
      <c r="L348" s="213" t="s">
        <v>29</v>
      </c>
      <c r="M348" s="213">
        <v>4</v>
      </c>
      <c r="N348" s="312" t="s">
        <v>19</v>
      </c>
      <c r="O348" s="312"/>
      <c r="P348" s="312"/>
      <c r="Q348" s="213" t="s">
        <v>18</v>
      </c>
      <c r="W348" s="144">
        <f t="shared" si="5"/>
        <v>0</v>
      </c>
    </row>
    <row r="349" spans="2:23" ht="30" customHeight="1">
      <c r="B349" s="171"/>
      <c r="C349" s="312">
        <v>2018</v>
      </c>
      <c r="D349" s="312"/>
      <c r="E349" s="215" t="s">
        <v>897</v>
      </c>
      <c r="F349" s="314" t="s">
        <v>896</v>
      </c>
      <c r="G349" s="314"/>
      <c r="H349" s="314"/>
      <c r="I349" s="215" t="s">
        <v>450</v>
      </c>
      <c r="J349" s="314" t="s">
        <v>17</v>
      </c>
      <c r="K349" s="314"/>
      <c r="L349" s="213" t="s">
        <v>29</v>
      </c>
      <c r="M349" s="213">
        <v>4</v>
      </c>
      <c r="N349" s="312" t="s">
        <v>19</v>
      </c>
      <c r="O349" s="312"/>
      <c r="P349" s="312"/>
      <c r="Q349" s="213" t="s">
        <v>18</v>
      </c>
      <c r="W349" s="144">
        <f t="shared" si="5"/>
        <v>0</v>
      </c>
    </row>
    <row r="350" spans="2:23" ht="30" customHeight="1">
      <c r="B350" s="171"/>
      <c r="C350" s="312">
        <v>2018</v>
      </c>
      <c r="D350" s="312"/>
      <c r="E350" s="215" t="s">
        <v>895</v>
      </c>
      <c r="F350" s="314" t="s">
        <v>894</v>
      </c>
      <c r="G350" s="314"/>
      <c r="H350" s="314"/>
      <c r="I350" s="215" t="s">
        <v>450</v>
      </c>
      <c r="J350" s="314" t="s">
        <v>17</v>
      </c>
      <c r="K350" s="314"/>
      <c r="L350" s="213" t="s">
        <v>29</v>
      </c>
      <c r="M350" s="213">
        <v>4</v>
      </c>
      <c r="N350" s="312" t="s">
        <v>19</v>
      </c>
      <c r="O350" s="312"/>
      <c r="P350" s="312"/>
      <c r="Q350" s="213" t="s">
        <v>18</v>
      </c>
      <c r="W350" s="144">
        <f t="shared" si="5"/>
        <v>0</v>
      </c>
    </row>
    <row r="351" spans="2:23" ht="30" customHeight="1">
      <c r="B351" s="171"/>
      <c r="C351" s="312">
        <v>2018</v>
      </c>
      <c r="D351" s="312"/>
      <c r="E351" s="215" t="s">
        <v>893</v>
      </c>
      <c r="F351" s="314" t="s">
        <v>892</v>
      </c>
      <c r="G351" s="314"/>
      <c r="H351" s="314"/>
      <c r="I351" s="215" t="s">
        <v>450</v>
      </c>
      <c r="J351" s="314" t="s">
        <v>17</v>
      </c>
      <c r="K351" s="314"/>
      <c r="L351" s="213" t="s">
        <v>29</v>
      </c>
      <c r="M351" s="213">
        <v>4</v>
      </c>
      <c r="N351" s="312" t="s">
        <v>19</v>
      </c>
      <c r="O351" s="312"/>
      <c r="P351" s="312"/>
      <c r="Q351" s="213" t="s">
        <v>18</v>
      </c>
      <c r="W351" s="144">
        <f t="shared" si="5"/>
        <v>0</v>
      </c>
    </row>
    <row r="352" spans="2:23" ht="30" customHeight="1">
      <c r="B352" s="171"/>
      <c r="C352" s="312">
        <v>2018</v>
      </c>
      <c r="D352" s="312"/>
      <c r="E352" s="215" t="s">
        <v>891</v>
      </c>
      <c r="F352" s="314" t="s">
        <v>890</v>
      </c>
      <c r="G352" s="314"/>
      <c r="H352" s="314"/>
      <c r="I352" s="215" t="s">
        <v>450</v>
      </c>
      <c r="J352" s="314" t="s">
        <v>17</v>
      </c>
      <c r="K352" s="314"/>
      <c r="L352" s="213" t="s">
        <v>29</v>
      </c>
      <c r="M352" s="213">
        <v>4</v>
      </c>
      <c r="N352" s="312" t="s">
        <v>19</v>
      </c>
      <c r="O352" s="312"/>
      <c r="P352" s="312"/>
      <c r="Q352" s="213" t="s">
        <v>18</v>
      </c>
      <c r="W352" s="144">
        <f t="shared" si="5"/>
        <v>0</v>
      </c>
    </row>
    <row r="353" spans="2:23" s="181" customFormat="1" ht="30" customHeight="1">
      <c r="B353" s="180"/>
      <c r="C353" s="308">
        <v>2018</v>
      </c>
      <c r="D353" s="308"/>
      <c r="E353" s="153" t="s">
        <v>889</v>
      </c>
      <c r="F353" s="310" t="s">
        <v>888</v>
      </c>
      <c r="G353" s="310"/>
      <c r="H353" s="310"/>
      <c r="I353" s="153" t="s">
        <v>450</v>
      </c>
      <c r="J353" s="310" t="s">
        <v>17</v>
      </c>
      <c r="K353" s="310"/>
      <c r="L353" s="212" t="s">
        <v>18</v>
      </c>
      <c r="M353" s="212">
        <v>3</v>
      </c>
      <c r="N353" s="308" t="s">
        <v>19</v>
      </c>
      <c r="O353" s="308"/>
      <c r="P353" s="308"/>
      <c r="Q353" s="212" t="s">
        <v>18</v>
      </c>
      <c r="R353" s="155"/>
      <c r="S353" s="155">
        <f>S354+S355+S356+S357+S358</f>
        <v>209.14</v>
      </c>
      <c r="T353" s="155">
        <f>T354+T355+T356+T357+T358</f>
        <v>168.56</v>
      </c>
      <c r="U353" s="155">
        <f>U356+U354</f>
        <v>0</v>
      </c>
      <c r="V353" s="155">
        <f>V354+V355+V356+V357+V358</f>
        <v>8026.42</v>
      </c>
      <c r="W353" s="155">
        <f t="shared" si="5"/>
        <v>8404.1200000000008</v>
      </c>
    </row>
    <row r="354" spans="2:23" ht="30" customHeight="1">
      <c r="B354" s="171"/>
      <c r="C354" s="312">
        <v>2018</v>
      </c>
      <c r="D354" s="312"/>
      <c r="E354" s="215" t="s">
        <v>887</v>
      </c>
      <c r="F354" s="314" t="s">
        <v>886</v>
      </c>
      <c r="G354" s="314"/>
      <c r="H354" s="314"/>
      <c r="I354" s="215" t="s">
        <v>450</v>
      </c>
      <c r="J354" s="314" t="s">
        <v>17</v>
      </c>
      <c r="K354" s="314"/>
      <c r="L354" s="213" t="s">
        <v>29</v>
      </c>
      <c r="M354" s="213">
        <v>4</v>
      </c>
      <c r="N354" s="312" t="s">
        <v>19</v>
      </c>
      <c r="O354" s="312"/>
      <c r="P354" s="312"/>
      <c r="Q354" s="213" t="s">
        <v>18</v>
      </c>
      <c r="V354" s="144">
        <v>7109.58</v>
      </c>
      <c r="W354" s="144">
        <f t="shared" si="5"/>
        <v>7109.58</v>
      </c>
    </row>
    <row r="355" spans="2:23" ht="30" customHeight="1">
      <c r="B355" s="171"/>
      <c r="C355" s="312">
        <v>2018</v>
      </c>
      <c r="D355" s="312"/>
      <c r="E355" s="215" t="s">
        <v>885</v>
      </c>
      <c r="F355" s="314" t="s">
        <v>884</v>
      </c>
      <c r="G355" s="314"/>
      <c r="H355" s="314"/>
      <c r="I355" s="215" t="s">
        <v>450</v>
      </c>
      <c r="J355" s="314" t="s">
        <v>17</v>
      </c>
      <c r="K355" s="314"/>
      <c r="L355" s="213" t="s">
        <v>29</v>
      </c>
      <c r="M355" s="213">
        <v>4</v>
      </c>
      <c r="N355" s="312" t="s">
        <v>19</v>
      </c>
      <c r="O355" s="312"/>
      <c r="P355" s="312"/>
      <c r="Q355" s="213" t="s">
        <v>18</v>
      </c>
      <c r="W355" s="144">
        <f t="shared" si="5"/>
        <v>0</v>
      </c>
    </row>
    <row r="356" spans="2:23" ht="30" customHeight="1">
      <c r="B356" s="171"/>
      <c r="C356" s="312">
        <v>2018</v>
      </c>
      <c r="D356" s="312"/>
      <c r="E356" s="215" t="s">
        <v>883</v>
      </c>
      <c r="F356" s="314" t="s">
        <v>882</v>
      </c>
      <c r="G356" s="314"/>
      <c r="H356" s="314"/>
      <c r="I356" s="215" t="s">
        <v>450</v>
      </c>
      <c r="J356" s="314" t="s">
        <v>17</v>
      </c>
      <c r="K356" s="314"/>
      <c r="L356" s="213" t="s">
        <v>29</v>
      </c>
      <c r="M356" s="213">
        <v>4</v>
      </c>
      <c r="N356" s="312" t="s">
        <v>19</v>
      </c>
      <c r="O356" s="312"/>
      <c r="P356" s="312"/>
      <c r="Q356" s="213" t="s">
        <v>18</v>
      </c>
      <c r="S356" s="144">
        <v>209.14</v>
      </c>
      <c r="T356" s="144">
        <f>9.26+159.3</f>
        <v>168.56</v>
      </c>
      <c r="V356" s="144">
        <v>916.84</v>
      </c>
      <c r="W356" s="144">
        <f t="shared" si="5"/>
        <v>1294.54</v>
      </c>
    </row>
    <row r="357" spans="2:23" ht="30" customHeight="1">
      <c r="B357" s="171"/>
      <c r="C357" s="312">
        <v>2018</v>
      </c>
      <c r="D357" s="312"/>
      <c r="E357" s="215" t="s">
        <v>881</v>
      </c>
      <c r="F357" s="314" t="s">
        <v>880</v>
      </c>
      <c r="G357" s="314"/>
      <c r="H357" s="314"/>
      <c r="I357" s="215" t="s">
        <v>450</v>
      </c>
      <c r="J357" s="314" t="s">
        <v>17</v>
      </c>
      <c r="K357" s="314"/>
      <c r="L357" s="213" t="s">
        <v>29</v>
      </c>
      <c r="M357" s="213">
        <v>4</v>
      </c>
      <c r="N357" s="312" t="s">
        <v>19</v>
      </c>
      <c r="O357" s="312"/>
      <c r="P357" s="312"/>
      <c r="Q357" s="213" t="s">
        <v>18</v>
      </c>
      <c r="W357" s="144">
        <f t="shared" si="5"/>
        <v>0</v>
      </c>
    </row>
    <row r="358" spans="2:23" ht="30" customHeight="1">
      <c r="B358" s="171"/>
      <c r="C358" s="312">
        <v>2018</v>
      </c>
      <c r="D358" s="312"/>
      <c r="E358" s="215" t="s">
        <v>879</v>
      </c>
      <c r="F358" s="314" t="s">
        <v>878</v>
      </c>
      <c r="G358" s="314"/>
      <c r="H358" s="314"/>
      <c r="I358" s="215" t="s">
        <v>450</v>
      </c>
      <c r="J358" s="314" t="s">
        <v>17</v>
      </c>
      <c r="K358" s="314"/>
      <c r="L358" s="213" t="s">
        <v>29</v>
      </c>
      <c r="M358" s="213">
        <v>4</v>
      </c>
      <c r="N358" s="312" t="s">
        <v>19</v>
      </c>
      <c r="O358" s="312"/>
      <c r="P358" s="312"/>
      <c r="Q358" s="213" t="s">
        <v>18</v>
      </c>
      <c r="W358" s="144">
        <f t="shared" si="5"/>
        <v>0</v>
      </c>
    </row>
    <row r="359" spans="2:23" s="181" customFormat="1" ht="30" customHeight="1">
      <c r="B359" s="180"/>
      <c r="C359" s="308">
        <v>2018</v>
      </c>
      <c r="D359" s="308"/>
      <c r="E359" s="153" t="s">
        <v>877</v>
      </c>
      <c r="F359" s="310" t="s">
        <v>876</v>
      </c>
      <c r="G359" s="310"/>
      <c r="H359" s="310"/>
      <c r="I359" s="153" t="s">
        <v>450</v>
      </c>
      <c r="J359" s="310" t="s">
        <v>17</v>
      </c>
      <c r="K359" s="310"/>
      <c r="L359" s="212" t="s">
        <v>18</v>
      </c>
      <c r="M359" s="212">
        <v>3</v>
      </c>
      <c r="N359" s="308" t="s">
        <v>19</v>
      </c>
      <c r="O359" s="308"/>
      <c r="P359" s="308"/>
      <c r="Q359" s="212" t="s">
        <v>18</v>
      </c>
      <c r="R359" s="155"/>
      <c r="S359" s="155"/>
      <c r="T359" s="155"/>
      <c r="U359" s="155"/>
      <c r="V359" s="155"/>
      <c r="W359" s="155">
        <f t="shared" si="5"/>
        <v>0</v>
      </c>
    </row>
    <row r="360" spans="2:23" ht="30" customHeight="1">
      <c r="B360" s="171"/>
      <c r="C360" s="312">
        <v>2018</v>
      </c>
      <c r="D360" s="312"/>
      <c r="E360" s="215" t="s">
        <v>875</v>
      </c>
      <c r="F360" s="314" t="s">
        <v>874</v>
      </c>
      <c r="G360" s="314"/>
      <c r="H360" s="314"/>
      <c r="I360" s="215" t="s">
        <v>450</v>
      </c>
      <c r="J360" s="314" t="s">
        <v>17</v>
      </c>
      <c r="K360" s="314"/>
      <c r="L360" s="213" t="s">
        <v>29</v>
      </c>
      <c r="M360" s="213">
        <v>4</v>
      </c>
      <c r="N360" s="312" t="s">
        <v>19</v>
      </c>
      <c r="O360" s="312"/>
      <c r="P360" s="312"/>
      <c r="Q360" s="213" t="s">
        <v>18</v>
      </c>
      <c r="W360" s="144">
        <f t="shared" si="5"/>
        <v>0</v>
      </c>
    </row>
    <row r="361" spans="2:23" s="181" customFormat="1" ht="30" customHeight="1">
      <c r="B361" s="180"/>
      <c r="C361" s="308">
        <v>2018</v>
      </c>
      <c r="D361" s="308"/>
      <c r="E361" s="153" t="s">
        <v>873</v>
      </c>
      <c r="F361" s="310" t="s">
        <v>872</v>
      </c>
      <c r="G361" s="310"/>
      <c r="H361" s="310"/>
      <c r="I361" s="153" t="s">
        <v>450</v>
      </c>
      <c r="J361" s="310" t="s">
        <v>17</v>
      </c>
      <c r="K361" s="310"/>
      <c r="L361" s="212" t="s">
        <v>18</v>
      </c>
      <c r="M361" s="212">
        <v>3</v>
      </c>
      <c r="N361" s="308" t="s">
        <v>19</v>
      </c>
      <c r="O361" s="308"/>
      <c r="P361" s="308"/>
      <c r="Q361" s="212" t="s">
        <v>18</v>
      </c>
      <c r="R361" s="155"/>
      <c r="S361" s="155"/>
      <c r="T361" s="155"/>
      <c r="U361" s="155"/>
      <c r="V361" s="155"/>
      <c r="W361" s="155">
        <f t="shared" si="5"/>
        <v>0</v>
      </c>
    </row>
    <row r="362" spans="2:23" ht="30" customHeight="1">
      <c r="B362" s="171"/>
      <c r="C362" s="312">
        <v>2018</v>
      </c>
      <c r="D362" s="312"/>
      <c r="E362" s="215" t="s">
        <v>871</v>
      </c>
      <c r="F362" s="314" t="s">
        <v>870</v>
      </c>
      <c r="G362" s="314"/>
      <c r="H362" s="314"/>
      <c r="I362" s="215" t="s">
        <v>450</v>
      </c>
      <c r="J362" s="314" t="s">
        <v>17</v>
      </c>
      <c r="K362" s="314"/>
      <c r="L362" s="213" t="s">
        <v>29</v>
      </c>
      <c r="M362" s="213">
        <v>4</v>
      </c>
      <c r="N362" s="312" t="s">
        <v>19</v>
      </c>
      <c r="O362" s="312"/>
      <c r="P362" s="312"/>
      <c r="Q362" s="213" t="s">
        <v>18</v>
      </c>
      <c r="W362" s="144">
        <f t="shared" si="5"/>
        <v>0</v>
      </c>
    </row>
    <row r="363" spans="2:23" ht="30" customHeight="1">
      <c r="B363" s="171"/>
      <c r="C363" s="312">
        <v>2018</v>
      </c>
      <c r="D363" s="312"/>
      <c r="E363" s="215" t="s">
        <v>869</v>
      </c>
      <c r="F363" s="314" t="s">
        <v>868</v>
      </c>
      <c r="G363" s="314"/>
      <c r="H363" s="314"/>
      <c r="I363" s="215" t="s">
        <v>450</v>
      </c>
      <c r="J363" s="314" t="s">
        <v>17</v>
      </c>
      <c r="K363" s="314"/>
      <c r="L363" s="213" t="s">
        <v>29</v>
      </c>
      <c r="M363" s="213">
        <v>4</v>
      </c>
      <c r="N363" s="312" t="s">
        <v>19</v>
      </c>
      <c r="O363" s="312"/>
      <c r="P363" s="312"/>
      <c r="Q363" s="213" t="s">
        <v>18</v>
      </c>
      <c r="W363" s="144">
        <f t="shared" si="5"/>
        <v>0</v>
      </c>
    </row>
    <row r="364" spans="2:23" s="181" customFormat="1" ht="30" customHeight="1">
      <c r="B364" s="180"/>
      <c r="C364" s="308">
        <v>2018</v>
      </c>
      <c r="D364" s="308"/>
      <c r="E364" s="153" t="s">
        <v>867</v>
      </c>
      <c r="F364" s="310" t="s">
        <v>866</v>
      </c>
      <c r="G364" s="310"/>
      <c r="H364" s="310"/>
      <c r="I364" s="153" t="s">
        <v>450</v>
      </c>
      <c r="J364" s="310" t="s">
        <v>17</v>
      </c>
      <c r="K364" s="310"/>
      <c r="L364" s="212" t="s">
        <v>18</v>
      </c>
      <c r="M364" s="212">
        <v>3</v>
      </c>
      <c r="N364" s="308" t="s">
        <v>19</v>
      </c>
      <c r="O364" s="308"/>
      <c r="P364" s="308"/>
      <c r="Q364" s="212" t="s">
        <v>18</v>
      </c>
      <c r="R364" s="155"/>
      <c r="S364" s="155"/>
      <c r="T364" s="155"/>
      <c r="U364" s="155"/>
      <c r="V364" s="155"/>
      <c r="W364" s="155">
        <f t="shared" si="5"/>
        <v>0</v>
      </c>
    </row>
    <row r="365" spans="2:23" ht="30" customHeight="1">
      <c r="B365" s="171"/>
      <c r="C365" s="312">
        <v>2018</v>
      </c>
      <c r="D365" s="312"/>
      <c r="E365" s="215" t="s">
        <v>865</v>
      </c>
      <c r="F365" s="314" t="s">
        <v>864</v>
      </c>
      <c r="G365" s="314"/>
      <c r="H365" s="314"/>
      <c r="I365" s="215" t="s">
        <v>450</v>
      </c>
      <c r="J365" s="314" t="s">
        <v>17</v>
      </c>
      <c r="K365" s="314"/>
      <c r="L365" s="213" t="s">
        <v>29</v>
      </c>
      <c r="M365" s="213">
        <v>4</v>
      </c>
      <c r="N365" s="312" t="s">
        <v>19</v>
      </c>
      <c r="O365" s="312"/>
      <c r="P365" s="312"/>
      <c r="Q365" s="213" t="s">
        <v>18</v>
      </c>
      <c r="W365" s="144">
        <f t="shared" si="5"/>
        <v>0</v>
      </c>
    </row>
    <row r="366" spans="2:23" s="181" customFormat="1" ht="30" customHeight="1">
      <c r="B366" s="180"/>
      <c r="C366" s="308">
        <v>2018</v>
      </c>
      <c r="D366" s="308"/>
      <c r="E366" s="153" t="s">
        <v>863</v>
      </c>
      <c r="F366" s="310" t="s">
        <v>862</v>
      </c>
      <c r="G366" s="310"/>
      <c r="H366" s="310"/>
      <c r="I366" s="153" t="s">
        <v>450</v>
      </c>
      <c r="J366" s="310" t="s">
        <v>17</v>
      </c>
      <c r="K366" s="310"/>
      <c r="L366" s="212" t="s">
        <v>18</v>
      </c>
      <c r="M366" s="212">
        <v>3</v>
      </c>
      <c r="N366" s="308" t="s">
        <v>19</v>
      </c>
      <c r="O366" s="308"/>
      <c r="P366" s="308"/>
      <c r="Q366" s="212" t="s">
        <v>18</v>
      </c>
      <c r="R366" s="155"/>
      <c r="S366" s="155">
        <f>S367</f>
        <v>0</v>
      </c>
      <c r="T366" s="155"/>
      <c r="U366" s="155"/>
      <c r="V366" s="155"/>
      <c r="W366" s="155">
        <f t="shared" si="5"/>
        <v>0</v>
      </c>
    </row>
    <row r="367" spans="2:23" ht="30" customHeight="1">
      <c r="B367" s="171"/>
      <c r="C367" s="312">
        <v>2018</v>
      </c>
      <c r="D367" s="312"/>
      <c r="E367" s="215" t="s">
        <v>861</v>
      </c>
      <c r="F367" s="314" t="s">
        <v>860</v>
      </c>
      <c r="G367" s="314"/>
      <c r="H367" s="314"/>
      <c r="I367" s="215" t="s">
        <v>450</v>
      </c>
      <c r="J367" s="314" t="s">
        <v>17</v>
      </c>
      <c r="K367" s="314"/>
      <c r="L367" s="213" t="s">
        <v>29</v>
      </c>
      <c r="M367" s="213">
        <v>4</v>
      </c>
      <c r="N367" s="312" t="s">
        <v>19</v>
      </c>
      <c r="O367" s="312"/>
      <c r="P367" s="312"/>
      <c r="Q367" s="213" t="s">
        <v>18</v>
      </c>
      <c r="W367" s="144">
        <f t="shared" si="5"/>
        <v>0</v>
      </c>
    </row>
    <row r="368" spans="2:23" s="181" customFormat="1" ht="30" customHeight="1">
      <c r="B368" s="180"/>
      <c r="C368" s="308">
        <v>2018</v>
      </c>
      <c r="D368" s="308"/>
      <c r="E368" s="153" t="s">
        <v>859</v>
      </c>
      <c r="F368" s="310" t="s">
        <v>858</v>
      </c>
      <c r="G368" s="310"/>
      <c r="H368" s="310"/>
      <c r="I368" s="153" t="s">
        <v>450</v>
      </c>
      <c r="J368" s="310" t="s">
        <v>17</v>
      </c>
      <c r="K368" s="310"/>
      <c r="L368" s="212" t="s">
        <v>18</v>
      </c>
      <c r="M368" s="212">
        <v>3</v>
      </c>
      <c r="N368" s="308" t="s">
        <v>19</v>
      </c>
      <c r="O368" s="308"/>
      <c r="P368" s="308"/>
      <c r="Q368" s="212" t="s">
        <v>18</v>
      </c>
      <c r="R368" s="155"/>
      <c r="S368" s="155"/>
      <c r="T368" s="155"/>
      <c r="U368" s="155"/>
      <c r="V368" s="155"/>
      <c r="W368" s="155">
        <f t="shared" si="5"/>
        <v>0</v>
      </c>
    </row>
    <row r="369" spans="2:23" ht="30" customHeight="1">
      <c r="B369" s="171"/>
      <c r="C369" s="312">
        <v>2018</v>
      </c>
      <c r="D369" s="312"/>
      <c r="E369" s="215" t="s">
        <v>857</v>
      </c>
      <c r="F369" s="314" t="s">
        <v>856</v>
      </c>
      <c r="G369" s="314"/>
      <c r="H369" s="314"/>
      <c r="I369" s="215" t="s">
        <v>450</v>
      </c>
      <c r="J369" s="314" t="s">
        <v>17</v>
      </c>
      <c r="K369" s="314"/>
      <c r="L369" s="213" t="s">
        <v>29</v>
      </c>
      <c r="M369" s="213">
        <v>4</v>
      </c>
      <c r="N369" s="312" t="s">
        <v>19</v>
      </c>
      <c r="O369" s="312"/>
      <c r="P369" s="312"/>
      <c r="Q369" s="213" t="s">
        <v>18</v>
      </c>
      <c r="W369" s="144">
        <f t="shared" si="5"/>
        <v>0</v>
      </c>
    </row>
    <row r="370" spans="2:23" ht="30" customHeight="1">
      <c r="B370" s="171"/>
      <c r="C370" s="312">
        <v>2018</v>
      </c>
      <c r="D370" s="312"/>
      <c r="E370" s="215" t="s">
        <v>855</v>
      </c>
      <c r="F370" s="314" t="s">
        <v>854</v>
      </c>
      <c r="G370" s="314"/>
      <c r="H370" s="314"/>
      <c r="I370" s="215" t="s">
        <v>450</v>
      </c>
      <c r="J370" s="314" t="s">
        <v>17</v>
      </c>
      <c r="K370" s="314"/>
      <c r="L370" s="213" t="s">
        <v>29</v>
      </c>
      <c r="M370" s="213">
        <v>4</v>
      </c>
      <c r="N370" s="312" t="s">
        <v>19</v>
      </c>
      <c r="O370" s="312"/>
      <c r="P370" s="312"/>
      <c r="Q370" s="213" t="s">
        <v>18</v>
      </c>
      <c r="W370" s="144">
        <f t="shared" si="5"/>
        <v>0</v>
      </c>
    </row>
    <row r="371" spans="2:23" ht="30" customHeight="1">
      <c r="B371" s="171"/>
      <c r="C371" s="312">
        <v>2018</v>
      </c>
      <c r="D371" s="312"/>
      <c r="E371" s="215" t="s">
        <v>853</v>
      </c>
      <c r="F371" s="314" t="s">
        <v>852</v>
      </c>
      <c r="G371" s="314"/>
      <c r="H371" s="314"/>
      <c r="I371" s="215" t="s">
        <v>450</v>
      </c>
      <c r="J371" s="314" t="s">
        <v>17</v>
      </c>
      <c r="K371" s="314"/>
      <c r="L371" s="213" t="s">
        <v>29</v>
      </c>
      <c r="M371" s="213">
        <v>4</v>
      </c>
      <c r="N371" s="312" t="s">
        <v>19</v>
      </c>
      <c r="O371" s="312"/>
      <c r="P371" s="312"/>
      <c r="Q371" s="213" t="s">
        <v>18</v>
      </c>
      <c r="W371" s="144">
        <f t="shared" si="5"/>
        <v>0</v>
      </c>
    </row>
    <row r="372" spans="2:23" s="179" customFormat="1" ht="30" customHeight="1">
      <c r="B372" s="178"/>
      <c r="C372" s="305">
        <v>2018</v>
      </c>
      <c r="D372" s="305"/>
      <c r="E372" s="211" t="s">
        <v>851</v>
      </c>
      <c r="F372" s="307" t="s">
        <v>850</v>
      </c>
      <c r="G372" s="307"/>
      <c r="H372" s="307"/>
      <c r="I372" s="211" t="s">
        <v>450</v>
      </c>
      <c r="J372" s="307" t="s">
        <v>17</v>
      </c>
      <c r="K372" s="307"/>
      <c r="L372" s="209" t="s">
        <v>18</v>
      </c>
      <c r="M372" s="209">
        <v>2</v>
      </c>
      <c r="N372" s="305" t="s">
        <v>19</v>
      </c>
      <c r="O372" s="305"/>
      <c r="P372" s="305"/>
      <c r="Q372" s="209" t="s">
        <v>18</v>
      </c>
      <c r="R372" s="148"/>
      <c r="S372" s="148"/>
      <c r="T372" s="148"/>
      <c r="U372" s="148"/>
      <c r="V372" s="148"/>
      <c r="W372" s="148">
        <f t="shared" si="5"/>
        <v>0</v>
      </c>
    </row>
    <row r="373" spans="2:23" s="181" customFormat="1" ht="30" customHeight="1">
      <c r="B373" s="180"/>
      <c r="C373" s="308">
        <v>2018</v>
      </c>
      <c r="D373" s="308"/>
      <c r="E373" s="153" t="s">
        <v>849</v>
      </c>
      <c r="F373" s="310" t="s">
        <v>848</v>
      </c>
      <c r="G373" s="310"/>
      <c r="H373" s="310"/>
      <c r="I373" s="153" t="s">
        <v>450</v>
      </c>
      <c r="J373" s="310" t="s">
        <v>17</v>
      </c>
      <c r="K373" s="310"/>
      <c r="L373" s="212" t="s">
        <v>18</v>
      </c>
      <c r="M373" s="212">
        <v>3</v>
      </c>
      <c r="N373" s="308" t="s">
        <v>19</v>
      </c>
      <c r="O373" s="308"/>
      <c r="P373" s="308"/>
      <c r="Q373" s="212" t="s">
        <v>18</v>
      </c>
      <c r="R373" s="155"/>
      <c r="S373" s="155"/>
      <c r="T373" s="155"/>
      <c r="U373" s="155"/>
      <c r="V373" s="155"/>
      <c r="W373" s="155">
        <f t="shared" si="5"/>
        <v>0</v>
      </c>
    </row>
    <row r="374" spans="2:23" ht="30" customHeight="1">
      <c r="B374" s="171"/>
      <c r="C374" s="312">
        <v>2018</v>
      </c>
      <c r="D374" s="312"/>
      <c r="E374" s="215" t="s">
        <v>847</v>
      </c>
      <c r="F374" s="314" t="s">
        <v>846</v>
      </c>
      <c r="G374" s="314"/>
      <c r="H374" s="314"/>
      <c r="I374" s="215" t="s">
        <v>450</v>
      </c>
      <c r="J374" s="314" t="s">
        <v>17</v>
      </c>
      <c r="K374" s="314"/>
      <c r="L374" s="213" t="s">
        <v>29</v>
      </c>
      <c r="M374" s="213">
        <v>4</v>
      </c>
      <c r="N374" s="312" t="s">
        <v>19</v>
      </c>
      <c r="O374" s="312"/>
      <c r="P374" s="312"/>
      <c r="Q374" s="213" t="s">
        <v>18</v>
      </c>
      <c r="W374" s="144">
        <f t="shared" si="5"/>
        <v>0</v>
      </c>
    </row>
    <row r="375" spans="2:23" s="181" customFormat="1" ht="30" customHeight="1">
      <c r="B375" s="180"/>
      <c r="C375" s="308">
        <v>2018</v>
      </c>
      <c r="D375" s="308"/>
      <c r="E375" s="153" t="s">
        <v>845</v>
      </c>
      <c r="F375" s="310" t="s">
        <v>844</v>
      </c>
      <c r="G375" s="310"/>
      <c r="H375" s="310"/>
      <c r="I375" s="153" t="s">
        <v>450</v>
      </c>
      <c r="J375" s="310" t="s">
        <v>17</v>
      </c>
      <c r="K375" s="310"/>
      <c r="L375" s="212" t="s">
        <v>18</v>
      </c>
      <c r="M375" s="212">
        <v>3</v>
      </c>
      <c r="N375" s="308" t="s">
        <v>19</v>
      </c>
      <c r="O375" s="308"/>
      <c r="P375" s="308"/>
      <c r="Q375" s="212" t="s">
        <v>18</v>
      </c>
      <c r="R375" s="155"/>
      <c r="S375" s="155"/>
      <c r="T375" s="155"/>
      <c r="U375" s="155"/>
      <c r="V375" s="155"/>
      <c r="W375" s="155">
        <f t="shared" si="5"/>
        <v>0</v>
      </c>
    </row>
    <row r="376" spans="2:23" ht="30" customHeight="1">
      <c r="B376" s="171"/>
      <c r="C376" s="312">
        <v>2018</v>
      </c>
      <c r="D376" s="312"/>
      <c r="E376" s="215" t="s">
        <v>843</v>
      </c>
      <c r="F376" s="314" t="s">
        <v>842</v>
      </c>
      <c r="G376" s="314"/>
      <c r="H376" s="314"/>
      <c r="I376" s="215" t="s">
        <v>450</v>
      </c>
      <c r="J376" s="314" t="s">
        <v>17</v>
      </c>
      <c r="K376" s="314"/>
      <c r="L376" s="213" t="s">
        <v>29</v>
      </c>
      <c r="M376" s="213">
        <v>4</v>
      </c>
      <c r="N376" s="312" t="s">
        <v>19</v>
      </c>
      <c r="O376" s="312"/>
      <c r="P376" s="312"/>
      <c r="Q376" s="213" t="s">
        <v>18</v>
      </c>
      <c r="W376" s="144">
        <f t="shared" si="5"/>
        <v>0</v>
      </c>
    </row>
    <row r="377" spans="2:23" s="181" customFormat="1" ht="30" customHeight="1">
      <c r="B377" s="180"/>
      <c r="C377" s="308">
        <v>2018</v>
      </c>
      <c r="D377" s="308"/>
      <c r="E377" s="153" t="s">
        <v>841</v>
      </c>
      <c r="F377" s="310" t="s">
        <v>840</v>
      </c>
      <c r="G377" s="310"/>
      <c r="H377" s="310"/>
      <c r="I377" s="153" t="s">
        <v>450</v>
      </c>
      <c r="J377" s="310" t="s">
        <v>17</v>
      </c>
      <c r="K377" s="310"/>
      <c r="L377" s="212" t="s">
        <v>18</v>
      </c>
      <c r="M377" s="212">
        <v>3</v>
      </c>
      <c r="N377" s="308" t="s">
        <v>19</v>
      </c>
      <c r="O377" s="308"/>
      <c r="P377" s="308"/>
      <c r="Q377" s="212" t="s">
        <v>18</v>
      </c>
      <c r="R377" s="155"/>
      <c r="S377" s="155"/>
      <c r="T377" s="155"/>
      <c r="U377" s="155"/>
      <c r="V377" s="155"/>
      <c r="W377" s="155">
        <f t="shared" si="5"/>
        <v>0</v>
      </c>
    </row>
    <row r="378" spans="2:23" ht="30" customHeight="1">
      <c r="B378" s="171"/>
      <c r="C378" s="312">
        <v>2018</v>
      </c>
      <c r="D378" s="312"/>
      <c r="E378" s="215" t="s">
        <v>839</v>
      </c>
      <c r="F378" s="314" t="s">
        <v>838</v>
      </c>
      <c r="G378" s="314"/>
      <c r="H378" s="314"/>
      <c r="I378" s="215" t="s">
        <v>450</v>
      </c>
      <c r="J378" s="314" t="s">
        <v>17</v>
      </c>
      <c r="K378" s="314"/>
      <c r="L378" s="213" t="s">
        <v>29</v>
      </c>
      <c r="M378" s="213">
        <v>4</v>
      </c>
      <c r="N378" s="312" t="s">
        <v>19</v>
      </c>
      <c r="O378" s="312"/>
      <c r="P378" s="312"/>
      <c r="Q378" s="213" t="s">
        <v>18</v>
      </c>
      <c r="W378" s="144">
        <f t="shared" si="5"/>
        <v>0</v>
      </c>
    </row>
    <row r="379" spans="2:23" s="181" customFormat="1" ht="30" customHeight="1">
      <c r="B379" s="180"/>
      <c r="C379" s="308">
        <v>2018</v>
      </c>
      <c r="D379" s="308"/>
      <c r="E379" s="153" t="s">
        <v>837</v>
      </c>
      <c r="F379" s="310" t="s">
        <v>836</v>
      </c>
      <c r="G379" s="310"/>
      <c r="H379" s="310"/>
      <c r="I379" s="153" t="s">
        <v>450</v>
      </c>
      <c r="J379" s="310" t="s">
        <v>17</v>
      </c>
      <c r="K379" s="310"/>
      <c r="L379" s="212" t="s">
        <v>18</v>
      </c>
      <c r="M379" s="212">
        <v>3</v>
      </c>
      <c r="N379" s="308" t="s">
        <v>19</v>
      </c>
      <c r="O379" s="308"/>
      <c r="P379" s="308"/>
      <c r="Q379" s="212" t="s">
        <v>18</v>
      </c>
      <c r="R379" s="155"/>
      <c r="S379" s="155"/>
      <c r="T379" s="155"/>
      <c r="U379" s="155"/>
      <c r="V379" s="155"/>
      <c r="W379" s="155">
        <f t="shared" si="5"/>
        <v>0</v>
      </c>
    </row>
    <row r="380" spans="2:23" ht="30" customHeight="1">
      <c r="B380" s="171"/>
      <c r="C380" s="312">
        <v>2018</v>
      </c>
      <c r="D380" s="312"/>
      <c r="E380" s="215" t="s">
        <v>835</v>
      </c>
      <c r="F380" s="314" t="s">
        <v>834</v>
      </c>
      <c r="G380" s="314"/>
      <c r="H380" s="314"/>
      <c r="I380" s="215" t="s">
        <v>450</v>
      </c>
      <c r="J380" s="314" t="s">
        <v>17</v>
      </c>
      <c r="K380" s="314"/>
      <c r="L380" s="213" t="s">
        <v>29</v>
      </c>
      <c r="M380" s="213">
        <v>4</v>
      </c>
      <c r="N380" s="312" t="s">
        <v>19</v>
      </c>
      <c r="O380" s="312"/>
      <c r="P380" s="312"/>
      <c r="Q380" s="213" t="s">
        <v>18</v>
      </c>
      <c r="W380" s="144">
        <f t="shared" si="5"/>
        <v>0</v>
      </c>
    </row>
    <row r="381" spans="2:23" s="181" customFormat="1" ht="30" customHeight="1">
      <c r="B381" s="180"/>
      <c r="C381" s="308">
        <v>2018</v>
      </c>
      <c r="D381" s="308"/>
      <c r="E381" s="153" t="s">
        <v>833</v>
      </c>
      <c r="F381" s="310" t="s">
        <v>832</v>
      </c>
      <c r="G381" s="310"/>
      <c r="H381" s="310"/>
      <c r="I381" s="153" t="s">
        <v>450</v>
      </c>
      <c r="J381" s="310" t="s">
        <v>17</v>
      </c>
      <c r="K381" s="310"/>
      <c r="L381" s="212" t="s">
        <v>18</v>
      </c>
      <c r="M381" s="212">
        <v>3</v>
      </c>
      <c r="N381" s="308" t="s">
        <v>19</v>
      </c>
      <c r="O381" s="308"/>
      <c r="P381" s="308"/>
      <c r="Q381" s="212" t="s">
        <v>18</v>
      </c>
      <c r="R381" s="155"/>
      <c r="S381" s="155"/>
      <c r="T381" s="155"/>
      <c r="U381" s="155"/>
      <c r="V381" s="155"/>
      <c r="W381" s="155">
        <f t="shared" si="5"/>
        <v>0</v>
      </c>
    </row>
    <row r="382" spans="2:23" ht="30" customHeight="1">
      <c r="B382" s="171"/>
      <c r="C382" s="312">
        <v>2018</v>
      </c>
      <c r="D382" s="312"/>
      <c r="E382" s="215" t="s">
        <v>831</v>
      </c>
      <c r="F382" s="314" t="s">
        <v>830</v>
      </c>
      <c r="G382" s="314"/>
      <c r="H382" s="314"/>
      <c r="I382" s="215" t="s">
        <v>450</v>
      </c>
      <c r="J382" s="314" t="s">
        <v>17</v>
      </c>
      <c r="K382" s="314"/>
      <c r="L382" s="213" t="s">
        <v>29</v>
      </c>
      <c r="M382" s="213">
        <v>4</v>
      </c>
      <c r="N382" s="312" t="s">
        <v>19</v>
      </c>
      <c r="O382" s="312"/>
      <c r="P382" s="312"/>
      <c r="Q382" s="213" t="s">
        <v>18</v>
      </c>
      <c r="W382" s="144">
        <f t="shared" si="5"/>
        <v>0</v>
      </c>
    </row>
    <row r="383" spans="2:23" s="179" customFormat="1" ht="30" customHeight="1">
      <c r="B383" s="178"/>
      <c r="C383" s="305">
        <v>2018</v>
      </c>
      <c r="D383" s="305"/>
      <c r="E383" s="211" t="s">
        <v>829</v>
      </c>
      <c r="F383" s="307" t="s">
        <v>828</v>
      </c>
      <c r="G383" s="307"/>
      <c r="H383" s="307"/>
      <c r="I383" s="211" t="s">
        <v>450</v>
      </c>
      <c r="J383" s="307" t="s">
        <v>17</v>
      </c>
      <c r="K383" s="307"/>
      <c r="L383" s="209" t="s">
        <v>18</v>
      </c>
      <c r="M383" s="209">
        <v>2</v>
      </c>
      <c r="N383" s="305" t="s">
        <v>19</v>
      </c>
      <c r="O383" s="305"/>
      <c r="P383" s="305"/>
      <c r="Q383" s="209" t="s">
        <v>18</v>
      </c>
      <c r="R383" s="148"/>
      <c r="S383" s="148">
        <f>S384+S397+S414+S424+S435+S459+S467+S476+S489</f>
        <v>2894.97</v>
      </c>
      <c r="T383" s="148">
        <f>T384+T397+T414+T424+T435+T459+T467+T476+T489</f>
        <v>0</v>
      </c>
      <c r="U383" s="148">
        <f>U384+U397+U414+U424+U435+U459+U467+U476+U489</f>
        <v>0</v>
      </c>
      <c r="V383" s="148"/>
      <c r="W383" s="148">
        <f t="shared" si="5"/>
        <v>2894.97</v>
      </c>
    </row>
    <row r="384" spans="2:23" s="181" customFormat="1" ht="30" customHeight="1">
      <c r="B384" s="180"/>
      <c r="C384" s="308">
        <v>2018</v>
      </c>
      <c r="D384" s="308"/>
      <c r="E384" s="153" t="s">
        <v>827</v>
      </c>
      <c r="F384" s="310" t="s">
        <v>826</v>
      </c>
      <c r="G384" s="310"/>
      <c r="H384" s="310"/>
      <c r="I384" s="153" t="s">
        <v>450</v>
      </c>
      <c r="J384" s="310" t="s">
        <v>17</v>
      </c>
      <c r="K384" s="310"/>
      <c r="L384" s="212" t="s">
        <v>18</v>
      </c>
      <c r="M384" s="212">
        <v>3</v>
      </c>
      <c r="N384" s="308" t="s">
        <v>19</v>
      </c>
      <c r="O384" s="308"/>
      <c r="P384" s="308"/>
      <c r="Q384" s="212" t="s">
        <v>18</v>
      </c>
      <c r="R384" s="155"/>
      <c r="S384" s="155"/>
      <c r="T384" s="155"/>
      <c r="U384" s="155"/>
      <c r="V384" s="155"/>
      <c r="W384" s="155">
        <f t="shared" si="5"/>
        <v>0</v>
      </c>
    </row>
    <row r="385" spans="2:23" ht="30" customHeight="1">
      <c r="B385" s="171"/>
      <c r="C385" s="312">
        <v>2018</v>
      </c>
      <c r="D385" s="312"/>
      <c r="E385" s="215" t="s">
        <v>825</v>
      </c>
      <c r="F385" s="314" t="s">
        <v>824</v>
      </c>
      <c r="G385" s="314"/>
      <c r="H385" s="314"/>
      <c r="I385" s="215" t="s">
        <v>450</v>
      </c>
      <c r="J385" s="314" t="s">
        <v>17</v>
      </c>
      <c r="K385" s="314"/>
      <c r="L385" s="213" t="s">
        <v>29</v>
      </c>
      <c r="M385" s="213">
        <v>4</v>
      </c>
      <c r="N385" s="312" t="s">
        <v>19</v>
      </c>
      <c r="O385" s="312"/>
      <c r="P385" s="312"/>
      <c r="Q385" s="213" t="s">
        <v>18</v>
      </c>
      <c r="W385" s="144">
        <f t="shared" si="5"/>
        <v>0</v>
      </c>
    </row>
    <row r="386" spans="2:23" ht="30" customHeight="1">
      <c r="B386" s="171"/>
      <c r="C386" s="312">
        <v>2018</v>
      </c>
      <c r="D386" s="312"/>
      <c r="E386" s="215" t="s">
        <v>823</v>
      </c>
      <c r="F386" s="314" t="s">
        <v>822</v>
      </c>
      <c r="G386" s="314"/>
      <c r="H386" s="314"/>
      <c r="I386" s="215" t="s">
        <v>450</v>
      </c>
      <c r="J386" s="314" t="s">
        <v>17</v>
      </c>
      <c r="K386" s="314"/>
      <c r="L386" s="213" t="s">
        <v>29</v>
      </c>
      <c r="M386" s="213">
        <v>4</v>
      </c>
      <c r="N386" s="312" t="s">
        <v>19</v>
      </c>
      <c r="O386" s="312"/>
      <c r="P386" s="312"/>
      <c r="Q386" s="213" t="s">
        <v>18</v>
      </c>
      <c r="W386" s="144">
        <f t="shared" si="5"/>
        <v>0</v>
      </c>
    </row>
    <row r="387" spans="2:23" ht="30" customHeight="1">
      <c r="B387" s="171"/>
      <c r="C387" s="312">
        <v>2018</v>
      </c>
      <c r="D387" s="312"/>
      <c r="E387" s="215" t="s">
        <v>821</v>
      </c>
      <c r="F387" s="314" t="s">
        <v>820</v>
      </c>
      <c r="G387" s="314"/>
      <c r="H387" s="314"/>
      <c r="I387" s="215" t="s">
        <v>450</v>
      </c>
      <c r="J387" s="314" t="s">
        <v>17</v>
      </c>
      <c r="K387" s="314"/>
      <c r="L387" s="213" t="s">
        <v>29</v>
      </c>
      <c r="M387" s="213">
        <v>4</v>
      </c>
      <c r="N387" s="312" t="s">
        <v>19</v>
      </c>
      <c r="O387" s="312"/>
      <c r="P387" s="312"/>
      <c r="Q387" s="213" t="s">
        <v>18</v>
      </c>
      <c r="W387" s="144">
        <f t="shared" si="5"/>
        <v>0</v>
      </c>
    </row>
    <row r="388" spans="2:23" ht="30" customHeight="1">
      <c r="B388" s="171"/>
      <c r="C388" s="312">
        <v>2018</v>
      </c>
      <c r="D388" s="312"/>
      <c r="E388" s="215" t="s">
        <v>819</v>
      </c>
      <c r="F388" s="314" t="s">
        <v>818</v>
      </c>
      <c r="G388" s="314"/>
      <c r="H388" s="314"/>
      <c r="I388" s="215" t="s">
        <v>450</v>
      </c>
      <c r="J388" s="314" t="s">
        <v>17</v>
      </c>
      <c r="K388" s="314"/>
      <c r="L388" s="213" t="s">
        <v>29</v>
      </c>
      <c r="M388" s="213">
        <v>4</v>
      </c>
      <c r="N388" s="312" t="s">
        <v>19</v>
      </c>
      <c r="O388" s="312"/>
      <c r="P388" s="312"/>
      <c r="Q388" s="213" t="s">
        <v>18</v>
      </c>
      <c r="W388" s="144">
        <f t="shared" ref="W388:W451" si="6">R388+S388+T388+U388+V388</f>
        <v>0</v>
      </c>
    </row>
    <row r="389" spans="2:23" ht="30" customHeight="1">
      <c r="B389" s="171"/>
      <c r="C389" s="312">
        <v>2018</v>
      </c>
      <c r="D389" s="312"/>
      <c r="E389" s="215" t="s">
        <v>817</v>
      </c>
      <c r="F389" s="314" t="s">
        <v>816</v>
      </c>
      <c r="G389" s="314"/>
      <c r="H389" s="314"/>
      <c r="I389" s="215" t="s">
        <v>450</v>
      </c>
      <c r="J389" s="314" t="s">
        <v>17</v>
      </c>
      <c r="K389" s="314"/>
      <c r="L389" s="213" t="s">
        <v>29</v>
      </c>
      <c r="M389" s="213">
        <v>4</v>
      </c>
      <c r="N389" s="312" t="s">
        <v>19</v>
      </c>
      <c r="O389" s="312"/>
      <c r="P389" s="312"/>
      <c r="Q389" s="213" t="s">
        <v>18</v>
      </c>
      <c r="W389" s="144">
        <f t="shared" si="6"/>
        <v>0</v>
      </c>
    </row>
    <row r="390" spans="2:23" ht="30" customHeight="1">
      <c r="B390" s="171"/>
      <c r="C390" s="312">
        <v>2018</v>
      </c>
      <c r="D390" s="312"/>
      <c r="E390" s="215" t="s">
        <v>815</v>
      </c>
      <c r="F390" s="314" t="s">
        <v>814</v>
      </c>
      <c r="G390" s="314"/>
      <c r="H390" s="314"/>
      <c r="I390" s="215" t="s">
        <v>450</v>
      </c>
      <c r="J390" s="314" t="s">
        <v>17</v>
      </c>
      <c r="K390" s="314"/>
      <c r="L390" s="213" t="s">
        <v>29</v>
      </c>
      <c r="M390" s="213">
        <v>4</v>
      </c>
      <c r="N390" s="312" t="s">
        <v>19</v>
      </c>
      <c r="O390" s="312"/>
      <c r="P390" s="312"/>
      <c r="Q390" s="213" t="s">
        <v>18</v>
      </c>
      <c r="W390" s="144">
        <f t="shared" si="6"/>
        <v>0</v>
      </c>
    </row>
    <row r="391" spans="2:23" ht="30" customHeight="1">
      <c r="B391" s="171"/>
      <c r="C391" s="312">
        <v>2018</v>
      </c>
      <c r="D391" s="312"/>
      <c r="E391" s="215" t="s">
        <v>813</v>
      </c>
      <c r="F391" s="314" t="s">
        <v>812</v>
      </c>
      <c r="G391" s="314"/>
      <c r="H391" s="314"/>
      <c r="I391" s="215" t="s">
        <v>450</v>
      </c>
      <c r="J391" s="314" t="s">
        <v>17</v>
      </c>
      <c r="K391" s="314"/>
      <c r="L391" s="213" t="s">
        <v>29</v>
      </c>
      <c r="M391" s="213">
        <v>4</v>
      </c>
      <c r="N391" s="312" t="s">
        <v>19</v>
      </c>
      <c r="O391" s="312"/>
      <c r="P391" s="312"/>
      <c r="Q391" s="213" t="s">
        <v>18</v>
      </c>
      <c r="W391" s="144">
        <f t="shared" si="6"/>
        <v>0</v>
      </c>
    </row>
    <row r="392" spans="2:23" ht="30" customHeight="1">
      <c r="B392" s="171"/>
      <c r="C392" s="312">
        <v>2018</v>
      </c>
      <c r="D392" s="312"/>
      <c r="E392" s="215" t="s">
        <v>811</v>
      </c>
      <c r="F392" s="314" t="s">
        <v>810</v>
      </c>
      <c r="G392" s="314"/>
      <c r="H392" s="314"/>
      <c r="I392" s="215" t="s">
        <v>450</v>
      </c>
      <c r="J392" s="314" t="s">
        <v>17</v>
      </c>
      <c r="K392" s="314"/>
      <c r="L392" s="213" t="s">
        <v>29</v>
      </c>
      <c r="M392" s="213">
        <v>4</v>
      </c>
      <c r="N392" s="312" t="s">
        <v>19</v>
      </c>
      <c r="O392" s="312"/>
      <c r="P392" s="312"/>
      <c r="Q392" s="213" t="s">
        <v>18</v>
      </c>
      <c r="W392" s="144">
        <f t="shared" si="6"/>
        <v>0</v>
      </c>
    </row>
    <row r="393" spans="2:23" ht="30" customHeight="1">
      <c r="B393" s="171"/>
      <c r="C393" s="312">
        <v>2018</v>
      </c>
      <c r="D393" s="312"/>
      <c r="E393" s="215" t="s">
        <v>809</v>
      </c>
      <c r="F393" s="314" t="s">
        <v>808</v>
      </c>
      <c r="G393" s="314"/>
      <c r="H393" s="314"/>
      <c r="I393" s="215" t="s">
        <v>450</v>
      </c>
      <c r="J393" s="314" t="s">
        <v>17</v>
      </c>
      <c r="K393" s="314"/>
      <c r="L393" s="213" t="s">
        <v>29</v>
      </c>
      <c r="M393" s="213">
        <v>4</v>
      </c>
      <c r="N393" s="312" t="s">
        <v>19</v>
      </c>
      <c r="O393" s="312"/>
      <c r="P393" s="312"/>
      <c r="Q393" s="213" t="s">
        <v>18</v>
      </c>
      <c r="W393" s="144">
        <f t="shared" si="6"/>
        <v>0</v>
      </c>
    </row>
    <row r="394" spans="2:23" ht="30" customHeight="1">
      <c r="B394" s="171"/>
      <c r="C394" s="312">
        <v>2018</v>
      </c>
      <c r="D394" s="312"/>
      <c r="E394" s="215" t="s">
        <v>807</v>
      </c>
      <c r="F394" s="314" t="s">
        <v>806</v>
      </c>
      <c r="G394" s="314"/>
      <c r="H394" s="314"/>
      <c r="I394" s="215" t="s">
        <v>450</v>
      </c>
      <c r="J394" s="314" t="s">
        <v>17</v>
      </c>
      <c r="K394" s="314"/>
      <c r="L394" s="213" t="s">
        <v>29</v>
      </c>
      <c r="M394" s="213">
        <v>4</v>
      </c>
      <c r="N394" s="312" t="s">
        <v>19</v>
      </c>
      <c r="O394" s="312"/>
      <c r="P394" s="312"/>
      <c r="Q394" s="213" t="s">
        <v>18</v>
      </c>
      <c r="W394" s="144">
        <f t="shared" si="6"/>
        <v>0</v>
      </c>
    </row>
    <row r="395" spans="2:23" ht="30" customHeight="1">
      <c r="B395" s="171"/>
      <c r="C395" s="312">
        <v>2018</v>
      </c>
      <c r="D395" s="312"/>
      <c r="E395" s="215" t="s">
        <v>805</v>
      </c>
      <c r="F395" s="314" t="s">
        <v>804</v>
      </c>
      <c r="G395" s="314"/>
      <c r="H395" s="314"/>
      <c r="I395" s="215" t="s">
        <v>450</v>
      </c>
      <c r="J395" s="314" t="s">
        <v>17</v>
      </c>
      <c r="K395" s="314"/>
      <c r="L395" s="213" t="s">
        <v>29</v>
      </c>
      <c r="M395" s="213">
        <v>4</v>
      </c>
      <c r="N395" s="312" t="s">
        <v>19</v>
      </c>
      <c r="O395" s="312"/>
      <c r="P395" s="312"/>
      <c r="Q395" s="213" t="s">
        <v>18</v>
      </c>
      <c r="W395" s="144">
        <f t="shared" si="6"/>
        <v>0</v>
      </c>
    </row>
    <row r="396" spans="2:23" ht="30" customHeight="1">
      <c r="B396" s="171"/>
      <c r="C396" s="312">
        <v>2018</v>
      </c>
      <c r="D396" s="312"/>
      <c r="E396" s="215" t="s">
        <v>803</v>
      </c>
      <c r="F396" s="314" t="s">
        <v>802</v>
      </c>
      <c r="G396" s="314"/>
      <c r="H396" s="314"/>
      <c r="I396" s="215" t="s">
        <v>450</v>
      </c>
      <c r="J396" s="314" t="s">
        <v>17</v>
      </c>
      <c r="K396" s="314"/>
      <c r="L396" s="213" t="s">
        <v>29</v>
      </c>
      <c r="M396" s="213">
        <v>4</v>
      </c>
      <c r="N396" s="312" t="s">
        <v>19</v>
      </c>
      <c r="O396" s="312"/>
      <c r="P396" s="312"/>
      <c r="Q396" s="213" t="s">
        <v>18</v>
      </c>
      <c r="W396" s="144">
        <f t="shared" si="6"/>
        <v>0</v>
      </c>
    </row>
    <row r="397" spans="2:23" s="181" customFormat="1" ht="30" customHeight="1">
      <c r="B397" s="180"/>
      <c r="C397" s="308">
        <v>2018</v>
      </c>
      <c r="D397" s="308"/>
      <c r="E397" s="153" t="s">
        <v>801</v>
      </c>
      <c r="F397" s="310" t="s">
        <v>800</v>
      </c>
      <c r="G397" s="310"/>
      <c r="H397" s="310"/>
      <c r="I397" s="153" t="s">
        <v>450</v>
      </c>
      <c r="J397" s="310" t="s">
        <v>17</v>
      </c>
      <c r="K397" s="310"/>
      <c r="L397" s="212" t="s">
        <v>18</v>
      </c>
      <c r="M397" s="212">
        <v>3</v>
      </c>
      <c r="N397" s="308" t="s">
        <v>19</v>
      </c>
      <c r="O397" s="308"/>
      <c r="P397" s="308"/>
      <c r="Q397" s="212" t="s">
        <v>18</v>
      </c>
      <c r="R397" s="155"/>
      <c r="S397" s="155"/>
      <c r="T397" s="155"/>
      <c r="U397" s="155"/>
      <c r="V397" s="155"/>
      <c r="W397" s="155">
        <f t="shared" si="6"/>
        <v>0</v>
      </c>
    </row>
    <row r="398" spans="2:23" ht="30" customHeight="1">
      <c r="B398" s="171"/>
      <c r="C398" s="312">
        <v>2018</v>
      </c>
      <c r="D398" s="312"/>
      <c r="E398" s="215" t="s">
        <v>799</v>
      </c>
      <c r="F398" s="314" t="s">
        <v>798</v>
      </c>
      <c r="G398" s="314"/>
      <c r="H398" s="314"/>
      <c r="I398" s="215" t="s">
        <v>450</v>
      </c>
      <c r="J398" s="314" t="s">
        <v>17</v>
      </c>
      <c r="K398" s="314"/>
      <c r="L398" s="213" t="s">
        <v>29</v>
      </c>
      <c r="M398" s="213">
        <v>4</v>
      </c>
      <c r="N398" s="312" t="s">
        <v>19</v>
      </c>
      <c r="O398" s="312"/>
      <c r="P398" s="312"/>
      <c r="Q398" s="213" t="s">
        <v>18</v>
      </c>
      <c r="W398" s="144">
        <f t="shared" si="6"/>
        <v>0</v>
      </c>
    </row>
    <row r="399" spans="2:23" ht="30" customHeight="1">
      <c r="B399" s="171"/>
      <c r="C399" s="312">
        <v>2018</v>
      </c>
      <c r="D399" s="312"/>
      <c r="E399" s="215" t="s">
        <v>797</v>
      </c>
      <c r="F399" s="314" t="s">
        <v>796</v>
      </c>
      <c r="G399" s="314"/>
      <c r="H399" s="314"/>
      <c r="I399" s="215" t="s">
        <v>450</v>
      </c>
      <c r="J399" s="314" t="s">
        <v>17</v>
      </c>
      <c r="K399" s="314"/>
      <c r="L399" s="213" t="s">
        <v>29</v>
      </c>
      <c r="M399" s="213">
        <v>4</v>
      </c>
      <c r="N399" s="312" t="s">
        <v>19</v>
      </c>
      <c r="O399" s="312"/>
      <c r="P399" s="312"/>
      <c r="Q399" s="213" t="s">
        <v>18</v>
      </c>
      <c r="W399" s="144">
        <f t="shared" si="6"/>
        <v>0</v>
      </c>
    </row>
    <row r="400" spans="2:23" ht="30" customHeight="1">
      <c r="B400" s="171"/>
      <c r="C400" s="312">
        <v>2018</v>
      </c>
      <c r="D400" s="312"/>
      <c r="E400" s="215" t="s">
        <v>795</v>
      </c>
      <c r="F400" s="314" t="s">
        <v>794</v>
      </c>
      <c r="G400" s="314"/>
      <c r="H400" s="314"/>
      <c r="I400" s="215" t="s">
        <v>450</v>
      </c>
      <c r="J400" s="314" t="s">
        <v>17</v>
      </c>
      <c r="K400" s="314"/>
      <c r="L400" s="213" t="s">
        <v>29</v>
      </c>
      <c r="M400" s="213">
        <v>4</v>
      </c>
      <c r="N400" s="312" t="s">
        <v>19</v>
      </c>
      <c r="O400" s="312"/>
      <c r="P400" s="312"/>
      <c r="Q400" s="213" t="s">
        <v>18</v>
      </c>
      <c r="W400" s="144">
        <f t="shared" si="6"/>
        <v>0</v>
      </c>
    </row>
    <row r="401" spans="2:23" ht="30" customHeight="1">
      <c r="B401" s="171"/>
      <c r="C401" s="312">
        <v>2018</v>
      </c>
      <c r="D401" s="312"/>
      <c r="E401" s="215" t="s">
        <v>793</v>
      </c>
      <c r="F401" s="314" t="s">
        <v>792</v>
      </c>
      <c r="G401" s="314"/>
      <c r="H401" s="314"/>
      <c r="I401" s="215" t="s">
        <v>450</v>
      </c>
      <c r="J401" s="314" t="s">
        <v>17</v>
      </c>
      <c r="K401" s="314"/>
      <c r="L401" s="213" t="s">
        <v>29</v>
      </c>
      <c r="M401" s="213">
        <v>4</v>
      </c>
      <c r="N401" s="312" t="s">
        <v>19</v>
      </c>
      <c r="O401" s="312"/>
      <c r="P401" s="312"/>
      <c r="Q401" s="213" t="s">
        <v>18</v>
      </c>
      <c r="W401" s="144">
        <f t="shared" si="6"/>
        <v>0</v>
      </c>
    </row>
    <row r="402" spans="2:23" ht="30" customHeight="1">
      <c r="B402" s="171"/>
      <c r="C402" s="312">
        <v>2018</v>
      </c>
      <c r="D402" s="312"/>
      <c r="E402" s="215" t="s">
        <v>791</v>
      </c>
      <c r="F402" s="314" t="s">
        <v>790</v>
      </c>
      <c r="G402" s="314"/>
      <c r="H402" s="314"/>
      <c r="I402" s="215" t="s">
        <v>450</v>
      </c>
      <c r="J402" s="314" t="s">
        <v>17</v>
      </c>
      <c r="K402" s="314"/>
      <c r="L402" s="213" t="s">
        <v>29</v>
      </c>
      <c r="M402" s="213">
        <v>4</v>
      </c>
      <c r="N402" s="312" t="s">
        <v>19</v>
      </c>
      <c r="O402" s="312"/>
      <c r="P402" s="312"/>
      <c r="Q402" s="213" t="s">
        <v>18</v>
      </c>
      <c r="W402" s="144">
        <f t="shared" si="6"/>
        <v>0</v>
      </c>
    </row>
    <row r="403" spans="2:23" ht="30" customHeight="1">
      <c r="B403" s="171"/>
      <c r="C403" s="312">
        <v>2018</v>
      </c>
      <c r="D403" s="312"/>
      <c r="E403" s="215" t="s">
        <v>789</v>
      </c>
      <c r="F403" s="314" t="s">
        <v>788</v>
      </c>
      <c r="G403" s="314"/>
      <c r="H403" s="314"/>
      <c r="I403" s="215" t="s">
        <v>450</v>
      </c>
      <c r="J403" s="314" t="s">
        <v>17</v>
      </c>
      <c r="K403" s="314"/>
      <c r="L403" s="213" t="s">
        <v>29</v>
      </c>
      <c r="M403" s="213">
        <v>4</v>
      </c>
      <c r="N403" s="312" t="s">
        <v>19</v>
      </c>
      <c r="O403" s="312"/>
      <c r="P403" s="312"/>
      <c r="Q403" s="213" t="s">
        <v>18</v>
      </c>
      <c r="W403" s="144">
        <f t="shared" si="6"/>
        <v>0</v>
      </c>
    </row>
    <row r="404" spans="2:23" ht="30" customHeight="1">
      <c r="B404" s="171"/>
      <c r="C404" s="312">
        <v>2018</v>
      </c>
      <c r="D404" s="312"/>
      <c r="E404" s="215" t="s">
        <v>787</v>
      </c>
      <c r="F404" s="314" t="s">
        <v>786</v>
      </c>
      <c r="G404" s="314"/>
      <c r="H404" s="314"/>
      <c r="I404" s="215" t="s">
        <v>450</v>
      </c>
      <c r="J404" s="314" t="s">
        <v>17</v>
      </c>
      <c r="K404" s="314"/>
      <c r="L404" s="213" t="s">
        <v>29</v>
      </c>
      <c r="M404" s="213">
        <v>4</v>
      </c>
      <c r="N404" s="312" t="s">
        <v>19</v>
      </c>
      <c r="O404" s="312"/>
      <c r="P404" s="312"/>
      <c r="Q404" s="213" t="s">
        <v>18</v>
      </c>
      <c r="W404" s="144">
        <f t="shared" si="6"/>
        <v>0</v>
      </c>
    </row>
    <row r="405" spans="2:23" ht="30" customHeight="1">
      <c r="B405" s="171"/>
      <c r="C405" s="312">
        <v>2018</v>
      </c>
      <c r="D405" s="312"/>
      <c r="E405" s="215" t="s">
        <v>785</v>
      </c>
      <c r="F405" s="314" t="s">
        <v>784</v>
      </c>
      <c r="G405" s="314"/>
      <c r="H405" s="314"/>
      <c r="I405" s="215" t="s">
        <v>450</v>
      </c>
      <c r="J405" s="314" t="s">
        <v>17</v>
      </c>
      <c r="K405" s="314"/>
      <c r="L405" s="213" t="s">
        <v>29</v>
      </c>
      <c r="M405" s="213">
        <v>4</v>
      </c>
      <c r="N405" s="312" t="s">
        <v>19</v>
      </c>
      <c r="O405" s="312"/>
      <c r="P405" s="312"/>
      <c r="Q405" s="213" t="s">
        <v>18</v>
      </c>
      <c r="W405" s="144">
        <f t="shared" si="6"/>
        <v>0</v>
      </c>
    </row>
    <row r="406" spans="2:23" ht="30" customHeight="1">
      <c r="B406" s="171"/>
      <c r="C406" s="312">
        <v>2018</v>
      </c>
      <c r="D406" s="312"/>
      <c r="E406" s="215" t="s">
        <v>783</v>
      </c>
      <c r="F406" s="314" t="s">
        <v>782</v>
      </c>
      <c r="G406" s="314"/>
      <c r="H406" s="314"/>
      <c r="I406" s="215" t="s">
        <v>450</v>
      </c>
      <c r="J406" s="314" t="s">
        <v>17</v>
      </c>
      <c r="K406" s="314"/>
      <c r="L406" s="213" t="s">
        <v>29</v>
      </c>
      <c r="M406" s="213">
        <v>4</v>
      </c>
      <c r="N406" s="312" t="s">
        <v>19</v>
      </c>
      <c r="O406" s="312"/>
      <c r="P406" s="312"/>
      <c r="Q406" s="213" t="s">
        <v>18</v>
      </c>
      <c r="W406" s="144">
        <f t="shared" si="6"/>
        <v>0</v>
      </c>
    </row>
    <row r="407" spans="2:23" ht="30" customHeight="1">
      <c r="B407" s="171"/>
      <c r="C407" s="312">
        <v>2018</v>
      </c>
      <c r="D407" s="312"/>
      <c r="E407" s="215" t="s">
        <v>781</v>
      </c>
      <c r="F407" s="314" t="s">
        <v>780</v>
      </c>
      <c r="G407" s="314"/>
      <c r="H407" s="314"/>
      <c r="I407" s="215" t="s">
        <v>450</v>
      </c>
      <c r="J407" s="314" t="s">
        <v>17</v>
      </c>
      <c r="K407" s="314"/>
      <c r="L407" s="213" t="s">
        <v>29</v>
      </c>
      <c r="M407" s="213">
        <v>4</v>
      </c>
      <c r="N407" s="312" t="s">
        <v>19</v>
      </c>
      <c r="O407" s="312"/>
      <c r="P407" s="312"/>
      <c r="Q407" s="213" t="s">
        <v>18</v>
      </c>
      <c r="W407" s="144">
        <f t="shared" si="6"/>
        <v>0</v>
      </c>
    </row>
    <row r="408" spans="2:23" ht="30" customHeight="1">
      <c r="B408" s="171"/>
      <c r="C408" s="312">
        <v>2018</v>
      </c>
      <c r="D408" s="312"/>
      <c r="E408" s="215" t="s">
        <v>779</v>
      </c>
      <c r="F408" s="314" t="s">
        <v>778</v>
      </c>
      <c r="G408" s="314"/>
      <c r="H408" s="314"/>
      <c r="I408" s="215" t="s">
        <v>450</v>
      </c>
      <c r="J408" s="314" t="s">
        <v>17</v>
      </c>
      <c r="K408" s="314"/>
      <c r="L408" s="213" t="s">
        <v>29</v>
      </c>
      <c r="M408" s="213">
        <v>4</v>
      </c>
      <c r="N408" s="312" t="s">
        <v>19</v>
      </c>
      <c r="O408" s="312"/>
      <c r="P408" s="312"/>
      <c r="Q408" s="213" t="s">
        <v>18</v>
      </c>
      <c r="W408" s="144">
        <f t="shared" si="6"/>
        <v>0</v>
      </c>
    </row>
    <row r="409" spans="2:23" ht="30" customHeight="1">
      <c r="B409" s="171"/>
      <c r="C409" s="312">
        <v>2018</v>
      </c>
      <c r="D409" s="312"/>
      <c r="E409" s="215" t="s">
        <v>777</v>
      </c>
      <c r="F409" s="314" t="s">
        <v>776</v>
      </c>
      <c r="G409" s="314"/>
      <c r="H409" s="314"/>
      <c r="I409" s="215" t="s">
        <v>450</v>
      </c>
      <c r="J409" s="314" t="s">
        <v>17</v>
      </c>
      <c r="K409" s="314"/>
      <c r="L409" s="213" t="s">
        <v>29</v>
      </c>
      <c r="M409" s="213">
        <v>4</v>
      </c>
      <c r="N409" s="312" t="s">
        <v>19</v>
      </c>
      <c r="O409" s="312"/>
      <c r="P409" s="312"/>
      <c r="Q409" s="213" t="s">
        <v>18</v>
      </c>
      <c r="W409" s="144">
        <f t="shared" si="6"/>
        <v>0</v>
      </c>
    </row>
    <row r="410" spans="2:23" ht="30" customHeight="1">
      <c r="B410" s="171"/>
      <c r="C410" s="312">
        <v>2018</v>
      </c>
      <c r="D410" s="312"/>
      <c r="E410" s="215" t="s">
        <v>775</v>
      </c>
      <c r="F410" s="314" t="s">
        <v>774</v>
      </c>
      <c r="G410" s="314"/>
      <c r="H410" s="314"/>
      <c r="I410" s="215" t="s">
        <v>450</v>
      </c>
      <c r="J410" s="314" t="s">
        <v>17</v>
      </c>
      <c r="K410" s="314"/>
      <c r="L410" s="213" t="s">
        <v>29</v>
      </c>
      <c r="M410" s="213">
        <v>4</v>
      </c>
      <c r="N410" s="312" t="s">
        <v>19</v>
      </c>
      <c r="O410" s="312"/>
      <c r="P410" s="312"/>
      <c r="Q410" s="213" t="s">
        <v>18</v>
      </c>
      <c r="W410" s="144">
        <f t="shared" si="6"/>
        <v>0</v>
      </c>
    </row>
    <row r="411" spans="2:23" ht="30" customHeight="1">
      <c r="B411" s="171"/>
      <c r="C411" s="312">
        <v>2018</v>
      </c>
      <c r="D411" s="312"/>
      <c r="E411" s="215" t="s">
        <v>773</v>
      </c>
      <c r="F411" s="314" t="s">
        <v>772</v>
      </c>
      <c r="G411" s="314"/>
      <c r="H411" s="314"/>
      <c r="I411" s="215" t="s">
        <v>450</v>
      </c>
      <c r="J411" s="314" t="s">
        <v>17</v>
      </c>
      <c r="K411" s="314"/>
      <c r="L411" s="213" t="s">
        <v>29</v>
      </c>
      <c r="M411" s="213">
        <v>4</v>
      </c>
      <c r="N411" s="312" t="s">
        <v>19</v>
      </c>
      <c r="O411" s="312"/>
      <c r="P411" s="312"/>
      <c r="Q411" s="213" t="s">
        <v>18</v>
      </c>
      <c r="W411" s="144">
        <f t="shared" si="6"/>
        <v>0</v>
      </c>
    </row>
    <row r="412" spans="2:23" ht="30" customHeight="1">
      <c r="B412" s="171"/>
      <c r="C412" s="312">
        <v>2018</v>
      </c>
      <c r="D412" s="312"/>
      <c r="E412" s="215" t="s">
        <v>771</v>
      </c>
      <c r="F412" s="314" t="s">
        <v>770</v>
      </c>
      <c r="G412" s="314"/>
      <c r="H412" s="314"/>
      <c r="I412" s="215" t="s">
        <v>450</v>
      </c>
      <c r="J412" s="314" t="s">
        <v>17</v>
      </c>
      <c r="K412" s="314"/>
      <c r="L412" s="213" t="s">
        <v>29</v>
      </c>
      <c r="M412" s="213">
        <v>4</v>
      </c>
      <c r="N412" s="312" t="s">
        <v>19</v>
      </c>
      <c r="O412" s="312"/>
      <c r="P412" s="312"/>
      <c r="Q412" s="213" t="s">
        <v>18</v>
      </c>
      <c r="W412" s="144">
        <f t="shared" si="6"/>
        <v>0</v>
      </c>
    </row>
    <row r="413" spans="2:23" ht="30" customHeight="1">
      <c r="B413" s="171"/>
      <c r="C413" s="312">
        <v>2018</v>
      </c>
      <c r="D413" s="312"/>
      <c r="E413" s="215" t="s">
        <v>769</v>
      </c>
      <c r="F413" s="314" t="s">
        <v>768</v>
      </c>
      <c r="G413" s="314"/>
      <c r="H413" s="314"/>
      <c r="I413" s="215" t="s">
        <v>450</v>
      </c>
      <c r="J413" s="314" t="s">
        <v>17</v>
      </c>
      <c r="K413" s="314"/>
      <c r="L413" s="213" t="s">
        <v>29</v>
      </c>
      <c r="M413" s="213">
        <v>4</v>
      </c>
      <c r="N413" s="312" t="s">
        <v>19</v>
      </c>
      <c r="O413" s="312"/>
      <c r="P413" s="312"/>
      <c r="Q413" s="213" t="s">
        <v>18</v>
      </c>
      <c r="W413" s="144">
        <f t="shared" si="6"/>
        <v>0</v>
      </c>
    </row>
    <row r="414" spans="2:23" s="181" customFormat="1" ht="30" customHeight="1">
      <c r="B414" s="180"/>
      <c r="C414" s="308">
        <v>2018</v>
      </c>
      <c r="D414" s="308"/>
      <c r="E414" s="153" t="s">
        <v>767</v>
      </c>
      <c r="F414" s="310" t="s">
        <v>766</v>
      </c>
      <c r="G414" s="310"/>
      <c r="H414" s="310"/>
      <c r="I414" s="153" t="s">
        <v>450</v>
      </c>
      <c r="J414" s="310" t="s">
        <v>17</v>
      </c>
      <c r="K414" s="310"/>
      <c r="L414" s="212" t="s">
        <v>18</v>
      </c>
      <c r="M414" s="212">
        <v>3</v>
      </c>
      <c r="N414" s="308" t="s">
        <v>19</v>
      </c>
      <c r="O414" s="308"/>
      <c r="P414" s="308"/>
      <c r="Q414" s="212" t="s">
        <v>18</v>
      </c>
      <c r="R414" s="155"/>
      <c r="S414" s="155"/>
      <c r="T414" s="155"/>
      <c r="U414" s="155"/>
      <c r="V414" s="155"/>
      <c r="W414" s="155">
        <f t="shared" si="6"/>
        <v>0</v>
      </c>
    </row>
    <row r="415" spans="2:23" ht="30" customHeight="1">
      <c r="B415" s="171"/>
      <c r="C415" s="312">
        <v>2018</v>
      </c>
      <c r="D415" s="312"/>
      <c r="E415" s="215" t="s">
        <v>765</v>
      </c>
      <c r="F415" s="314" t="s">
        <v>764</v>
      </c>
      <c r="G415" s="314"/>
      <c r="H415" s="314"/>
      <c r="I415" s="215" t="s">
        <v>450</v>
      </c>
      <c r="J415" s="314" t="s">
        <v>17</v>
      </c>
      <c r="K415" s="314"/>
      <c r="L415" s="213" t="s">
        <v>29</v>
      </c>
      <c r="M415" s="213">
        <v>4</v>
      </c>
      <c r="N415" s="312" t="s">
        <v>19</v>
      </c>
      <c r="O415" s="312"/>
      <c r="P415" s="312"/>
      <c r="Q415" s="213" t="s">
        <v>18</v>
      </c>
      <c r="R415" s="174"/>
      <c r="S415" s="174"/>
      <c r="T415" s="174"/>
      <c r="U415" s="174"/>
      <c r="V415" s="174"/>
      <c r="W415" s="174">
        <f t="shared" si="6"/>
        <v>0</v>
      </c>
    </row>
    <row r="416" spans="2:23" ht="30" customHeight="1">
      <c r="B416" s="171"/>
      <c r="C416" s="312">
        <v>2018</v>
      </c>
      <c r="D416" s="312"/>
      <c r="E416" s="215" t="s">
        <v>763</v>
      </c>
      <c r="F416" s="314" t="s">
        <v>762</v>
      </c>
      <c r="G416" s="314"/>
      <c r="H416" s="314"/>
      <c r="I416" s="215" t="s">
        <v>450</v>
      </c>
      <c r="J416" s="314" t="s">
        <v>17</v>
      </c>
      <c r="K416" s="314"/>
      <c r="L416" s="213" t="s">
        <v>29</v>
      </c>
      <c r="M416" s="213">
        <v>4</v>
      </c>
      <c r="N416" s="312" t="s">
        <v>19</v>
      </c>
      <c r="O416" s="312"/>
      <c r="P416" s="312"/>
      <c r="Q416" s="213" t="s">
        <v>18</v>
      </c>
      <c r="W416" s="144">
        <f t="shared" si="6"/>
        <v>0</v>
      </c>
    </row>
    <row r="417" spans="1:23" ht="30" customHeight="1">
      <c r="B417" s="171"/>
      <c r="C417" s="312">
        <v>2018</v>
      </c>
      <c r="D417" s="312"/>
      <c r="E417" s="215" t="s">
        <v>761</v>
      </c>
      <c r="F417" s="314" t="s">
        <v>760</v>
      </c>
      <c r="G417" s="314"/>
      <c r="H417" s="314"/>
      <c r="I417" s="215" t="s">
        <v>450</v>
      </c>
      <c r="J417" s="314" t="s">
        <v>17</v>
      </c>
      <c r="K417" s="314"/>
      <c r="L417" s="213" t="s">
        <v>29</v>
      </c>
      <c r="M417" s="213">
        <v>4</v>
      </c>
      <c r="N417" s="312" t="s">
        <v>19</v>
      </c>
      <c r="O417" s="312"/>
      <c r="P417" s="312"/>
      <c r="Q417" s="213" t="s">
        <v>18</v>
      </c>
      <c r="W417" s="144">
        <f t="shared" si="6"/>
        <v>0</v>
      </c>
    </row>
    <row r="418" spans="1:23" ht="30" customHeight="1">
      <c r="B418" s="171"/>
      <c r="C418" s="312">
        <v>2018</v>
      </c>
      <c r="D418" s="312"/>
      <c r="E418" s="215" t="s">
        <v>759</v>
      </c>
      <c r="F418" s="314" t="s">
        <v>758</v>
      </c>
      <c r="G418" s="314"/>
      <c r="H418" s="314"/>
      <c r="I418" s="215" t="s">
        <v>450</v>
      </c>
      <c r="J418" s="314" t="s">
        <v>17</v>
      </c>
      <c r="K418" s="314"/>
      <c r="L418" s="213" t="s">
        <v>29</v>
      </c>
      <c r="M418" s="213">
        <v>4</v>
      </c>
      <c r="N418" s="312" t="s">
        <v>19</v>
      </c>
      <c r="O418" s="312"/>
      <c r="P418" s="312"/>
      <c r="Q418" s="213" t="s">
        <v>18</v>
      </c>
      <c r="W418" s="144">
        <f t="shared" si="6"/>
        <v>0</v>
      </c>
    </row>
    <row r="419" spans="1:23" ht="30" customHeight="1">
      <c r="B419" s="171"/>
      <c r="C419" s="312">
        <v>2018</v>
      </c>
      <c r="D419" s="312"/>
      <c r="E419" s="215" t="s">
        <v>757</v>
      </c>
      <c r="F419" s="314" t="s">
        <v>756</v>
      </c>
      <c r="G419" s="314"/>
      <c r="H419" s="314"/>
      <c r="I419" s="215" t="s">
        <v>450</v>
      </c>
      <c r="J419" s="314" t="s">
        <v>17</v>
      </c>
      <c r="K419" s="314"/>
      <c r="L419" s="213" t="s">
        <v>29</v>
      </c>
      <c r="M419" s="213">
        <v>4</v>
      </c>
      <c r="N419" s="312" t="s">
        <v>19</v>
      </c>
      <c r="O419" s="312"/>
      <c r="P419" s="312"/>
      <c r="Q419" s="213" t="s">
        <v>18</v>
      </c>
      <c r="W419" s="144">
        <f t="shared" si="6"/>
        <v>0</v>
      </c>
    </row>
    <row r="420" spans="1:23" ht="30" customHeight="1">
      <c r="B420" s="171"/>
      <c r="C420" s="312">
        <v>2018</v>
      </c>
      <c r="D420" s="312"/>
      <c r="E420" s="215" t="s">
        <v>755</v>
      </c>
      <c r="F420" s="314" t="s">
        <v>754</v>
      </c>
      <c r="G420" s="314"/>
      <c r="H420" s="314"/>
      <c r="I420" s="215" t="s">
        <v>450</v>
      </c>
      <c r="J420" s="314" t="s">
        <v>17</v>
      </c>
      <c r="K420" s="314"/>
      <c r="L420" s="213" t="s">
        <v>29</v>
      </c>
      <c r="M420" s="213">
        <v>4</v>
      </c>
      <c r="N420" s="312" t="s">
        <v>19</v>
      </c>
      <c r="O420" s="312"/>
      <c r="P420" s="312"/>
      <c r="Q420" s="213" t="s">
        <v>18</v>
      </c>
      <c r="W420" s="144">
        <f t="shared" si="6"/>
        <v>0</v>
      </c>
    </row>
    <row r="421" spans="1:23" ht="30" customHeight="1">
      <c r="B421" s="171"/>
      <c r="C421" s="312">
        <v>2018</v>
      </c>
      <c r="D421" s="312"/>
      <c r="E421" s="215" t="s">
        <v>753</v>
      </c>
      <c r="F421" s="314" t="s">
        <v>752</v>
      </c>
      <c r="G421" s="314"/>
      <c r="H421" s="314"/>
      <c r="I421" s="215" t="s">
        <v>450</v>
      </c>
      <c r="J421" s="314" t="s">
        <v>17</v>
      </c>
      <c r="K421" s="314"/>
      <c r="L421" s="213" t="s">
        <v>29</v>
      </c>
      <c r="M421" s="213">
        <v>4</v>
      </c>
      <c r="N421" s="312" t="s">
        <v>19</v>
      </c>
      <c r="O421" s="312"/>
      <c r="P421" s="312"/>
      <c r="Q421" s="213" t="s">
        <v>18</v>
      </c>
      <c r="W421" s="144">
        <f t="shared" si="6"/>
        <v>0</v>
      </c>
    </row>
    <row r="422" spans="1:23" ht="30" customHeight="1">
      <c r="B422" s="171"/>
      <c r="C422" s="312">
        <v>2018</v>
      </c>
      <c r="D422" s="312"/>
      <c r="E422" s="215" t="s">
        <v>751</v>
      </c>
      <c r="F422" s="314" t="s">
        <v>750</v>
      </c>
      <c r="G422" s="314"/>
      <c r="H422" s="314"/>
      <c r="I422" s="215" t="s">
        <v>450</v>
      </c>
      <c r="J422" s="314" t="s">
        <v>17</v>
      </c>
      <c r="K422" s="314"/>
      <c r="L422" s="213" t="s">
        <v>29</v>
      </c>
      <c r="M422" s="213">
        <v>4</v>
      </c>
      <c r="N422" s="312" t="s">
        <v>19</v>
      </c>
      <c r="O422" s="312"/>
      <c r="P422" s="312"/>
      <c r="Q422" s="213" t="s">
        <v>18</v>
      </c>
      <c r="W422" s="144">
        <f t="shared" si="6"/>
        <v>0</v>
      </c>
    </row>
    <row r="423" spans="1:23" ht="30" customHeight="1">
      <c r="B423" s="171"/>
      <c r="C423" s="312">
        <v>2018</v>
      </c>
      <c r="D423" s="312"/>
      <c r="E423" s="215" t="s">
        <v>749</v>
      </c>
      <c r="F423" s="314" t="s">
        <v>748</v>
      </c>
      <c r="G423" s="314"/>
      <c r="H423" s="314"/>
      <c r="I423" s="215" t="s">
        <v>450</v>
      </c>
      <c r="J423" s="314" t="s">
        <v>17</v>
      </c>
      <c r="K423" s="314"/>
      <c r="L423" s="213" t="s">
        <v>29</v>
      </c>
      <c r="M423" s="213">
        <v>4</v>
      </c>
      <c r="N423" s="312" t="s">
        <v>19</v>
      </c>
      <c r="O423" s="312"/>
      <c r="P423" s="312"/>
      <c r="Q423" s="213" t="s">
        <v>18</v>
      </c>
      <c r="W423" s="144">
        <f t="shared" si="6"/>
        <v>0</v>
      </c>
    </row>
    <row r="424" spans="1:23" s="181" customFormat="1" ht="30" customHeight="1">
      <c r="B424" s="187"/>
      <c r="C424" s="308">
        <v>2018</v>
      </c>
      <c r="D424" s="308"/>
      <c r="E424" s="153" t="s">
        <v>747</v>
      </c>
      <c r="F424" s="310" t="s">
        <v>746</v>
      </c>
      <c r="G424" s="310"/>
      <c r="H424" s="310"/>
      <c r="I424" s="153" t="s">
        <v>450</v>
      </c>
      <c r="J424" s="310" t="s">
        <v>17</v>
      </c>
      <c r="K424" s="310"/>
      <c r="L424" s="212" t="s">
        <v>18</v>
      </c>
      <c r="M424" s="212">
        <v>3</v>
      </c>
      <c r="N424" s="308" t="s">
        <v>19</v>
      </c>
      <c r="O424" s="308"/>
      <c r="P424" s="308"/>
      <c r="Q424" s="212" t="s">
        <v>18</v>
      </c>
      <c r="R424" s="155"/>
      <c r="S424" s="155"/>
      <c r="T424" s="155"/>
      <c r="U424" s="155"/>
      <c r="V424" s="155"/>
      <c r="W424" s="155">
        <f t="shared" si="6"/>
        <v>0</v>
      </c>
    </row>
    <row r="425" spans="1:23" ht="30" customHeight="1">
      <c r="B425" s="171"/>
      <c r="C425" s="312">
        <v>2018</v>
      </c>
      <c r="D425" s="312"/>
      <c r="E425" s="215" t="s">
        <v>745</v>
      </c>
      <c r="F425" s="314" t="s">
        <v>744</v>
      </c>
      <c r="G425" s="314"/>
      <c r="H425" s="314"/>
      <c r="I425" s="215" t="s">
        <v>450</v>
      </c>
      <c r="J425" s="314" t="s">
        <v>17</v>
      </c>
      <c r="K425" s="314"/>
      <c r="L425" s="213" t="s">
        <v>29</v>
      </c>
      <c r="M425" s="213">
        <v>4</v>
      </c>
      <c r="N425" s="312" t="s">
        <v>19</v>
      </c>
      <c r="O425" s="312"/>
      <c r="P425" s="312"/>
      <c r="Q425" s="213" t="s">
        <v>18</v>
      </c>
      <c r="W425" s="144">
        <f t="shared" si="6"/>
        <v>0</v>
      </c>
    </row>
    <row r="426" spans="1:23" ht="30" customHeight="1">
      <c r="B426" s="171"/>
      <c r="C426" s="312">
        <v>2018</v>
      </c>
      <c r="D426" s="312"/>
      <c r="E426" s="215" t="s">
        <v>743</v>
      </c>
      <c r="F426" s="314" t="s">
        <v>742</v>
      </c>
      <c r="G426" s="314"/>
      <c r="H426" s="314"/>
      <c r="I426" s="215" t="s">
        <v>450</v>
      </c>
      <c r="J426" s="314" t="s">
        <v>17</v>
      </c>
      <c r="K426" s="314"/>
      <c r="L426" s="213" t="s">
        <v>29</v>
      </c>
      <c r="M426" s="213">
        <v>4</v>
      </c>
      <c r="N426" s="312" t="s">
        <v>19</v>
      </c>
      <c r="O426" s="312"/>
      <c r="P426" s="312"/>
      <c r="Q426" s="213" t="s">
        <v>18</v>
      </c>
      <c r="W426" s="144">
        <f t="shared" si="6"/>
        <v>0</v>
      </c>
    </row>
    <row r="427" spans="1:23" ht="30" customHeight="1">
      <c r="A427" s="184"/>
      <c r="C427" s="312">
        <v>2018</v>
      </c>
      <c r="D427" s="312"/>
      <c r="E427" s="215" t="s">
        <v>741</v>
      </c>
      <c r="F427" s="314" t="s">
        <v>740</v>
      </c>
      <c r="G427" s="314"/>
      <c r="H427" s="314"/>
      <c r="I427" s="215" t="s">
        <v>450</v>
      </c>
      <c r="J427" s="314" t="s">
        <v>17</v>
      </c>
      <c r="K427" s="314"/>
      <c r="L427" s="213" t="s">
        <v>29</v>
      </c>
      <c r="M427" s="213">
        <v>4</v>
      </c>
      <c r="N427" s="312" t="s">
        <v>19</v>
      </c>
      <c r="O427" s="312"/>
      <c r="P427" s="312"/>
      <c r="Q427" s="213" t="s">
        <v>18</v>
      </c>
      <c r="W427" s="144">
        <f t="shared" si="6"/>
        <v>0</v>
      </c>
    </row>
    <row r="428" spans="1:23" ht="30" customHeight="1">
      <c r="B428" s="171"/>
      <c r="C428" s="312">
        <v>2018</v>
      </c>
      <c r="D428" s="312"/>
      <c r="E428" s="215" t="s">
        <v>739</v>
      </c>
      <c r="F428" s="314" t="s">
        <v>738</v>
      </c>
      <c r="G428" s="314"/>
      <c r="H428" s="314"/>
      <c r="I428" s="215" t="s">
        <v>450</v>
      </c>
      <c r="J428" s="314" t="s">
        <v>17</v>
      </c>
      <c r="K428" s="314"/>
      <c r="L428" s="213" t="s">
        <v>29</v>
      </c>
      <c r="M428" s="213">
        <v>4</v>
      </c>
      <c r="N428" s="312" t="s">
        <v>19</v>
      </c>
      <c r="O428" s="312"/>
      <c r="P428" s="312"/>
      <c r="Q428" s="213" t="s">
        <v>18</v>
      </c>
      <c r="W428" s="144">
        <f t="shared" si="6"/>
        <v>0</v>
      </c>
    </row>
    <row r="429" spans="1:23" ht="30" customHeight="1">
      <c r="A429" s="184"/>
      <c r="C429" s="312">
        <v>2018</v>
      </c>
      <c r="D429" s="312"/>
      <c r="E429" s="215" t="s">
        <v>737</v>
      </c>
      <c r="F429" s="314" t="s">
        <v>736</v>
      </c>
      <c r="G429" s="314"/>
      <c r="H429" s="314"/>
      <c r="I429" s="215" t="s">
        <v>450</v>
      </c>
      <c r="J429" s="314" t="s">
        <v>17</v>
      </c>
      <c r="K429" s="314"/>
      <c r="L429" s="213" t="s">
        <v>29</v>
      </c>
      <c r="M429" s="213">
        <v>4</v>
      </c>
      <c r="N429" s="312" t="s">
        <v>19</v>
      </c>
      <c r="O429" s="312"/>
      <c r="P429" s="312"/>
      <c r="Q429" s="213" t="s">
        <v>18</v>
      </c>
      <c r="W429" s="144">
        <f t="shared" si="6"/>
        <v>0</v>
      </c>
    </row>
    <row r="430" spans="1:23" ht="30" customHeight="1">
      <c r="B430" s="171"/>
      <c r="C430" s="312">
        <v>2018</v>
      </c>
      <c r="D430" s="312"/>
      <c r="E430" s="215" t="s">
        <v>735</v>
      </c>
      <c r="F430" s="314" t="s">
        <v>734</v>
      </c>
      <c r="G430" s="314"/>
      <c r="H430" s="314"/>
      <c r="I430" s="215" t="s">
        <v>450</v>
      </c>
      <c r="J430" s="314" t="s">
        <v>17</v>
      </c>
      <c r="K430" s="314"/>
      <c r="L430" s="213" t="s">
        <v>29</v>
      </c>
      <c r="M430" s="213">
        <v>4</v>
      </c>
      <c r="N430" s="312" t="s">
        <v>19</v>
      </c>
      <c r="O430" s="312"/>
      <c r="P430" s="312"/>
      <c r="Q430" s="213" t="s">
        <v>18</v>
      </c>
      <c r="W430" s="144">
        <f t="shared" si="6"/>
        <v>0</v>
      </c>
    </row>
    <row r="431" spans="1:23" ht="30" customHeight="1">
      <c r="B431" s="171"/>
      <c r="C431" s="312">
        <v>2018</v>
      </c>
      <c r="D431" s="312"/>
      <c r="E431" s="215" t="s">
        <v>733</v>
      </c>
      <c r="F431" s="314" t="s">
        <v>732</v>
      </c>
      <c r="G431" s="314"/>
      <c r="H431" s="314"/>
      <c r="I431" s="215" t="s">
        <v>450</v>
      </c>
      <c r="J431" s="314" t="s">
        <v>17</v>
      </c>
      <c r="K431" s="314"/>
      <c r="L431" s="213" t="s">
        <v>29</v>
      </c>
      <c r="M431" s="213">
        <v>4</v>
      </c>
      <c r="N431" s="312" t="s">
        <v>19</v>
      </c>
      <c r="O431" s="312"/>
      <c r="P431" s="312"/>
      <c r="Q431" s="213" t="s">
        <v>18</v>
      </c>
      <c r="W431" s="144">
        <f t="shared" si="6"/>
        <v>0</v>
      </c>
    </row>
    <row r="432" spans="1:23" ht="30" customHeight="1">
      <c r="B432" s="171"/>
      <c r="C432" s="312">
        <v>2018</v>
      </c>
      <c r="D432" s="312"/>
      <c r="E432" s="215" t="s">
        <v>731</v>
      </c>
      <c r="F432" s="314" t="s">
        <v>730</v>
      </c>
      <c r="G432" s="314"/>
      <c r="H432" s="314"/>
      <c r="I432" s="215" t="s">
        <v>450</v>
      </c>
      <c r="J432" s="314" t="s">
        <v>17</v>
      </c>
      <c r="K432" s="314"/>
      <c r="L432" s="213" t="s">
        <v>29</v>
      </c>
      <c r="M432" s="213">
        <v>4</v>
      </c>
      <c r="N432" s="312" t="s">
        <v>19</v>
      </c>
      <c r="O432" s="312"/>
      <c r="P432" s="312"/>
      <c r="Q432" s="213" t="s">
        <v>18</v>
      </c>
      <c r="W432" s="144">
        <f t="shared" si="6"/>
        <v>0</v>
      </c>
    </row>
    <row r="433" spans="2:23" ht="30" customHeight="1">
      <c r="B433" s="171"/>
      <c r="C433" s="312">
        <v>2018</v>
      </c>
      <c r="D433" s="312"/>
      <c r="E433" s="215" t="s">
        <v>729</v>
      </c>
      <c r="F433" s="314" t="s">
        <v>728</v>
      </c>
      <c r="G433" s="314"/>
      <c r="H433" s="314"/>
      <c r="I433" s="215" t="s">
        <v>450</v>
      </c>
      <c r="J433" s="314" t="s">
        <v>17</v>
      </c>
      <c r="K433" s="314"/>
      <c r="L433" s="213" t="s">
        <v>29</v>
      </c>
      <c r="M433" s="213">
        <v>4</v>
      </c>
      <c r="N433" s="312" t="s">
        <v>19</v>
      </c>
      <c r="O433" s="312"/>
      <c r="P433" s="312"/>
      <c r="Q433" s="213" t="s">
        <v>18</v>
      </c>
      <c r="W433" s="144">
        <f t="shared" si="6"/>
        <v>0</v>
      </c>
    </row>
    <row r="434" spans="2:23" ht="30" customHeight="1">
      <c r="B434" s="171"/>
      <c r="C434" s="312">
        <v>2018</v>
      </c>
      <c r="D434" s="312"/>
      <c r="E434" s="215" t="s">
        <v>727</v>
      </c>
      <c r="F434" s="314" t="s">
        <v>726</v>
      </c>
      <c r="G434" s="314"/>
      <c r="H434" s="314"/>
      <c r="I434" s="215" t="s">
        <v>450</v>
      </c>
      <c r="J434" s="314" t="s">
        <v>17</v>
      </c>
      <c r="K434" s="314"/>
      <c r="L434" s="213" t="s">
        <v>29</v>
      </c>
      <c r="M434" s="213">
        <v>4</v>
      </c>
      <c r="N434" s="312" t="s">
        <v>19</v>
      </c>
      <c r="O434" s="312"/>
      <c r="P434" s="312"/>
      <c r="Q434" s="213" t="s">
        <v>18</v>
      </c>
      <c r="W434" s="144">
        <f t="shared" si="6"/>
        <v>0</v>
      </c>
    </row>
    <row r="435" spans="2:23" s="181" customFormat="1" ht="30" customHeight="1">
      <c r="B435" s="180"/>
      <c r="C435" s="308">
        <v>2018</v>
      </c>
      <c r="D435" s="308"/>
      <c r="E435" s="153" t="s">
        <v>725</v>
      </c>
      <c r="F435" s="310" t="s">
        <v>724</v>
      </c>
      <c r="G435" s="310"/>
      <c r="H435" s="310"/>
      <c r="I435" s="153" t="s">
        <v>450</v>
      </c>
      <c r="J435" s="310" t="s">
        <v>17</v>
      </c>
      <c r="K435" s="310"/>
      <c r="L435" s="212" t="s">
        <v>18</v>
      </c>
      <c r="M435" s="212">
        <v>3</v>
      </c>
      <c r="N435" s="308" t="s">
        <v>19</v>
      </c>
      <c r="O435" s="308"/>
      <c r="P435" s="308"/>
      <c r="Q435" s="212" t="s">
        <v>18</v>
      </c>
      <c r="R435" s="155"/>
      <c r="S435" s="155"/>
      <c r="T435" s="155"/>
      <c r="U435" s="155"/>
      <c r="V435" s="155"/>
      <c r="W435" s="155">
        <f t="shared" si="6"/>
        <v>0</v>
      </c>
    </row>
    <row r="436" spans="2:23" ht="30" customHeight="1">
      <c r="B436" s="171"/>
      <c r="C436" s="312">
        <v>2018</v>
      </c>
      <c r="D436" s="312"/>
      <c r="E436" s="215" t="s">
        <v>723</v>
      </c>
      <c r="F436" s="314" t="s">
        <v>722</v>
      </c>
      <c r="G436" s="314"/>
      <c r="H436" s="314"/>
      <c r="I436" s="215" t="s">
        <v>450</v>
      </c>
      <c r="J436" s="314" t="s">
        <v>17</v>
      </c>
      <c r="K436" s="314"/>
      <c r="L436" s="213" t="s">
        <v>29</v>
      </c>
      <c r="M436" s="213">
        <v>4</v>
      </c>
      <c r="N436" s="312" t="s">
        <v>19</v>
      </c>
      <c r="O436" s="312"/>
      <c r="P436" s="312"/>
      <c r="Q436" s="213" t="s">
        <v>18</v>
      </c>
      <c r="W436" s="144">
        <f t="shared" si="6"/>
        <v>0</v>
      </c>
    </row>
    <row r="437" spans="2:23" ht="30" customHeight="1">
      <c r="B437" s="171"/>
      <c r="C437" s="312">
        <v>2018</v>
      </c>
      <c r="D437" s="312"/>
      <c r="E437" s="215" t="s">
        <v>721</v>
      </c>
      <c r="F437" s="314" t="s">
        <v>720</v>
      </c>
      <c r="G437" s="314"/>
      <c r="H437" s="314"/>
      <c r="I437" s="215" t="s">
        <v>450</v>
      </c>
      <c r="J437" s="314" t="s">
        <v>17</v>
      </c>
      <c r="K437" s="314"/>
      <c r="L437" s="213" t="s">
        <v>29</v>
      </c>
      <c r="M437" s="213">
        <v>4</v>
      </c>
      <c r="N437" s="312" t="s">
        <v>19</v>
      </c>
      <c r="O437" s="312"/>
      <c r="P437" s="312"/>
      <c r="Q437" s="213" t="s">
        <v>18</v>
      </c>
      <c r="W437" s="144">
        <f t="shared" si="6"/>
        <v>0</v>
      </c>
    </row>
    <row r="438" spans="2:23" ht="30" customHeight="1">
      <c r="B438" s="171"/>
      <c r="C438" s="312">
        <v>2018</v>
      </c>
      <c r="D438" s="312"/>
      <c r="E438" s="215" t="s">
        <v>719</v>
      </c>
      <c r="F438" s="314" t="s">
        <v>718</v>
      </c>
      <c r="G438" s="314"/>
      <c r="H438" s="314"/>
      <c r="I438" s="215" t="s">
        <v>450</v>
      </c>
      <c r="J438" s="314" t="s">
        <v>17</v>
      </c>
      <c r="K438" s="314"/>
      <c r="L438" s="213" t="s">
        <v>18</v>
      </c>
      <c r="M438" s="213">
        <v>4</v>
      </c>
      <c r="N438" s="312" t="s">
        <v>19</v>
      </c>
      <c r="O438" s="312"/>
      <c r="P438" s="312"/>
      <c r="Q438" s="213" t="s">
        <v>18</v>
      </c>
      <c r="W438" s="144">
        <f t="shared" si="6"/>
        <v>0</v>
      </c>
    </row>
    <row r="439" spans="2:23" ht="47.25" customHeight="1">
      <c r="B439" s="184"/>
      <c r="C439" s="312">
        <v>2018</v>
      </c>
      <c r="D439" s="312"/>
      <c r="E439" s="215" t="s">
        <v>717</v>
      </c>
      <c r="F439" s="314" t="s">
        <v>716</v>
      </c>
      <c r="G439" s="314"/>
      <c r="H439" s="314"/>
      <c r="I439" s="215" t="s">
        <v>450</v>
      </c>
      <c r="J439" s="314" t="s">
        <v>17</v>
      </c>
      <c r="K439" s="314"/>
      <c r="L439" s="213" t="s">
        <v>29</v>
      </c>
      <c r="M439" s="213">
        <v>5</v>
      </c>
      <c r="N439" s="312" t="s">
        <v>19</v>
      </c>
      <c r="O439" s="312"/>
      <c r="P439" s="312"/>
      <c r="Q439" s="213" t="s">
        <v>18</v>
      </c>
      <c r="W439" s="144">
        <f t="shared" si="6"/>
        <v>0</v>
      </c>
    </row>
    <row r="440" spans="2:23" ht="30" customHeight="1">
      <c r="B440" s="184"/>
      <c r="C440" s="312">
        <v>2018</v>
      </c>
      <c r="D440" s="312"/>
      <c r="E440" s="215" t="s">
        <v>715</v>
      </c>
      <c r="F440" s="314" t="s">
        <v>714</v>
      </c>
      <c r="G440" s="314"/>
      <c r="H440" s="314"/>
      <c r="I440" s="215" t="s">
        <v>450</v>
      </c>
      <c r="J440" s="314" t="s">
        <v>17</v>
      </c>
      <c r="K440" s="314"/>
      <c r="L440" s="213" t="s">
        <v>29</v>
      </c>
      <c r="M440" s="213">
        <v>5</v>
      </c>
      <c r="N440" s="312" t="s">
        <v>19</v>
      </c>
      <c r="O440" s="312"/>
      <c r="P440" s="312"/>
      <c r="Q440" s="213" t="s">
        <v>18</v>
      </c>
      <c r="W440" s="144">
        <f t="shared" si="6"/>
        <v>0</v>
      </c>
    </row>
    <row r="441" spans="2:23" ht="41.25" customHeight="1">
      <c r="B441" s="171"/>
      <c r="C441" s="312">
        <v>2018</v>
      </c>
      <c r="D441" s="312"/>
      <c r="E441" s="215" t="s">
        <v>713</v>
      </c>
      <c r="F441" s="314" t="s">
        <v>711</v>
      </c>
      <c r="G441" s="314"/>
      <c r="H441" s="314"/>
      <c r="I441" s="215" t="s">
        <v>450</v>
      </c>
      <c r="J441" s="314" t="s">
        <v>17</v>
      </c>
      <c r="K441" s="314"/>
      <c r="L441" s="213" t="s">
        <v>18</v>
      </c>
      <c r="M441" s="213">
        <v>4</v>
      </c>
      <c r="N441" s="312" t="s">
        <v>19</v>
      </c>
      <c r="O441" s="312"/>
      <c r="P441" s="312"/>
      <c r="Q441" s="213" t="s">
        <v>18</v>
      </c>
      <c r="R441" s="27"/>
      <c r="S441" s="27"/>
      <c r="T441" s="27"/>
      <c r="U441" s="27"/>
      <c r="V441" s="27"/>
      <c r="W441" s="27">
        <f t="shared" si="6"/>
        <v>0</v>
      </c>
    </row>
    <row r="442" spans="2:23" ht="30" customHeight="1">
      <c r="B442" s="184"/>
      <c r="C442" s="312">
        <v>2018</v>
      </c>
      <c r="D442" s="312"/>
      <c r="E442" s="215" t="s">
        <v>712</v>
      </c>
      <c r="F442" s="314" t="s">
        <v>711</v>
      </c>
      <c r="G442" s="314"/>
      <c r="H442" s="314"/>
      <c r="I442" s="215" t="s">
        <v>450</v>
      </c>
      <c r="J442" s="314" t="s">
        <v>17</v>
      </c>
      <c r="K442" s="314"/>
      <c r="L442" s="213" t="s">
        <v>29</v>
      </c>
      <c r="M442" s="213">
        <v>5</v>
      </c>
      <c r="N442" s="312" t="s">
        <v>19</v>
      </c>
      <c r="O442" s="312"/>
      <c r="P442" s="312"/>
      <c r="Q442" s="213" t="s">
        <v>18</v>
      </c>
      <c r="W442" s="144">
        <f t="shared" si="6"/>
        <v>0</v>
      </c>
    </row>
    <row r="443" spans="2:23" ht="30" customHeight="1">
      <c r="B443" s="184"/>
      <c r="C443" s="312">
        <v>2018</v>
      </c>
      <c r="D443" s="312"/>
      <c r="E443" s="215" t="s">
        <v>710</v>
      </c>
      <c r="F443" s="314" t="s">
        <v>709</v>
      </c>
      <c r="G443" s="314"/>
      <c r="H443" s="314"/>
      <c r="I443" s="215" t="s">
        <v>450</v>
      </c>
      <c r="J443" s="314" t="s">
        <v>17</v>
      </c>
      <c r="K443" s="314"/>
      <c r="L443" s="213" t="s">
        <v>29</v>
      </c>
      <c r="M443" s="213">
        <v>5</v>
      </c>
      <c r="N443" s="312" t="s">
        <v>19</v>
      </c>
      <c r="O443" s="312"/>
      <c r="P443" s="312"/>
      <c r="Q443" s="213" t="s">
        <v>18</v>
      </c>
      <c r="W443" s="144">
        <f t="shared" si="6"/>
        <v>0</v>
      </c>
    </row>
    <row r="444" spans="2:23" ht="30" customHeight="1">
      <c r="B444" s="171"/>
      <c r="C444" s="312">
        <v>2018</v>
      </c>
      <c r="D444" s="312"/>
      <c r="E444" s="215" t="s">
        <v>708</v>
      </c>
      <c r="F444" s="314" t="s">
        <v>706</v>
      </c>
      <c r="G444" s="314"/>
      <c r="H444" s="314"/>
      <c r="I444" s="215" t="s">
        <v>450</v>
      </c>
      <c r="J444" s="314" t="s">
        <v>17</v>
      </c>
      <c r="K444" s="314"/>
      <c r="L444" s="213" t="s">
        <v>18</v>
      </c>
      <c r="M444" s="213">
        <v>4</v>
      </c>
      <c r="N444" s="312" t="s">
        <v>19</v>
      </c>
      <c r="O444" s="312"/>
      <c r="P444" s="312"/>
      <c r="Q444" s="213" t="s">
        <v>18</v>
      </c>
      <c r="W444" s="144">
        <f t="shared" si="6"/>
        <v>0</v>
      </c>
    </row>
    <row r="445" spans="2:23" ht="30" customHeight="1">
      <c r="B445" s="184"/>
      <c r="C445" s="312">
        <v>2018</v>
      </c>
      <c r="D445" s="312"/>
      <c r="E445" s="215" t="s">
        <v>707</v>
      </c>
      <c r="F445" s="314" t="s">
        <v>706</v>
      </c>
      <c r="G445" s="314"/>
      <c r="H445" s="314"/>
      <c r="I445" s="215" t="s">
        <v>450</v>
      </c>
      <c r="J445" s="314" t="s">
        <v>17</v>
      </c>
      <c r="K445" s="314"/>
      <c r="L445" s="213" t="s">
        <v>29</v>
      </c>
      <c r="M445" s="213">
        <v>5</v>
      </c>
      <c r="N445" s="312" t="s">
        <v>19</v>
      </c>
      <c r="O445" s="312"/>
      <c r="P445" s="312"/>
      <c r="Q445" s="213" t="s">
        <v>18</v>
      </c>
      <c r="W445" s="144">
        <f t="shared" si="6"/>
        <v>0</v>
      </c>
    </row>
    <row r="446" spans="2:23" ht="30" customHeight="1">
      <c r="B446" s="184"/>
      <c r="C446" s="312">
        <v>2018</v>
      </c>
      <c r="D446" s="312"/>
      <c r="E446" s="215" t="s">
        <v>705</v>
      </c>
      <c r="F446" s="314" t="s">
        <v>704</v>
      </c>
      <c r="G446" s="314"/>
      <c r="H446" s="314"/>
      <c r="I446" s="215" t="s">
        <v>450</v>
      </c>
      <c r="J446" s="314" t="s">
        <v>17</v>
      </c>
      <c r="K446" s="314"/>
      <c r="L446" s="213" t="s">
        <v>29</v>
      </c>
      <c r="M446" s="213">
        <v>5</v>
      </c>
      <c r="N446" s="312" t="s">
        <v>19</v>
      </c>
      <c r="O446" s="312"/>
      <c r="P446" s="312"/>
      <c r="Q446" s="213" t="s">
        <v>18</v>
      </c>
      <c r="W446" s="144">
        <f t="shared" si="6"/>
        <v>0</v>
      </c>
    </row>
    <row r="447" spans="2:23" ht="30" customHeight="1">
      <c r="B447" s="171"/>
      <c r="C447" s="312">
        <v>2018</v>
      </c>
      <c r="D447" s="312"/>
      <c r="E447" s="215" t="s">
        <v>703</v>
      </c>
      <c r="F447" s="314" t="s">
        <v>701</v>
      </c>
      <c r="G447" s="314"/>
      <c r="H447" s="314"/>
      <c r="I447" s="215" t="s">
        <v>450</v>
      </c>
      <c r="J447" s="314" t="s">
        <v>17</v>
      </c>
      <c r="K447" s="314"/>
      <c r="L447" s="213" t="s">
        <v>18</v>
      </c>
      <c r="M447" s="213">
        <v>4</v>
      </c>
      <c r="N447" s="312" t="s">
        <v>19</v>
      </c>
      <c r="O447" s="312"/>
      <c r="P447" s="312"/>
      <c r="Q447" s="213" t="s">
        <v>18</v>
      </c>
      <c r="W447" s="144">
        <f t="shared" si="6"/>
        <v>0</v>
      </c>
    </row>
    <row r="448" spans="2:23" ht="30" customHeight="1">
      <c r="B448" s="184"/>
      <c r="C448" s="312">
        <v>2018</v>
      </c>
      <c r="D448" s="312"/>
      <c r="E448" s="215" t="s">
        <v>702</v>
      </c>
      <c r="F448" s="314" t="s">
        <v>701</v>
      </c>
      <c r="G448" s="314"/>
      <c r="H448" s="314"/>
      <c r="I448" s="215" t="s">
        <v>450</v>
      </c>
      <c r="J448" s="314" t="s">
        <v>17</v>
      </c>
      <c r="K448" s="314"/>
      <c r="L448" s="213" t="s">
        <v>29</v>
      </c>
      <c r="M448" s="213">
        <v>5</v>
      </c>
      <c r="N448" s="312" t="s">
        <v>19</v>
      </c>
      <c r="O448" s="312"/>
      <c r="P448" s="312"/>
      <c r="Q448" s="213" t="s">
        <v>18</v>
      </c>
      <c r="W448" s="144">
        <f t="shared" si="6"/>
        <v>0</v>
      </c>
    </row>
    <row r="449" spans="2:23" ht="30" customHeight="1">
      <c r="B449" s="184"/>
      <c r="C449" s="312">
        <v>2018</v>
      </c>
      <c r="D449" s="312"/>
      <c r="E449" s="215" t="s">
        <v>700</v>
      </c>
      <c r="F449" s="314" t="s">
        <v>699</v>
      </c>
      <c r="G449" s="314"/>
      <c r="H449" s="314"/>
      <c r="I449" s="215" t="s">
        <v>450</v>
      </c>
      <c r="J449" s="314" t="s">
        <v>17</v>
      </c>
      <c r="K449" s="314"/>
      <c r="L449" s="213" t="s">
        <v>29</v>
      </c>
      <c r="M449" s="213">
        <v>5</v>
      </c>
      <c r="N449" s="312" t="s">
        <v>19</v>
      </c>
      <c r="O449" s="312"/>
      <c r="P449" s="312"/>
      <c r="Q449" s="213" t="s">
        <v>18</v>
      </c>
      <c r="W449" s="144">
        <f t="shared" si="6"/>
        <v>0</v>
      </c>
    </row>
    <row r="450" spans="2:23" ht="30" customHeight="1">
      <c r="B450" s="171"/>
      <c r="C450" s="312">
        <v>2018</v>
      </c>
      <c r="D450" s="312"/>
      <c r="E450" s="215" t="s">
        <v>698</v>
      </c>
      <c r="F450" s="314" t="s">
        <v>697</v>
      </c>
      <c r="G450" s="314"/>
      <c r="H450" s="314"/>
      <c r="I450" s="215" t="s">
        <v>450</v>
      </c>
      <c r="J450" s="314" t="s">
        <v>17</v>
      </c>
      <c r="K450" s="314"/>
      <c r="L450" s="213" t="s">
        <v>29</v>
      </c>
      <c r="M450" s="213">
        <v>4</v>
      </c>
      <c r="N450" s="312" t="s">
        <v>19</v>
      </c>
      <c r="O450" s="312"/>
      <c r="P450" s="312"/>
      <c r="Q450" s="213" t="s">
        <v>18</v>
      </c>
      <c r="W450" s="144">
        <f t="shared" si="6"/>
        <v>0</v>
      </c>
    </row>
    <row r="451" spans="2:23" ht="30" customHeight="1">
      <c r="B451" s="171"/>
      <c r="C451" s="312">
        <v>2018</v>
      </c>
      <c r="D451" s="312"/>
      <c r="E451" s="215" t="s">
        <v>696</v>
      </c>
      <c r="F451" s="314" t="s">
        <v>695</v>
      </c>
      <c r="G451" s="314"/>
      <c r="H451" s="314"/>
      <c r="I451" s="215" t="s">
        <v>450</v>
      </c>
      <c r="J451" s="314" t="s">
        <v>17</v>
      </c>
      <c r="K451" s="314"/>
      <c r="L451" s="213" t="s">
        <v>29</v>
      </c>
      <c r="M451" s="213">
        <v>4</v>
      </c>
      <c r="N451" s="312" t="s">
        <v>19</v>
      </c>
      <c r="O451" s="312"/>
      <c r="P451" s="312"/>
      <c r="Q451" s="213" t="s">
        <v>18</v>
      </c>
      <c r="W451" s="144">
        <f t="shared" si="6"/>
        <v>0</v>
      </c>
    </row>
    <row r="452" spans="2:23" ht="30" customHeight="1">
      <c r="B452" s="171"/>
      <c r="C452" s="312">
        <v>2018</v>
      </c>
      <c r="D452" s="312"/>
      <c r="E452" s="215" t="s">
        <v>694</v>
      </c>
      <c r="F452" s="314" t="s">
        <v>693</v>
      </c>
      <c r="G452" s="314"/>
      <c r="H452" s="314"/>
      <c r="I452" s="215" t="s">
        <v>450</v>
      </c>
      <c r="J452" s="314" t="s">
        <v>17</v>
      </c>
      <c r="K452" s="314"/>
      <c r="L452" s="213" t="s">
        <v>29</v>
      </c>
      <c r="M452" s="213">
        <v>4</v>
      </c>
      <c r="N452" s="312" t="s">
        <v>19</v>
      </c>
      <c r="O452" s="312"/>
      <c r="P452" s="312"/>
      <c r="Q452" s="213" t="s">
        <v>18</v>
      </c>
      <c r="W452" s="144">
        <f t="shared" ref="W452:W515" si="7">R452+S452+T452+U452+V452</f>
        <v>0</v>
      </c>
    </row>
    <row r="453" spans="2:23" ht="30" customHeight="1">
      <c r="B453" s="171"/>
      <c r="C453" s="312">
        <v>2018</v>
      </c>
      <c r="D453" s="312"/>
      <c r="E453" s="215" t="s">
        <v>692</v>
      </c>
      <c r="F453" s="314" t="s">
        <v>691</v>
      </c>
      <c r="G453" s="314"/>
      <c r="H453" s="314"/>
      <c r="I453" s="215" t="s">
        <v>450</v>
      </c>
      <c r="J453" s="314" t="s">
        <v>17</v>
      </c>
      <c r="K453" s="314"/>
      <c r="L453" s="213" t="s">
        <v>29</v>
      </c>
      <c r="M453" s="213">
        <v>4</v>
      </c>
      <c r="N453" s="312" t="s">
        <v>19</v>
      </c>
      <c r="O453" s="312"/>
      <c r="P453" s="312"/>
      <c r="Q453" s="213" t="s">
        <v>18</v>
      </c>
      <c r="W453" s="144">
        <f t="shared" si="7"/>
        <v>0</v>
      </c>
    </row>
    <row r="454" spans="2:23" ht="30" customHeight="1">
      <c r="B454" s="171"/>
      <c r="C454" s="312">
        <v>2018</v>
      </c>
      <c r="D454" s="312"/>
      <c r="E454" s="215" t="s">
        <v>690</v>
      </c>
      <c r="F454" s="314" t="s">
        <v>688</v>
      </c>
      <c r="G454" s="314"/>
      <c r="H454" s="314"/>
      <c r="I454" s="215" t="s">
        <v>450</v>
      </c>
      <c r="J454" s="314" t="s">
        <v>17</v>
      </c>
      <c r="K454" s="314"/>
      <c r="L454" s="213" t="s">
        <v>18</v>
      </c>
      <c r="M454" s="213">
        <v>4</v>
      </c>
      <c r="N454" s="312" t="s">
        <v>19</v>
      </c>
      <c r="O454" s="312"/>
      <c r="P454" s="312"/>
      <c r="Q454" s="213" t="s">
        <v>18</v>
      </c>
      <c r="W454" s="144">
        <f t="shared" si="7"/>
        <v>0</v>
      </c>
    </row>
    <row r="455" spans="2:23" ht="30" customHeight="1">
      <c r="B455" s="184"/>
      <c r="C455" s="312">
        <v>2018</v>
      </c>
      <c r="D455" s="312"/>
      <c r="E455" s="215" t="s">
        <v>689</v>
      </c>
      <c r="F455" s="314" t="s">
        <v>688</v>
      </c>
      <c r="G455" s="314"/>
      <c r="H455" s="314"/>
      <c r="I455" s="215" t="s">
        <v>450</v>
      </c>
      <c r="J455" s="314" t="s">
        <v>17</v>
      </c>
      <c r="K455" s="314"/>
      <c r="L455" s="213" t="s">
        <v>29</v>
      </c>
      <c r="M455" s="213">
        <v>5</v>
      </c>
      <c r="N455" s="312" t="s">
        <v>19</v>
      </c>
      <c r="O455" s="312"/>
      <c r="P455" s="312"/>
      <c r="Q455" s="213" t="s">
        <v>18</v>
      </c>
      <c r="W455" s="144">
        <f t="shared" si="7"/>
        <v>0</v>
      </c>
    </row>
    <row r="456" spans="2:23" ht="30" customHeight="1">
      <c r="B456" s="184"/>
      <c r="C456" s="312">
        <v>2018</v>
      </c>
      <c r="D456" s="312"/>
      <c r="E456" s="215" t="s">
        <v>687</v>
      </c>
      <c r="F456" s="314" t="s">
        <v>686</v>
      </c>
      <c r="G456" s="314"/>
      <c r="H456" s="314"/>
      <c r="I456" s="215" t="s">
        <v>450</v>
      </c>
      <c r="J456" s="314" t="s">
        <v>17</v>
      </c>
      <c r="K456" s="314"/>
      <c r="L456" s="213" t="s">
        <v>29</v>
      </c>
      <c r="M456" s="213">
        <v>5</v>
      </c>
      <c r="N456" s="312" t="s">
        <v>19</v>
      </c>
      <c r="O456" s="312"/>
      <c r="P456" s="312"/>
      <c r="Q456" s="213" t="s">
        <v>18</v>
      </c>
      <c r="W456" s="144">
        <f t="shared" si="7"/>
        <v>0</v>
      </c>
    </row>
    <row r="457" spans="2:23" ht="30" customHeight="1">
      <c r="B457" s="171"/>
      <c r="C457" s="312">
        <v>2018</v>
      </c>
      <c r="D457" s="312"/>
      <c r="E457" s="215" t="s">
        <v>685</v>
      </c>
      <c r="F457" s="314" t="s">
        <v>684</v>
      </c>
      <c r="G457" s="314"/>
      <c r="H457" s="314"/>
      <c r="I457" s="215" t="s">
        <v>450</v>
      </c>
      <c r="J457" s="314" t="s">
        <v>17</v>
      </c>
      <c r="K457" s="314"/>
      <c r="L457" s="213" t="s">
        <v>29</v>
      </c>
      <c r="M457" s="213">
        <v>4</v>
      </c>
      <c r="N457" s="312" t="s">
        <v>19</v>
      </c>
      <c r="O457" s="312"/>
      <c r="P457" s="312"/>
      <c r="Q457" s="213" t="s">
        <v>18</v>
      </c>
      <c r="W457" s="144">
        <f t="shared" si="7"/>
        <v>0</v>
      </c>
    </row>
    <row r="458" spans="2:23" ht="30" customHeight="1">
      <c r="B458" s="171"/>
      <c r="C458" s="312">
        <v>2018</v>
      </c>
      <c r="D458" s="312"/>
      <c r="E458" s="215" t="s">
        <v>683</v>
      </c>
      <c r="F458" s="314" t="s">
        <v>682</v>
      </c>
      <c r="G458" s="314"/>
      <c r="H458" s="314"/>
      <c r="I458" s="215" t="s">
        <v>450</v>
      </c>
      <c r="J458" s="314" t="s">
        <v>17</v>
      </c>
      <c r="K458" s="314"/>
      <c r="L458" s="213" t="s">
        <v>29</v>
      </c>
      <c r="M458" s="213">
        <v>4</v>
      </c>
      <c r="N458" s="312" t="s">
        <v>19</v>
      </c>
      <c r="O458" s="312"/>
      <c r="P458" s="312"/>
      <c r="Q458" s="213" t="s">
        <v>18</v>
      </c>
      <c r="W458" s="144">
        <f t="shared" si="7"/>
        <v>0</v>
      </c>
    </row>
    <row r="459" spans="2:23" s="181" customFormat="1" ht="30" customHeight="1">
      <c r="B459" s="180"/>
      <c r="C459" s="308">
        <v>2018</v>
      </c>
      <c r="D459" s="308"/>
      <c r="E459" s="153" t="s">
        <v>681</v>
      </c>
      <c r="F459" s="310" t="s">
        <v>679</v>
      </c>
      <c r="G459" s="310"/>
      <c r="H459" s="310"/>
      <c r="I459" s="153" t="s">
        <v>450</v>
      </c>
      <c r="J459" s="310" t="s">
        <v>17</v>
      </c>
      <c r="K459" s="310"/>
      <c r="L459" s="212" t="s">
        <v>18</v>
      </c>
      <c r="M459" s="212">
        <v>3</v>
      </c>
      <c r="N459" s="308" t="s">
        <v>19</v>
      </c>
      <c r="O459" s="308"/>
      <c r="P459" s="308"/>
      <c r="Q459" s="212" t="s">
        <v>18</v>
      </c>
      <c r="R459" s="155"/>
      <c r="S459" s="155"/>
      <c r="T459" s="155"/>
      <c r="U459" s="155"/>
      <c r="V459" s="155"/>
      <c r="W459" s="155">
        <f t="shared" si="7"/>
        <v>0</v>
      </c>
    </row>
    <row r="460" spans="2:23" ht="30" customHeight="1">
      <c r="B460" s="171"/>
      <c r="C460" s="312">
        <v>2018</v>
      </c>
      <c r="D460" s="312"/>
      <c r="E460" s="215" t="s">
        <v>680</v>
      </c>
      <c r="F460" s="314" t="s">
        <v>679</v>
      </c>
      <c r="G460" s="314"/>
      <c r="H460" s="314"/>
      <c r="I460" s="215" t="s">
        <v>450</v>
      </c>
      <c r="J460" s="314" t="s">
        <v>17</v>
      </c>
      <c r="K460" s="314"/>
      <c r="L460" s="213" t="s">
        <v>18</v>
      </c>
      <c r="M460" s="213">
        <v>4</v>
      </c>
      <c r="N460" s="312" t="s">
        <v>19</v>
      </c>
      <c r="O460" s="312"/>
      <c r="P460" s="312"/>
      <c r="Q460" s="213" t="s">
        <v>18</v>
      </c>
      <c r="W460" s="144">
        <f t="shared" si="7"/>
        <v>0</v>
      </c>
    </row>
    <row r="461" spans="2:23" ht="30" customHeight="1">
      <c r="B461" s="184"/>
      <c r="C461" s="312">
        <v>2018</v>
      </c>
      <c r="D461" s="312"/>
      <c r="E461" s="215" t="s">
        <v>678</v>
      </c>
      <c r="F461" s="314" t="s">
        <v>677</v>
      </c>
      <c r="G461" s="314"/>
      <c r="H461" s="314"/>
      <c r="I461" s="215" t="s">
        <v>450</v>
      </c>
      <c r="J461" s="314" t="s">
        <v>17</v>
      </c>
      <c r="K461" s="314"/>
      <c r="L461" s="213" t="s">
        <v>29</v>
      </c>
      <c r="M461" s="213">
        <v>5</v>
      </c>
      <c r="N461" s="312" t="s">
        <v>19</v>
      </c>
      <c r="O461" s="312"/>
      <c r="P461" s="312"/>
      <c r="Q461" s="213" t="s">
        <v>18</v>
      </c>
      <c r="W461" s="144">
        <f t="shared" si="7"/>
        <v>0</v>
      </c>
    </row>
    <row r="462" spans="2:23" ht="30" customHeight="1">
      <c r="B462" s="184"/>
      <c r="C462" s="312">
        <v>2018</v>
      </c>
      <c r="D462" s="312"/>
      <c r="E462" s="215" t="s">
        <v>676</v>
      </c>
      <c r="F462" s="314" t="s">
        <v>675</v>
      </c>
      <c r="G462" s="314"/>
      <c r="H462" s="314"/>
      <c r="I462" s="215" t="s">
        <v>450</v>
      </c>
      <c r="J462" s="314" t="s">
        <v>17</v>
      </c>
      <c r="K462" s="314"/>
      <c r="L462" s="213" t="s">
        <v>29</v>
      </c>
      <c r="M462" s="213">
        <v>5</v>
      </c>
      <c r="N462" s="312" t="s">
        <v>19</v>
      </c>
      <c r="O462" s="312"/>
      <c r="P462" s="312"/>
      <c r="Q462" s="213" t="s">
        <v>18</v>
      </c>
      <c r="W462" s="144">
        <f t="shared" si="7"/>
        <v>0</v>
      </c>
    </row>
    <row r="463" spans="2:23" ht="30" customHeight="1">
      <c r="B463" s="184"/>
      <c r="C463" s="312">
        <v>2018</v>
      </c>
      <c r="D463" s="312"/>
      <c r="E463" s="215" t="s">
        <v>674</v>
      </c>
      <c r="F463" s="314" t="s">
        <v>673</v>
      </c>
      <c r="G463" s="314"/>
      <c r="H463" s="314"/>
      <c r="I463" s="215" t="s">
        <v>450</v>
      </c>
      <c r="J463" s="314" t="s">
        <v>17</v>
      </c>
      <c r="K463" s="314"/>
      <c r="L463" s="213" t="s">
        <v>29</v>
      </c>
      <c r="M463" s="213">
        <v>5</v>
      </c>
      <c r="N463" s="312" t="s">
        <v>19</v>
      </c>
      <c r="O463" s="312"/>
      <c r="P463" s="312"/>
      <c r="Q463" s="213" t="s">
        <v>18</v>
      </c>
      <c r="W463" s="144">
        <f t="shared" si="7"/>
        <v>0</v>
      </c>
    </row>
    <row r="464" spans="2:23" ht="30" customHeight="1">
      <c r="B464" s="184"/>
      <c r="C464" s="312">
        <v>2018</v>
      </c>
      <c r="D464" s="312"/>
      <c r="E464" s="215" t="s">
        <v>672</v>
      </c>
      <c r="F464" s="314" t="s">
        <v>671</v>
      </c>
      <c r="G464" s="314"/>
      <c r="H464" s="314"/>
      <c r="I464" s="215" t="s">
        <v>450</v>
      </c>
      <c r="J464" s="314" t="s">
        <v>17</v>
      </c>
      <c r="K464" s="314"/>
      <c r="L464" s="213" t="s">
        <v>29</v>
      </c>
      <c r="M464" s="213">
        <v>5</v>
      </c>
      <c r="N464" s="312" t="s">
        <v>19</v>
      </c>
      <c r="O464" s="312"/>
      <c r="P464" s="312"/>
      <c r="Q464" s="213" t="s">
        <v>18</v>
      </c>
      <c r="W464" s="144">
        <f t="shared" si="7"/>
        <v>0</v>
      </c>
    </row>
    <row r="465" spans="2:23" ht="30" customHeight="1">
      <c r="B465" s="184"/>
      <c r="C465" s="312">
        <v>2018</v>
      </c>
      <c r="D465" s="312"/>
      <c r="E465" s="215" t="s">
        <v>670</v>
      </c>
      <c r="F465" s="314" t="s">
        <v>669</v>
      </c>
      <c r="G465" s="314"/>
      <c r="H465" s="314"/>
      <c r="I465" s="215" t="s">
        <v>450</v>
      </c>
      <c r="J465" s="314" t="s">
        <v>17</v>
      </c>
      <c r="K465" s="314"/>
      <c r="L465" s="213" t="s">
        <v>29</v>
      </c>
      <c r="M465" s="213">
        <v>5</v>
      </c>
      <c r="N465" s="312" t="s">
        <v>19</v>
      </c>
      <c r="O465" s="312"/>
      <c r="P465" s="312"/>
      <c r="Q465" s="213" t="s">
        <v>18</v>
      </c>
      <c r="W465" s="144">
        <f t="shared" si="7"/>
        <v>0</v>
      </c>
    </row>
    <row r="466" spans="2:23" ht="30" customHeight="1">
      <c r="B466" s="184"/>
      <c r="C466" s="312">
        <v>2018</v>
      </c>
      <c r="D466" s="312"/>
      <c r="E466" s="215" t="s">
        <v>668</v>
      </c>
      <c r="F466" s="314" t="s">
        <v>667</v>
      </c>
      <c r="G466" s="314"/>
      <c r="H466" s="314"/>
      <c r="I466" s="215" t="s">
        <v>450</v>
      </c>
      <c r="J466" s="314" t="s">
        <v>17</v>
      </c>
      <c r="K466" s="314"/>
      <c r="L466" s="213" t="s">
        <v>29</v>
      </c>
      <c r="M466" s="213">
        <v>5</v>
      </c>
      <c r="N466" s="312" t="s">
        <v>19</v>
      </c>
      <c r="O466" s="312"/>
      <c r="P466" s="312"/>
      <c r="Q466" s="213" t="s">
        <v>18</v>
      </c>
      <c r="W466" s="144">
        <f t="shared" si="7"/>
        <v>0</v>
      </c>
    </row>
    <row r="467" spans="2:23" s="181" customFormat="1" ht="30" customHeight="1">
      <c r="B467" s="180"/>
      <c r="C467" s="308">
        <v>2018</v>
      </c>
      <c r="D467" s="308"/>
      <c r="E467" s="153" t="s">
        <v>666</v>
      </c>
      <c r="F467" s="310" t="s">
        <v>664</v>
      </c>
      <c r="G467" s="310"/>
      <c r="H467" s="310"/>
      <c r="I467" s="153" t="s">
        <v>450</v>
      </c>
      <c r="J467" s="310" t="s">
        <v>17</v>
      </c>
      <c r="K467" s="310"/>
      <c r="L467" s="212" t="s">
        <v>18</v>
      </c>
      <c r="M467" s="212">
        <v>3</v>
      </c>
      <c r="N467" s="308" t="s">
        <v>19</v>
      </c>
      <c r="O467" s="308"/>
      <c r="P467" s="308"/>
      <c r="Q467" s="212" t="s">
        <v>18</v>
      </c>
      <c r="R467" s="155"/>
      <c r="S467" s="155"/>
      <c r="T467" s="155"/>
      <c r="U467" s="155"/>
      <c r="V467" s="155"/>
      <c r="W467" s="155">
        <f t="shared" si="7"/>
        <v>0</v>
      </c>
    </row>
    <row r="468" spans="2:23" ht="30" customHeight="1">
      <c r="B468" s="171"/>
      <c r="C468" s="312">
        <v>2018</v>
      </c>
      <c r="D468" s="312"/>
      <c r="E468" s="215" t="s">
        <v>665</v>
      </c>
      <c r="F468" s="314" t="s">
        <v>664</v>
      </c>
      <c r="G468" s="314"/>
      <c r="H468" s="314"/>
      <c r="I468" s="215" t="s">
        <v>450</v>
      </c>
      <c r="J468" s="314" t="s">
        <v>17</v>
      </c>
      <c r="K468" s="314"/>
      <c r="L468" s="213" t="s">
        <v>18</v>
      </c>
      <c r="M468" s="213">
        <v>4</v>
      </c>
      <c r="N468" s="312" t="s">
        <v>19</v>
      </c>
      <c r="O468" s="312"/>
      <c r="P468" s="312"/>
      <c r="Q468" s="213" t="s">
        <v>18</v>
      </c>
      <c r="W468" s="144">
        <f t="shared" si="7"/>
        <v>0</v>
      </c>
    </row>
    <row r="469" spans="2:23" ht="30" customHeight="1">
      <c r="B469" s="184"/>
      <c r="C469" s="312">
        <v>2018</v>
      </c>
      <c r="D469" s="312"/>
      <c r="E469" s="215" t="s">
        <v>663</v>
      </c>
      <c r="F469" s="314" t="s">
        <v>662</v>
      </c>
      <c r="G469" s="314"/>
      <c r="H469" s="314"/>
      <c r="I469" s="215" t="s">
        <v>450</v>
      </c>
      <c r="J469" s="314" t="s">
        <v>17</v>
      </c>
      <c r="K469" s="314"/>
      <c r="L469" s="213" t="s">
        <v>29</v>
      </c>
      <c r="M469" s="213">
        <v>5</v>
      </c>
      <c r="N469" s="312" t="s">
        <v>19</v>
      </c>
      <c r="O469" s="312"/>
      <c r="P469" s="312"/>
      <c r="Q469" s="213" t="s">
        <v>18</v>
      </c>
      <c r="W469" s="144">
        <f t="shared" si="7"/>
        <v>0</v>
      </c>
    </row>
    <row r="470" spans="2:23" ht="30" customHeight="1">
      <c r="B470" s="184"/>
      <c r="C470" s="312">
        <v>2018</v>
      </c>
      <c r="D470" s="312"/>
      <c r="E470" s="215" t="s">
        <v>661</v>
      </c>
      <c r="F470" s="314" t="s">
        <v>660</v>
      </c>
      <c r="G470" s="314"/>
      <c r="H470" s="314"/>
      <c r="I470" s="215" t="s">
        <v>450</v>
      </c>
      <c r="J470" s="314" t="s">
        <v>17</v>
      </c>
      <c r="K470" s="314"/>
      <c r="L470" s="213" t="s">
        <v>29</v>
      </c>
      <c r="M470" s="213">
        <v>5</v>
      </c>
      <c r="N470" s="312" t="s">
        <v>19</v>
      </c>
      <c r="O470" s="312"/>
      <c r="P470" s="312"/>
      <c r="Q470" s="213" t="s">
        <v>18</v>
      </c>
      <c r="W470" s="144">
        <f t="shared" si="7"/>
        <v>0</v>
      </c>
    </row>
    <row r="471" spans="2:23" ht="30" customHeight="1">
      <c r="B471" s="184"/>
      <c r="C471" s="312">
        <v>2018</v>
      </c>
      <c r="D471" s="312"/>
      <c r="E471" s="215" t="s">
        <v>659</v>
      </c>
      <c r="F471" s="314" t="s">
        <v>658</v>
      </c>
      <c r="G471" s="314"/>
      <c r="H471" s="314"/>
      <c r="I471" s="215" t="s">
        <v>450</v>
      </c>
      <c r="J471" s="314" t="s">
        <v>17</v>
      </c>
      <c r="K471" s="314"/>
      <c r="L471" s="213" t="s">
        <v>29</v>
      </c>
      <c r="M471" s="213">
        <v>5</v>
      </c>
      <c r="N471" s="312" t="s">
        <v>19</v>
      </c>
      <c r="O471" s="312"/>
      <c r="P471" s="312"/>
      <c r="Q471" s="213" t="s">
        <v>18</v>
      </c>
      <c r="W471" s="144">
        <f t="shared" si="7"/>
        <v>0</v>
      </c>
    </row>
    <row r="472" spans="2:23" ht="30" customHeight="1">
      <c r="B472" s="184"/>
      <c r="C472" s="312">
        <v>2018</v>
      </c>
      <c r="D472" s="312"/>
      <c r="E472" s="215" t="s">
        <v>657</v>
      </c>
      <c r="F472" s="314" t="s">
        <v>656</v>
      </c>
      <c r="G472" s="314"/>
      <c r="H472" s="314"/>
      <c r="I472" s="215" t="s">
        <v>450</v>
      </c>
      <c r="J472" s="314" t="s">
        <v>17</v>
      </c>
      <c r="K472" s="314"/>
      <c r="L472" s="213" t="s">
        <v>29</v>
      </c>
      <c r="M472" s="213">
        <v>5</v>
      </c>
      <c r="N472" s="312" t="s">
        <v>19</v>
      </c>
      <c r="O472" s="312"/>
      <c r="P472" s="312"/>
      <c r="Q472" s="213" t="s">
        <v>18</v>
      </c>
      <c r="W472" s="144">
        <f t="shared" si="7"/>
        <v>0</v>
      </c>
    </row>
    <row r="473" spans="2:23" ht="30" customHeight="1">
      <c r="B473" s="184"/>
      <c r="C473" s="312">
        <v>2018</v>
      </c>
      <c r="D473" s="312"/>
      <c r="E473" s="215" t="s">
        <v>655</v>
      </c>
      <c r="F473" s="314" t="s">
        <v>654</v>
      </c>
      <c r="G473" s="314"/>
      <c r="H473" s="314"/>
      <c r="I473" s="215" t="s">
        <v>450</v>
      </c>
      <c r="J473" s="314" t="s">
        <v>17</v>
      </c>
      <c r="K473" s="314"/>
      <c r="L473" s="213" t="s">
        <v>29</v>
      </c>
      <c r="M473" s="213">
        <v>5</v>
      </c>
      <c r="N473" s="312" t="s">
        <v>19</v>
      </c>
      <c r="O473" s="312"/>
      <c r="P473" s="312"/>
      <c r="Q473" s="213" t="s">
        <v>18</v>
      </c>
      <c r="W473" s="144">
        <f t="shared" si="7"/>
        <v>0</v>
      </c>
    </row>
    <row r="474" spans="2:23" ht="30" customHeight="1">
      <c r="B474" s="184"/>
      <c r="C474" s="312">
        <v>2018</v>
      </c>
      <c r="D474" s="312"/>
      <c r="E474" s="215" t="s">
        <v>653</v>
      </c>
      <c r="F474" s="314" t="s">
        <v>652</v>
      </c>
      <c r="G474" s="314"/>
      <c r="H474" s="314"/>
      <c r="I474" s="215" t="s">
        <v>450</v>
      </c>
      <c r="J474" s="314" t="s">
        <v>17</v>
      </c>
      <c r="K474" s="314"/>
      <c r="L474" s="213" t="s">
        <v>29</v>
      </c>
      <c r="M474" s="213">
        <v>5</v>
      </c>
      <c r="N474" s="312" t="s">
        <v>19</v>
      </c>
      <c r="O474" s="312"/>
      <c r="P474" s="312"/>
      <c r="Q474" s="213" t="s">
        <v>18</v>
      </c>
      <c r="W474" s="144">
        <f t="shared" si="7"/>
        <v>0</v>
      </c>
    </row>
    <row r="475" spans="2:23" ht="30" customHeight="1">
      <c r="B475" s="184"/>
      <c r="C475" s="312">
        <v>2018</v>
      </c>
      <c r="D475" s="312"/>
      <c r="E475" s="215" t="s">
        <v>651</v>
      </c>
      <c r="F475" s="314" t="s">
        <v>650</v>
      </c>
      <c r="G475" s="314"/>
      <c r="H475" s="314"/>
      <c r="I475" s="215" t="s">
        <v>450</v>
      </c>
      <c r="J475" s="314" t="s">
        <v>17</v>
      </c>
      <c r="K475" s="314"/>
      <c r="L475" s="213" t="s">
        <v>29</v>
      </c>
      <c r="M475" s="213">
        <v>5</v>
      </c>
      <c r="N475" s="312" t="s">
        <v>19</v>
      </c>
      <c r="O475" s="312"/>
      <c r="P475" s="312"/>
      <c r="Q475" s="213" t="s">
        <v>18</v>
      </c>
      <c r="W475" s="144">
        <f t="shared" si="7"/>
        <v>0</v>
      </c>
    </row>
    <row r="476" spans="2:23" s="181" customFormat="1" ht="30" customHeight="1">
      <c r="B476" s="180"/>
      <c r="C476" s="308">
        <v>2018</v>
      </c>
      <c r="D476" s="308"/>
      <c r="E476" s="153" t="s">
        <v>649</v>
      </c>
      <c r="F476" s="310" t="s">
        <v>647</v>
      </c>
      <c r="G476" s="310"/>
      <c r="H476" s="310"/>
      <c r="I476" s="153" t="s">
        <v>450</v>
      </c>
      <c r="J476" s="310" t="s">
        <v>17</v>
      </c>
      <c r="K476" s="310"/>
      <c r="L476" s="212" t="s">
        <v>18</v>
      </c>
      <c r="M476" s="212">
        <v>3</v>
      </c>
      <c r="N476" s="308" t="s">
        <v>19</v>
      </c>
      <c r="O476" s="308"/>
      <c r="P476" s="308"/>
      <c r="Q476" s="212" t="s">
        <v>18</v>
      </c>
      <c r="R476" s="155"/>
      <c r="S476" s="155">
        <f>SUM(S477:S488)</f>
        <v>2894.97</v>
      </c>
      <c r="T476" s="155">
        <f>SUM(T477:T488)</f>
        <v>0</v>
      </c>
      <c r="U476" s="155"/>
      <c r="V476" s="155"/>
      <c r="W476" s="155">
        <f t="shared" si="7"/>
        <v>2894.97</v>
      </c>
    </row>
    <row r="477" spans="2:23" ht="30" customHeight="1">
      <c r="B477" s="171"/>
      <c r="C477" s="312">
        <v>2018</v>
      </c>
      <c r="D477" s="312"/>
      <c r="E477" s="215" t="s">
        <v>648</v>
      </c>
      <c r="F477" s="314" t="s">
        <v>647</v>
      </c>
      <c r="G477" s="314"/>
      <c r="H477" s="314"/>
      <c r="I477" s="215" t="s">
        <v>450</v>
      </c>
      <c r="J477" s="314" t="s">
        <v>17</v>
      </c>
      <c r="K477" s="314"/>
      <c r="L477" s="213" t="s">
        <v>18</v>
      </c>
      <c r="M477" s="213">
        <v>4</v>
      </c>
      <c r="N477" s="312" t="s">
        <v>19</v>
      </c>
      <c r="O477" s="312"/>
      <c r="P477" s="312"/>
      <c r="Q477" s="213" t="s">
        <v>18</v>
      </c>
      <c r="S477" s="144">
        <v>2894.97</v>
      </c>
      <c r="W477" s="144">
        <f t="shared" si="7"/>
        <v>2894.97</v>
      </c>
    </row>
    <row r="478" spans="2:23" ht="30" customHeight="1">
      <c r="B478" s="184"/>
      <c r="C478" s="312">
        <v>2018</v>
      </c>
      <c r="D478" s="312"/>
      <c r="E478" s="215" t="s">
        <v>646</v>
      </c>
      <c r="F478" s="314" t="s">
        <v>645</v>
      </c>
      <c r="G478" s="314"/>
      <c r="H478" s="314"/>
      <c r="I478" s="215" t="s">
        <v>450</v>
      </c>
      <c r="J478" s="314" t="s">
        <v>17</v>
      </c>
      <c r="K478" s="314"/>
      <c r="L478" s="213" t="s">
        <v>29</v>
      </c>
      <c r="M478" s="213">
        <v>5</v>
      </c>
      <c r="N478" s="312" t="s">
        <v>19</v>
      </c>
      <c r="O478" s="312"/>
      <c r="P478" s="312"/>
      <c r="Q478" s="213" t="s">
        <v>18</v>
      </c>
      <c r="W478" s="144">
        <f t="shared" si="7"/>
        <v>0</v>
      </c>
    </row>
    <row r="479" spans="2:23" ht="30" customHeight="1">
      <c r="B479" s="184"/>
      <c r="C479" s="312">
        <v>2018</v>
      </c>
      <c r="D479" s="312"/>
      <c r="E479" s="215" t="s">
        <v>644</v>
      </c>
      <c r="F479" s="314" t="s">
        <v>643</v>
      </c>
      <c r="G479" s="314"/>
      <c r="H479" s="314"/>
      <c r="I479" s="215" t="s">
        <v>450</v>
      </c>
      <c r="J479" s="314" t="s">
        <v>17</v>
      </c>
      <c r="K479" s="314"/>
      <c r="L479" s="213" t="s">
        <v>29</v>
      </c>
      <c r="M479" s="213">
        <v>5</v>
      </c>
      <c r="N479" s="312" t="s">
        <v>19</v>
      </c>
      <c r="O479" s="312"/>
      <c r="P479" s="312"/>
      <c r="Q479" s="213" t="s">
        <v>18</v>
      </c>
      <c r="W479" s="144">
        <f t="shared" si="7"/>
        <v>0</v>
      </c>
    </row>
    <row r="480" spans="2:23" ht="30" customHeight="1">
      <c r="B480" s="184"/>
      <c r="C480" s="312">
        <v>2018</v>
      </c>
      <c r="D480" s="312"/>
      <c r="E480" s="215" t="s">
        <v>642</v>
      </c>
      <c r="F480" s="314" t="s">
        <v>641</v>
      </c>
      <c r="G480" s="314"/>
      <c r="H480" s="314"/>
      <c r="I480" s="215" t="s">
        <v>450</v>
      </c>
      <c r="J480" s="314" t="s">
        <v>17</v>
      </c>
      <c r="K480" s="314"/>
      <c r="L480" s="213" t="s">
        <v>29</v>
      </c>
      <c r="M480" s="213">
        <v>5</v>
      </c>
      <c r="N480" s="312" t="s">
        <v>19</v>
      </c>
      <c r="O480" s="312"/>
      <c r="P480" s="312"/>
      <c r="Q480" s="213" t="s">
        <v>18</v>
      </c>
      <c r="W480" s="144">
        <f t="shared" si="7"/>
        <v>0</v>
      </c>
    </row>
    <row r="481" spans="2:23" ht="30" customHeight="1">
      <c r="B481" s="184"/>
      <c r="C481" s="312">
        <v>2018</v>
      </c>
      <c r="D481" s="312"/>
      <c r="E481" s="215" t="s">
        <v>640</v>
      </c>
      <c r="F481" s="314" t="s">
        <v>639</v>
      </c>
      <c r="G481" s="314"/>
      <c r="H481" s="314"/>
      <c r="I481" s="215" t="s">
        <v>450</v>
      </c>
      <c r="J481" s="314" t="s">
        <v>17</v>
      </c>
      <c r="K481" s="314"/>
      <c r="L481" s="213" t="s">
        <v>29</v>
      </c>
      <c r="M481" s="213">
        <v>5</v>
      </c>
      <c r="N481" s="312" t="s">
        <v>19</v>
      </c>
      <c r="O481" s="312"/>
      <c r="P481" s="312"/>
      <c r="Q481" s="213" t="s">
        <v>18</v>
      </c>
      <c r="W481" s="144">
        <f t="shared" si="7"/>
        <v>0</v>
      </c>
    </row>
    <row r="482" spans="2:23" ht="30" customHeight="1">
      <c r="B482" s="184"/>
      <c r="C482" s="312">
        <v>2018</v>
      </c>
      <c r="D482" s="312"/>
      <c r="E482" s="215" t="s">
        <v>638</v>
      </c>
      <c r="F482" s="314" t="s">
        <v>637</v>
      </c>
      <c r="G482" s="314"/>
      <c r="H482" s="314"/>
      <c r="I482" s="215" t="s">
        <v>450</v>
      </c>
      <c r="J482" s="314" t="s">
        <v>17</v>
      </c>
      <c r="K482" s="314"/>
      <c r="L482" s="213" t="s">
        <v>29</v>
      </c>
      <c r="M482" s="213">
        <v>5</v>
      </c>
      <c r="N482" s="312" t="s">
        <v>19</v>
      </c>
      <c r="O482" s="312"/>
      <c r="P482" s="312"/>
      <c r="Q482" s="213" t="s">
        <v>18</v>
      </c>
      <c r="W482" s="144">
        <f t="shared" si="7"/>
        <v>0</v>
      </c>
    </row>
    <row r="483" spans="2:23" ht="30" customHeight="1">
      <c r="B483" s="184"/>
      <c r="C483" s="312">
        <v>2018</v>
      </c>
      <c r="D483" s="312"/>
      <c r="E483" s="215" t="s">
        <v>636</v>
      </c>
      <c r="F483" s="314" t="s">
        <v>635</v>
      </c>
      <c r="G483" s="314"/>
      <c r="H483" s="314"/>
      <c r="I483" s="215" t="s">
        <v>450</v>
      </c>
      <c r="J483" s="314" t="s">
        <v>17</v>
      </c>
      <c r="K483" s="314"/>
      <c r="L483" s="213" t="s">
        <v>29</v>
      </c>
      <c r="M483" s="213">
        <v>5</v>
      </c>
      <c r="N483" s="312" t="s">
        <v>19</v>
      </c>
      <c r="O483" s="312"/>
      <c r="P483" s="312"/>
      <c r="Q483" s="213" t="s">
        <v>18</v>
      </c>
      <c r="W483" s="144">
        <f t="shared" si="7"/>
        <v>0</v>
      </c>
    </row>
    <row r="484" spans="2:23" ht="30" customHeight="1">
      <c r="B484" s="184"/>
      <c r="C484" s="312">
        <v>2018</v>
      </c>
      <c r="D484" s="312"/>
      <c r="E484" s="215" t="s">
        <v>634</v>
      </c>
      <c r="F484" s="314" t="s">
        <v>633</v>
      </c>
      <c r="G484" s="314"/>
      <c r="H484" s="314"/>
      <c r="I484" s="215" t="s">
        <v>450</v>
      </c>
      <c r="J484" s="314" t="s">
        <v>17</v>
      </c>
      <c r="K484" s="314"/>
      <c r="L484" s="213" t="s">
        <v>29</v>
      </c>
      <c r="M484" s="213">
        <v>5</v>
      </c>
      <c r="N484" s="312" t="s">
        <v>19</v>
      </c>
      <c r="O484" s="312"/>
      <c r="P484" s="312"/>
      <c r="Q484" s="213" t="s">
        <v>18</v>
      </c>
      <c r="W484" s="144">
        <f t="shared" si="7"/>
        <v>0</v>
      </c>
    </row>
    <row r="485" spans="2:23" ht="30" customHeight="1">
      <c r="B485" s="171"/>
      <c r="C485" s="312">
        <v>2018</v>
      </c>
      <c r="D485" s="312"/>
      <c r="E485" s="215" t="s">
        <v>632</v>
      </c>
      <c r="F485" s="314" t="s">
        <v>631</v>
      </c>
      <c r="G485" s="314"/>
      <c r="H485" s="314"/>
      <c r="I485" s="215" t="s">
        <v>450</v>
      </c>
      <c r="J485" s="314" t="s">
        <v>17</v>
      </c>
      <c r="K485" s="314"/>
      <c r="L485" s="213" t="s">
        <v>18</v>
      </c>
      <c r="M485" s="213">
        <v>4</v>
      </c>
      <c r="N485" s="312" t="s">
        <v>19</v>
      </c>
      <c r="O485" s="312"/>
      <c r="P485" s="312"/>
      <c r="Q485" s="213" t="s">
        <v>18</v>
      </c>
      <c r="W485" s="144">
        <f t="shared" si="7"/>
        <v>0</v>
      </c>
    </row>
    <row r="486" spans="2:23" ht="30" customHeight="1">
      <c r="B486" s="184"/>
      <c r="C486" s="312">
        <v>2018</v>
      </c>
      <c r="D486" s="312"/>
      <c r="E486" s="215" t="s">
        <v>630</v>
      </c>
      <c r="F486" s="314" t="s">
        <v>629</v>
      </c>
      <c r="G486" s="314"/>
      <c r="H486" s="314"/>
      <c r="I486" s="215" t="s">
        <v>450</v>
      </c>
      <c r="J486" s="314" t="s">
        <v>17</v>
      </c>
      <c r="K486" s="314"/>
      <c r="L486" s="213" t="s">
        <v>29</v>
      </c>
      <c r="M486" s="213">
        <v>5</v>
      </c>
      <c r="N486" s="312" t="s">
        <v>19</v>
      </c>
      <c r="O486" s="312"/>
      <c r="P486" s="312"/>
      <c r="Q486" s="213" t="s">
        <v>18</v>
      </c>
      <c r="W486" s="144">
        <f t="shared" si="7"/>
        <v>0</v>
      </c>
    </row>
    <row r="487" spans="2:23" ht="30" customHeight="1">
      <c r="B487" s="171"/>
      <c r="C487" s="312">
        <v>2018</v>
      </c>
      <c r="D487" s="312"/>
      <c r="E487" s="215" t="s">
        <v>628</v>
      </c>
      <c r="F487" s="314" t="s">
        <v>627</v>
      </c>
      <c r="G487" s="314"/>
      <c r="H487" s="314"/>
      <c r="I487" s="215" t="s">
        <v>450</v>
      </c>
      <c r="J487" s="314" t="s">
        <v>17</v>
      </c>
      <c r="K487" s="314"/>
      <c r="L487" s="213" t="s">
        <v>18</v>
      </c>
      <c r="M487" s="213">
        <v>4</v>
      </c>
      <c r="N487" s="312" t="s">
        <v>19</v>
      </c>
      <c r="O487" s="312"/>
      <c r="P487" s="312"/>
      <c r="Q487" s="213" t="s">
        <v>18</v>
      </c>
      <c r="W487" s="144">
        <f t="shared" si="7"/>
        <v>0</v>
      </c>
    </row>
    <row r="488" spans="2:23" ht="30" customHeight="1">
      <c r="B488" s="184"/>
      <c r="C488" s="312">
        <v>2018</v>
      </c>
      <c r="D488" s="312"/>
      <c r="E488" s="215" t="s">
        <v>626</v>
      </c>
      <c r="F488" s="314" t="s">
        <v>625</v>
      </c>
      <c r="G488" s="314"/>
      <c r="H488" s="314"/>
      <c r="I488" s="215" t="s">
        <v>450</v>
      </c>
      <c r="J488" s="314" t="s">
        <v>17</v>
      </c>
      <c r="K488" s="314"/>
      <c r="L488" s="213" t="s">
        <v>29</v>
      </c>
      <c r="M488" s="213">
        <v>5</v>
      </c>
      <c r="N488" s="312" t="s">
        <v>19</v>
      </c>
      <c r="O488" s="312"/>
      <c r="P488" s="312"/>
      <c r="Q488" s="213" t="s">
        <v>18</v>
      </c>
      <c r="W488" s="144">
        <f t="shared" si="7"/>
        <v>0</v>
      </c>
    </row>
    <row r="489" spans="2:23" s="181" customFormat="1" ht="30" customHeight="1">
      <c r="B489" s="180"/>
      <c r="C489" s="308">
        <v>2018</v>
      </c>
      <c r="D489" s="308"/>
      <c r="E489" s="153" t="s">
        <v>624</v>
      </c>
      <c r="F489" s="310" t="s">
        <v>623</v>
      </c>
      <c r="G489" s="310"/>
      <c r="H489" s="310"/>
      <c r="I489" s="153" t="s">
        <v>450</v>
      </c>
      <c r="J489" s="310" t="s">
        <v>17</v>
      </c>
      <c r="K489" s="310"/>
      <c r="L489" s="212" t="s">
        <v>18</v>
      </c>
      <c r="M489" s="212">
        <v>3</v>
      </c>
      <c r="N489" s="308" t="s">
        <v>19</v>
      </c>
      <c r="O489" s="308"/>
      <c r="P489" s="308"/>
      <c r="Q489" s="212" t="s">
        <v>18</v>
      </c>
      <c r="R489" s="155"/>
      <c r="S489" s="155"/>
      <c r="T489" s="155"/>
      <c r="U489" s="155">
        <f>U490+U491+U492+U493+U494+U495+U496</f>
        <v>0</v>
      </c>
      <c r="V489" s="155"/>
      <c r="W489" s="155">
        <f t="shared" si="7"/>
        <v>0</v>
      </c>
    </row>
    <row r="490" spans="2:23" ht="30" customHeight="1">
      <c r="B490" s="171"/>
      <c r="C490" s="312">
        <v>2018</v>
      </c>
      <c r="D490" s="312"/>
      <c r="E490" s="215" t="s">
        <v>622</v>
      </c>
      <c r="F490" s="314" t="s">
        <v>621</v>
      </c>
      <c r="G490" s="314"/>
      <c r="H490" s="314"/>
      <c r="I490" s="215" t="s">
        <v>450</v>
      </c>
      <c r="J490" s="314" t="s">
        <v>17</v>
      </c>
      <c r="K490" s="314"/>
      <c r="L490" s="213" t="s">
        <v>29</v>
      </c>
      <c r="M490" s="213">
        <v>4</v>
      </c>
      <c r="N490" s="312" t="s">
        <v>19</v>
      </c>
      <c r="O490" s="312"/>
      <c r="P490" s="312"/>
      <c r="Q490" s="213" t="s">
        <v>18</v>
      </c>
      <c r="W490" s="144">
        <f t="shared" si="7"/>
        <v>0</v>
      </c>
    </row>
    <row r="491" spans="2:23" ht="30" customHeight="1">
      <c r="B491" s="171"/>
      <c r="C491" s="312">
        <v>2018</v>
      </c>
      <c r="D491" s="312"/>
      <c r="E491" s="215" t="s">
        <v>620</v>
      </c>
      <c r="F491" s="314" t="s">
        <v>619</v>
      </c>
      <c r="G491" s="314"/>
      <c r="H491" s="314"/>
      <c r="I491" s="215" t="s">
        <v>450</v>
      </c>
      <c r="J491" s="314" t="s">
        <v>17</v>
      </c>
      <c r="K491" s="314"/>
      <c r="L491" s="213" t="s">
        <v>29</v>
      </c>
      <c r="M491" s="213">
        <v>4</v>
      </c>
      <c r="N491" s="312" t="s">
        <v>19</v>
      </c>
      <c r="O491" s="312"/>
      <c r="P491" s="312"/>
      <c r="Q491" s="213" t="s">
        <v>18</v>
      </c>
      <c r="W491" s="144">
        <f t="shared" si="7"/>
        <v>0</v>
      </c>
    </row>
    <row r="492" spans="2:23" ht="30" customHeight="1">
      <c r="B492" s="171"/>
      <c r="C492" s="312">
        <v>2018</v>
      </c>
      <c r="D492" s="312"/>
      <c r="E492" s="215" t="s">
        <v>618</v>
      </c>
      <c r="F492" s="314" t="s">
        <v>617</v>
      </c>
      <c r="G492" s="314"/>
      <c r="H492" s="314"/>
      <c r="I492" s="215" t="s">
        <v>450</v>
      </c>
      <c r="J492" s="314" t="s">
        <v>17</v>
      </c>
      <c r="K492" s="314"/>
      <c r="L492" s="213" t="s">
        <v>29</v>
      </c>
      <c r="M492" s="213">
        <v>4</v>
      </c>
      <c r="N492" s="312" t="s">
        <v>19</v>
      </c>
      <c r="O492" s="312"/>
      <c r="P492" s="312"/>
      <c r="Q492" s="213" t="s">
        <v>18</v>
      </c>
      <c r="W492" s="144">
        <f t="shared" si="7"/>
        <v>0</v>
      </c>
    </row>
    <row r="493" spans="2:23" ht="30" customHeight="1">
      <c r="B493" s="171"/>
      <c r="C493" s="312">
        <v>2018</v>
      </c>
      <c r="D493" s="312"/>
      <c r="E493" s="215" t="s">
        <v>616</v>
      </c>
      <c r="F493" s="314" t="s">
        <v>615</v>
      </c>
      <c r="G493" s="314"/>
      <c r="H493" s="314"/>
      <c r="I493" s="215" t="s">
        <v>450</v>
      </c>
      <c r="J493" s="314" t="s">
        <v>17</v>
      </c>
      <c r="K493" s="314"/>
      <c r="L493" s="213" t="s">
        <v>29</v>
      </c>
      <c r="M493" s="213">
        <v>4</v>
      </c>
      <c r="N493" s="312" t="s">
        <v>19</v>
      </c>
      <c r="O493" s="312"/>
      <c r="P493" s="312"/>
      <c r="Q493" s="213" t="s">
        <v>18</v>
      </c>
      <c r="W493" s="144">
        <f t="shared" si="7"/>
        <v>0</v>
      </c>
    </row>
    <row r="494" spans="2:23" ht="30" customHeight="1">
      <c r="B494" s="171"/>
      <c r="C494" s="312">
        <v>2018</v>
      </c>
      <c r="D494" s="312"/>
      <c r="E494" s="215" t="s">
        <v>614</v>
      </c>
      <c r="F494" s="314" t="s">
        <v>613</v>
      </c>
      <c r="G494" s="314"/>
      <c r="H494" s="314"/>
      <c r="I494" s="215" t="s">
        <v>450</v>
      </c>
      <c r="J494" s="314" t="s">
        <v>17</v>
      </c>
      <c r="K494" s="314"/>
      <c r="L494" s="213" t="s">
        <v>29</v>
      </c>
      <c r="M494" s="213">
        <v>4</v>
      </c>
      <c r="N494" s="312" t="s">
        <v>19</v>
      </c>
      <c r="O494" s="312"/>
      <c r="P494" s="312"/>
      <c r="Q494" s="213" t="s">
        <v>18</v>
      </c>
      <c r="W494" s="144">
        <f t="shared" si="7"/>
        <v>0</v>
      </c>
    </row>
    <row r="495" spans="2:23" ht="30" customHeight="1">
      <c r="B495" s="171"/>
      <c r="C495" s="312">
        <v>2018</v>
      </c>
      <c r="D495" s="312"/>
      <c r="E495" s="215" t="s">
        <v>612</v>
      </c>
      <c r="F495" s="314" t="s">
        <v>611</v>
      </c>
      <c r="G495" s="314"/>
      <c r="H495" s="314"/>
      <c r="I495" s="215" t="s">
        <v>450</v>
      </c>
      <c r="J495" s="314" t="s">
        <v>17</v>
      </c>
      <c r="K495" s="314"/>
      <c r="L495" s="213" t="s">
        <v>29</v>
      </c>
      <c r="M495" s="213">
        <v>4</v>
      </c>
      <c r="N495" s="312" t="s">
        <v>19</v>
      </c>
      <c r="O495" s="312"/>
      <c r="P495" s="312"/>
      <c r="Q495" s="213" t="s">
        <v>18</v>
      </c>
      <c r="W495" s="144">
        <f t="shared" si="7"/>
        <v>0</v>
      </c>
    </row>
    <row r="496" spans="2:23" ht="30" customHeight="1">
      <c r="B496" s="171"/>
      <c r="C496" s="312">
        <v>2018</v>
      </c>
      <c r="D496" s="312"/>
      <c r="E496" s="215" t="s">
        <v>610</v>
      </c>
      <c r="F496" s="314" t="s">
        <v>609</v>
      </c>
      <c r="G496" s="314"/>
      <c r="H496" s="314"/>
      <c r="I496" s="215" t="s">
        <v>450</v>
      </c>
      <c r="J496" s="314" t="s">
        <v>17</v>
      </c>
      <c r="K496" s="314"/>
      <c r="L496" s="213" t="s">
        <v>29</v>
      </c>
      <c r="M496" s="213">
        <v>4</v>
      </c>
      <c r="N496" s="312" t="s">
        <v>19</v>
      </c>
      <c r="O496" s="312"/>
      <c r="P496" s="312"/>
      <c r="Q496" s="213" t="s">
        <v>18</v>
      </c>
      <c r="W496" s="144">
        <f t="shared" si="7"/>
        <v>0</v>
      </c>
    </row>
    <row r="497" spans="2:23" s="179" customFormat="1" ht="30" customHeight="1">
      <c r="B497" s="178"/>
      <c r="C497" s="305">
        <v>2018</v>
      </c>
      <c r="D497" s="305"/>
      <c r="E497" s="211" t="s">
        <v>608</v>
      </c>
      <c r="F497" s="307" t="s">
        <v>607</v>
      </c>
      <c r="G497" s="307"/>
      <c r="H497" s="307"/>
      <c r="I497" s="211" t="s">
        <v>450</v>
      </c>
      <c r="J497" s="307" t="s">
        <v>17</v>
      </c>
      <c r="K497" s="307"/>
      <c r="L497" s="209" t="s">
        <v>18</v>
      </c>
      <c r="M497" s="209">
        <v>2</v>
      </c>
      <c r="N497" s="305" t="s">
        <v>19</v>
      </c>
      <c r="O497" s="305"/>
      <c r="P497" s="305"/>
      <c r="Q497" s="209" t="s">
        <v>18</v>
      </c>
      <c r="R497" s="148"/>
      <c r="S497" s="148"/>
      <c r="T497" s="148"/>
      <c r="U497" s="148">
        <f>U498+U503+U507</f>
        <v>100</v>
      </c>
      <c r="V497" s="148"/>
      <c r="W497" s="148">
        <f t="shared" si="7"/>
        <v>100</v>
      </c>
    </row>
    <row r="498" spans="2:23" s="181" customFormat="1" ht="30" customHeight="1">
      <c r="B498" s="180"/>
      <c r="C498" s="308">
        <v>2018</v>
      </c>
      <c r="D498" s="308"/>
      <c r="E498" s="153" t="s">
        <v>606</v>
      </c>
      <c r="F498" s="310" t="s">
        <v>605</v>
      </c>
      <c r="G498" s="310"/>
      <c r="H498" s="310"/>
      <c r="I498" s="153" t="s">
        <v>450</v>
      </c>
      <c r="J498" s="310" t="s">
        <v>17</v>
      </c>
      <c r="K498" s="310"/>
      <c r="L498" s="212" t="s">
        <v>18</v>
      </c>
      <c r="M498" s="212">
        <v>3</v>
      </c>
      <c r="N498" s="308" t="s">
        <v>19</v>
      </c>
      <c r="O498" s="308"/>
      <c r="P498" s="308"/>
      <c r="Q498" s="212" t="s">
        <v>18</v>
      </c>
      <c r="R498" s="155"/>
      <c r="S498" s="155"/>
      <c r="T498" s="155"/>
      <c r="U498" s="155">
        <f>U499+U500+U501+U502</f>
        <v>100</v>
      </c>
      <c r="V498" s="155"/>
      <c r="W498" s="155">
        <f t="shared" si="7"/>
        <v>100</v>
      </c>
    </row>
    <row r="499" spans="2:23" ht="30" customHeight="1">
      <c r="B499" s="171"/>
      <c r="C499" s="312">
        <v>2018</v>
      </c>
      <c r="D499" s="312"/>
      <c r="E499" s="215" t="s">
        <v>604</v>
      </c>
      <c r="F499" s="314" t="s">
        <v>603</v>
      </c>
      <c r="G499" s="314"/>
      <c r="H499" s="314"/>
      <c r="I499" s="215" t="s">
        <v>450</v>
      </c>
      <c r="J499" s="314" t="s">
        <v>17</v>
      </c>
      <c r="K499" s="314"/>
      <c r="L499" s="213" t="s">
        <v>29</v>
      </c>
      <c r="M499" s="213">
        <v>4</v>
      </c>
      <c r="N499" s="312" t="s">
        <v>19</v>
      </c>
      <c r="O499" s="312"/>
      <c r="P499" s="312"/>
      <c r="Q499" s="213" t="s">
        <v>18</v>
      </c>
      <c r="W499" s="144">
        <f t="shared" si="7"/>
        <v>0</v>
      </c>
    </row>
    <row r="500" spans="2:23" ht="30" customHeight="1">
      <c r="B500" s="171"/>
      <c r="C500" s="312">
        <v>2018</v>
      </c>
      <c r="D500" s="312"/>
      <c r="E500" s="215" t="s">
        <v>602</v>
      </c>
      <c r="F500" s="314" t="s">
        <v>601</v>
      </c>
      <c r="G500" s="314"/>
      <c r="H500" s="314"/>
      <c r="I500" s="215" t="s">
        <v>450</v>
      </c>
      <c r="J500" s="314" t="s">
        <v>17</v>
      </c>
      <c r="K500" s="314"/>
      <c r="L500" s="213" t="s">
        <v>29</v>
      </c>
      <c r="M500" s="213">
        <v>4</v>
      </c>
      <c r="N500" s="312" t="s">
        <v>19</v>
      </c>
      <c r="O500" s="312"/>
      <c r="P500" s="312"/>
      <c r="Q500" s="213" t="s">
        <v>18</v>
      </c>
      <c r="W500" s="144">
        <f t="shared" si="7"/>
        <v>0</v>
      </c>
    </row>
    <row r="501" spans="2:23" ht="30" customHeight="1">
      <c r="B501" s="171"/>
      <c r="C501" s="312">
        <v>2018</v>
      </c>
      <c r="D501" s="312"/>
      <c r="E501" s="215" t="s">
        <v>600</v>
      </c>
      <c r="F501" s="314" t="s">
        <v>599</v>
      </c>
      <c r="G501" s="314"/>
      <c r="H501" s="314"/>
      <c r="I501" s="215" t="s">
        <v>450</v>
      </c>
      <c r="J501" s="314" t="s">
        <v>17</v>
      </c>
      <c r="K501" s="314"/>
      <c r="L501" s="213" t="s">
        <v>29</v>
      </c>
      <c r="M501" s="213">
        <v>4</v>
      </c>
      <c r="N501" s="312" t="s">
        <v>19</v>
      </c>
      <c r="O501" s="312"/>
      <c r="P501" s="312"/>
      <c r="Q501" s="213" t="s">
        <v>18</v>
      </c>
      <c r="W501" s="144">
        <f t="shared" si="7"/>
        <v>0</v>
      </c>
    </row>
    <row r="502" spans="2:23" ht="30" customHeight="1">
      <c r="B502" s="171"/>
      <c r="C502" s="312">
        <v>2018</v>
      </c>
      <c r="D502" s="312"/>
      <c r="E502" s="215" t="s">
        <v>598</v>
      </c>
      <c r="F502" s="314" t="s">
        <v>597</v>
      </c>
      <c r="G502" s="314"/>
      <c r="H502" s="314"/>
      <c r="I502" s="215" t="s">
        <v>450</v>
      </c>
      <c r="J502" s="314" t="s">
        <v>17</v>
      </c>
      <c r="K502" s="314"/>
      <c r="L502" s="213" t="s">
        <v>29</v>
      </c>
      <c r="M502" s="213">
        <v>4</v>
      </c>
      <c r="N502" s="312" t="s">
        <v>19</v>
      </c>
      <c r="O502" s="312"/>
      <c r="P502" s="312"/>
      <c r="Q502" s="213" t="s">
        <v>18</v>
      </c>
      <c r="U502" s="144">
        <v>100</v>
      </c>
      <c r="W502" s="144">
        <f t="shared" si="7"/>
        <v>100</v>
      </c>
    </row>
    <row r="503" spans="2:23" s="181" customFormat="1" ht="30" customHeight="1">
      <c r="B503" s="180"/>
      <c r="C503" s="308">
        <v>2018</v>
      </c>
      <c r="D503" s="308"/>
      <c r="E503" s="153" t="s">
        <v>596</v>
      </c>
      <c r="F503" s="310" t="s">
        <v>595</v>
      </c>
      <c r="G503" s="310"/>
      <c r="H503" s="310"/>
      <c r="I503" s="153" t="s">
        <v>450</v>
      </c>
      <c r="J503" s="310" t="s">
        <v>17</v>
      </c>
      <c r="K503" s="310"/>
      <c r="L503" s="212" t="s">
        <v>18</v>
      </c>
      <c r="M503" s="212">
        <v>3</v>
      </c>
      <c r="N503" s="308" t="s">
        <v>19</v>
      </c>
      <c r="O503" s="308"/>
      <c r="P503" s="308"/>
      <c r="Q503" s="212" t="s">
        <v>18</v>
      </c>
      <c r="R503" s="155"/>
      <c r="S503" s="155"/>
      <c r="T503" s="155"/>
      <c r="U503" s="155"/>
      <c r="V503" s="155"/>
      <c r="W503" s="155">
        <f t="shared" si="7"/>
        <v>0</v>
      </c>
    </row>
    <row r="504" spans="2:23" ht="30" customHeight="1">
      <c r="B504" s="171"/>
      <c r="C504" s="312">
        <v>2018</v>
      </c>
      <c r="D504" s="312"/>
      <c r="E504" s="215" t="s">
        <v>594</v>
      </c>
      <c r="F504" s="314" t="s">
        <v>593</v>
      </c>
      <c r="G504" s="314"/>
      <c r="H504" s="314"/>
      <c r="I504" s="215" t="s">
        <v>450</v>
      </c>
      <c r="J504" s="314" t="s">
        <v>17</v>
      </c>
      <c r="K504" s="314"/>
      <c r="L504" s="213" t="s">
        <v>29</v>
      </c>
      <c r="M504" s="213">
        <v>4</v>
      </c>
      <c r="N504" s="312" t="s">
        <v>19</v>
      </c>
      <c r="O504" s="312"/>
      <c r="P504" s="312"/>
      <c r="Q504" s="213" t="s">
        <v>18</v>
      </c>
      <c r="W504" s="144">
        <f t="shared" si="7"/>
        <v>0</v>
      </c>
    </row>
    <row r="505" spans="2:23" ht="30" customHeight="1">
      <c r="B505" s="171"/>
      <c r="C505" s="312">
        <v>2018</v>
      </c>
      <c r="D505" s="312"/>
      <c r="E505" s="215" t="s">
        <v>592</v>
      </c>
      <c r="F505" s="314" t="s">
        <v>591</v>
      </c>
      <c r="G505" s="314"/>
      <c r="H505" s="314"/>
      <c r="I505" s="215" t="s">
        <v>450</v>
      </c>
      <c r="J505" s="314" t="s">
        <v>17</v>
      </c>
      <c r="K505" s="314"/>
      <c r="L505" s="213" t="s">
        <v>29</v>
      </c>
      <c r="M505" s="213">
        <v>4</v>
      </c>
      <c r="N505" s="312" t="s">
        <v>19</v>
      </c>
      <c r="O505" s="312"/>
      <c r="P505" s="312"/>
      <c r="Q505" s="213" t="s">
        <v>18</v>
      </c>
      <c r="W505" s="144">
        <f t="shared" si="7"/>
        <v>0</v>
      </c>
    </row>
    <row r="506" spans="2:23" ht="30" customHeight="1">
      <c r="B506" s="171"/>
      <c r="C506" s="312">
        <v>2018</v>
      </c>
      <c r="D506" s="312"/>
      <c r="E506" s="215" t="s">
        <v>590</v>
      </c>
      <c r="F506" s="314" t="s">
        <v>589</v>
      </c>
      <c r="G506" s="314"/>
      <c r="H506" s="314"/>
      <c r="I506" s="215" t="s">
        <v>450</v>
      </c>
      <c r="J506" s="314" t="s">
        <v>17</v>
      </c>
      <c r="K506" s="314"/>
      <c r="L506" s="213" t="s">
        <v>29</v>
      </c>
      <c r="M506" s="213">
        <v>4</v>
      </c>
      <c r="N506" s="312" t="s">
        <v>19</v>
      </c>
      <c r="O506" s="312"/>
      <c r="P506" s="312"/>
      <c r="Q506" s="213" t="s">
        <v>18</v>
      </c>
      <c r="W506" s="144">
        <f t="shared" si="7"/>
        <v>0</v>
      </c>
    </row>
    <row r="507" spans="2:23" s="181" customFormat="1" ht="30" customHeight="1">
      <c r="B507" s="180"/>
      <c r="C507" s="308">
        <v>2018</v>
      </c>
      <c r="D507" s="308"/>
      <c r="E507" s="153" t="s">
        <v>588</v>
      </c>
      <c r="F507" s="310" t="s">
        <v>587</v>
      </c>
      <c r="G507" s="310"/>
      <c r="H507" s="310"/>
      <c r="I507" s="153" t="s">
        <v>450</v>
      </c>
      <c r="J507" s="310" t="s">
        <v>17</v>
      </c>
      <c r="K507" s="310"/>
      <c r="L507" s="212" t="s">
        <v>18</v>
      </c>
      <c r="M507" s="212">
        <v>3</v>
      </c>
      <c r="N507" s="308" t="s">
        <v>19</v>
      </c>
      <c r="O507" s="308"/>
      <c r="P507" s="308"/>
      <c r="Q507" s="212" t="s">
        <v>18</v>
      </c>
      <c r="R507" s="155"/>
      <c r="S507" s="155"/>
      <c r="T507" s="155"/>
      <c r="U507" s="155"/>
      <c r="V507" s="155"/>
      <c r="W507" s="155">
        <f t="shared" si="7"/>
        <v>0</v>
      </c>
    </row>
    <row r="508" spans="2:23" ht="30" customHeight="1">
      <c r="B508" s="171"/>
      <c r="C508" s="312">
        <v>2018</v>
      </c>
      <c r="D508" s="312"/>
      <c r="E508" s="215" t="s">
        <v>586</v>
      </c>
      <c r="F508" s="314" t="s">
        <v>585</v>
      </c>
      <c r="G508" s="314"/>
      <c r="H508" s="314"/>
      <c r="I508" s="215" t="s">
        <v>450</v>
      </c>
      <c r="J508" s="314" t="s">
        <v>17</v>
      </c>
      <c r="K508" s="314"/>
      <c r="L508" s="213" t="s">
        <v>29</v>
      </c>
      <c r="M508" s="213">
        <v>4</v>
      </c>
      <c r="N508" s="312" t="s">
        <v>19</v>
      </c>
      <c r="O508" s="312"/>
      <c r="P508" s="312"/>
      <c r="Q508" s="213" t="s">
        <v>18</v>
      </c>
      <c r="W508" s="144">
        <f t="shared" si="7"/>
        <v>0</v>
      </c>
    </row>
    <row r="509" spans="2:23" ht="30" customHeight="1">
      <c r="B509" s="171"/>
      <c r="C509" s="312">
        <v>2018</v>
      </c>
      <c r="D509" s="312"/>
      <c r="E509" s="215" t="s">
        <v>584</v>
      </c>
      <c r="F509" s="314" t="s">
        <v>583</v>
      </c>
      <c r="G509" s="314"/>
      <c r="H509" s="314"/>
      <c r="I509" s="215" t="s">
        <v>450</v>
      </c>
      <c r="J509" s="314" t="s">
        <v>17</v>
      </c>
      <c r="K509" s="314"/>
      <c r="L509" s="213" t="s">
        <v>29</v>
      </c>
      <c r="M509" s="213">
        <v>4</v>
      </c>
      <c r="N509" s="312" t="s">
        <v>19</v>
      </c>
      <c r="O509" s="312"/>
      <c r="P509" s="312"/>
      <c r="Q509" s="213" t="s">
        <v>18</v>
      </c>
      <c r="W509" s="144">
        <f t="shared" si="7"/>
        <v>0</v>
      </c>
    </row>
    <row r="510" spans="2:23" ht="30" customHeight="1">
      <c r="B510" s="171"/>
      <c r="C510" s="312">
        <v>2018</v>
      </c>
      <c r="D510" s="312"/>
      <c r="E510" s="215" t="s">
        <v>582</v>
      </c>
      <c r="F510" s="314" t="s">
        <v>581</v>
      </c>
      <c r="G510" s="314"/>
      <c r="H510" s="314"/>
      <c r="I510" s="215" t="s">
        <v>450</v>
      </c>
      <c r="J510" s="314" t="s">
        <v>17</v>
      </c>
      <c r="K510" s="314"/>
      <c r="L510" s="213" t="s">
        <v>29</v>
      </c>
      <c r="M510" s="213">
        <v>4</v>
      </c>
      <c r="N510" s="312" t="s">
        <v>19</v>
      </c>
      <c r="O510" s="312"/>
      <c r="P510" s="312"/>
      <c r="Q510" s="213" t="s">
        <v>18</v>
      </c>
      <c r="W510" s="144">
        <f t="shared" si="7"/>
        <v>0</v>
      </c>
    </row>
    <row r="511" spans="2:23" s="179" customFormat="1" ht="30" customHeight="1">
      <c r="B511" s="178"/>
      <c r="C511" s="305">
        <v>2018</v>
      </c>
      <c r="D511" s="305"/>
      <c r="E511" s="211" t="s">
        <v>580</v>
      </c>
      <c r="F511" s="307" t="s">
        <v>579</v>
      </c>
      <c r="G511" s="307"/>
      <c r="H511" s="307"/>
      <c r="I511" s="211" t="s">
        <v>450</v>
      </c>
      <c r="J511" s="307" t="s">
        <v>17</v>
      </c>
      <c r="K511" s="307"/>
      <c r="L511" s="209" t="s">
        <v>18</v>
      </c>
      <c r="M511" s="209">
        <v>2</v>
      </c>
      <c r="N511" s="305" t="s">
        <v>19</v>
      </c>
      <c r="O511" s="305"/>
      <c r="P511" s="305"/>
      <c r="Q511" s="209" t="s">
        <v>18</v>
      </c>
      <c r="R511" s="148"/>
      <c r="S511" s="148"/>
      <c r="T511" s="148"/>
      <c r="U511" s="148"/>
      <c r="V511" s="148"/>
      <c r="W511" s="148">
        <f t="shared" si="7"/>
        <v>0</v>
      </c>
    </row>
    <row r="512" spans="2:23" s="181" customFormat="1" ht="30" customHeight="1">
      <c r="B512" s="180"/>
      <c r="C512" s="308">
        <v>2018</v>
      </c>
      <c r="D512" s="308"/>
      <c r="E512" s="153" t="s">
        <v>578</v>
      </c>
      <c r="F512" s="310" t="s">
        <v>577</v>
      </c>
      <c r="G512" s="310"/>
      <c r="H512" s="310"/>
      <c r="I512" s="153" t="s">
        <v>450</v>
      </c>
      <c r="J512" s="310" t="s">
        <v>17</v>
      </c>
      <c r="K512" s="310"/>
      <c r="L512" s="212" t="s">
        <v>18</v>
      </c>
      <c r="M512" s="212">
        <v>3</v>
      </c>
      <c r="N512" s="308" t="s">
        <v>19</v>
      </c>
      <c r="O512" s="308"/>
      <c r="P512" s="308"/>
      <c r="Q512" s="212" t="s">
        <v>18</v>
      </c>
      <c r="R512" s="155"/>
      <c r="S512" s="155"/>
      <c r="T512" s="155"/>
      <c r="U512" s="155"/>
      <c r="V512" s="155"/>
      <c r="W512" s="155">
        <f t="shared" si="7"/>
        <v>0</v>
      </c>
    </row>
    <row r="513" spans="2:23" ht="30" customHeight="1">
      <c r="B513" s="171"/>
      <c r="C513" s="312">
        <v>2018</v>
      </c>
      <c r="D513" s="312"/>
      <c r="E513" s="215" t="s">
        <v>576</v>
      </c>
      <c r="F513" s="314" t="s">
        <v>575</v>
      </c>
      <c r="G513" s="314"/>
      <c r="H513" s="314"/>
      <c r="I513" s="215" t="s">
        <v>450</v>
      </c>
      <c r="J513" s="314" t="s">
        <v>17</v>
      </c>
      <c r="K513" s="314"/>
      <c r="L513" s="213" t="s">
        <v>29</v>
      </c>
      <c r="M513" s="213">
        <v>4</v>
      </c>
      <c r="N513" s="312" t="s">
        <v>19</v>
      </c>
      <c r="O513" s="312"/>
      <c r="P513" s="312"/>
      <c r="Q513" s="213" t="s">
        <v>18</v>
      </c>
      <c r="W513" s="144">
        <f t="shared" si="7"/>
        <v>0</v>
      </c>
    </row>
    <row r="514" spans="2:23" ht="30" customHeight="1">
      <c r="B514" s="171"/>
      <c r="C514" s="312">
        <v>2018</v>
      </c>
      <c r="D514" s="312"/>
      <c r="E514" s="215" t="s">
        <v>574</v>
      </c>
      <c r="F514" s="314" t="s">
        <v>573</v>
      </c>
      <c r="G514" s="314"/>
      <c r="H514" s="314"/>
      <c r="I514" s="215" t="s">
        <v>450</v>
      </c>
      <c r="J514" s="314" t="s">
        <v>17</v>
      </c>
      <c r="K514" s="314"/>
      <c r="L514" s="213" t="s">
        <v>29</v>
      </c>
      <c r="M514" s="213">
        <v>4</v>
      </c>
      <c r="N514" s="312" t="s">
        <v>19</v>
      </c>
      <c r="O514" s="312"/>
      <c r="P514" s="312"/>
      <c r="Q514" s="213" t="s">
        <v>18</v>
      </c>
      <c r="W514" s="144">
        <f t="shared" si="7"/>
        <v>0</v>
      </c>
    </row>
    <row r="515" spans="2:23" s="181" customFormat="1" ht="30" customHeight="1">
      <c r="B515" s="180"/>
      <c r="C515" s="308">
        <v>2018</v>
      </c>
      <c r="D515" s="308"/>
      <c r="E515" s="153" t="s">
        <v>572</v>
      </c>
      <c r="F515" s="310" t="s">
        <v>571</v>
      </c>
      <c r="G515" s="310"/>
      <c r="H515" s="310"/>
      <c r="I515" s="153" t="s">
        <v>450</v>
      </c>
      <c r="J515" s="310" t="s">
        <v>17</v>
      </c>
      <c r="K515" s="310"/>
      <c r="L515" s="212" t="s">
        <v>18</v>
      </c>
      <c r="M515" s="212">
        <v>3</v>
      </c>
      <c r="N515" s="308" t="s">
        <v>19</v>
      </c>
      <c r="O515" s="308"/>
      <c r="P515" s="308"/>
      <c r="Q515" s="212" t="s">
        <v>18</v>
      </c>
      <c r="R515" s="155"/>
      <c r="S515" s="155"/>
      <c r="T515" s="155"/>
      <c r="U515" s="155"/>
      <c r="V515" s="155"/>
      <c r="W515" s="155">
        <f t="shared" si="7"/>
        <v>0</v>
      </c>
    </row>
    <row r="516" spans="2:23" ht="30" customHeight="1">
      <c r="B516" s="171"/>
      <c r="C516" s="312">
        <v>2018</v>
      </c>
      <c r="D516" s="312"/>
      <c r="E516" s="215" t="s">
        <v>570</v>
      </c>
      <c r="F516" s="314" t="s">
        <v>569</v>
      </c>
      <c r="G516" s="314"/>
      <c r="H516" s="314"/>
      <c r="I516" s="215" t="s">
        <v>450</v>
      </c>
      <c r="J516" s="314" t="s">
        <v>17</v>
      </c>
      <c r="K516" s="314"/>
      <c r="L516" s="213" t="s">
        <v>29</v>
      </c>
      <c r="M516" s="213">
        <v>4</v>
      </c>
      <c r="N516" s="312" t="s">
        <v>19</v>
      </c>
      <c r="O516" s="312"/>
      <c r="P516" s="312"/>
      <c r="Q516" s="213" t="s">
        <v>18</v>
      </c>
      <c r="W516" s="144">
        <f t="shared" ref="W516:W578" si="8">R516+S516+T516+U516+V516</f>
        <v>0</v>
      </c>
    </row>
    <row r="517" spans="2:23" s="181" customFormat="1" ht="30" customHeight="1">
      <c r="B517" s="180"/>
      <c r="C517" s="308">
        <v>2018</v>
      </c>
      <c r="D517" s="308"/>
      <c r="E517" s="153" t="s">
        <v>568</v>
      </c>
      <c r="F517" s="310" t="s">
        <v>567</v>
      </c>
      <c r="G517" s="310"/>
      <c r="H517" s="310"/>
      <c r="I517" s="153" t="s">
        <v>450</v>
      </c>
      <c r="J517" s="310" t="s">
        <v>17</v>
      </c>
      <c r="K517" s="310"/>
      <c r="L517" s="212" t="s">
        <v>18</v>
      </c>
      <c r="M517" s="212">
        <v>3</v>
      </c>
      <c r="N517" s="308" t="s">
        <v>19</v>
      </c>
      <c r="O517" s="308"/>
      <c r="P517" s="308"/>
      <c r="Q517" s="212" t="s">
        <v>18</v>
      </c>
      <c r="R517" s="155"/>
      <c r="S517" s="155"/>
      <c r="T517" s="155"/>
      <c r="U517" s="155"/>
      <c r="V517" s="155"/>
      <c r="W517" s="155">
        <f t="shared" si="8"/>
        <v>0</v>
      </c>
    </row>
    <row r="518" spans="2:23" ht="30" customHeight="1">
      <c r="B518" s="171"/>
      <c r="C518" s="312">
        <v>2018</v>
      </c>
      <c r="D518" s="312"/>
      <c r="E518" s="215" t="s">
        <v>566</v>
      </c>
      <c r="F518" s="314" t="s">
        <v>565</v>
      </c>
      <c r="G518" s="314"/>
      <c r="H518" s="314"/>
      <c r="I518" s="215" t="s">
        <v>450</v>
      </c>
      <c r="J518" s="314" t="s">
        <v>17</v>
      </c>
      <c r="K518" s="314"/>
      <c r="L518" s="213" t="s">
        <v>29</v>
      </c>
      <c r="M518" s="213">
        <v>4</v>
      </c>
      <c r="N518" s="312" t="s">
        <v>19</v>
      </c>
      <c r="O518" s="312"/>
      <c r="P518" s="312"/>
      <c r="Q518" s="213" t="s">
        <v>18</v>
      </c>
      <c r="W518" s="144">
        <f t="shared" si="8"/>
        <v>0</v>
      </c>
    </row>
    <row r="519" spans="2:23" ht="30" customHeight="1">
      <c r="B519" s="171"/>
      <c r="C519" s="312">
        <v>2018</v>
      </c>
      <c r="D519" s="312"/>
      <c r="E519" s="215" t="s">
        <v>564</v>
      </c>
      <c r="F519" s="314" t="s">
        <v>563</v>
      </c>
      <c r="G519" s="314"/>
      <c r="H519" s="314"/>
      <c r="I519" s="215" t="s">
        <v>450</v>
      </c>
      <c r="J519" s="314" t="s">
        <v>17</v>
      </c>
      <c r="K519" s="314"/>
      <c r="L519" s="213" t="s">
        <v>29</v>
      </c>
      <c r="M519" s="213">
        <v>4</v>
      </c>
      <c r="N519" s="312" t="s">
        <v>19</v>
      </c>
      <c r="O519" s="312"/>
      <c r="P519" s="312"/>
      <c r="Q519" s="213" t="s">
        <v>18</v>
      </c>
      <c r="W519" s="144">
        <f t="shared" si="8"/>
        <v>0</v>
      </c>
    </row>
    <row r="520" spans="2:23" ht="30" customHeight="1">
      <c r="B520" s="171"/>
      <c r="C520" s="312">
        <v>2018</v>
      </c>
      <c r="D520" s="312"/>
      <c r="E520" s="215" t="s">
        <v>562</v>
      </c>
      <c r="F520" s="314" t="s">
        <v>561</v>
      </c>
      <c r="G520" s="314"/>
      <c r="H520" s="314"/>
      <c r="I520" s="215" t="s">
        <v>450</v>
      </c>
      <c r="J520" s="314" t="s">
        <v>17</v>
      </c>
      <c r="K520" s="314"/>
      <c r="L520" s="213" t="s">
        <v>29</v>
      </c>
      <c r="M520" s="213">
        <v>4</v>
      </c>
      <c r="N520" s="312" t="s">
        <v>19</v>
      </c>
      <c r="O520" s="312"/>
      <c r="P520" s="312"/>
      <c r="Q520" s="213" t="s">
        <v>18</v>
      </c>
      <c r="W520" s="144">
        <f t="shared" si="8"/>
        <v>0</v>
      </c>
    </row>
    <row r="521" spans="2:23" ht="30" customHeight="1">
      <c r="B521" s="171"/>
      <c r="C521" s="312">
        <v>2018</v>
      </c>
      <c r="D521" s="312"/>
      <c r="E521" s="215" t="s">
        <v>560</v>
      </c>
      <c r="F521" s="314" t="s">
        <v>559</v>
      </c>
      <c r="G521" s="314"/>
      <c r="H521" s="314"/>
      <c r="I521" s="215" t="s">
        <v>450</v>
      </c>
      <c r="J521" s="314" t="s">
        <v>17</v>
      </c>
      <c r="K521" s="314"/>
      <c r="L521" s="213" t="s">
        <v>29</v>
      </c>
      <c r="M521" s="213">
        <v>4</v>
      </c>
      <c r="N521" s="312" t="s">
        <v>19</v>
      </c>
      <c r="O521" s="312"/>
      <c r="P521" s="312"/>
      <c r="Q521" s="213" t="s">
        <v>18</v>
      </c>
      <c r="W521" s="144">
        <f t="shared" si="8"/>
        <v>0</v>
      </c>
    </row>
    <row r="522" spans="2:23" ht="30" customHeight="1">
      <c r="B522" s="171"/>
      <c r="C522" s="312">
        <v>2018</v>
      </c>
      <c r="D522" s="312"/>
      <c r="E522" s="215" t="s">
        <v>558</v>
      </c>
      <c r="F522" s="314" t="s">
        <v>557</v>
      </c>
      <c r="G522" s="314"/>
      <c r="H522" s="314"/>
      <c r="I522" s="215" t="s">
        <v>450</v>
      </c>
      <c r="J522" s="314" t="s">
        <v>17</v>
      </c>
      <c r="K522" s="314"/>
      <c r="L522" s="213" t="s">
        <v>29</v>
      </c>
      <c r="M522" s="213">
        <v>4</v>
      </c>
      <c r="N522" s="312" t="s">
        <v>19</v>
      </c>
      <c r="O522" s="312"/>
      <c r="P522" s="312"/>
      <c r="Q522" s="213" t="s">
        <v>18</v>
      </c>
      <c r="W522" s="144">
        <f t="shared" si="8"/>
        <v>0</v>
      </c>
    </row>
    <row r="523" spans="2:23" s="181" customFormat="1" ht="30" customHeight="1">
      <c r="B523" s="180"/>
      <c r="C523" s="308">
        <v>2018</v>
      </c>
      <c r="D523" s="308"/>
      <c r="E523" s="153" t="s">
        <v>556</v>
      </c>
      <c r="F523" s="310" t="s">
        <v>555</v>
      </c>
      <c r="G523" s="310"/>
      <c r="H523" s="310"/>
      <c r="I523" s="153" t="s">
        <v>450</v>
      </c>
      <c r="J523" s="310" t="s">
        <v>17</v>
      </c>
      <c r="K523" s="310"/>
      <c r="L523" s="212" t="s">
        <v>18</v>
      </c>
      <c r="M523" s="212">
        <v>3</v>
      </c>
      <c r="N523" s="308" t="s">
        <v>19</v>
      </c>
      <c r="O523" s="308"/>
      <c r="P523" s="308"/>
      <c r="Q523" s="212" t="s">
        <v>18</v>
      </c>
      <c r="R523" s="155"/>
      <c r="S523" s="155"/>
      <c r="T523" s="155"/>
      <c r="U523" s="155"/>
      <c r="V523" s="155"/>
      <c r="W523" s="155">
        <f t="shared" si="8"/>
        <v>0</v>
      </c>
    </row>
    <row r="524" spans="2:23" ht="30" customHeight="1">
      <c r="B524" s="171"/>
      <c r="C524" s="312">
        <v>2018</v>
      </c>
      <c r="D524" s="312"/>
      <c r="E524" s="215" t="s">
        <v>554</v>
      </c>
      <c r="F524" s="314" t="s">
        <v>553</v>
      </c>
      <c r="G524" s="314"/>
      <c r="H524" s="314"/>
      <c r="I524" s="215" t="s">
        <v>450</v>
      </c>
      <c r="J524" s="314" t="s">
        <v>17</v>
      </c>
      <c r="K524" s="314"/>
      <c r="L524" s="213" t="s">
        <v>29</v>
      </c>
      <c r="M524" s="213">
        <v>4</v>
      </c>
      <c r="N524" s="312" t="s">
        <v>19</v>
      </c>
      <c r="O524" s="312"/>
      <c r="P524" s="312"/>
      <c r="Q524" s="213" t="s">
        <v>18</v>
      </c>
      <c r="W524" s="144">
        <f t="shared" si="8"/>
        <v>0</v>
      </c>
    </row>
    <row r="525" spans="2:23" ht="30" customHeight="1">
      <c r="B525" s="171"/>
      <c r="C525" s="312">
        <v>2018</v>
      </c>
      <c r="D525" s="312"/>
      <c r="E525" s="215" t="s">
        <v>552</v>
      </c>
      <c r="F525" s="314" t="s">
        <v>551</v>
      </c>
      <c r="G525" s="314"/>
      <c r="H525" s="314"/>
      <c r="I525" s="215" t="s">
        <v>450</v>
      </c>
      <c r="J525" s="314" t="s">
        <v>17</v>
      </c>
      <c r="K525" s="314"/>
      <c r="L525" s="213" t="s">
        <v>29</v>
      </c>
      <c r="M525" s="213">
        <v>4</v>
      </c>
      <c r="N525" s="312" t="s">
        <v>19</v>
      </c>
      <c r="O525" s="312"/>
      <c r="P525" s="312"/>
      <c r="Q525" s="213" t="s">
        <v>18</v>
      </c>
      <c r="W525" s="144">
        <f t="shared" si="8"/>
        <v>0</v>
      </c>
    </row>
    <row r="526" spans="2:23" s="181" customFormat="1" ht="30" customHeight="1">
      <c r="B526" s="180"/>
      <c r="C526" s="308">
        <v>2018</v>
      </c>
      <c r="D526" s="308"/>
      <c r="E526" s="153" t="s">
        <v>550</v>
      </c>
      <c r="F526" s="310" t="s">
        <v>549</v>
      </c>
      <c r="G526" s="310"/>
      <c r="H526" s="310"/>
      <c r="I526" s="153" t="s">
        <v>450</v>
      </c>
      <c r="J526" s="310" t="s">
        <v>17</v>
      </c>
      <c r="K526" s="310"/>
      <c r="L526" s="212" t="s">
        <v>18</v>
      </c>
      <c r="M526" s="212">
        <v>3</v>
      </c>
      <c r="N526" s="308" t="s">
        <v>19</v>
      </c>
      <c r="O526" s="308"/>
      <c r="P526" s="308"/>
      <c r="Q526" s="212" t="s">
        <v>18</v>
      </c>
      <c r="R526" s="155"/>
      <c r="S526" s="155"/>
      <c r="T526" s="155"/>
      <c r="U526" s="155"/>
      <c r="V526" s="155"/>
      <c r="W526" s="155">
        <f t="shared" si="8"/>
        <v>0</v>
      </c>
    </row>
    <row r="527" spans="2:23" ht="30" customHeight="1">
      <c r="B527" s="171"/>
      <c r="C527" s="312">
        <v>2018</v>
      </c>
      <c r="D527" s="312"/>
      <c r="E527" s="215" t="s">
        <v>548</v>
      </c>
      <c r="F527" s="314" t="s">
        <v>547</v>
      </c>
      <c r="G527" s="314"/>
      <c r="H527" s="314"/>
      <c r="I527" s="215" t="s">
        <v>450</v>
      </c>
      <c r="J527" s="314" t="s">
        <v>17</v>
      </c>
      <c r="K527" s="314"/>
      <c r="L527" s="213" t="s">
        <v>29</v>
      </c>
      <c r="M527" s="213">
        <v>4</v>
      </c>
      <c r="N527" s="312" t="s">
        <v>19</v>
      </c>
      <c r="O527" s="312"/>
      <c r="P527" s="312"/>
      <c r="Q527" s="213" t="s">
        <v>18</v>
      </c>
      <c r="W527" s="144">
        <f t="shared" si="8"/>
        <v>0</v>
      </c>
    </row>
    <row r="528" spans="2:23" ht="30" customHeight="1">
      <c r="B528" s="171"/>
      <c r="C528" s="312">
        <v>2018</v>
      </c>
      <c r="D528" s="312"/>
      <c r="E528" s="215" t="s">
        <v>546</v>
      </c>
      <c r="F528" s="314" t="s">
        <v>545</v>
      </c>
      <c r="G528" s="314"/>
      <c r="H528" s="314"/>
      <c r="I528" s="215" t="s">
        <v>450</v>
      </c>
      <c r="J528" s="314" t="s">
        <v>17</v>
      </c>
      <c r="K528" s="314"/>
      <c r="L528" s="213" t="s">
        <v>29</v>
      </c>
      <c r="M528" s="213">
        <v>4</v>
      </c>
      <c r="N528" s="312" t="s">
        <v>19</v>
      </c>
      <c r="O528" s="312"/>
      <c r="P528" s="312"/>
      <c r="Q528" s="213" t="s">
        <v>18</v>
      </c>
      <c r="W528" s="144">
        <f t="shared" si="8"/>
        <v>0</v>
      </c>
    </row>
    <row r="529" spans="2:23" s="181" customFormat="1" ht="30" customHeight="1">
      <c r="B529" s="180"/>
      <c r="C529" s="308">
        <v>2018</v>
      </c>
      <c r="D529" s="308"/>
      <c r="E529" s="153" t="s">
        <v>544</v>
      </c>
      <c r="F529" s="310" t="s">
        <v>543</v>
      </c>
      <c r="G529" s="310"/>
      <c r="H529" s="310"/>
      <c r="I529" s="153" t="s">
        <v>450</v>
      </c>
      <c r="J529" s="310" t="s">
        <v>17</v>
      </c>
      <c r="K529" s="310"/>
      <c r="L529" s="212" t="s">
        <v>18</v>
      </c>
      <c r="M529" s="212">
        <v>3</v>
      </c>
      <c r="N529" s="308" t="s">
        <v>19</v>
      </c>
      <c r="O529" s="308"/>
      <c r="P529" s="308"/>
      <c r="Q529" s="212" t="s">
        <v>18</v>
      </c>
      <c r="R529" s="155"/>
      <c r="S529" s="155"/>
      <c r="T529" s="155"/>
      <c r="U529" s="155"/>
      <c r="V529" s="155"/>
      <c r="W529" s="155">
        <f t="shared" si="8"/>
        <v>0</v>
      </c>
    </row>
    <row r="530" spans="2:23" ht="30" customHeight="1">
      <c r="B530" s="171"/>
      <c r="C530" s="312">
        <v>2018</v>
      </c>
      <c r="D530" s="312"/>
      <c r="E530" s="215" t="s">
        <v>542</v>
      </c>
      <c r="F530" s="314" t="s">
        <v>541</v>
      </c>
      <c r="G530" s="314"/>
      <c r="H530" s="314"/>
      <c r="I530" s="215" t="s">
        <v>450</v>
      </c>
      <c r="J530" s="314" t="s">
        <v>17</v>
      </c>
      <c r="K530" s="314"/>
      <c r="L530" s="213" t="s">
        <v>29</v>
      </c>
      <c r="M530" s="213">
        <v>4</v>
      </c>
      <c r="N530" s="312" t="s">
        <v>19</v>
      </c>
      <c r="O530" s="312"/>
      <c r="P530" s="312"/>
      <c r="Q530" s="213" t="s">
        <v>18</v>
      </c>
      <c r="W530" s="144">
        <f t="shared" si="8"/>
        <v>0</v>
      </c>
    </row>
    <row r="531" spans="2:23" s="179" customFormat="1" ht="30" customHeight="1">
      <c r="B531" s="178"/>
      <c r="C531" s="305">
        <v>2018</v>
      </c>
      <c r="D531" s="305"/>
      <c r="E531" s="211" t="s">
        <v>540</v>
      </c>
      <c r="F531" s="307" t="s">
        <v>538</v>
      </c>
      <c r="G531" s="307"/>
      <c r="H531" s="307"/>
      <c r="I531" s="211" t="s">
        <v>450</v>
      </c>
      <c r="J531" s="307" t="s">
        <v>17</v>
      </c>
      <c r="K531" s="307"/>
      <c r="L531" s="209" t="s">
        <v>18</v>
      </c>
      <c r="M531" s="209">
        <v>2</v>
      </c>
      <c r="N531" s="305" t="s">
        <v>19</v>
      </c>
      <c r="O531" s="305"/>
      <c r="P531" s="305"/>
      <c r="Q531" s="209" t="s">
        <v>18</v>
      </c>
      <c r="R531" s="148"/>
      <c r="S531" s="148"/>
      <c r="T531" s="148"/>
      <c r="U531" s="148"/>
      <c r="V531" s="148"/>
      <c r="W531" s="148">
        <f t="shared" si="8"/>
        <v>0</v>
      </c>
    </row>
    <row r="532" spans="2:23" s="181" customFormat="1" ht="30" customHeight="1">
      <c r="B532" s="180"/>
      <c r="C532" s="308">
        <v>2018</v>
      </c>
      <c r="D532" s="308"/>
      <c r="E532" s="153" t="s">
        <v>539</v>
      </c>
      <c r="F532" s="310" t="s">
        <v>538</v>
      </c>
      <c r="G532" s="310"/>
      <c r="H532" s="310"/>
      <c r="I532" s="153" t="s">
        <v>450</v>
      </c>
      <c r="J532" s="310" t="s">
        <v>17</v>
      </c>
      <c r="K532" s="310"/>
      <c r="L532" s="212" t="s">
        <v>18</v>
      </c>
      <c r="M532" s="212">
        <v>3</v>
      </c>
      <c r="N532" s="308" t="s">
        <v>19</v>
      </c>
      <c r="O532" s="308"/>
      <c r="P532" s="308"/>
      <c r="Q532" s="212" t="s">
        <v>18</v>
      </c>
      <c r="R532" s="155"/>
      <c r="S532" s="155"/>
      <c r="T532" s="155"/>
      <c r="U532" s="155"/>
      <c r="V532" s="155"/>
      <c r="W532" s="155">
        <f t="shared" si="8"/>
        <v>0</v>
      </c>
    </row>
    <row r="533" spans="2:23" ht="30" customHeight="1">
      <c r="B533" s="171"/>
      <c r="C533" s="312">
        <v>2018</v>
      </c>
      <c r="D533" s="312"/>
      <c r="E533" s="215" t="s">
        <v>537</v>
      </c>
      <c r="F533" s="314" t="s">
        <v>536</v>
      </c>
      <c r="G533" s="314"/>
      <c r="H533" s="314"/>
      <c r="I533" s="215" t="s">
        <v>450</v>
      </c>
      <c r="J533" s="314" t="s">
        <v>17</v>
      </c>
      <c r="K533" s="314"/>
      <c r="L533" s="213" t="s">
        <v>29</v>
      </c>
      <c r="M533" s="213">
        <v>4</v>
      </c>
      <c r="N533" s="312" t="s">
        <v>19</v>
      </c>
      <c r="O533" s="312"/>
      <c r="P533" s="312"/>
      <c r="Q533" s="213" t="s">
        <v>18</v>
      </c>
      <c r="W533" s="144">
        <f t="shared" si="8"/>
        <v>0</v>
      </c>
    </row>
    <row r="534" spans="2:23" ht="30" customHeight="1">
      <c r="B534" s="171"/>
      <c r="C534" s="312">
        <v>2018</v>
      </c>
      <c r="D534" s="312"/>
      <c r="E534" s="215" t="s">
        <v>535</v>
      </c>
      <c r="F534" s="314" t="s">
        <v>534</v>
      </c>
      <c r="G534" s="314"/>
      <c r="H534" s="314"/>
      <c r="I534" s="215" t="s">
        <v>450</v>
      </c>
      <c r="J534" s="314" t="s">
        <v>17</v>
      </c>
      <c r="K534" s="314"/>
      <c r="L534" s="213" t="s">
        <v>29</v>
      </c>
      <c r="M534" s="213">
        <v>4</v>
      </c>
      <c r="N534" s="312" t="s">
        <v>19</v>
      </c>
      <c r="O534" s="312"/>
      <c r="P534" s="312"/>
      <c r="Q534" s="213" t="s">
        <v>18</v>
      </c>
      <c r="W534" s="144">
        <f t="shared" si="8"/>
        <v>0</v>
      </c>
    </row>
    <row r="535" spans="2:23" s="179" customFormat="1" ht="30" customHeight="1">
      <c r="B535" s="178"/>
      <c r="C535" s="305">
        <v>2018</v>
      </c>
      <c r="D535" s="305"/>
      <c r="E535" s="211" t="s">
        <v>533</v>
      </c>
      <c r="F535" s="307" t="s">
        <v>531</v>
      </c>
      <c r="G535" s="307"/>
      <c r="H535" s="307"/>
      <c r="I535" s="211" t="s">
        <v>450</v>
      </c>
      <c r="J535" s="307" t="s">
        <v>17</v>
      </c>
      <c r="K535" s="307"/>
      <c r="L535" s="209" t="s">
        <v>18</v>
      </c>
      <c r="M535" s="209">
        <v>1</v>
      </c>
      <c r="N535" s="305" t="s">
        <v>19</v>
      </c>
      <c r="O535" s="305"/>
      <c r="P535" s="305"/>
      <c r="Q535" s="209" t="s">
        <v>18</v>
      </c>
      <c r="R535" s="148"/>
      <c r="S535" s="148"/>
      <c r="T535" s="148"/>
      <c r="U535" s="148">
        <f>U536</f>
        <v>527.21</v>
      </c>
      <c r="V535" s="148"/>
      <c r="W535" s="148">
        <f t="shared" si="8"/>
        <v>527.21</v>
      </c>
    </row>
    <row r="536" spans="2:23" s="179" customFormat="1" ht="30" customHeight="1">
      <c r="B536" s="178"/>
      <c r="C536" s="305">
        <v>2018</v>
      </c>
      <c r="D536" s="305"/>
      <c r="E536" s="211" t="s">
        <v>532</v>
      </c>
      <c r="F536" s="307" t="s">
        <v>531</v>
      </c>
      <c r="G536" s="307"/>
      <c r="H536" s="307"/>
      <c r="I536" s="211" t="s">
        <v>450</v>
      </c>
      <c r="J536" s="307" t="s">
        <v>17</v>
      </c>
      <c r="K536" s="307"/>
      <c r="L536" s="209" t="s">
        <v>18</v>
      </c>
      <c r="M536" s="209">
        <v>2</v>
      </c>
      <c r="N536" s="305" t="s">
        <v>19</v>
      </c>
      <c r="O536" s="305"/>
      <c r="P536" s="305"/>
      <c r="Q536" s="209" t="s">
        <v>18</v>
      </c>
      <c r="R536" s="148"/>
      <c r="S536" s="148"/>
      <c r="T536" s="148"/>
      <c r="U536" s="148">
        <f>U537+U541</f>
        <v>527.21</v>
      </c>
      <c r="V536" s="148"/>
      <c r="W536" s="148">
        <f t="shared" si="8"/>
        <v>527.21</v>
      </c>
    </row>
    <row r="537" spans="2:23" s="181" customFormat="1" ht="30" customHeight="1">
      <c r="B537" s="180"/>
      <c r="C537" s="308">
        <v>2018</v>
      </c>
      <c r="D537" s="308"/>
      <c r="E537" s="153" t="s">
        <v>530</v>
      </c>
      <c r="F537" s="310" t="s">
        <v>529</v>
      </c>
      <c r="G537" s="310"/>
      <c r="H537" s="310"/>
      <c r="I537" s="153" t="s">
        <v>450</v>
      </c>
      <c r="J537" s="310" t="s">
        <v>17</v>
      </c>
      <c r="K537" s="310"/>
      <c r="L537" s="212" t="s">
        <v>18</v>
      </c>
      <c r="M537" s="212">
        <v>3</v>
      </c>
      <c r="N537" s="308" t="s">
        <v>19</v>
      </c>
      <c r="O537" s="308"/>
      <c r="P537" s="308"/>
      <c r="Q537" s="212" t="s">
        <v>18</v>
      </c>
      <c r="R537" s="155"/>
      <c r="S537" s="155"/>
      <c r="T537" s="155"/>
      <c r="U537" s="155"/>
      <c r="V537" s="155"/>
      <c r="W537" s="155">
        <f t="shared" si="8"/>
        <v>0</v>
      </c>
    </row>
    <row r="538" spans="2:23" ht="30" customHeight="1">
      <c r="B538" s="171"/>
      <c r="C538" s="312">
        <v>2018</v>
      </c>
      <c r="D538" s="312"/>
      <c r="E538" s="215" t="s">
        <v>528</v>
      </c>
      <c r="F538" s="314" t="s">
        <v>527</v>
      </c>
      <c r="G538" s="314"/>
      <c r="H538" s="314"/>
      <c r="I538" s="215" t="s">
        <v>450</v>
      </c>
      <c r="J538" s="314" t="s">
        <v>17</v>
      </c>
      <c r="K538" s="314"/>
      <c r="L538" s="213" t="s">
        <v>29</v>
      </c>
      <c r="M538" s="213">
        <v>4</v>
      </c>
      <c r="N538" s="312" t="s">
        <v>19</v>
      </c>
      <c r="O538" s="312"/>
      <c r="P538" s="312"/>
      <c r="Q538" s="213" t="s">
        <v>18</v>
      </c>
      <c r="W538" s="144">
        <f t="shared" si="8"/>
        <v>0</v>
      </c>
    </row>
    <row r="539" spans="2:23" ht="30" customHeight="1">
      <c r="B539" s="171"/>
      <c r="C539" s="312">
        <v>2018</v>
      </c>
      <c r="D539" s="312"/>
      <c r="E539" s="215" t="s">
        <v>526</v>
      </c>
      <c r="F539" s="314" t="s">
        <v>525</v>
      </c>
      <c r="G539" s="314"/>
      <c r="H539" s="314"/>
      <c r="I539" s="215" t="s">
        <v>450</v>
      </c>
      <c r="J539" s="314" t="s">
        <v>17</v>
      </c>
      <c r="K539" s="314"/>
      <c r="L539" s="213" t="s">
        <v>29</v>
      </c>
      <c r="M539" s="213">
        <v>4</v>
      </c>
      <c r="N539" s="312" t="s">
        <v>19</v>
      </c>
      <c r="O539" s="312"/>
      <c r="P539" s="312"/>
      <c r="Q539" s="213" t="s">
        <v>18</v>
      </c>
      <c r="W539" s="144">
        <f t="shared" si="8"/>
        <v>0</v>
      </c>
    </row>
    <row r="540" spans="2:23" ht="30" customHeight="1">
      <c r="B540" s="171"/>
      <c r="C540" s="312">
        <v>2018</v>
      </c>
      <c r="D540" s="312"/>
      <c r="E540" s="215" t="s">
        <v>524</v>
      </c>
      <c r="F540" s="314" t="s">
        <v>523</v>
      </c>
      <c r="G540" s="314"/>
      <c r="H540" s="314"/>
      <c r="I540" s="215" t="s">
        <v>450</v>
      </c>
      <c r="J540" s="314" t="s">
        <v>17</v>
      </c>
      <c r="K540" s="314"/>
      <c r="L540" s="213" t="s">
        <v>29</v>
      </c>
      <c r="M540" s="213">
        <v>4</v>
      </c>
      <c r="N540" s="312" t="s">
        <v>19</v>
      </c>
      <c r="O540" s="312"/>
      <c r="P540" s="312"/>
      <c r="Q540" s="213" t="s">
        <v>18</v>
      </c>
      <c r="W540" s="144">
        <f t="shared" si="8"/>
        <v>0</v>
      </c>
    </row>
    <row r="541" spans="2:23" s="181" customFormat="1" ht="30" customHeight="1">
      <c r="B541" s="180"/>
      <c r="C541" s="308">
        <v>2018</v>
      </c>
      <c r="D541" s="308"/>
      <c r="E541" s="153" t="s">
        <v>522</v>
      </c>
      <c r="F541" s="310" t="s">
        <v>521</v>
      </c>
      <c r="G541" s="310"/>
      <c r="H541" s="310"/>
      <c r="I541" s="153" t="s">
        <v>450</v>
      </c>
      <c r="J541" s="310" t="s">
        <v>17</v>
      </c>
      <c r="K541" s="310"/>
      <c r="L541" s="212" t="s">
        <v>18</v>
      </c>
      <c r="M541" s="212">
        <v>3</v>
      </c>
      <c r="N541" s="308"/>
      <c r="O541" s="308"/>
      <c r="P541" s="308"/>
      <c r="Q541" s="212"/>
      <c r="R541" s="155"/>
      <c r="S541" s="155"/>
      <c r="T541" s="155"/>
      <c r="U541" s="155">
        <f>U542+U543+U544+U545+U546+U547+U548+U549+U550+U551+U552+U553+U554+U555+U556+U557+U558+U559+U560+U561+U562+U563+U564+U565+U566+U567+U568+U569+U570</f>
        <v>527.21</v>
      </c>
      <c r="V541" s="155"/>
      <c r="W541" s="155">
        <f t="shared" si="8"/>
        <v>527.21</v>
      </c>
    </row>
    <row r="542" spans="2:23" ht="30" customHeight="1">
      <c r="B542" s="171"/>
      <c r="C542" s="312">
        <v>2018</v>
      </c>
      <c r="D542" s="312"/>
      <c r="E542" s="215" t="s">
        <v>520</v>
      </c>
      <c r="F542" s="314" t="s">
        <v>519</v>
      </c>
      <c r="G542" s="314"/>
      <c r="H542" s="314"/>
      <c r="I542" s="215" t="s">
        <v>450</v>
      </c>
      <c r="J542" s="314" t="s">
        <v>17</v>
      </c>
      <c r="K542" s="314"/>
      <c r="L542" s="213" t="s">
        <v>29</v>
      </c>
      <c r="M542" s="213">
        <v>4</v>
      </c>
      <c r="N542" s="312" t="s">
        <v>19</v>
      </c>
      <c r="O542" s="312"/>
      <c r="P542" s="312"/>
      <c r="Q542" s="213" t="s">
        <v>18</v>
      </c>
      <c r="W542" s="144">
        <f t="shared" si="8"/>
        <v>0</v>
      </c>
    </row>
    <row r="543" spans="2:23" ht="30" customHeight="1">
      <c r="B543" s="171"/>
      <c r="C543" s="312">
        <v>2018</v>
      </c>
      <c r="D543" s="312"/>
      <c r="E543" s="215" t="s">
        <v>518</v>
      </c>
      <c r="F543" s="314" t="s">
        <v>517</v>
      </c>
      <c r="G543" s="314"/>
      <c r="H543" s="314"/>
      <c r="I543" s="215" t="s">
        <v>450</v>
      </c>
      <c r="J543" s="314" t="s">
        <v>17</v>
      </c>
      <c r="K543" s="314"/>
      <c r="L543" s="213" t="s">
        <v>29</v>
      </c>
      <c r="M543" s="213">
        <v>4</v>
      </c>
      <c r="N543" s="312" t="s">
        <v>19</v>
      </c>
      <c r="O543" s="312"/>
      <c r="P543" s="312"/>
      <c r="Q543" s="213" t="s">
        <v>18</v>
      </c>
      <c r="W543" s="144">
        <f t="shared" si="8"/>
        <v>0</v>
      </c>
    </row>
    <row r="544" spans="2:23" ht="30" customHeight="1">
      <c r="B544" s="171"/>
      <c r="C544" s="312">
        <v>2018</v>
      </c>
      <c r="D544" s="312"/>
      <c r="E544" s="215" t="s">
        <v>516</v>
      </c>
      <c r="F544" s="314" t="s">
        <v>515</v>
      </c>
      <c r="G544" s="314"/>
      <c r="H544" s="314"/>
      <c r="I544" s="215" t="s">
        <v>450</v>
      </c>
      <c r="J544" s="314" t="s">
        <v>17</v>
      </c>
      <c r="K544" s="314"/>
      <c r="L544" s="213" t="s">
        <v>29</v>
      </c>
      <c r="M544" s="213">
        <v>4</v>
      </c>
      <c r="N544" s="312" t="s">
        <v>19</v>
      </c>
      <c r="O544" s="312"/>
      <c r="P544" s="312"/>
      <c r="Q544" s="213" t="s">
        <v>18</v>
      </c>
      <c r="W544" s="144">
        <f t="shared" si="8"/>
        <v>0</v>
      </c>
    </row>
    <row r="545" spans="2:23" ht="30" customHeight="1">
      <c r="B545" s="171"/>
      <c r="C545" s="312">
        <v>2018</v>
      </c>
      <c r="D545" s="312"/>
      <c r="E545" s="215" t="s">
        <v>514</v>
      </c>
      <c r="F545" s="314" t="s">
        <v>513</v>
      </c>
      <c r="G545" s="314"/>
      <c r="H545" s="314"/>
      <c r="I545" s="215" t="s">
        <v>450</v>
      </c>
      <c r="J545" s="314" t="s">
        <v>17</v>
      </c>
      <c r="K545" s="314"/>
      <c r="L545" s="213" t="s">
        <v>29</v>
      </c>
      <c r="M545" s="213">
        <v>4</v>
      </c>
      <c r="N545" s="312" t="s">
        <v>19</v>
      </c>
      <c r="O545" s="312"/>
      <c r="P545" s="312"/>
      <c r="Q545" s="213" t="s">
        <v>18</v>
      </c>
      <c r="W545" s="144">
        <f t="shared" si="8"/>
        <v>0</v>
      </c>
    </row>
    <row r="546" spans="2:23" ht="30" customHeight="1">
      <c r="B546" s="171"/>
      <c r="C546" s="312">
        <v>2018</v>
      </c>
      <c r="D546" s="312"/>
      <c r="E546" s="215" t="s">
        <v>512</v>
      </c>
      <c r="F546" s="314" t="s">
        <v>511</v>
      </c>
      <c r="G546" s="314"/>
      <c r="H546" s="314"/>
      <c r="I546" s="215" t="s">
        <v>450</v>
      </c>
      <c r="J546" s="314" t="s">
        <v>17</v>
      </c>
      <c r="K546" s="314"/>
      <c r="L546" s="213" t="s">
        <v>29</v>
      </c>
      <c r="M546" s="213">
        <v>4</v>
      </c>
      <c r="N546" s="312" t="s">
        <v>19</v>
      </c>
      <c r="O546" s="312"/>
      <c r="P546" s="312"/>
      <c r="Q546" s="213" t="s">
        <v>18</v>
      </c>
      <c r="W546" s="144">
        <f t="shared" si="8"/>
        <v>0</v>
      </c>
    </row>
    <row r="547" spans="2:23" ht="30" customHeight="1">
      <c r="B547" s="171"/>
      <c r="C547" s="312">
        <v>2018</v>
      </c>
      <c r="D547" s="312"/>
      <c r="E547" s="215" t="s">
        <v>510</v>
      </c>
      <c r="F547" s="314" t="s">
        <v>509</v>
      </c>
      <c r="G547" s="314"/>
      <c r="H547" s="314"/>
      <c r="I547" s="215" t="s">
        <v>450</v>
      </c>
      <c r="J547" s="314" t="s">
        <v>17</v>
      </c>
      <c r="K547" s="314"/>
      <c r="L547" s="213" t="s">
        <v>29</v>
      </c>
      <c r="M547" s="213">
        <v>4</v>
      </c>
      <c r="N547" s="312" t="s">
        <v>19</v>
      </c>
      <c r="O547" s="312"/>
      <c r="P547" s="312"/>
      <c r="Q547" s="213" t="s">
        <v>18</v>
      </c>
      <c r="W547" s="144">
        <f t="shared" si="8"/>
        <v>0</v>
      </c>
    </row>
    <row r="548" spans="2:23" ht="30" customHeight="1">
      <c r="B548" s="171"/>
      <c r="C548" s="312">
        <v>2018</v>
      </c>
      <c r="D548" s="312"/>
      <c r="E548" s="215" t="s">
        <v>508</v>
      </c>
      <c r="F548" s="314" t="s">
        <v>507</v>
      </c>
      <c r="G548" s="314"/>
      <c r="H548" s="314"/>
      <c r="I548" s="215" t="s">
        <v>450</v>
      </c>
      <c r="J548" s="314" t="s">
        <v>17</v>
      </c>
      <c r="K548" s="314"/>
      <c r="L548" s="213" t="s">
        <v>29</v>
      </c>
      <c r="M548" s="213">
        <v>4</v>
      </c>
      <c r="N548" s="312" t="s">
        <v>19</v>
      </c>
      <c r="O548" s="312"/>
      <c r="P548" s="312"/>
      <c r="Q548" s="213" t="s">
        <v>18</v>
      </c>
      <c r="W548" s="144">
        <f t="shared" si="8"/>
        <v>0</v>
      </c>
    </row>
    <row r="549" spans="2:23" ht="30" customHeight="1">
      <c r="B549" s="171"/>
      <c r="C549" s="312">
        <v>2018</v>
      </c>
      <c r="D549" s="312"/>
      <c r="E549" s="215" t="s">
        <v>506</v>
      </c>
      <c r="F549" s="314" t="s">
        <v>505</v>
      </c>
      <c r="G549" s="314"/>
      <c r="H549" s="314"/>
      <c r="I549" s="215" t="s">
        <v>450</v>
      </c>
      <c r="J549" s="314" t="s">
        <v>17</v>
      </c>
      <c r="K549" s="314"/>
      <c r="L549" s="213" t="s">
        <v>29</v>
      </c>
      <c r="M549" s="213">
        <v>4</v>
      </c>
      <c r="N549" s="312" t="s">
        <v>19</v>
      </c>
      <c r="O549" s="312"/>
      <c r="P549" s="312"/>
      <c r="Q549" s="213" t="s">
        <v>18</v>
      </c>
      <c r="W549" s="144">
        <f t="shared" si="8"/>
        <v>0</v>
      </c>
    </row>
    <row r="550" spans="2:23" ht="30" customHeight="1">
      <c r="B550" s="171"/>
      <c r="C550" s="312">
        <v>2018</v>
      </c>
      <c r="D550" s="312"/>
      <c r="E550" s="215" t="s">
        <v>504</v>
      </c>
      <c r="F550" s="314" t="s">
        <v>503</v>
      </c>
      <c r="G550" s="314"/>
      <c r="H550" s="314"/>
      <c r="I550" s="215" t="s">
        <v>450</v>
      </c>
      <c r="J550" s="314" t="s">
        <v>17</v>
      </c>
      <c r="K550" s="314"/>
      <c r="L550" s="213" t="s">
        <v>29</v>
      </c>
      <c r="M550" s="213">
        <v>4</v>
      </c>
      <c r="N550" s="312" t="s">
        <v>19</v>
      </c>
      <c r="O550" s="312"/>
      <c r="P550" s="312"/>
      <c r="Q550" s="213" t="s">
        <v>18</v>
      </c>
      <c r="U550" s="144">
        <v>527.21</v>
      </c>
      <c r="W550" s="144">
        <f t="shared" si="8"/>
        <v>527.21</v>
      </c>
    </row>
    <row r="551" spans="2:23" ht="30" customHeight="1">
      <c r="B551" s="171"/>
      <c r="C551" s="312">
        <v>2018</v>
      </c>
      <c r="D551" s="312"/>
      <c r="E551" s="215" t="s">
        <v>502</v>
      </c>
      <c r="F551" s="314" t="s">
        <v>501</v>
      </c>
      <c r="G551" s="314"/>
      <c r="H551" s="314"/>
      <c r="I551" s="215" t="s">
        <v>450</v>
      </c>
      <c r="J551" s="314" t="s">
        <v>17</v>
      </c>
      <c r="K551" s="314"/>
      <c r="L551" s="213" t="s">
        <v>29</v>
      </c>
      <c r="M551" s="213">
        <v>4</v>
      </c>
      <c r="N551" s="312" t="s">
        <v>19</v>
      </c>
      <c r="O551" s="312"/>
      <c r="P551" s="312"/>
      <c r="Q551" s="213" t="s">
        <v>18</v>
      </c>
      <c r="W551" s="144">
        <f t="shared" si="8"/>
        <v>0</v>
      </c>
    </row>
    <row r="552" spans="2:23" ht="30" customHeight="1">
      <c r="B552" s="171"/>
      <c r="C552" s="312">
        <v>2018</v>
      </c>
      <c r="D552" s="312"/>
      <c r="E552" s="215" t="s">
        <v>500</v>
      </c>
      <c r="F552" s="314" t="s">
        <v>499</v>
      </c>
      <c r="G552" s="314"/>
      <c r="H552" s="314"/>
      <c r="I552" s="215" t="s">
        <v>450</v>
      </c>
      <c r="J552" s="314" t="s">
        <v>17</v>
      </c>
      <c r="K552" s="314"/>
      <c r="L552" s="213" t="s">
        <v>29</v>
      </c>
      <c r="M552" s="213">
        <v>4</v>
      </c>
      <c r="N552" s="312" t="s">
        <v>19</v>
      </c>
      <c r="O552" s="312"/>
      <c r="P552" s="312"/>
      <c r="Q552" s="213" t="s">
        <v>18</v>
      </c>
      <c r="W552" s="144">
        <f t="shared" si="8"/>
        <v>0</v>
      </c>
    </row>
    <row r="553" spans="2:23" ht="30" customHeight="1">
      <c r="B553" s="171"/>
      <c r="C553" s="312">
        <v>2018</v>
      </c>
      <c r="D553" s="312"/>
      <c r="E553" s="215" t="s">
        <v>498</v>
      </c>
      <c r="F553" s="314" t="s">
        <v>497</v>
      </c>
      <c r="G553" s="314"/>
      <c r="H553" s="314"/>
      <c r="I553" s="215" t="s">
        <v>450</v>
      </c>
      <c r="J553" s="314" t="s">
        <v>17</v>
      </c>
      <c r="K553" s="314"/>
      <c r="L553" s="213" t="s">
        <v>29</v>
      </c>
      <c r="M553" s="213">
        <v>4</v>
      </c>
      <c r="N553" s="312" t="s">
        <v>19</v>
      </c>
      <c r="O553" s="312"/>
      <c r="P553" s="312"/>
      <c r="Q553" s="213" t="s">
        <v>18</v>
      </c>
      <c r="W553" s="144">
        <f t="shared" si="8"/>
        <v>0</v>
      </c>
    </row>
    <row r="554" spans="2:23" ht="30" customHeight="1">
      <c r="B554" s="171"/>
      <c r="C554" s="312">
        <v>2018</v>
      </c>
      <c r="D554" s="312"/>
      <c r="E554" s="215" t="s">
        <v>496</v>
      </c>
      <c r="F554" s="314" t="s">
        <v>495</v>
      </c>
      <c r="G554" s="314"/>
      <c r="H554" s="314"/>
      <c r="I554" s="215" t="s">
        <v>450</v>
      </c>
      <c r="J554" s="314" t="s">
        <v>17</v>
      </c>
      <c r="K554" s="314"/>
      <c r="L554" s="213" t="s">
        <v>29</v>
      </c>
      <c r="M554" s="213">
        <v>4</v>
      </c>
      <c r="N554" s="312" t="s">
        <v>19</v>
      </c>
      <c r="O554" s="312"/>
      <c r="P554" s="312"/>
      <c r="Q554" s="213" t="s">
        <v>18</v>
      </c>
      <c r="W554" s="144">
        <f t="shared" si="8"/>
        <v>0</v>
      </c>
    </row>
    <row r="555" spans="2:23" ht="30" customHeight="1">
      <c r="B555" s="171"/>
      <c r="C555" s="312">
        <v>2018</v>
      </c>
      <c r="D555" s="312"/>
      <c r="E555" s="215" t="s">
        <v>494</v>
      </c>
      <c r="F555" s="314" t="s">
        <v>493</v>
      </c>
      <c r="G555" s="314"/>
      <c r="H555" s="314"/>
      <c r="I555" s="215" t="s">
        <v>450</v>
      </c>
      <c r="J555" s="314" t="s">
        <v>17</v>
      </c>
      <c r="K555" s="314"/>
      <c r="L555" s="213" t="s">
        <v>29</v>
      </c>
      <c r="M555" s="213">
        <v>4</v>
      </c>
      <c r="N555" s="312" t="s">
        <v>19</v>
      </c>
      <c r="O555" s="312"/>
      <c r="P555" s="312"/>
      <c r="Q555" s="213" t="s">
        <v>18</v>
      </c>
      <c r="W555" s="144">
        <f t="shared" si="8"/>
        <v>0</v>
      </c>
    </row>
    <row r="556" spans="2:23" ht="30" customHeight="1">
      <c r="B556" s="171"/>
      <c r="C556" s="312">
        <v>2018</v>
      </c>
      <c r="D556" s="312"/>
      <c r="E556" s="215" t="s">
        <v>492</v>
      </c>
      <c r="F556" s="314" t="s">
        <v>491</v>
      </c>
      <c r="G556" s="314"/>
      <c r="H556" s="314"/>
      <c r="I556" s="215" t="s">
        <v>450</v>
      </c>
      <c r="J556" s="314" t="s">
        <v>17</v>
      </c>
      <c r="K556" s="314"/>
      <c r="L556" s="213" t="s">
        <v>29</v>
      </c>
      <c r="M556" s="213">
        <v>4</v>
      </c>
      <c r="N556" s="312" t="s">
        <v>19</v>
      </c>
      <c r="O556" s="312"/>
      <c r="P556" s="312"/>
      <c r="Q556" s="213" t="s">
        <v>18</v>
      </c>
      <c r="W556" s="144">
        <f t="shared" si="8"/>
        <v>0</v>
      </c>
    </row>
    <row r="557" spans="2:23" ht="30" customHeight="1">
      <c r="B557" s="171"/>
      <c r="C557" s="312">
        <v>2018</v>
      </c>
      <c r="D557" s="312"/>
      <c r="E557" s="215" t="s">
        <v>490</v>
      </c>
      <c r="F557" s="314" t="s">
        <v>489</v>
      </c>
      <c r="G557" s="314"/>
      <c r="H557" s="314"/>
      <c r="I557" s="215" t="s">
        <v>450</v>
      </c>
      <c r="J557" s="314" t="s">
        <v>17</v>
      </c>
      <c r="K557" s="314"/>
      <c r="L557" s="213" t="s">
        <v>29</v>
      </c>
      <c r="M557" s="213">
        <v>4</v>
      </c>
      <c r="N557" s="312" t="s">
        <v>19</v>
      </c>
      <c r="O557" s="312"/>
      <c r="P557" s="312"/>
      <c r="Q557" s="213" t="s">
        <v>18</v>
      </c>
      <c r="W557" s="144">
        <f t="shared" si="8"/>
        <v>0</v>
      </c>
    </row>
    <row r="558" spans="2:23" ht="30" customHeight="1">
      <c r="B558" s="171"/>
      <c r="C558" s="312">
        <v>2018</v>
      </c>
      <c r="D558" s="312"/>
      <c r="E558" s="215" t="s">
        <v>488</v>
      </c>
      <c r="F558" s="314" t="s">
        <v>487</v>
      </c>
      <c r="G558" s="314"/>
      <c r="H558" s="314"/>
      <c r="I558" s="215" t="s">
        <v>450</v>
      </c>
      <c r="J558" s="314" t="s">
        <v>17</v>
      </c>
      <c r="K558" s="314"/>
      <c r="L558" s="213" t="s">
        <v>29</v>
      </c>
      <c r="M558" s="213">
        <v>4</v>
      </c>
      <c r="N558" s="312" t="s">
        <v>19</v>
      </c>
      <c r="O558" s="312"/>
      <c r="P558" s="312"/>
      <c r="Q558" s="213" t="s">
        <v>18</v>
      </c>
      <c r="W558" s="144">
        <f t="shared" si="8"/>
        <v>0</v>
      </c>
    </row>
    <row r="559" spans="2:23" ht="30" customHeight="1">
      <c r="B559" s="171"/>
      <c r="C559" s="312">
        <v>2018</v>
      </c>
      <c r="D559" s="312"/>
      <c r="E559" s="215" t="s">
        <v>486</v>
      </c>
      <c r="F559" s="314" t="s">
        <v>485</v>
      </c>
      <c r="G559" s="314"/>
      <c r="H559" s="314"/>
      <c r="I559" s="215" t="s">
        <v>450</v>
      </c>
      <c r="J559" s="314" t="s">
        <v>17</v>
      </c>
      <c r="K559" s="314"/>
      <c r="L559" s="213" t="s">
        <v>29</v>
      </c>
      <c r="M559" s="213">
        <v>4</v>
      </c>
      <c r="N559" s="312" t="s">
        <v>19</v>
      </c>
      <c r="O559" s="312"/>
      <c r="P559" s="312"/>
      <c r="Q559" s="213" t="s">
        <v>18</v>
      </c>
      <c r="W559" s="144">
        <f t="shared" si="8"/>
        <v>0</v>
      </c>
    </row>
    <row r="560" spans="2:23" ht="30" customHeight="1">
      <c r="B560" s="171"/>
      <c r="C560" s="312">
        <v>2018</v>
      </c>
      <c r="D560" s="312"/>
      <c r="E560" s="215" t="s">
        <v>484</v>
      </c>
      <c r="F560" s="314" t="s">
        <v>483</v>
      </c>
      <c r="G560" s="314"/>
      <c r="H560" s="314"/>
      <c r="I560" s="215" t="s">
        <v>450</v>
      </c>
      <c r="J560" s="314" t="s">
        <v>17</v>
      </c>
      <c r="K560" s="314"/>
      <c r="L560" s="213" t="s">
        <v>29</v>
      </c>
      <c r="M560" s="213">
        <v>4</v>
      </c>
      <c r="N560" s="312" t="s">
        <v>19</v>
      </c>
      <c r="O560" s="312"/>
      <c r="P560" s="312"/>
      <c r="Q560" s="213" t="s">
        <v>18</v>
      </c>
      <c r="W560" s="144">
        <f t="shared" si="8"/>
        <v>0</v>
      </c>
    </row>
    <row r="561" spans="2:23" ht="30" customHeight="1">
      <c r="B561" s="171"/>
      <c r="C561" s="312">
        <v>2018</v>
      </c>
      <c r="D561" s="312"/>
      <c r="E561" s="215" t="s">
        <v>482</v>
      </c>
      <c r="F561" s="314" t="s">
        <v>481</v>
      </c>
      <c r="G561" s="314"/>
      <c r="H561" s="314"/>
      <c r="I561" s="215" t="s">
        <v>450</v>
      </c>
      <c r="J561" s="314" t="s">
        <v>17</v>
      </c>
      <c r="K561" s="314"/>
      <c r="L561" s="213" t="s">
        <v>29</v>
      </c>
      <c r="M561" s="213">
        <v>4</v>
      </c>
      <c r="N561" s="312" t="s">
        <v>19</v>
      </c>
      <c r="O561" s="312"/>
      <c r="P561" s="312"/>
      <c r="Q561" s="213" t="s">
        <v>18</v>
      </c>
      <c r="W561" s="144">
        <f t="shared" si="8"/>
        <v>0</v>
      </c>
    </row>
    <row r="562" spans="2:23" ht="30" customHeight="1">
      <c r="B562" s="171"/>
      <c r="C562" s="312">
        <v>2018</v>
      </c>
      <c r="D562" s="312"/>
      <c r="E562" s="215" t="s">
        <v>480</v>
      </c>
      <c r="F562" s="314" t="s">
        <v>479</v>
      </c>
      <c r="G562" s="314"/>
      <c r="H562" s="314"/>
      <c r="I562" s="215" t="s">
        <v>450</v>
      </c>
      <c r="J562" s="314" t="s">
        <v>17</v>
      </c>
      <c r="K562" s="314"/>
      <c r="L562" s="213" t="s">
        <v>29</v>
      </c>
      <c r="M562" s="213">
        <v>4</v>
      </c>
      <c r="N562" s="312" t="s">
        <v>19</v>
      </c>
      <c r="O562" s="312"/>
      <c r="P562" s="312"/>
      <c r="Q562" s="213" t="s">
        <v>18</v>
      </c>
      <c r="W562" s="144">
        <f t="shared" si="8"/>
        <v>0</v>
      </c>
    </row>
    <row r="563" spans="2:23" ht="30" customHeight="1">
      <c r="B563" s="171"/>
      <c r="C563" s="312">
        <v>2018</v>
      </c>
      <c r="D563" s="312"/>
      <c r="E563" s="215" t="s">
        <v>478</v>
      </c>
      <c r="F563" s="314" t="s">
        <v>477</v>
      </c>
      <c r="G563" s="314"/>
      <c r="H563" s="314"/>
      <c r="I563" s="215" t="s">
        <v>450</v>
      </c>
      <c r="J563" s="314" t="s">
        <v>17</v>
      </c>
      <c r="K563" s="314"/>
      <c r="L563" s="213" t="s">
        <v>29</v>
      </c>
      <c r="M563" s="213">
        <v>4</v>
      </c>
      <c r="N563" s="312" t="s">
        <v>19</v>
      </c>
      <c r="O563" s="312"/>
      <c r="P563" s="312"/>
      <c r="Q563" s="213" t="s">
        <v>18</v>
      </c>
      <c r="W563" s="144">
        <f t="shared" si="8"/>
        <v>0</v>
      </c>
    </row>
    <row r="564" spans="2:23" ht="30" customHeight="1">
      <c r="B564" s="171"/>
      <c r="C564" s="312">
        <v>2018</v>
      </c>
      <c r="D564" s="312"/>
      <c r="E564" s="215" t="s">
        <v>476</v>
      </c>
      <c r="F564" s="314" t="s">
        <v>475</v>
      </c>
      <c r="G564" s="314"/>
      <c r="H564" s="314"/>
      <c r="I564" s="215" t="s">
        <v>450</v>
      </c>
      <c r="J564" s="314" t="s">
        <v>17</v>
      </c>
      <c r="K564" s="314"/>
      <c r="L564" s="213" t="s">
        <v>29</v>
      </c>
      <c r="M564" s="213">
        <v>4</v>
      </c>
      <c r="N564" s="312" t="s">
        <v>19</v>
      </c>
      <c r="O564" s="312"/>
      <c r="P564" s="312"/>
      <c r="Q564" s="213" t="s">
        <v>18</v>
      </c>
      <c r="W564" s="144">
        <f t="shared" si="8"/>
        <v>0</v>
      </c>
    </row>
    <row r="565" spans="2:23" s="186" customFormat="1" ht="30" customHeight="1">
      <c r="B565" s="171"/>
      <c r="C565" s="299">
        <v>2018</v>
      </c>
      <c r="D565" s="299"/>
      <c r="E565" s="206" t="s">
        <v>474</v>
      </c>
      <c r="F565" s="301" t="s">
        <v>473</v>
      </c>
      <c r="G565" s="301"/>
      <c r="H565" s="301"/>
      <c r="I565" s="206" t="s">
        <v>450</v>
      </c>
      <c r="J565" s="301" t="s">
        <v>17</v>
      </c>
      <c r="K565" s="301"/>
      <c r="L565" s="204" t="s">
        <v>29</v>
      </c>
      <c r="M565" s="204">
        <v>4</v>
      </c>
      <c r="N565" s="299" t="s">
        <v>19</v>
      </c>
      <c r="O565" s="299"/>
      <c r="P565" s="299"/>
      <c r="Q565" s="204" t="s">
        <v>18</v>
      </c>
      <c r="R565" s="159"/>
      <c r="S565" s="159"/>
      <c r="T565" s="159"/>
      <c r="U565" s="159"/>
      <c r="V565" s="159"/>
      <c r="W565" s="159">
        <f t="shared" si="8"/>
        <v>0</v>
      </c>
    </row>
    <row r="566" spans="2:23" s="186" customFormat="1" ht="30" customHeight="1">
      <c r="B566" s="171"/>
      <c r="C566" s="299">
        <v>2018</v>
      </c>
      <c r="D566" s="299"/>
      <c r="E566" s="206" t="s">
        <v>472</v>
      </c>
      <c r="F566" s="301" t="s">
        <v>471</v>
      </c>
      <c r="G566" s="301"/>
      <c r="H566" s="301"/>
      <c r="I566" s="206" t="s">
        <v>450</v>
      </c>
      <c r="J566" s="301" t="s">
        <v>17</v>
      </c>
      <c r="K566" s="301"/>
      <c r="L566" s="204" t="s">
        <v>29</v>
      </c>
      <c r="M566" s="204">
        <v>4</v>
      </c>
      <c r="N566" s="299" t="s">
        <v>19</v>
      </c>
      <c r="O566" s="299"/>
      <c r="P566" s="299"/>
      <c r="Q566" s="204" t="s">
        <v>18</v>
      </c>
      <c r="R566" s="159"/>
      <c r="S566" s="159"/>
      <c r="T566" s="159"/>
      <c r="U566" s="159"/>
      <c r="V566" s="159"/>
      <c r="W566" s="159">
        <f t="shared" si="8"/>
        <v>0</v>
      </c>
    </row>
    <row r="567" spans="2:23" s="186" customFormat="1" ht="30" customHeight="1">
      <c r="B567" s="171"/>
      <c r="C567" s="299">
        <v>2018</v>
      </c>
      <c r="D567" s="299"/>
      <c r="E567" s="206" t="s">
        <v>470</v>
      </c>
      <c r="F567" s="301" t="s">
        <v>469</v>
      </c>
      <c r="G567" s="301"/>
      <c r="H567" s="301"/>
      <c r="I567" s="206" t="s">
        <v>450</v>
      </c>
      <c r="J567" s="301" t="s">
        <v>17</v>
      </c>
      <c r="K567" s="301"/>
      <c r="L567" s="204" t="s">
        <v>29</v>
      </c>
      <c r="M567" s="204">
        <v>4</v>
      </c>
      <c r="N567" s="299" t="s">
        <v>19</v>
      </c>
      <c r="O567" s="299"/>
      <c r="P567" s="299"/>
      <c r="Q567" s="204" t="s">
        <v>18</v>
      </c>
      <c r="R567" s="159"/>
      <c r="S567" s="159"/>
      <c r="T567" s="159"/>
      <c r="U567" s="159"/>
      <c r="V567" s="159"/>
      <c r="W567" s="159">
        <f t="shared" si="8"/>
        <v>0</v>
      </c>
    </row>
    <row r="568" spans="2:23" s="186" customFormat="1" ht="30" customHeight="1">
      <c r="B568" s="171"/>
      <c r="C568" s="299">
        <v>2018</v>
      </c>
      <c r="D568" s="299"/>
      <c r="E568" s="206" t="s">
        <v>468</v>
      </c>
      <c r="F568" s="301" t="s">
        <v>467</v>
      </c>
      <c r="G568" s="301"/>
      <c r="H568" s="301"/>
      <c r="I568" s="206" t="s">
        <v>450</v>
      </c>
      <c r="J568" s="301" t="s">
        <v>17</v>
      </c>
      <c r="K568" s="301"/>
      <c r="L568" s="204" t="s">
        <v>29</v>
      </c>
      <c r="M568" s="204">
        <v>4</v>
      </c>
      <c r="N568" s="299" t="s">
        <v>19</v>
      </c>
      <c r="O568" s="299"/>
      <c r="P568" s="299"/>
      <c r="Q568" s="204" t="s">
        <v>18</v>
      </c>
      <c r="R568" s="159"/>
      <c r="S568" s="159"/>
      <c r="T568" s="159"/>
      <c r="U568" s="159"/>
      <c r="V568" s="159"/>
      <c r="W568" s="159">
        <f t="shared" si="8"/>
        <v>0</v>
      </c>
    </row>
    <row r="569" spans="2:23" ht="30" customHeight="1">
      <c r="B569" s="171"/>
      <c r="C569" s="312">
        <v>2018</v>
      </c>
      <c r="D569" s="312"/>
      <c r="E569" s="215" t="s">
        <v>466</v>
      </c>
      <c r="F569" s="314" t="s">
        <v>465</v>
      </c>
      <c r="G569" s="314"/>
      <c r="H569" s="314"/>
      <c r="I569" s="215" t="s">
        <v>450</v>
      </c>
      <c r="J569" s="314" t="s">
        <v>17</v>
      </c>
      <c r="K569" s="314"/>
      <c r="L569" s="213" t="s">
        <v>29</v>
      </c>
      <c r="M569" s="213">
        <v>4</v>
      </c>
      <c r="N569" s="312" t="s">
        <v>19</v>
      </c>
      <c r="O569" s="312"/>
      <c r="P569" s="312"/>
      <c r="Q569" s="213" t="s">
        <v>18</v>
      </c>
      <c r="W569" s="144">
        <f t="shared" si="8"/>
        <v>0</v>
      </c>
    </row>
    <row r="570" spans="2:23" ht="30" customHeight="1">
      <c r="B570" s="171"/>
      <c r="C570" s="312">
        <v>2018</v>
      </c>
      <c r="D570" s="312"/>
      <c r="E570" s="215" t="s">
        <v>464</v>
      </c>
      <c r="F570" s="314" t="s">
        <v>463</v>
      </c>
      <c r="G570" s="314"/>
      <c r="H570" s="314"/>
      <c r="I570" s="215" t="s">
        <v>450</v>
      </c>
      <c r="J570" s="314" t="s">
        <v>17</v>
      </c>
      <c r="K570" s="314"/>
      <c r="L570" s="213" t="s">
        <v>29</v>
      </c>
      <c r="M570" s="213">
        <v>4</v>
      </c>
      <c r="N570" s="312" t="s">
        <v>19</v>
      </c>
      <c r="O570" s="312"/>
      <c r="P570" s="312"/>
      <c r="Q570" s="213" t="s">
        <v>18</v>
      </c>
      <c r="W570" s="144">
        <f t="shared" si="8"/>
        <v>0</v>
      </c>
    </row>
    <row r="571" spans="2:23" s="179" customFormat="1" ht="30" customHeight="1">
      <c r="B571" s="178"/>
      <c r="C571" s="305">
        <v>2018</v>
      </c>
      <c r="D571" s="305"/>
      <c r="E571" s="211" t="s">
        <v>462</v>
      </c>
      <c r="F571" s="307" t="s">
        <v>460</v>
      </c>
      <c r="G571" s="307"/>
      <c r="H571" s="307"/>
      <c r="I571" s="211" t="s">
        <v>450</v>
      </c>
      <c r="J571" s="307" t="s">
        <v>17</v>
      </c>
      <c r="K571" s="307"/>
      <c r="L571" s="209" t="s">
        <v>18</v>
      </c>
      <c r="M571" s="209">
        <v>1</v>
      </c>
      <c r="N571" s="305" t="s">
        <v>19</v>
      </c>
      <c r="O571" s="305"/>
      <c r="P571" s="305"/>
      <c r="Q571" s="209" t="s">
        <v>18</v>
      </c>
      <c r="R571" s="148"/>
      <c r="S571" s="148"/>
      <c r="T571" s="148"/>
      <c r="U571" s="148"/>
      <c r="V571" s="148"/>
      <c r="W571" s="148">
        <f t="shared" si="8"/>
        <v>0</v>
      </c>
    </row>
    <row r="572" spans="2:23" s="179" customFormat="1" ht="30" customHeight="1">
      <c r="B572" s="178"/>
      <c r="C572" s="305">
        <v>2018</v>
      </c>
      <c r="D572" s="305"/>
      <c r="E572" s="211" t="s">
        <v>461</v>
      </c>
      <c r="F572" s="307" t="s">
        <v>460</v>
      </c>
      <c r="G572" s="307"/>
      <c r="H572" s="307"/>
      <c r="I572" s="211" t="s">
        <v>450</v>
      </c>
      <c r="J572" s="307" t="s">
        <v>17</v>
      </c>
      <c r="K572" s="307"/>
      <c r="L572" s="209" t="s">
        <v>18</v>
      </c>
      <c r="M572" s="209">
        <v>2</v>
      </c>
      <c r="N572" s="305" t="s">
        <v>19</v>
      </c>
      <c r="O572" s="305"/>
      <c r="P572" s="305"/>
      <c r="Q572" s="209" t="s">
        <v>18</v>
      </c>
      <c r="R572" s="148"/>
      <c r="S572" s="148"/>
      <c r="T572" s="148"/>
      <c r="U572" s="148"/>
      <c r="V572" s="148"/>
      <c r="W572" s="148">
        <f t="shared" si="8"/>
        <v>0</v>
      </c>
    </row>
    <row r="573" spans="2:23" s="181" customFormat="1" ht="30" customHeight="1">
      <c r="B573" s="180"/>
      <c r="C573" s="308">
        <v>2018</v>
      </c>
      <c r="D573" s="308"/>
      <c r="E573" s="153" t="s">
        <v>459</v>
      </c>
      <c r="F573" s="310" t="s">
        <v>457</v>
      </c>
      <c r="G573" s="310"/>
      <c r="H573" s="310"/>
      <c r="I573" s="153" t="s">
        <v>450</v>
      </c>
      <c r="J573" s="310" t="s">
        <v>17</v>
      </c>
      <c r="K573" s="310"/>
      <c r="L573" s="212" t="s">
        <v>18</v>
      </c>
      <c r="M573" s="212">
        <v>3</v>
      </c>
      <c r="N573" s="308" t="s">
        <v>19</v>
      </c>
      <c r="O573" s="308"/>
      <c r="P573" s="308"/>
      <c r="Q573" s="212" t="s">
        <v>18</v>
      </c>
      <c r="R573" s="155"/>
      <c r="S573" s="155"/>
      <c r="T573" s="155"/>
      <c r="U573" s="155"/>
      <c r="V573" s="155"/>
      <c r="W573" s="155">
        <f t="shared" si="8"/>
        <v>0</v>
      </c>
    </row>
    <row r="574" spans="2:23" ht="30" customHeight="1">
      <c r="B574" s="171"/>
      <c r="C574" s="312">
        <v>2018</v>
      </c>
      <c r="D574" s="312"/>
      <c r="E574" s="215" t="s">
        <v>458</v>
      </c>
      <c r="F574" s="314" t="s">
        <v>457</v>
      </c>
      <c r="G574" s="314"/>
      <c r="H574" s="314"/>
      <c r="I574" s="215" t="s">
        <v>450</v>
      </c>
      <c r="J574" s="314" t="s">
        <v>17</v>
      </c>
      <c r="K574" s="314"/>
      <c r="L574" s="213" t="s">
        <v>29</v>
      </c>
      <c r="M574" s="213">
        <v>4</v>
      </c>
      <c r="N574" s="312" t="s">
        <v>19</v>
      </c>
      <c r="O574" s="312"/>
      <c r="P574" s="312"/>
      <c r="Q574" s="213" t="s">
        <v>18</v>
      </c>
      <c r="R574" s="159"/>
      <c r="S574" s="159"/>
      <c r="T574" s="159"/>
      <c r="U574" s="159"/>
      <c r="V574" s="159"/>
      <c r="W574" s="159">
        <f t="shared" si="8"/>
        <v>0</v>
      </c>
    </row>
    <row r="575" spans="2:23" s="179" customFormat="1" ht="30" customHeight="1">
      <c r="B575" s="178"/>
      <c r="C575" s="305">
        <v>2018</v>
      </c>
      <c r="D575" s="305"/>
      <c r="E575" s="211" t="s">
        <v>456</v>
      </c>
      <c r="F575" s="307" t="s">
        <v>454</v>
      </c>
      <c r="G575" s="307"/>
      <c r="H575" s="307"/>
      <c r="I575" s="211" t="s">
        <v>450</v>
      </c>
      <c r="J575" s="307" t="s">
        <v>17</v>
      </c>
      <c r="K575" s="307"/>
      <c r="L575" s="209" t="s">
        <v>18</v>
      </c>
      <c r="M575" s="209">
        <v>1</v>
      </c>
      <c r="N575" s="305" t="s">
        <v>19</v>
      </c>
      <c r="O575" s="305"/>
      <c r="P575" s="305"/>
      <c r="Q575" s="209" t="s">
        <v>18</v>
      </c>
      <c r="R575" s="148">
        <f t="shared" ref="R575:T577" si="9">R576</f>
        <v>0</v>
      </c>
      <c r="S575" s="148">
        <f t="shared" si="9"/>
        <v>102528.56</v>
      </c>
      <c r="T575" s="148">
        <f t="shared" si="9"/>
        <v>134317.92000000001</v>
      </c>
      <c r="U575" s="148">
        <v>10000</v>
      </c>
      <c r="V575" s="148"/>
      <c r="W575" s="148">
        <f t="shared" si="8"/>
        <v>246846.48</v>
      </c>
    </row>
    <row r="576" spans="2:23" s="179" customFormat="1" ht="30" customHeight="1">
      <c r="B576" s="178"/>
      <c r="C576" s="305">
        <v>2018</v>
      </c>
      <c r="D576" s="305"/>
      <c r="E576" s="211" t="s">
        <v>455</v>
      </c>
      <c r="F576" s="307" t="s">
        <v>454</v>
      </c>
      <c r="G576" s="307"/>
      <c r="H576" s="307"/>
      <c r="I576" s="211" t="s">
        <v>450</v>
      </c>
      <c r="J576" s="307" t="s">
        <v>17</v>
      </c>
      <c r="K576" s="307"/>
      <c r="L576" s="209" t="s">
        <v>18</v>
      </c>
      <c r="M576" s="209">
        <v>2</v>
      </c>
      <c r="N576" s="305" t="s">
        <v>19</v>
      </c>
      <c r="O576" s="305"/>
      <c r="P576" s="305"/>
      <c r="Q576" s="209" t="s">
        <v>18</v>
      </c>
      <c r="R576" s="148">
        <f t="shared" si="9"/>
        <v>0</v>
      </c>
      <c r="S576" s="148">
        <f t="shared" si="9"/>
        <v>102528.56</v>
      </c>
      <c r="T576" s="148">
        <f t="shared" si="9"/>
        <v>134317.92000000001</v>
      </c>
      <c r="U576" s="148">
        <v>10000</v>
      </c>
      <c r="V576" s="148"/>
      <c r="W576" s="148">
        <f t="shared" si="8"/>
        <v>246846.48</v>
      </c>
    </row>
    <row r="577" spans="2:23" s="181" customFormat="1" ht="30" customHeight="1">
      <c r="B577" s="180"/>
      <c r="C577" s="308">
        <v>2018</v>
      </c>
      <c r="D577" s="308"/>
      <c r="E577" s="153" t="s">
        <v>453</v>
      </c>
      <c r="F577" s="310" t="s">
        <v>451</v>
      </c>
      <c r="G577" s="310"/>
      <c r="H577" s="310"/>
      <c r="I577" s="153" t="s">
        <v>450</v>
      </c>
      <c r="J577" s="310" t="s">
        <v>17</v>
      </c>
      <c r="K577" s="310"/>
      <c r="L577" s="212" t="s">
        <v>18</v>
      </c>
      <c r="M577" s="212">
        <v>3</v>
      </c>
      <c r="N577" s="308" t="s">
        <v>19</v>
      </c>
      <c r="O577" s="308"/>
      <c r="P577" s="308"/>
      <c r="Q577" s="212" t="s">
        <v>18</v>
      </c>
      <c r="R577" s="155">
        <f t="shared" si="9"/>
        <v>0</v>
      </c>
      <c r="S577" s="155">
        <f t="shared" si="9"/>
        <v>102528.56</v>
      </c>
      <c r="T577" s="155">
        <f t="shared" si="9"/>
        <v>134317.92000000001</v>
      </c>
      <c r="U577" s="155">
        <v>10000</v>
      </c>
      <c r="V577" s="155"/>
      <c r="W577" s="155">
        <f t="shared" si="8"/>
        <v>246846.48</v>
      </c>
    </row>
    <row r="578" spans="2:23" ht="30" customHeight="1">
      <c r="B578" s="171"/>
      <c r="C578" s="312">
        <v>2018</v>
      </c>
      <c r="D578" s="312"/>
      <c r="E578" s="215" t="s">
        <v>452</v>
      </c>
      <c r="F578" s="314" t="s">
        <v>451</v>
      </c>
      <c r="G578" s="314"/>
      <c r="H578" s="314"/>
      <c r="I578" s="215" t="s">
        <v>450</v>
      </c>
      <c r="J578" s="314" t="s">
        <v>17</v>
      </c>
      <c r="K578" s="314"/>
      <c r="L578" s="213" t="s">
        <v>29</v>
      </c>
      <c r="M578" s="213">
        <v>4</v>
      </c>
      <c r="N578" s="312" t="s">
        <v>19</v>
      </c>
      <c r="O578" s="312"/>
      <c r="P578" s="312"/>
      <c r="Q578" s="213" t="s">
        <v>18</v>
      </c>
      <c r="R578" s="164"/>
      <c r="S578" s="144">
        <v>102528.56</v>
      </c>
      <c r="T578" s="144">
        <f>48004.79+86313.13</f>
        <v>134317.92000000001</v>
      </c>
      <c r="U578" s="144">
        <v>10000</v>
      </c>
      <c r="W578" s="144">
        <f t="shared" si="8"/>
        <v>246846.48</v>
      </c>
    </row>
    <row r="579" spans="2:23" ht="21" customHeight="1" thickBot="1">
      <c r="B579" s="172"/>
      <c r="F579" s="316" t="s">
        <v>449</v>
      </c>
      <c r="G579" s="316"/>
      <c r="H579" s="316"/>
      <c r="Q579" s="172" t="s">
        <v>448</v>
      </c>
      <c r="R579" s="168">
        <f t="shared" ref="R579:W579" si="10">R575+R571+R535+R3</f>
        <v>0</v>
      </c>
      <c r="S579" s="168">
        <f t="shared" si="10"/>
        <v>107268.16</v>
      </c>
      <c r="T579" s="168">
        <f t="shared" si="10"/>
        <v>135339.80000000002</v>
      </c>
      <c r="U579" s="168">
        <f t="shared" si="10"/>
        <v>66600</v>
      </c>
      <c r="V579" s="168">
        <f t="shared" si="10"/>
        <v>8902.9599999999991</v>
      </c>
      <c r="W579" s="168">
        <f t="shared" si="10"/>
        <v>318110.92000000004</v>
      </c>
    </row>
    <row r="580" spans="2:23" ht="30" customHeight="1" thickTop="1">
      <c r="B580" s="172"/>
      <c r="C580" s="188"/>
      <c r="D580" s="188"/>
      <c r="E580" s="188"/>
      <c r="F580" s="188"/>
      <c r="G580" s="188"/>
      <c r="H580" s="188"/>
      <c r="I580" s="188"/>
      <c r="J580" s="188"/>
      <c r="K580" s="188"/>
      <c r="L580" s="188"/>
      <c r="M580" s="188"/>
      <c r="N580" s="188"/>
      <c r="O580" s="188"/>
      <c r="P580" s="188"/>
      <c r="Q580" s="188"/>
      <c r="R580" s="189"/>
      <c r="S580" s="189"/>
      <c r="T580" s="189"/>
      <c r="U580" s="189"/>
      <c r="V580" s="189"/>
      <c r="W580" s="189"/>
    </row>
    <row r="581" spans="2:23" ht="30" customHeight="1">
      <c r="B581" s="172"/>
    </row>
  </sheetData>
  <autoFilter ref="A1:W583">
    <filterColumn colId="2" showButton="0"/>
    <filterColumn colId="5" showButton="0"/>
    <filterColumn colId="6" showButton="0"/>
    <filterColumn colId="9" showButton="0"/>
    <filterColumn colId="13" showButton="0"/>
    <filterColumn colId="14" showButton="0"/>
  </autoFilter>
  <mergeCells count="2313">
    <mergeCell ref="C3:D3"/>
    <mergeCell ref="F3:H3"/>
    <mergeCell ref="J3:K3"/>
    <mergeCell ref="N3:P3"/>
    <mergeCell ref="C4:D4"/>
    <mergeCell ref="F4:H4"/>
    <mergeCell ref="J4:K4"/>
    <mergeCell ref="N4:P4"/>
    <mergeCell ref="C1:D1"/>
    <mergeCell ref="F1:H1"/>
    <mergeCell ref="J1:K1"/>
    <mergeCell ref="N1:P1"/>
    <mergeCell ref="C2:D2"/>
    <mergeCell ref="F2:H2"/>
    <mergeCell ref="J2:K2"/>
    <mergeCell ref="N2:P2"/>
    <mergeCell ref="C9:D9"/>
    <mergeCell ref="F9:H9"/>
    <mergeCell ref="J9:K9"/>
    <mergeCell ref="N9:P9"/>
    <mergeCell ref="C10:D10"/>
    <mergeCell ref="F10:H10"/>
    <mergeCell ref="J10:K10"/>
    <mergeCell ref="N10:P10"/>
    <mergeCell ref="C7:D7"/>
    <mergeCell ref="F7:H7"/>
    <mergeCell ref="J7:K7"/>
    <mergeCell ref="N7:P7"/>
    <mergeCell ref="C8:D8"/>
    <mergeCell ref="F8:H8"/>
    <mergeCell ref="J8:K8"/>
    <mergeCell ref="N8:P8"/>
    <mergeCell ref="C5:D5"/>
    <mergeCell ref="F5:H5"/>
    <mergeCell ref="J5:K5"/>
    <mergeCell ref="N5:P5"/>
    <mergeCell ref="C6:D6"/>
    <mergeCell ref="F6:H6"/>
    <mergeCell ref="J6:K6"/>
    <mergeCell ref="N6:P6"/>
    <mergeCell ref="C15:D15"/>
    <mergeCell ref="F15:H15"/>
    <mergeCell ref="J15:K15"/>
    <mergeCell ref="N15:P15"/>
    <mergeCell ref="C16:D16"/>
    <mergeCell ref="F16:H16"/>
    <mergeCell ref="J16:K16"/>
    <mergeCell ref="N16:P16"/>
    <mergeCell ref="C13:D13"/>
    <mergeCell ref="F13:H13"/>
    <mergeCell ref="J13:K13"/>
    <mergeCell ref="N13:P13"/>
    <mergeCell ref="C14:D14"/>
    <mergeCell ref="F14:H14"/>
    <mergeCell ref="J14:K14"/>
    <mergeCell ref="N14:P14"/>
    <mergeCell ref="C11:D11"/>
    <mergeCell ref="F11:H11"/>
    <mergeCell ref="J11:K11"/>
    <mergeCell ref="N11:P11"/>
    <mergeCell ref="C12:D12"/>
    <mergeCell ref="F12:H12"/>
    <mergeCell ref="J12:K12"/>
    <mergeCell ref="N12:P12"/>
    <mergeCell ref="C21:D21"/>
    <mergeCell ref="F21:H21"/>
    <mergeCell ref="J21:K21"/>
    <mergeCell ref="N21:P21"/>
    <mergeCell ref="C22:D22"/>
    <mergeCell ref="F22:H22"/>
    <mergeCell ref="J22:K22"/>
    <mergeCell ref="N22:P22"/>
    <mergeCell ref="C19:D19"/>
    <mergeCell ref="F19:H19"/>
    <mergeCell ref="J19:K19"/>
    <mergeCell ref="N19:P19"/>
    <mergeCell ref="C20:D20"/>
    <mergeCell ref="F20:H20"/>
    <mergeCell ref="J20:K20"/>
    <mergeCell ref="N20:P20"/>
    <mergeCell ref="C17:D17"/>
    <mergeCell ref="F17:H17"/>
    <mergeCell ref="J17:K17"/>
    <mergeCell ref="N17:P17"/>
    <mergeCell ref="C18:D18"/>
    <mergeCell ref="F18:H18"/>
    <mergeCell ref="J18:K18"/>
    <mergeCell ref="N18:P18"/>
    <mergeCell ref="C27:D27"/>
    <mergeCell ref="F27:H27"/>
    <mergeCell ref="J27:K27"/>
    <mergeCell ref="N27:P27"/>
    <mergeCell ref="C28:D28"/>
    <mergeCell ref="F28:H28"/>
    <mergeCell ref="J28:K28"/>
    <mergeCell ref="N28:P28"/>
    <mergeCell ref="C25:D25"/>
    <mergeCell ref="F25:H25"/>
    <mergeCell ref="J25:K25"/>
    <mergeCell ref="N25:P25"/>
    <mergeCell ref="C26:D26"/>
    <mergeCell ref="F26:H26"/>
    <mergeCell ref="J26:K26"/>
    <mergeCell ref="N26:P26"/>
    <mergeCell ref="C23:D23"/>
    <mergeCell ref="F23:H23"/>
    <mergeCell ref="J23:K23"/>
    <mergeCell ref="N23:P23"/>
    <mergeCell ref="C24:D24"/>
    <mergeCell ref="F24:H24"/>
    <mergeCell ref="J24:K24"/>
    <mergeCell ref="N24:P24"/>
    <mergeCell ref="C33:D33"/>
    <mergeCell ref="F33:H33"/>
    <mergeCell ref="J33:K33"/>
    <mergeCell ref="N33:P33"/>
    <mergeCell ref="C34:D34"/>
    <mergeCell ref="F34:H34"/>
    <mergeCell ref="J34:K34"/>
    <mergeCell ref="N34:P34"/>
    <mergeCell ref="C31:D31"/>
    <mergeCell ref="F31:H31"/>
    <mergeCell ref="J31:K31"/>
    <mergeCell ref="N31:P31"/>
    <mergeCell ref="C32:D32"/>
    <mergeCell ref="F32:H32"/>
    <mergeCell ref="J32:K32"/>
    <mergeCell ref="N32:P32"/>
    <mergeCell ref="C29:D29"/>
    <mergeCell ref="F29:H29"/>
    <mergeCell ref="J29:K29"/>
    <mergeCell ref="N29:P29"/>
    <mergeCell ref="C30:D30"/>
    <mergeCell ref="F30:H30"/>
    <mergeCell ref="J30:K30"/>
    <mergeCell ref="N30:P30"/>
    <mergeCell ref="C39:D39"/>
    <mergeCell ref="F39:H39"/>
    <mergeCell ref="J39:K39"/>
    <mergeCell ref="N39:P39"/>
    <mergeCell ref="C40:D40"/>
    <mergeCell ref="F40:H40"/>
    <mergeCell ref="J40:K40"/>
    <mergeCell ref="N40:P40"/>
    <mergeCell ref="C37:D37"/>
    <mergeCell ref="F37:H37"/>
    <mergeCell ref="J37:K37"/>
    <mergeCell ref="N37:P37"/>
    <mergeCell ref="C38:D38"/>
    <mergeCell ref="F38:H38"/>
    <mergeCell ref="J38:K38"/>
    <mergeCell ref="N38:P38"/>
    <mergeCell ref="C35:D35"/>
    <mergeCell ref="F35:H35"/>
    <mergeCell ref="J35:K35"/>
    <mergeCell ref="N35:P35"/>
    <mergeCell ref="C36:D36"/>
    <mergeCell ref="F36:H36"/>
    <mergeCell ref="J36:K36"/>
    <mergeCell ref="N36:P36"/>
    <mergeCell ref="C45:D45"/>
    <mergeCell ref="F45:H45"/>
    <mergeCell ref="J45:K45"/>
    <mergeCell ref="N45:P45"/>
    <mergeCell ref="C46:D46"/>
    <mergeCell ref="F46:H46"/>
    <mergeCell ref="J46:K46"/>
    <mergeCell ref="N46:P46"/>
    <mergeCell ref="C43:D43"/>
    <mergeCell ref="F43:H43"/>
    <mergeCell ref="J43:K43"/>
    <mergeCell ref="N43:P43"/>
    <mergeCell ref="C44:D44"/>
    <mergeCell ref="F44:H44"/>
    <mergeCell ref="J44:K44"/>
    <mergeCell ref="N44:P44"/>
    <mergeCell ref="C41:D41"/>
    <mergeCell ref="F41:H41"/>
    <mergeCell ref="J41:K41"/>
    <mergeCell ref="N41:P41"/>
    <mergeCell ref="C42:D42"/>
    <mergeCell ref="F42:H42"/>
    <mergeCell ref="J42:K42"/>
    <mergeCell ref="N42:P42"/>
    <mergeCell ref="C51:D51"/>
    <mergeCell ref="F51:H51"/>
    <mergeCell ref="J51:K51"/>
    <mergeCell ref="N51:P51"/>
    <mergeCell ref="C52:D52"/>
    <mergeCell ref="F52:H52"/>
    <mergeCell ref="J52:K52"/>
    <mergeCell ref="N52:P52"/>
    <mergeCell ref="C49:D49"/>
    <mergeCell ref="F49:H49"/>
    <mergeCell ref="J49:K49"/>
    <mergeCell ref="N49:P49"/>
    <mergeCell ref="C50:D50"/>
    <mergeCell ref="F50:H50"/>
    <mergeCell ref="J50:K50"/>
    <mergeCell ref="N50:P50"/>
    <mergeCell ref="C47:D47"/>
    <mergeCell ref="F47:H47"/>
    <mergeCell ref="J47:K47"/>
    <mergeCell ref="N47:P47"/>
    <mergeCell ref="C48:D48"/>
    <mergeCell ref="F48:H48"/>
    <mergeCell ref="J48:K48"/>
    <mergeCell ref="N48:P48"/>
    <mergeCell ref="C57:D57"/>
    <mergeCell ref="F57:H57"/>
    <mergeCell ref="J57:K57"/>
    <mergeCell ref="N57:P57"/>
    <mergeCell ref="C58:D58"/>
    <mergeCell ref="F58:H58"/>
    <mergeCell ref="J58:K58"/>
    <mergeCell ref="N58:P58"/>
    <mergeCell ref="C55:D55"/>
    <mergeCell ref="F55:H55"/>
    <mergeCell ref="J55:K55"/>
    <mergeCell ref="N55:P55"/>
    <mergeCell ref="C56:D56"/>
    <mergeCell ref="F56:H56"/>
    <mergeCell ref="J56:K56"/>
    <mergeCell ref="N56:P56"/>
    <mergeCell ref="C53:D53"/>
    <mergeCell ref="F53:H53"/>
    <mergeCell ref="J53:K53"/>
    <mergeCell ref="N53:P53"/>
    <mergeCell ref="C54:D54"/>
    <mergeCell ref="F54:H54"/>
    <mergeCell ref="J54:K54"/>
    <mergeCell ref="N54:P54"/>
    <mergeCell ref="C63:D63"/>
    <mergeCell ref="F63:H63"/>
    <mergeCell ref="J63:K63"/>
    <mergeCell ref="N63:P63"/>
    <mergeCell ref="C64:D64"/>
    <mergeCell ref="F64:H64"/>
    <mergeCell ref="J64:K64"/>
    <mergeCell ref="N64:P64"/>
    <mergeCell ref="C61:D61"/>
    <mergeCell ref="F61:H61"/>
    <mergeCell ref="J61:K61"/>
    <mergeCell ref="N61:P61"/>
    <mergeCell ref="C62:D62"/>
    <mergeCell ref="F62:H62"/>
    <mergeCell ref="J62:K62"/>
    <mergeCell ref="N62:P62"/>
    <mergeCell ref="C59:D59"/>
    <mergeCell ref="F59:H59"/>
    <mergeCell ref="J59:K59"/>
    <mergeCell ref="N59:P59"/>
    <mergeCell ref="C60:D60"/>
    <mergeCell ref="F60:H60"/>
    <mergeCell ref="J60:K60"/>
    <mergeCell ref="N60:P60"/>
    <mergeCell ref="C69:D69"/>
    <mergeCell ref="F69:H69"/>
    <mergeCell ref="J69:K69"/>
    <mergeCell ref="N69:P69"/>
    <mergeCell ref="C70:D70"/>
    <mergeCell ref="F70:H70"/>
    <mergeCell ref="J70:K70"/>
    <mergeCell ref="N70:P70"/>
    <mergeCell ref="C67:D67"/>
    <mergeCell ref="F67:H67"/>
    <mergeCell ref="J67:K67"/>
    <mergeCell ref="N67:P67"/>
    <mergeCell ref="C68:D68"/>
    <mergeCell ref="F68:H68"/>
    <mergeCell ref="J68:K68"/>
    <mergeCell ref="N68:P68"/>
    <mergeCell ref="C65:D65"/>
    <mergeCell ref="F65:H65"/>
    <mergeCell ref="J65:K65"/>
    <mergeCell ref="N65:P65"/>
    <mergeCell ref="C66:D66"/>
    <mergeCell ref="F66:H66"/>
    <mergeCell ref="J66:K66"/>
    <mergeCell ref="N66:P66"/>
    <mergeCell ref="C75:D75"/>
    <mergeCell ref="F75:H75"/>
    <mergeCell ref="J75:K75"/>
    <mergeCell ref="N75:P75"/>
    <mergeCell ref="C76:D76"/>
    <mergeCell ref="F76:H76"/>
    <mergeCell ref="J76:K76"/>
    <mergeCell ref="N76:P76"/>
    <mergeCell ref="C73:D73"/>
    <mergeCell ref="F73:H73"/>
    <mergeCell ref="J73:K73"/>
    <mergeCell ref="N73:P73"/>
    <mergeCell ref="C74:D74"/>
    <mergeCell ref="F74:H74"/>
    <mergeCell ref="J74:K74"/>
    <mergeCell ref="N74:P74"/>
    <mergeCell ref="C71:D71"/>
    <mergeCell ref="F71:H71"/>
    <mergeCell ref="J71:K71"/>
    <mergeCell ref="N71:P71"/>
    <mergeCell ref="C72:D72"/>
    <mergeCell ref="F72:H72"/>
    <mergeCell ref="J72:K72"/>
    <mergeCell ref="N72:P72"/>
    <mergeCell ref="C81:D81"/>
    <mergeCell ref="F81:H81"/>
    <mergeCell ref="J81:K81"/>
    <mergeCell ref="N81:P81"/>
    <mergeCell ref="C82:D82"/>
    <mergeCell ref="F82:H82"/>
    <mergeCell ref="J82:K82"/>
    <mergeCell ref="N82:P82"/>
    <mergeCell ref="C79:D79"/>
    <mergeCell ref="F79:H79"/>
    <mergeCell ref="J79:K79"/>
    <mergeCell ref="N79:P79"/>
    <mergeCell ref="C80:D80"/>
    <mergeCell ref="F80:H80"/>
    <mergeCell ref="J80:K80"/>
    <mergeCell ref="N80:P80"/>
    <mergeCell ref="C77:D77"/>
    <mergeCell ref="F77:H77"/>
    <mergeCell ref="J77:K77"/>
    <mergeCell ref="N77:P77"/>
    <mergeCell ref="C78:D78"/>
    <mergeCell ref="F78:H78"/>
    <mergeCell ref="J78:K78"/>
    <mergeCell ref="N78:P78"/>
    <mergeCell ref="C87:D87"/>
    <mergeCell ref="F87:H87"/>
    <mergeCell ref="J87:K87"/>
    <mergeCell ref="N87:P87"/>
    <mergeCell ref="C88:D88"/>
    <mergeCell ref="F88:H88"/>
    <mergeCell ref="J88:K88"/>
    <mergeCell ref="N88:P88"/>
    <mergeCell ref="C85:D85"/>
    <mergeCell ref="F85:H85"/>
    <mergeCell ref="J85:K85"/>
    <mergeCell ref="N85:P85"/>
    <mergeCell ref="C86:D86"/>
    <mergeCell ref="F86:H86"/>
    <mergeCell ref="J86:K86"/>
    <mergeCell ref="N86:P86"/>
    <mergeCell ref="C83:D83"/>
    <mergeCell ref="F83:H83"/>
    <mergeCell ref="J83:K83"/>
    <mergeCell ref="N83:P83"/>
    <mergeCell ref="C84:D84"/>
    <mergeCell ref="F84:H84"/>
    <mergeCell ref="J84:K84"/>
    <mergeCell ref="N84:P84"/>
    <mergeCell ref="C93:D93"/>
    <mergeCell ref="F93:H93"/>
    <mergeCell ref="J93:K93"/>
    <mergeCell ref="N93:P93"/>
    <mergeCell ref="C94:D94"/>
    <mergeCell ref="F94:H94"/>
    <mergeCell ref="J94:K94"/>
    <mergeCell ref="N94:P94"/>
    <mergeCell ref="C91:D91"/>
    <mergeCell ref="F91:H91"/>
    <mergeCell ref="J91:K91"/>
    <mergeCell ref="N91:P91"/>
    <mergeCell ref="C92:D92"/>
    <mergeCell ref="F92:H92"/>
    <mergeCell ref="J92:K92"/>
    <mergeCell ref="N92:P92"/>
    <mergeCell ref="C89:D89"/>
    <mergeCell ref="F89:H89"/>
    <mergeCell ref="J89:K89"/>
    <mergeCell ref="N89:P89"/>
    <mergeCell ref="C90:D90"/>
    <mergeCell ref="F90:H90"/>
    <mergeCell ref="J90:K90"/>
    <mergeCell ref="N90:P90"/>
    <mergeCell ref="C99:D99"/>
    <mergeCell ref="F99:H99"/>
    <mergeCell ref="J99:K99"/>
    <mergeCell ref="N99:P99"/>
    <mergeCell ref="C100:D100"/>
    <mergeCell ref="F100:H100"/>
    <mergeCell ref="J100:K100"/>
    <mergeCell ref="N100:P100"/>
    <mergeCell ref="C97:D97"/>
    <mergeCell ref="F97:H97"/>
    <mergeCell ref="J97:K97"/>
    <mergeCell ref="N97:P97"/>
    <mergeCell ref="C98:D98"/>
    <mergeCell ref="F98:H98"/>
    <mergeCell ref="J98:K98"/>
    <mergeCell ref="N98:P98"/>
    <mergeCell ref="C95:D95"/>
    <mergeCell ref="F95:H95"/>
    <mergeCell ref="J95:K95"/>
    <mergeCell ref="N95:P95"/>
    <mergeCell ref="C96:D96"/>
    <mergeCell ref="F96:H96"/>
    <mergeCell ref="J96:K96"/>
    <mergeCell ref="N96:P96"/>
    <mergeCell ref="C105:D105"/>
    <mergeCell ref="F105:H105"/>
    <mergeCell ref="J105:K105"/>
    <mergeCell ref="N105:P105"/>
    <mergeCell ref="C106:D106"/>
    <mergeCell ref="F106:H106"/>
    <mergeCell ref="J106:K106"/>
    <mergeCell ref="N106:P106"/>
    <mergeCell ref="C103:D103"/>
    <mergeCell ref="F103:H103"/>
    <mergeCell ref="J103:K103"/>
    <mergeCell ref="N103:P103"/>
    <mergeCell ref="C104:D104"/>
    <mergeCell ref="F104:H104"/>
    <mergeCell ref="J104:K104"/>
    <mergeCell ref="N104:P104"/>
    <mergeCell ref="C101:D101"/>
    <mergeCell ref="F101:H101"/>
    <mergeCell ref="J101:K101"/>
    <mergeCell ref="N101:P101"/>
    <mergeCell ref="C102:D102"/>
    <mergeCell ref="F102:H102"/>
    <mergeCell ref="J102:K102"/>
    <mergeCell ref="N102:P102"/>
    <mergeCell ref="C111:D111"/>
    <mergeCell ref="F111:H111"/>
    <mergeCell ref="J111:K111"/>
    <mergeCell ref="N111:P111"/>
    <mergeCell ref="C112:D112"/>
    <mergeCell ref="F112:H112"/>
    <mergeCell ref="J112:K112"/>
    <mergeCell ref="N112:P112"/>
    <mergeCell ref="C109:D109"/>
    <mergeCell ref="F109:H109"/>
    <mergeCell ref="J109:K109"/>
    <mergeCell ref="N109:P109"/>
    <mergeCell ref="C110:D110"/>
    <mergeCell ref="F110:H110"/>
    <mergeCell ref="J110:K110"/>
    <mergeCell ref="N110:P110"/>
    <mergeCell ref="C107:D107"/>
    <mergeCell ref="F107:H107"/>
    <mergeCell ref="J107:K107"/>
    <mergeCell ref="N107:P107"/>
    <mergeCell ref="C108:D108"/>
    <mergeCell ref="F108:H108"/>
    <mergeCell ref="J108:K108"/>
    <mergeCell ref="N108:P108"/>
    <mergeCell ref="C117:D117"/>
    <mergeCell ref="F117:H117"/>
    <mergeCell ref="J117:K117"/>
    <mergeCell ref="N117:P117"/>
    <mergeCell ref="C118:D118"/>
    <mergeCell ref="F118:H118"/>
    <mergeCell ref="J118:K118"/>
    <mergeCell ref="N118:P118"/>
    <mergeCell ref="C115:D115"/>
    <mergeCell ref="F115:H115"/>
    <mergeCell ref="J115:K115"/>
    <mergeCell ref="N115:P115"/>
    <mergeCell ref="C116:D116"/>
    <mergeCell ref="F116:H116"/>
    <mergeCell ref="J116:K116"/>
    <mergeCell ref="N116:P116"/>
    <mergeCell ref="C113:D113"/>
    <mergeCell ref="F113:H113"/>
    <mergeCell ref="J113:K113"/>
    <mergeCell ref="N113:P113"/>
    <mergeCell ref="C114:D114"/>
    <mergeCell ref="F114:H114"/>
    <mergeCell ref="J114:K114"/>
    <mergeCell ref="N114:P114"/>
    <mergeCell ref="C123:D123"/>
    <mergeCell ref="F123:H123"/>
    <mergeCell ref="J123:K123"/>
    <mergeCell ref="N123:P123"/>
    <mergeCell ref="C124:D124"/>
    <mergeCell ref="F124:H124"/>
    <mergeCell ref="J124:K124"/>
    <mergeCell ref="N124:P124"/>
    <mergeCell ref="C121:D121"/>
    <mergeCell ref="F121:H121"/>
    <mergeCell ref="J121:K121"/>
    <mergeCell ref="N121:P121"/>
    <mergeCell ref="C122:D122"/>
    <mergeCell ref="F122:H122"/>
    <mergeCell ref="J122:K122"/>
    <mergeCell ref="N122:P122"/>
    <mergeCell ref="C119:D119"/>
    <mergeCell ref="F119:H119"/>
    <mergeCell ref="J119:K119"/>
    <mergeCell ref="N119:P119"/>
    <mergeCell ref="C120:D120"/>
    <mergeCell ref="F120:H120"/>
    <mergeCell ref="J120:K120"/>
    <mergeCell ref="N120:P120"/>
    <mergeCell ref="C129:D129"/>
    <mergeCell ref="F129:H129"/>
    <mergeCell ref="J129:K129"/>
    <mergeCell ref="N129:P129"/>
    <mergeCell ref="C130:D130"/>
    <mergeCell ref="F130:H130"/>
    <mergeCell ref="J130:K130"/>
    <mergeCell ref="N130:P130"/>
    <mergeCell ref="C127:D127"/>
    <mergeCell ref="F127:H127"/>
    <mergeCell ref="J127:K127"/>
    <mergeCell ref="N127:P127"/>
    <mergeCell ref="C128:D128"/>
    <mergeCell ref="F128:H128"/>
    <mergeCell ref="J128:K128"/>
    <mergeCell ref="N128:P128"/>
    <mergeCell ref="C125:D125"/>
    <mergeCell ref="F125:H125"/>
    <mergeCell ref="J125:K125"/>
    <mergeCell ref="N125:P125"/>
    <mergeCell ref="C126:D126"/>
    <mergeCell ref="F126:H126"/>
    <mergeCell ref="J126:K126"/>
    <mergeCell ref="N126:P126"/>
    <mergeCell ref="C135:D135"/>
    <mergeCell ref="F135:H135"/>
    <mergeCell ref="J135:K135"/>
    <mergeCell ref="N135:P135"/>
    <mergeCell ref="C136:D136"/>
    <mergeCell ref="F136:H136"/>
    <mergeCell ref="J136:K136"/>
    <mergeCell ref="N136:P136"/>
    <mergeCell ref="C133:D133"/>
    <mergeCell ref="F133:H133"/>
    <mergeCell ref="J133:K133"/>
    <mergeCell ref="N133:P133"/>
    <mergeCell ref="C134:D134"/>
    <mergeCell ref="F134:H134"/>
    <mergeCell ref="J134:K134"/>
    <mergeCell ref="N134:P134"/>
    <mergeCell ref="C131:D131"/>
    <mergeCell ref="F131:H131"/>
    <mergeCell ref="J131:K131"/>
    <mergeCell ref="N131:P131"/>
    <mergeCell ref="C132:D132"/>
    <mergeCell ref="F132:H132"/>
    <mergeCell ref="J132:K132"/>
    <mergeCell ref="N132:P132"/>
    <mergeCell ref="C141:D141"/>
    <mergeCell ref="F141:H141"/>
    <mergeCell ref="J141:K141"/>
    <mergeCell ref="N141:P141"/>
    <mergeCell ref="C142:D142"/>
    <mergeCell ref="F142:H142"/>
    <mergeCell ref="J142:K142"/>
    <mergeCell ref="N142:P142"/>
    <mergeCell ref="C139:D139"/>
    <mergeCell ref="F139:H139"/>
    <mergeCell ref="J139:K139"/>
    <mergeCell ref="N139:P139"/>
    <mergeCell ref="C140:D140"/>
    <mergeCell ref="F140:H140"/>
    <mergeCell ref="J140:K140"/>
    <mergeCell ref="N140:P140"/>
    <mergeCell ref="C137:D137"/>
    <mergeCell ref="F137:H137"/>
    <mergeCell ref="J137:K137"/>
    <mergeCell ref="N137:P137"/>
    <mergeCell ref="C138:D138"/>
    <mergeCell ref="F138:H138"/>
    <mergeCell ref="J138:K138"/>
    <mergeCell ref="N138:P138"/>
    <mergeCell ref="C147:D147"/>
    <mergeCell ref="F147:H147"/>
    <mergeCell ref="J147:K147"/>
    <mergeCell ref="N147:P147"/>
    <mergeCell ref="C148:D148"/>
    <mergeCell ref="F148:H148"/>
    <mergeCell ref="J148:K148"/>
    <mergeCell ref="N148:P148"/>
    <mergeCell ref="C145:D145"/>
    <mergeCell ref="F145:H145"/>
    <mergeCell ref="J145:K145"/>
    <mergeCell ref="N145:P145"/>
    <mergeCell ref="C146:D146"/>
    <mergeCell ref="F146:H146"/>
    <mergeCell ref="J146:K146"/>
    <mergeCell ref="N146:P146"/>
    <mergeCell ref="C143:D143"/>
    <mergeCell ref="F143:H143"/>
    <mergeCell ref="J143:K143"/>
    <mergeCell ref="N143:P143"/>
    <mergeCell ref="C144:D144"/>
    <mergeCell ref="F144:H144"/>
    <mergeCell ref="J144:K144"/>
    <mergeCell ref="N144:P144"/>
    <mergeCell ref="C153:D153"/>
    <mergeCell ref="F153:H153"/>
    <mergeCell ref="J153:K153"/>
    <mergeCell ref="N153:P153"/>
    <mergeCell ref="C154:D154"/>
    <mergeCell ref="F154:H154"/>
    <mergeCell ref="J154:K154"/>
    <mergeCell ref="N154:P154"/>
    <mergeCell ref="C151:D151"/>
    <mergeCell ref="F151:H151"/>
    <mergeCell ref="J151:K151"/>
    <mergeCell ref="N151:P151"/>
    <mergeCell ref="C152:D152"/>
    <mergeCell ref="F152:H152"/>
    <mergeCell ref="J152:K152"/>
    <mergeCell ref="N152:P152"/>
    <mergeCell ref="C149:D149"/>
    <mergeCell ref="F149:H149"/>
    <mergeCell ref="J149:K149"/>
    <mergeCell ref="N149:P149"/>
    <mergeCell ref="C150:D150"/>
    <mergeCell ref="F150:H150"/>
    <mergeCell ref="J150:K150"/>
    <mergeCell ref="N150:P150"/>
    <mergeCell ref="C159:D159"/>
    <mergeCell ref="F159:H159"/>
    <mergeCell ref="J159:K159"/>
    <mergeCell ref="N159:P159"/>
    <mergeCell ref="C160:D160"/>
    <mergeCell ref="F160:H160"/>
    <mergeCell ref="J160:K160"/>
    <mergeCell ref="N160:P160"/>
    <mergeCell ref="C157:D157"/>
    <mergeCell ref="F157:H157"/>
    <mergeCell ref="J157:K157"/>
    <mergeCell ref="N157:P157"/>
    <mergeCell ref="C158:D158"/>
    <mergeCell ref="F158:H158"/>
    <mergeCell ref="J158:K158"/>
    <mergeCell ref="N158:P158"/>
    <mergeCell ref="C155:D155"/>
    <mergeCell ref="F155:H155"/>
    <mergeCell ref="J155:K155"/>
    <mergeCell ref="N155:P155"/>
    <mergeCell ref="C156:D156"/>
    <mergeCell ref="F156:H156"/>
    <mergeCell ref="J156:K156"/>
    <mergeCell ref="N156:P156"/>
    <mergeCell ref="C165:D165"/>
    <mergeCell ref="F165:H165"/>
    <mergeCell ref="J165:K165"/>
    <mergeCell ref="N165:P165"/>
    <mergeCell ref="C166:D166"/>
    <mergeCell ref="F166:H166"/>
    <mergeCell ref="J166:K166"/>
    <mergeCell ref="N166:P166"/>
    <mergeCell ref="C163:D163"/>
    <mergeCell ref="F163:H163"/>
    <mergeCell ref="J163:K163"/>
    <mergeCell ref="N163:P163"/>
    <mergeCell ref="C164:D164"/>
    <mergeCell ref="F164:H164"/>
    <mergeCell ref="J164:K164"/>
    <mergeCell ref="N164:P164"/>
    <mergeCell ref="C161:D161"/>
    <mergeCell ref="F161:H161"/>
    <mergeCell ref="J161:K161"/>
    <mergeCell ref="N161:P161"/>
    <mergeCell ref="C162:D162"/>
    <mergeCell ref="F162:H162"/>
    <mergeCell ref="J162:K162"/>
    <mergeCell ref="N162:P162"/>
    <mergeCell ref="C171:D171"/>
    <mergeCell ref="F171:H171"/>
    <mergeCell ref="J171:K171"/>
    <mergeCell ref="N171:P171"/>
    <mergeCell ref="C172:D172"/>
    <mergeCell ref="F172:H172"/>
    <mergeCell ref="J172:K172"/>
    <mergeCell ref="N172:P172"/>
    <mergeCell ref="C169:D169"/>
    <mergeCell ref="F169:H169"/>
    <mergeCell ref="J169:K169"/>
    <mergeCell ref="N169:P169"/>
    <mergeCell ref="C170:D170"/>
    <mergeCell ref="F170:H170"/>
    <mergeCell ref="J170:K170"/>
    <mergeCell ref="N170:P170"/>
    <mergeCell ref="C167:D167"/>
    <mergeCell ref="F167:H167"/>
    <mergeCell ref="J167:K167"/>
    <mergeCell ref="N167:P167"/>
    <mergeCell ref="C168:D168"/>
    <mergeCell ref="F168:H168"/>
    <mergeCell ref="J168:K168"/>
    <mergeCell ref="N168:P168"/>
    <mergeCell ref="C177:D177"/>
    <mergeCell ref="F177:H177"/>
    <mergeCell ref="J177:K177"/>
    <mergeCell ref="N177:P177"/>
    <mergeCell ref="C178:D178"/>
    <mergeCell ref="F178:H178"/>
    <mergeCell ref="J178:K178"/>
    <mergeCell ref="N178:P178"/>
    <mergeCell ref="C175:D175"/>
    <mergeCell ref="F175:H175"/>
    <mergeCell ref="J175:K175"/>
    <mergeCell ref="N175:P175"/>
    <mergeCell ref="C176:D176"/>
    <mergeCell ref="F176:H176"/>
    <mergeCell ref="J176:K176"/>
    <mergeCell ref="N176:P176"/>
    <mergeCell ref="C173:D173"/>
    <mergeCell ref="F173:H173"/>
    <mergeCell ref="J173:K173"/>
    <mergeCell ref="N173:P173"/>
    <mergeCell ref="C174:D174"/>
    <mergeCell ref="F174:H174"/>
    <mergeCell ref="J174:K174"/>
    <mergeCell ref="N174:P174"/>
    <mergeCell ref="C183:D183"/>
    <mergeCell ref="F183:H183"/>
    <mergeCell ref="J183:K183"/>
    <mergeCell ref="N183:P183"/>
    <mergeCell ref="C184:D184"/>
    <mergeCell ref="F184:H184"/>
    <mergeCell ref="J184:K184"/>
    <mergeCell ref="N184:P184"/>
    <mergeCell ref="C181:D181"/>
    <mergeCell ref="F181:H181"/>
    <mergeCell ref="J181:K181"/>
    <mergeCell ref="N181:P181"/>
    <mergeCell ref="C182:D182"/>
    <mergeCell ref="F182:H182"/>
    <mergeCell ref="J182:K182"/>
    <mergeCell ref="N182:P182"/>
    <mergeCell ref="C179:D179"/>
    <mergeCell ref="F179:H179"/>
    <mergeCell ref="J179:K179"/>
    <mergeCell ref="N179:P179"/>
    <mergeCell ref="C180:D180"/>
    <mergeCell ref="F180:H180"/>
    <mergeCell ref="J180:K180"/>
    <mergeCell ref="N180:P180"/>
    <mergeCell ref="C189:D189"/>
    <mergeCell ref="F189:H189"/>
    <mergeCell ref="J189:K189"/>
    <mergeCell ref="N189:P189"/>
    <mergeCell ref="C190:D190"/>
    <mergeCell ref="F190:H190"/>
    <mergeCell ref="J190:K190"/>
    <mergeCell ref="N190:P190"/>
    <mergeCell ref="C187:D187"/>
    <mergeCell ref="F187:H187"/>
    <mergeCell ref="J187:K187"/>
    <mergeCell ref="N187:P187"/>
    <mergeCell ref="C188:D188"/>
    <mergeCell ref="F188:H188"/>
    <mergeCell ref="J188:K188"/>
    <mergeCell ref="N188:P188"/>
    <mergeCell ref="C185:D185"/>
    <mergeCell ref="F185:H185"/>
    <mergeCell ref="J185:K185"/>
    <mergeCell ref="N185:P185"/>
    <mergeCell ref="C186:D186"/>
    <mergeCell ref="F186:H186"/>
    <mergeCell ref="J186:K186"/>
    <mergeCell ref="N186:P186"/>
    <mergeCell ref="C195:D195"/>
    <mergeCell ref="F195:H195"/>
    <mergeCell ref="J195:K195"/>
    <mergeCell ref="N195:P195"/>
    <mergeCell ref="C196:D196"/>
    <mergeCell ref="F196:H196"/>
    <mergeCell ref="J196:K196"/>
    <mergeCell ref="N196:P196"/>
    <mergeCell ref="C193:D193"/>
    <mergeCell ref="F193:H193"/>
    <mergeCell ref="J193:K193"/>
    <mergeCell ref="N193:P193"/>
    <mergeCell ref="C194:D194"/>
    <mergeCell ref="F194:H194"/>
    <mergeCell ref="J194:K194"/>
    <mergeCell ref="N194:P194"/>
    <mergeCell ref="C191:D191"/>
    <mergeCell ref="F191:H191"/>
    <mergeCell ref="J191:K191"/>
    <mergeCell ref="N191:P191"/>
    <mergeCell ref="C192:D192"/>
    <mergeCell ref="F192:H192"/>
    <mergeCell ref="J192:K192"/>
    <mergeCell ref="N192:P192"/>
    <mergeCell ref="C201:D201"/>
    <mergeCell ref="F201:H201"/>
    <mergeCell ref="J201:K201"/>
    <mergeCell ref="N201:P201"/>
    <mergeCell ref="C202:D202"/>
    <mergeCell ref="F202:H202"/>
    <mergeCell ref="J202:K202"/>
    <mergeCell ref="N202:P202"/>
    <mergeCell ref="C199:D199"/>
    <mergeCell ref="F199:H199"/>
    <mergeCell ref="J199:K199"/>
    <mergeCell ref="N199:P199"/>
    <mergeCell ref="C200:D200"/>
    <mergeCell ref="F200:H200"/>
    <mergeCell ref="J200:K200"/>
    <mergeCell ref="N200:P200"/>
    <mergeCell ref="C197:D197"/>
    <mergeCell ref="F197:H197"/>
    <mergeCell ref="J197:K197"/>
    <mergeCell ref="N197:P197"/>
    <mergeCell ref="C198:D198"/>
    <mergeCell ref="F198:H198"/>
    <mergeCell ref="J198:K198"/>
    <mergeCell ref="N198:P198"/>
    <mergeCell ref="C207:D207"/>
    <mergeCell ref="F207:H207"/>
    <mergeCell ref="J207:K207"/>
    <mergeCell ref="N207:P207"/>
    <mergeCell ref="C208:D208"/>
    <mergeCell ref="F208:H208"/>
    <mergeCell ref="J208:K208"/>
    <mergeCell ref="N208:P208"/>
    <mergeCell ref="C205:D205"/>
    <mergeCell ref="F205:H205"/>
    <mergeCell ref="J205:K205"/>
    <mergeCell ref="N205:P205"/>
    <mergeCell ref="C206:D206"/>
    <mergeCell ref="F206:H206"/>
    <mergeCell ref="J206:K206"/>
    <mergeCell ref="N206:P206"/>
    <mergeCell ref="C203:D203"/>
    <mergeCell ref="F203:H203"/>
    <mergeCell ref="J203:K203"/>
    <mergeCell ref="N203:P203"/>
    <mergeCell ref="C204:D204"/>
    <mergeCell ref="F204:H204"/>
    <mergeCell ref="J204:K204"/>
    <mergeCell ref="N204:P204"/>
    <mergeCell ref="C213:D213"/>
    <mergeCell ref="F213:H213"/>
    <mergeCell ref="J213:K213"/>
    <mergeCell ref="N213:P213"/>
    <mergeCell ref="C214:D214"/>
    <mergeCell ref="F214:H214"/>
    <mergeCell ref="J214:K214"/>
    <mergeCell ref="N214:P214"/>
    <mergeCell ref="C211:D211"/>
    <mergeCell ref="F211:H211"/>
    <mergeCell ref="J211:K211"/>
    <mergeCell ref="N211:P211"/>
    <mergeCell ref="C212:D212"/>
    <mergeCell ref="F212:H212"/>
    <mergeCell ref="J212:K212"/>
    <mergeCell ref="N212:P212"/>
    <mergeCell ref="C209:D209"/>
    <mergeCell ref="F209:H209"/>
    <mergeCell ref="J209:K209"/>
    <mergeCell ref="N209:P209"/>
    <mergeCell ref="C210:D210"/>
    <mergeCell ref="F210:H210"/>
    <mergeCell ref="J210:K210"/>
    <mergeCell ref="N210:P210"/>
    <mergeCell ref="C219:D219"/>
    <mergeCell ref="F219:H219"/>
    <mergeCell ref="J219:K219"/>
    <mergeCell ref="N219:P219"/>
    <mergeCell ref="C220:D220"/>
    <mergeCell ref="F220:H220"/>
    <mergeCell ref="J220:K220"/>
    <mergeCell ref="N220:P220"/>
    <mergeCell ref="C217:D217"/>
    <mergeCell ref="F217:H217"/>
    <mergeCell ref="J217:K217"/>
    <mergeCell ref="N217:P217"/>
    <mergeCell ref="C218:D218"/>
    <mergeCell ref="F218:H218"/>
    <mergeCell ref="J218:K218"/>
    <mergeCell ref="N218:P218"/>
    <mergeCell ref="C215:D215"/>
    <mergeCell ref="F215:H215"/>
    <mergeCell ref="J215:K215"/>
    <mergeCell ref="N215:P215"/>
    <mergeCell ref="C216:D216"/>
    <mergeCell ref="F216:H216"/>
    <mergeCell ref="J216:K216"/>
    <mergeCell ref="N216:P216"/>
    <mergeCell ref="C225:D225"/>
    <mergeCell ref="F225:H225"/>
    <mergeCell ref="J225:K225"/>
    <mergeCell ref="N225:P225"/>
    <mergeCell ref="C226:D226"/>
    <mergeCell ref="F226:H226"/>
    <mergeCell ref="J226:K226"/>
    <mergeCell ref="N226:P226"/>
    <mergeCell ref="C223:D223"/>
    <mergeCell ref="F223:H223"/>
    <mergeCell ref="J223:K223"/>
    <mergeCell ref="N223:P223"/>
    <mergeCell ref="C224:D224"/>
    <mergeCell ref="F224:H224"/>
    <mergeCell ref="J224:K224"/>
    <mergeCell ref="N224:P224"/>
    <mergeCell ref="C221:D221"/>
    <mergeCell ref="F221:H221"/>
    <mergeCell ref="J221:K221"/>
    <mergeCell ref="N221:P221"/>
    <mergeCell ref="C222:D222"/>
    <mergeCell ref="F222:H222"/>
    <mergeCell ref="J222:K222"/>
    <mergeCell ref="N222:P222"/>
    <mergeCell ref="C231:D231"/>
    <mergeCell ref="F231:H231"/>
    <mergeCell ref="J231:K231"/>
    <mergeCell ref="N231:P231"/>
    <mergeCell ref="C232:D232"/>
    <mergeCell ref="F232:H232"/>
    <mergeCell ref="J232:K232"/>
    <mergeCell ref="N232:P232"/>
    <mergeCell ref="C229:D229"/>
    <mergeCell ref="F229:H229"/>
    <mergeCell ref="J229:K229"/>
    <mergeCell ref="N229:P229"/>
    <mergeCell ref="C230:D230"/>
    <mergeCell ref="F230:H230"/>
    <mergeCell ref="J230:K230"/>
    <mergeCell ref="N230:P230"/>
    <mergeCell ref="C227:D227"/>
    <mergeCell ref="F227:H227"/>
    <mergeCell ref="J227:K227"/>
    <mergeCell ref="N227:P227"/>
    <mergeCell ref="C228:D228"/>
    <mergeCell ref="F228:H228"/>
    <mergeCell ref="J228:K228"/>
    <mergeCell ref="N228:P228"/>
    <mergeCell ref="C237:D237"/>
    <mergeCell ref="F237:H237"/>
    <mergeCell ref="J237:K237"/>
    <mergeCell ref="N237:P237"/>
    <mergeCell ref="C238:D238"/>
    <mergeCell ref="F238:H238"/>
    <mergeCell ref="J238:K238"/>
    <mergeCell ref="N238:P238"/>
    <mergeCell ref="C235:D235"/>
    <mergeCell ref="F235:H235"/>
    <mergeCell ref="J235:K235"/>
    <mergeCell ref="N235:P235"/>
    <mergeCell ref="C236:D236"/>
    <mergeCell ref="F236:H236"/>
    <mergeCell ref="J236:K236"/>
    <mergeCell ref="N236:P236"/>
    <mergeCell ref="C233:D233"/>
    <mergeCell ref="F233:H233"/>
    <mergeCell ref="J233:K233"/>
    <mergeCell ref="N233:P233"/>
    <mergeCell ref="C234:D234"/>
    <mergeCell ref="F234:H234"/>
    <mergeCell ref="J234:K234"/>
    <mergeCell ref="N234:P234"/>
    <mergeCell ref="C243:D243"/>
    <mergeCell ref="F243:H243"/>
    <mergeCell ref="J243:K243"/>
    <mergeCell ref="N243:P243"/>
    <mergeCell ref="C244:D244"/>
    <mergeCell ref="F244:H244"/>
    <mergeCell ref="J244:K244"/>
    <mergeCell ref="N244:P244"/>
    <mergeCell ref="C241:D241"/>
    <mergeCell ref="F241:H241"/>
    <mergeCell ref="J241:K241"/>
    <mergeCell ref="N241:P241"/>
    <mergeCell ref="C242:D242"/>
    <mergeCell ref="F242:H242"/>
    <mergeCell ref="J242:K242"/>
    <mergeCell ref="N242:P242"/>
    <mergeCell ref="C239:D239"/>
    <mergeCell ref="F239:H239"/>
    <mergeCell ref="J239:K239"/>
    <mergeCell ref="N239:P239"/>
    <mergeCell ref="C240:D240"/>
    <mergeCell ref="F240:H240"/>
    <mergeCell ref="J240:K240"/>
    <mergeCell ref="N240:P240"/>
    <mergeCell ref="C249:D249"/>
    <mergeCell ref="F249:H249"/>
    <mergeCell ref="J249:K249"/>
    <mergeCell ref="N249:P249"/>
    <mergeCell ref="C250:D250"/>
    <mergeCell ref="F250:H250"/>
    <mergeCell ref="J250:K250"/>
    <mergeCell ref="N250:P250"/>
    <mergeCell ref="C247:D247"/>
    <mergeCell ref="F247:H247"/>
    <mergeCell ref="J247:K247"/>
    <mergeCell ref="N247:P247"/>
    <mergeCell ref="C248:D248"/>
    <mergeCell ref="F248:H248"/>
    <mergeCell ref="J248:K248"/>
    <mergeCell ref="N248:P248"/>
    <mergeCell ref="C245:D245"/>
    <mergeCell ref="F245:H245"/>
    <mergeCell ref="J245:K245"/>
    <mergeCell ref="N245:P245"/>
    <mergeCell ref="C246:D246"/>
    <mergeCell ref="F246:H246"/>
    <mergeCell ref="J246:K246"/>
    <mergeCell ref="N246:P246"/>
    <mergeCell ref="C255:D255"/>
    <mergeCell ref="F255:H255"/>
    <mergeCell ref="J255:K255"/>
    <mergeCell ref="N255:P255"/>
    <mergeCell ref="C256:D256"/>
    <mergeCell ref="F256:H256"/>
    <mergeCell ref="J256:K256"/>
    <mergeCell ref="N256:P256"/>
    <mergeCell ref="C253:D253"/>
    <mergeCell ref="F253:H253"/>
    <mergeCell ref="J253:K253"/>
    <mergeCell ref="N253:P253"/>
    <mergeCell ref="C254:D254"/>
    <mergeCell ref="F254:H254"/>
    <mergeCell ref="J254:K254"/>
    <mergeCell ref="N254:P254"/>
    <mergeCell ref="C251:D251"/>
    <mergeCell ref="F251:H251"/>
    <mergeCell ref="J251:K251"/>
    <mergeCell ref="N251:P251"/>
    <mergeCell ref="C252:D252"/>
    <mergeCell ref="F252:H252"/>
    <mergeCell ref="J252:K252"/>
    <mergeCell ref="N252:P252"/>
    <mergeCell ref="C261:D261"/>
    <mergeCell ref="F261:H261"/>
    <mergeCell ref="J261:K261"/>
    <mergeCell ref="N261:P261"/>
    <mergeCell ref="C262:D262"/>
    <mergeCell ref="F262:H262"/>
    <mergeCell ref="J262:K262"/>
    <mergeCell ref="N262:P262"/>
    <mergeCell ref="C259:D259"/>
    <mergeCell ref="F259:H259"/>
    <mergeCell ref="J259:K259"/>
    <mergeCell ref="N259:P259"/>
    <mergeCell ref="C260:D260"/>
    <mergeCell ref="F260:H260"/>
    <mergeCell ref="J260:K260"/>
    <mergeCell ref="N260:P260"/>
    <mergeCell ref="C257:D257"/>
    <mergeCell ref="F257:H257"/>
    <mergeCell ref="J257:K257"/>
    <mergeCell ref="N257:P257"/>
    <mergeCell ref="C258:D258"/>
    <mergeCell ref="F258:H258"/>
    <mergeCell ref="J258:K258"/>
    <mergeCell ref="N258:P258"/>
    <mergeCell ref="C267:D267"/>
    <mergeCell ref="F267:H267"/>
    <mergeCell ref="J267:K267"/>
    <mergeCell ref="N267:P267"/>
    <mergeCell ref="C268:D268"/>
    <mergeCell ref="F268:H268"/>
    <mergeCell ref="J268:K268"/>
    <mergeCell ref="N268:P268"/>
    <mergeCell ref="C265:D265"/>
    <mergeCell ref="F265:H265"/>
    <mergeCell ref="J265:K265"/>
    <mergeCell ref="N265:P265"/>
    <mergeCell ref="C266:D266"/>
    <mergeCell ref="F266:H266"/>
    <mergeCell ref="J266:K266"/>
    <mergeCell ref="N266:P266"/>
    <mergeCell ref="C263:D263"/>
    <mergeCell ref="F263:H263"/>
    <mergeCell ref="J263:K263"/>
    <mergeCell ref="N263:P263"/>
    <mergeCell ref="C264:D264"/>
    <mergeCell ref="F264:H264"/>
    <mergeCell ref="J264:K264"/>
    <mergeCell ref="N264:P264"/>
    <mergeCell ref="C273:D273"/>
    <mergeCell ref="F273:H273"/>
    <mergeCell ref="J273:K273"/>
    <mergeCell ref="N273:P273"/>
    <mergeCell ref="C274:D274"/>
    <mergeCell ref="F274:H274"/>
    <mergeCell ref="J274:K274"/>
    <mergeCell ref="N274:P274"/>
    <mergeCell ref="C271:D271"/>
    <mergeCell ref="F271:H271"/>
    <mergeCell ref="J271:K271"/>
    <mergeCell ref="N271:P271"/>
    <mergeCell ref="C272:D272"/>
    <mergeCell ref="F272:H272"/>
    <mergeCell ref="J272:K272"/>
    <mergeCell ref="N272:P272"/>
    <mergeCell ref="C269:D269"/>
    <mergeCell ref="F269:H269"/>
    <mergeCell ref="J269:K269"/>
    <mergeCell ref="N269:P269"/>
    <mergeCell ref="C270:D270"/>
    <mergeCell ref="F270:H270"/>
    <mergeCell ref="J270:K270"/>
    <mergeCell ref="N270:P270"/>
    <mergeCell ref="C279:D279"/>
    <mergeCell ref="F279:H279"/>
    <mergeCell ref="J279:K279"/>
    <mergeCell ref="N279:P279"/>
    <mergeCell ref="C280:D280"/>
    <mergeCell ref="F280:H280"/>
    <mergeCell ref="J280:K280"/>
    <mergeCell ref="N280:P280"/>
    <mergeCell ref="C277:D277"/>
    <mergeCell ref="F277:H277"/>
    <mergeCell ref="J277:K277"/>
    <mergeCell ref="N277:P277"/>
    <mergeCell ref="C278:D278"/>
    <mergeCell ref="F278:H278"/>
    <mergeCell ref="J278:K278"/>
    <mergeCell ref="N278:P278"/>
    <mergeCell ref="C275:D275"/>
    <mergeCell ref="F275:H275"/>
    <mergeCell ref="J275:K275"/>
    <mergeCell ref="N275:P275"/>
    <mergeCell ref="C276:D276"/>
    <mergeCell ref="F276:H276"/>
    <mergeCell ref="J276:K276"/>
    <mergeCell ref="N276:P276"/>
    <mergeCell ref="C285:D285"/>
    <mergeCell ref="F285:H285"/>
    <mergeCell ref="J285:K285"/>
    <mergeCell ref="N285:P285"/>
    <mergeCell ref="C286:D286"/>
    <mergeCell ref="F286:H286"/>
    <mergeCell ref="J286:K286"/>
    <mergeCell ref="N286:P286"/>
    <mergeCell ref="C283:D283"/>
    <mergeCell ref="F283:H283"/>
    <mergeCell ref="J283:K283"/>
    <mergeCell ref="N283:P283"/>
    <mergeCell ref="C284:D284"/>
    <mergeCell ref="F284:H284"/>
    <mergeCell ref="J284:K284"/>
    <mergeCell ref="N284:P284"/>
    <mergeCell ref="C281:D281"/>
    <mergeCell ref="F281:H281"/>
    <mergeCell ref="J281:K281"/>
    <mergeCell ref="N281:P281"/>
    <mergeCell ref="C282:D282"/>
    <mergeCell ref="F282:H282"/>
    <mergeCell ref="J282:K282"/>
    <mergeCell ref="N282:P282"/>
    <mergeCell ref="C291:D291"/>
    <mergeCell ref="F291:H291"/>
    <mergeCell ref="J291:K291"/>
    <mergeCell ref="N291:P291"/>
    <mergeCell ref="C292:D292"/>
    <mergeCell ref="F292:H292"/>
    <mergeCell ref="J292:K292"/>
    <mergeCell ref="N292:P292"/>
    <mergeCell ref="C289:D289"/>
    <mergeCell ref="F289:H289"/>
    <mergeCell ref="J289:K289"/>
    <mergeCell ref="N289:P289"/>
    <mergeCell ref="C290:D290"/>
    <mergeCell ref="F290:H290"/>
    <mergeCell ref="J290:K290"/>
    <mergeCell ref="N290:P290"/>
    <mergeCell ref="C287:D287"/>
    <mergeCell ref="F287:H287"/>
    <mergeCell ref="J287:K287"/>
    <mergeCell ref="N287:P287"/>
    <mergeCell ref="C288:D288"/>
    <mergeCell ref="F288:H288"/>
    <mergeCell ref="J288:K288"/>
    <mergeCell ref="N288:P288"/>
    <mergeCell ref="C297:D297"/>
    <mergeCell ref="F297:H297"/>
    <mergeCell ref="J297:K297"/>
    <mergeCell ref="N297:P297"/>
    <mergeCell ref="C298:D298"/>
    <mergeCell ref="F298:H298"/>
    <mergeCell ref="J298:K298"/>
    <mergeCell ref="N298:P298"/>
    <mergeCell ref="C295:D295"/>
    <mergeCell ref="F295:H295"/>
    <mergeCell ref="J295:K295"/>
    <mergeCell ref="N295:P295"/>
    <mergeCell ref="C296:D296"/>
    <mergeCell ref="F296:H296"/>
    <mergeCell ref="J296:K296"/>
    <mergeCell ref="N296:P296"/>
    <mergeCell ref="C293:D293"/>
    <mergeCell ref="F293:H293"/>
    <mergeCell ref="J293:K293"/>
    <mergeCell ref="N293:P293"/>
    <mergeCell ref="C294:D294"/>
    <mergeCell ref="F294:H294"/>
    <mergeCell ref="J294:K294"/>
    <mergeCell ref="N294:P294"/>
    <mergeCell ref="C303:D303"/>
    <mergeCell ref="F303:H303"/>
    <mergeCell ref="J303:K303"/>
    <mergeCell ref="N303:P303"/>
    <mergeCell ref="C304:D304"/>
    <mergeCell ref="F304:H304"/>
    <mergeCell ref="J304:K304"/>
    <mergeCell ref="N304:P304"/>
    <mergeCell ref="C301:D301"/>
    <mergeCell ref="F301:H301"/>
    <mergeCell ref="J301:K301"/>
    <mergeCell ref="N301:P301"/>
    <mergeCell ref="C302:D302"/>
    <mergeCell ref="F302:H302"/>
    <mergeCell ref="J302:K302"/>
    <mergeCell ref="N302:P302"/>
    <mergeCell ref="C299:D299"/>
    <mergeCell ref="F299:H299"/>
    <mergeCell ref="J299:K299"/>
    <mergeCell ref="N299:P299"/>
    <mergeCell ref="C300:D300"/>
    <mergeCell ref="F300:H300"/>
    <mergeCell ref="J300:K300"/>
    <mergeCell ref="N300:P300"/>
    <mergeCell ref="C309:D309"/>
    <mergeCell ref="F309:H309"/>
    <mergeCell ref="J309:K309"/>
    <mergeCell ref="N309:P309"/>
    <mergeCell ref="C310:D310"/>
    <mergeCell ref="F310:H310"/>
    <mergeCell ref="J310:K310"/>
    <mergeCell ref="N310:P310"/>
    <mergeCell ref="C307:D307"/>
    <mergeCell ref="F307:H307"/>
    <mergeCell ref="J307:K307"/>
    <mergeCell ref="N307:P307"/>
    <mergeCell ref="C308:D308"/>
    <mergeCell ref="F308:H308"/>
    <mergeCell ref="J308:K308"/>
    <mergeCell ref="N308:P308"/>
    <mergeCell ref="C305:D305"/>
    <mergeCell ref="F305:H305"/>
    <mergeCell ref="J305:K305"/>
    <mergeCell ref="N305:P305"/>
    <mergeCell ref="C306:D306"/>
    <mergeCell ref="F306:H306"/>
    <mergeCell ref="J306:K306"/>
    <mergeCell ref="N306:P306"/>
    <mergeCell ref="C315:D315"/>
    <mergeCell ref="F315:H315"/>
    <mergeCell ref="J315:K315"/>
    <mergeCell ref="N315:P315"/>
    <mergeCell ref="C316:D316"/>
    <mergeCell ref="F316:H316"/>
    <mergeCell ref="J316:K316"/>
    <mergeCell ref="N316:P316"/>
    <mergeCell ref="C313:D313"/>
    <mergeCell ref="F313:H313"/>
    <mergeCell ref="J313:K313"/>
    <mergeCell ref="N313:P313"/>
    <mergeCell ref="C314:D314"/>
    <mergeCell ref="F314:H314"/>
    <mergeCell ref="J314:K314"/>
    <mergeCell ref="N314:P314"/>
    <mergeCell ref="C311:D311"/>
    <mergeCell ref="F311:H311"/>
    <mergeCell ref="J311:K311"/>
    <mergeCell ref="N311:P311"/>
    <mergeCell ref="C312:D312"/>
    <mergeCell ref="F312:H312"/>
    <mergeCell ref="J312:K312"/>
    <mergeCell ref="N312:P312"/>
    <mergeCell ref="C321:D321"/>
    <mergeCell ref="F321:H321"/>
    <mergeCell ref="J321:K321"/>
    <mergeCell ref="N321:P321"/>
    <mergeCell ref="C322:D322"/>
    <mergeCell ref="F322:H322"/>
    <mergeCell ref="J322:K322"/>
    <mergeCell ref="N322:P322"/>
    <mergeCell ref="C319:D319"/>
    <mergeCell ref="F319:H319"/>
    <mergeCell ref="J319:K319"/>
    <mergeCell ref="N319:P319"/>
    <mergeCell ref="C320:D320"/>
    <mergeCell ref="F320:H320"/>
    <mergeCell ref="J320:K320"/>
    <mergeCell ref="N320:P320"/>
    <mergeCell ref="C317:D317"/>
    <mergeCell ref="F317:H317"/>
    <mergeCell ref="J317:K317"/>
    <mergeCell ref="N317:P317"/>
    <mergeCell ref="C318:D318"/>
    <mergeCell ref="F318:H318"/>
    <mergeCell ref="J318:K318"/>
    <mergeCell ref="N318:P318"/>
    <mergeCell ref="C327:D327"/>
    <mergeCell ref="F327:H327"/>
    <mergeCell ref="J327:K327"/>
    <mergeCell ref="N327:P327"/>
    <mergeCell ref="C328:D328"/>
    <mergeCell ref="F328:H328"/>
    <mergeCell ref="J328:K328"/>
    <mergeCell ref="N328:P328"/>
    <mergeCell ref="C325:D325"/>
    <mergeCell ref="F325:H325"/>
    <mergeCell ref="J325:K325"/>
    <mergeCell ref="N325:P325"/>
    <mergeCell ref="C326:D326"/>
    <mergeCell ref="F326:H326"/>
    <mergeCell ref="J326:K326"/>
    <mergeCell ref="N326:P326"/>
    <mergeCell ref="C323:D323"/>
    <mergeCell ref="F323:H323"/>
    <mergeCell ref="J323:K323"/>
    <mergeCell ref="N323:P323"/>
    <mergeCell ref="C324:D324"/>
    <mergeCell ref="F324:H324"/>
    <mergeCell ref="J324:K324"/>
    <mergeCell ref="N324:P324"/>
    <mergeCell ref="C333:D333"/>
    <mergeCell ref="F333:H333"/>
    <mergeCell ref="J333:K333"/>
    <mergeCell ref="N333:P333"/>
    <mergeCell ref="C334:D334"/>
    <mergeCell ref="F334:H334"/>
    <mergeCell ref="J334:K334"/>
    <mergeCell ref="N334:P334"/>
    <mergeCell ref="C331:D331"/>
    <mergeCell ref="F331:H331"/>
    <mergeCell ref="J331:K331"/>
    <mergeCell ref="N331:P331"/>
    <mergeCell ref="C332:D332"/>
    <mergeCell ref="F332:H332"/>
    <mergeCell ref="J332:K332"/>
    <mergeCell ref="N332:P332"/>
    <mergeCell ref="C329:D329"/>
    <mergeCell ref="F329:H329"/>
    <mergeCell ref="J329:K329"/>
    <mergeCell ref="N329:P329"/>
    <mergeCell ref="C330:D330"/>
    <mergeCell ref="F330:H330"/>
    <mergeCell ref="J330:K330"/>
    <mergeCell ref="N330:P330"/>
    <mergeCell ref="C339:D339"/>
    <mergeCell ref="F339:H339"/>
    <mergeCell ref="J339:K339"/>
    <mergeCell ref="N339:P339"/>
    <mergeCell ref="C340:D340"/>
    <mergeCell ref="F340:H340"/>
    <mergeCell ref="J340:K340"/>
    <mergeCell ref="N340:P340"/>
    <mergeCell ref="C337:D337"/>
    <mergeCell ref="F337:H337"/>
    <mergeCell ref="J337:K337"/>
    <mergeCell ref="N337:P337"/>
    <mergeCell ref="C338:D338"/>
    <mergeCell ref="F338:H338"/>
    <mergeCell ref="J338:K338"/>
    <mergeCell ref="N338:P338"/>
    <mergeCell ref="C335:D335"/>
    <mergeCell ref="F335:H335"/>
    <mergeCell ref="J335:K335"/>
    <mergeCell ref="N335:P335"/>
    <mergeCell ref="C336:D336"/>
    <mergeCell ref="F336:H336"/>
    <mergeCell ref="J336:K336"/>
    <mergeCell ref="N336:P336"/>
    <mergeCell ref="C345:D345"/>
    <mergeCell ref="F345:H345"/>
    <mergeCell ref="J345:K345"/>
    <mergeCell ref="N345:P345"/>
    <mergeCell ref="C346:D346"/>
    <mergeCell ref="F346:H346"/>
    <mergeCell ref="J346:K346"/>
    <mergeCell ref="N346:P346"/>
    <mergeCell ref="C343:D343"/>
    <mergeCell ref="F343:H343"/>
    <mergeCell ref="J343:K343"/>
    <mergeCell ref="N343:P343"/>
    <mergeCell ref="C344:D344"/>
    <mergeCell ref="F344:H344"/>
    <mergeCell ref="J344:K344"/>
    <mergeCell ref="N344:P344"/>
    <mergeCell ref="C341:D341"/>
    <mergeCell ref="F341:H341"/>
    <mergeCell ref="J341:K341"/>
    <mergeCell ref="N341:P341"/>
    <mergeCell ref="C342:D342"/>
    <mergeCell ref="F342:H342"/>
    <mergeCell ref="J342:K342"/>
    <mergeCell ref="N342:P342"/>
    <mergeCell ref="C351:D351"/>
    <mergeCell ref="F351:H351"/>
    <mergeCell ref="J351:K351"/>
    <mergeCell ref="N351:P351"/>
    <mergeCell ref="C352:D352"/>
    <mergeCell ref="F352:H352"/>
    <mergeCell ref="J352:K352"/>
    <mergeCell ref="N352:P352"/>
    <mergeCell ref="C349:D349"/>
    <mergeCell ref="F349:H349"/>
    <mergeCell ref="J349:K349"/>
    <mergeCell ref="N349:P349"/>
    <mergeCell ref="C350:D350"/>
    <mergeCell ref="F350:H350"/>
    <mergeCell ref="J350:K350"/>
    <mergeCell ref="N350:P350"/>
    <mergeCell ref="C347:D347"/>
    <mergeCell ref="F347:H347"/>
    <mergeCell ref="J347:K347"/>
    <mergeCell ref="N347:P347"/>
    <mergeCell ref="C348:D348"/>
    <mergeCell ref="F348:H348"/>
    <mergeCell ref="J348:K348"/>
    <mergeCell ref="N348:P348"/>
    <mergeCell ref="C357:D357"/>
    <mergeCell ref="F357:H357"/>
    <mergeCell ref="J357:K357"/>
    <mergeCell ref="N357:P357"/>
    <mergeCell ref="C358:D358"/>
    <mergeCell ref="F358:H358"/>
    <mergeCell ref="J358:K358"/>
    <mergeCell ref="N358:P358"/>
    <mergeCell ref="C355:D355"/>
    <mergeCell ref="F355:H355"/>
    <mergeCell ref="J355:K355"/>
    <mergeCell ref="N355:P355"/>
    <mergeCell ref="C356:D356"/>
    <mergeCell ref="F356:H356"/>
    <mergeCell ref="J356:K356"/>
    <mergeCell ref="N356:P356"/>
    <mergeCell ref="C353:D353"/>
    <mergeCell ref="F353:H353"/>
    <mergeCell ref="J353:K353"/>
    <mergeCell ref="N353:P353"/>
    <mergeCell ref="C354:D354"/>
    <mergeCell ref="F354:H354"/>
    <mergeCell ref="J354:K354"/>
    <mergeCell ref="N354:P354"/>
    <mergeCell ref="C363:D363"/>
    <mergeCell ref="F363:H363"/>
    <mergeCell ref="J363:K363"/>
    <mergeCell ref="N363:P363"/>
    <mergeCell ref="C364:D364"/>
    <mergeCell ref="F364:H364"/>
    <mergeCell ref="J364:K364"/>
    <mergeCell ref="N364:P364"/>
    <mergeCell ref="C361:D361"/>
    <mergeCell ref="F361:H361"/>
    <mergeCell ref="J361:K361"/>
    <mergeCell ref="N361:P361"/>
    <mergeCell ref="C362:D362"/>
    <mergeCell ref="F362:H362"/>
    <mergeCell ref="J362:K362"/>
    <mergeCell ref="N362:P362"/>
    <mergeCell ref="C359:D359"/>
    <mergeCell ref="F359:H359"/>
    <mergeCell ref="J359:K359"/>
    <mergeCell ref="N359:P359"/>
    <mergeCell ref="C360:D360"/>
    <mergeCell ref="F360:H360"/>
    <mergeCell ref="J360:K360"/>
    <mergeCell ref="N360:P360"/>
    <mergeCell ref="C369:D369"/>
    <mergeCell ref="F369:H369"/>
    <mergeCell ref="J369:K369"/>
    <mergeCell ref="N369:P369"/>
    <mergeCell ref="C370:D370"/>
    <mergeCell ref="F370:H370"/>
    <mergeCell ref="J370:K370"/>
    <mergeCell ref="N370:P370"/>
    <mergeCell ref="C367:D367"/>
    <mergeCell ref="F367:H367"/>
    <mergeCell ref="J367:K367"/>
    <mergeCell ref="N367:P367"/>
    <mergeCell ref="C368:D368"/>
    <mergeCell ref="F368:H368"/>
    <mergeCell ref="J368:K368"/>
    <mergeCell ref="N368:P368"/>
    <mergeCell ref="C365:D365"/>
    <mergeCell ref="F365:H365"/>
    <mergeCell ref="J365:K365"/>
    <mergeCell ref="N365:P365"/>
    <mergeCell ref="C366:D366"/>
    <mergeCell ref="F366:H366"/>
    <mergeCell ref="J366:K366"/>
    <mergeCell ref="N366:P366"/>
    <mergeCell ref="C375:D375"/>
    <mergeCell ref="F375:H375"/>
    <mergeCell ref="J375:K375"/>
    <mergeCell ref="N375:P375"/>
    <mergeCell ref="C376:D376"/>
    <mergeCell ref="F376:H376"/>
    <mergeCell ref="J376:K376"/>
    <mergeCell ref="N376:P376"/>
    <mergeCell ref="C373:D373"/>
    <mergeCell ref="F373:H373"/>
    <mergeCell ref="J373:K373"/>
    <mergeCell ref="N373:P373"/>
    <mergeCell ref="C374:D374"/>
    <mergeCell ref="F374:H374"/>
    <mergeCell ref="J374:K374"/>
    <mergeCell ref="N374:P374"/>
    <mergeCell ref="C371:D371"/>
    <mergeCell ref="F371:H371"/>
    <mergeCell ref="J371:K371"/>
    <mergeCell ref="N371:P371"/>
    <mergeCell ref="C372:D372"/>
    <mergeCell ref="F372:H372"/>
    <mergeCell ref="J372:K372"/>
    <mergeCell ref="N372:P372"/>
    <mergeCell ref="C381:D381"/>
    <mergeCell ref="F381:H381"/>
    <mergeCell ref="J381:K381"/>
    <mergeCell ref="N381:P381"/>
    <mergeCell ref="C382:D382"/>
    <mergeCell ref="F382:H382"/>
    <mergeCell ref="J382:K382"/>
    <mergeCell ref="N382:P382"/>
    <mergeCell ref="C379:D379"/>
    <mergeCell ref="F379:H379"/>
    <mergeCell ref="J379:K379"/>
    <mergeCell ref="N379:P379"/>
    <mergeCell ref="C380:D380"/>
    <mergeCell ref="F380:H380"/>
    <mergeCell ref="J380:K380"/>
    <mergeCell ref="N380:P380"/>
    <mergeCell ref="C377:D377"/>
    <mergeCell ref="F377:H377"/>
    <mergeCell ref="J377:K377"/>
    <mergeCell ref="N377:P377"/>
    <mergeCell ref="C378:D378"/>
    <mergeCell ref="F378:H378"/>
    <mergeCell ref="J378:K378"/>
    <mergeCell ref="N378:P378"/>
    <mergeCell ref="C387:D387"/>
    <mergeCell ref="F387:H387"/>
    <mergeCell ref="J387:K387"/>
    <mergeCell ref="N387:P387"/>
    <mergeCell ref="C388:D388"/>
    <mergeCell ref="F388:H388"/>
    <mergeCell ref="J388:K388"/>
    <mergeCell ref="N388:P388"/>
    <mergeCell ref="C385:D385"/>
    <mergeCell ref="F385:H385"/>
    <mergeCell ref="J385:K385"/>
    <mergeCell ref="N385:P385"/>
    <mergeCell ref="C386:D386"/>
    <mergeCell ref="F386:H386"/>
    <mergeCell ref="J386:K386"/>
    <mergeCell ref="N386:P386"/>
    <mergeCell ref="C383:D383"/>
    <mergeCell ref="F383:H383"/>
    <mergeCell ref="J383:K383"/>
    <mergeCell ref="N383:P383"/>
    <mergeCell ref="C384:D384"/>
    <mergeCell ref="F384:H384"/>
    <mergeCell ref="J384:K384"/>
    <mergeCell ref="N384:P384"/>
    <mergeCell ref="C393:D393"/>
    <mergeCell ref="F393:H393"/>
    <mergeCell ref="J393:K393"/>
    <mergeCell ref="N393:P393"/>
    <mergeCell ref="C394:D394"/>
    <mergeCell ref="F394:H394"/>
    <mergeCell ref="J394:K394"/>
    <mergeCell ref="N394:P394"/>
    <mergeCell ref="C391:D391"/>
    <mergeCell ref="F391:H391"/>
    <mergeCell ref="J391:K391"/>
    <mergeCell ref="N391:P391"/>
    <mergeCell ref="C392:D392"/>
    <mergeCell ref="F392:H392"/>
    <mergeCell ref="J392:K392"/>
    <mergeCell ref="N392:P392"/>
    <mergeCell ref="C389:D389"/>
    <mergeCell ref="F389:H389"/>
    <mergeCell ref="J389:K389"/>
    <mergeCell ref="N389:P389"/>
    <mergeCell ref="C390:D390"/>
    <mergeCell ref="F390:H390"/>
    <mergeCell ref="J390:K390"/>
    <mergeCell ref="N390:P390"/>
    <mergeCell ref="C399:D399"/>
    <mergeCell ref="F399:H399"/>
    <mergeCell ref="J399:K399"/>
    <mergeCell ref="N399:P399"/>
    <mergeCell ref="C400:D400"/>
    <mergeCell ref="F400:H400"/>
    <mergeCell ref="J400:K400"/>
    <mergeCell ref="N400:P400"/>
    <mergeCell ref="C397:D397"/>
    <mergeCell ref="F397:H397"/>
    <mergeCell ref="J397:K397"/>
    <mergeCell ref="N397:P397"/>
    <mergeCell ref="C398:D398"/>
    <mergeCell ref="F398:H398"/>
    <mergeCell ref="J398:K398"/>
    <mergeCell ref="N398:P398"/>
    <mergeCell ref="C395:D395"/>
    <mergeCell ref="F395:H395"/>
    <mergeCell ref="J395:K395"/>
    <mergeCell ref="N395:P395"/>
    <mergeCell ref="C396:D396"/>
    <mergeCell ref="F396:H396"/>
    <mergeCell ref="J396:K396"/>
    <mergeCell ref="N396:P396"/>
    <mergeCell ref="C405:D405"/>
    <mergeCell ref="F405:H405"/>
    <mergeCell ref="J405:K405"/>
    <mergeCell ref="N405:P405"/>
    <mergeCell ref="C406:D406"/>
    <mergeCell ref="F406:H406"/>
    <mergeCell ref="J406:K406"/>
    <mergeCell ref="N406:P406"/>
    <mergeCell ref="C403:D403"/>
    <mergeCell ref="F403:H403"/>
    <mergeCell ref="J403:K403"/>
    <mergeCell ref="N403:P403"/>
    <mergeCell ref="C404:D404"/>
    <mergeCell ref="F404:H404"/>
    <mergeCell ref="J404:K404"/>
    <mergeCell ref="N404:P404"/>
    <mergeCell ref="C401:D401"/>
    <mergeCell ref="F401:H401"/>
    <mergeCell ref="J401:K401"/>
    <mergeCell ref="N401:P401"/>
    <mergeCell ref="C402:D402"/>
    <mergeCell ref="F402:H402"/>
    <mergeCell ref="J402:K402"/>
    <mergeCell ref="N402:P402"/>
    <mergeCell ref="C411:D411"/>
    <mergeCell ref="F411:H411"/>
    <mergeCell ref="J411:K411"/>
    <mergeCell ref="N411:P411"/>
    <mergeCell ref="C412:D412"/>
    <mergeCell ref="F412:H412"/>
    <mergeCell ref="J412:K412"/>
    <mergeCell ref="N412:P412"/>
    <mergeCell ref="C409:D409"/>
    <mergeCell ref="F409:H409"/>
    <mergeCell ref="J409:K409"/>
    <mergeCell ref="N409:P409"/>
    <mergeCell ref="C410:D410"/>
    <mergeCell ref="F410:H410"/>
    <mergeCell ref="J410:K410"/>
    <mergeCell ref="N410:P410"/>
    <mergeCell ref="C407:D407"/>
    <mergeCell ref="F407:H407"/>
    <mergeCell ref="J407:K407"/>
    <mergeCell ref="N407:P407"/>
    <mergeCell ref="C408:D408"/>
    <mergeCell ref="F408:H408"/>
    <mergeCell ref="J408:K408"/>
    <mergeCell ref="N408:P408"/>
    <mergeCell ref="C417:D417"/>
    <mergeCell ref="F417:H417"/>
    <mergeCell ref="J417:K417"/>
    <mergeCell ref="N417:P417"/>
    <mergeCell ref="C418:D418"/>
    <mergeCell ref="F418:H418"/>
    <mergeCell ref="J418:K418"/>
    <mergeCell ref="N418:P418"/>
    <mergeCell ref="C415:D415"/>
    <mergeCell ref="F415:H415"/>
    <mergeCell ref="J415:K415"/>
    <mergeCell ref="N415:P415"/>
    <mergeCell ref="C416:D416"/>
    <mergeCell ref="F416:H416"/>
    <mergeCell ref="J416:K416"/>
    <mergeCell ref="N416:P416"/>
    <mergeCell ref="C413:D413"/>
    <mergeCell ref="F413:H413"/>
    <mergeCell ref="J413:K413"/>
    <mergeCell ref="N413:P413"/>
    <mergeCell ref="C414:D414"/>
    <mergeCell ref="F414:H414"/>
    <mergeCell ref="J414:K414"/>
    <mergeCell ref="N414:P414"/>
    <mergeCell ref="C423:D423"/>
    <mergeCell ref="F423:H423"/>
    <mergeCell ref="J423:K423"/>
    <mergeCell ref="N423:P423"/>
    <mergeCell ref="C424:D424"/>
    <mergeCell ref="F424:H424"/>
    <mergeCell ref="J424:K424"/>
    <mergeCell ref="N424:P424"/>
    <mergeCell ref="C421:D421"/>
    <mergeCell ref="F421:H421"/>
    <mergeCell ref="J421:K421"/>
    <mergeCell ref="N421:P421"/>
    <mergeCell ref="C422:D422"/>
    <mergeCell ref="F422:H422"/>
    <mergeCell ref="J422:K422"/>
    <mergeCell ref="N422:P422"/>
    <mergeCell ref="C419:D419"/>
    <mergeCell ref="F419:H419"/>
    <mergeCell ref="J419:K419"/>
    <mergeCell ref="N419:P419"/>
    <mergeCell ref="C420:D420"/>
    <mergeCell ref="F420:H420"/>
    <mergeCell ref="J420:K420"/>
    <mergeCell ref="N420:P420"/>
    <mergeCell ref="C429:D429"/>
    <mergeCell ref="F429:H429"/>
    <mergeCell ref="J429:K429"/>
    <mergeCell ref="N429:P429"/>
    <mergeCell ref="C430:D430"/>
    <mergeCell ref="F430:H430"/>
    <mergeCell ref="J430:K430"/>
    <mergeCell ref="N430:P430"/>
    <mergeCell ref="C427:D427"/>
    <mergeCell ref="F427:H427"/>
    <mergeCell ref="J427:K427"/>
    <mergeCell ref="N427:P427"/>
    <mergeCell ref="C428:D428"/>
    <mergeCell ref="F428:H428"/>
    <mergeCell ref="J428:K428"/>
    <mergeCell ref="N428:P428"/>
    <mergeCell ref="C425:D425"/>
    <mergeCell ref="F425:H425"/>
    <mergeCell ref="J425:K425"/>
    <mergeCell ref="N425:P425"/>
    <mergeCell ref="C426:D426"/>
    <mergeCell ref="F426:H426"/>
    <mergeCell ref="J426:K426"/>
    <mergeCell ref="N426:P426"/>
    <mergeCell ref="C435:D435"/>
    <mergeCell ref="F435:H435"/>
    <mergeCell ref="J435:K435"/>
    <mergeCell ref="N435:P435"/>
    <mergeCell ref="C436:D436"/>
    <mergeCell ref="F436:H436"/>
    <mergeCell ref="J436:K436"/>
    <mergeCell ref="N436:P436"/>
    <mergeCell ref="C433:D433"/>
    <mergeCell ref="F433:H433"/>
    <mergeCell ref="J433:K433"/>
    <mergeCell ref="N433:P433"/>
    <mergeCell ref="C434:D434"/>
    <mergeCell ref="F434:H434"/>
    <mergeCell ref="J434:K434"/>
    <mergeCell ref="N434:P434"/>
    <mergeCell ref="C431:D431"/>
    <mergeCell ref="F431:H431"/>
    <mergeCell ref="J431:K431"/>
    <mergeCell ref="N431:P431"/>
    <mergeCell ref="C432:D432"/>
    <mergeCell ref="F432:H432"/>
    <mergeCell ref="J432:K432"/>
    <mergeCell ref="N432:P432"/>
    <mergeCell ref="C441:D441"/>
    <mergeCell ref="F441:H441"/>
    <mergeCell ref="J441:K441"/>
    <mergeCell ref="N441:P441"/>
    <mergeCell ref="C442:D442"/>
    <mergeCell ref="F442:H442"/>
    <mergeCell ref="J442:K442"/>
    <mergeCell ref="N442:P442"/>
    <mergeCell ref="C439:D439"/>
    <mergeCell ref="F439:H439"/>
    <mergeCell ref="J439:K439"/>
    <mergeCell ref="N439:P439"/>
    <mergeCell ref="C440:D440"/>
    <mergeCell ref="F440:H440"/>
    <mergeCell ref="J440:K440"/>
    <mergeCell ref="N440:P440"/>
    <mergeCell ref="C437:D437"/>
    <mergeCell ref="F437:H437"/>
    <mergeCell ref="J437:K437"/>
    <mergeCell ref="N437:P437"/>
    <mergeCell ref="C438:D438"/>
    <mergeCell ref="F438:H438"/>
    <mergeCell ref="J438:K438"/>
    <mergeCell ref="N438:P438"/>
    <mergeCell ref="C447:D447"/>
    <mergeCell ref="F447:H447"/>
    <mergeCell ref="J447:K447"/>
    <mergeCell ref="N447:P447"/>
    <mergeCell ref="C448:D448"/>
    <mergeCell ref="F448:H448"/>
    <mergeCell ref="J448:K448"/>
    <mergeCell ref="N448:P448"/>
    <mergeCell ref="C445:D445"/>
    <mergeCell ref="F445:H445"/>
    <mergeCell ref="J445:K445"/>
    <mergeCell ref="N445:P445"/>
    <mergeCell ref="C446:D446"/>
    <mergeCell ref="F446:H446"/>
    <mergeCell ref="J446:K446"/>
    <mergeCell ref="N446:P446"/>
    <mergeCell ref="C443:D443"/>
    <mergeCell ref="F443:H443"/>
    <mergeCell ref="J443:K443"/>
    <mergeCell ref="N443:P443"/>
    <mergeCell ref="C444:D444"/>
    <mergeCell ref="F444:H444"/>
    <mergeCell ref="J444:K444"/>
    <mergeCell ref="N444:P444"/>
    <mergeCell ref="C453:D453"/>
    <mergeCell ref="F453:H453"/>
    <mergeCell ref="J453:K453"/>
    <mergeCell ref="N453:P453"/>
    <mergeCell ref="C454:D454"/>
    <mergeCell ref="F454:H454"/>
    <mergeCell ref="J454:K454"/>
    <mergeCell ref="N454:P454"/>
    <mergeCell ref="C451:D451"/>
    <mergeCell ref="F451:H451"/>
    <mergeCell ref="J451:K451"/>
    <mergeCell ref="N451:P451"/>
    <mergeCell ref="C452:D452"/>
    <mergeCell ref="F452:H452"/>
    <mergeCell ref="J452:K452"/>
    <mergeCell ref="N452:P452"/>
    <mergeCell ref="C449:D449"/>
    <mergeCell ref="F449:H449"/>
    <mergeCell ref="J449:K449"/>
    <mergeCell ref="N449:P449"/>
    <mergeCell ref="C450:D450"/>
    <mergeCell ref="F450:H450"/>
    <mergeCell ref="J450:K450"/>
    <mergeCell ref="N450:P450"/>
    <mergeCell ref="C459:D459"/>
    <mergeCell ref="F459:H459"/>
    <mergeCell ref="J459:K459"/>
    <mergeCell ref="N459:P459"/>
    <mergeCell ref="C460:D460"/>
    <mergeCell ref="F460:H460"/>
    <mergeCell ref="J460:K460"/>
    <mergeCell ref="N460:P460"/>
    <mergeCell ref="C457:D457"/>
    <mergeCell ref="F457:H457"/>
    <mergeCell ref="J457:K457"/>
    <mergeCell ref="N457:P457"/>
    <mergeCell ref="C458:D458"/>
    <mergeCell ref="F458:H458"/>
    <mergeCell ref="J458:K458"/>
    <mergeCell ref="N458:P458"/>
    <mergeCell ref="C455:D455"/>
    <mergeCell ref="F455:H455"/>
    <mergeCell ref="J455:K455"/>
    <mergeCell ref="N455:P455"/>
    <mergeCell ref="C456:D456"/>
    <mergeCell ref="F456:H456"/>
    <mergeCell ref="J456:K456"/>
    <mergeCell ref="N456:P456"/>
    <mergeCell ref="C465:D465"/>
    <mergeCell ref="F465:H465"/>
    <mergeCell ref="J465:K465"/>
    <mergeCell ref="N465:P465"/>
    <mergeCell ref="C466:D466"/>
    <mergeCell ref="F466:H466"/>
    <mergeCell ref="J466:K466"/>
    <mergeCell ref="N466:P466"/>
    <mergeCell ref="C463:D463"/>
    <mergeCell ref="F463:H463"/>
    <mergeCell ref="J463:K463"/>
    <mergeCell ref="N463:P463"/>
    <mergeCell ref="C464:D464"/>
    <mergeCell ref="F464:H464"/>
    <mergeCell ref="J464:K464"/>
    <mergeCell ref="N464:P464"/>
    <mergeCell ref="C461:D461"/>
    <mergeCell ref="F461:H461"/>
    <mergeCell ref="J461:K461"/>
    <mergeCell ref="N461:P461"/>
    <mergeCell ref="C462:D462"/>
    <mergeCell ref="F462:H462"/>
    <mergeCell ref="J462:K462"/>
    <mergeCell ref="N462:P462"/>
    <mergeCell ref="C471:D471"/>
    <mergeCell ref="F471:H471"/>
    <mergeCell ref="J471:K471"/>
    <mergeCell ref="N471:P471"/>
    <mergeCell ref="C472:D472"/>
    <mergeCell ref="F472:H472"/>
    <mergeCell ref="J472:K472"/>
    <mergeCell ref="N472:P472"/>
    <mergeCell ref="C469:D469"/>
    <mergeCell ref="F469:H469"/>
    <mergeCell ref="J469:K469"/>
    <mergeCell ref="N469:P469"/>
    <mergeCell ref="C470:D470"/>
    <mergeCell ref="F470:H470"/>
    <mergeCell ref="J470:K470"/>
    <mergeCell ref="N470:P470"/>
    <mergeCell ref="C467:D467"/>
    <mergeCell ref="F467:H467"/>
    <mergeCell ref="J467:K467"/>
    <mergeCell ref="N467:P467"/>
    <mergeCell ref="C468:D468"/>
    <mergeCell ref="F468:H468"/>
    <mergeCell ref="J468:K468"/>
    <mergeCell ref="N468:P468"/>
    <mergeCell ref="C477:D477"/>
    <mergeCell ref="F477:H477"/>
    <mergeCell ref="J477:K477"/>
    <mergeCell ref="N477:P477"/>
    <mergeCell ref="C478:D478"/>
    <mergeCell ref="F478:H478"/>
    <mergeCell ref="J478:K478"/>
    <mergeCell ref="N478:P478"/>
    <mergeCell ref="C475:D475"/>
    <mergeCell ref="F475:H475"/>
    <mergeCell ref="J475:K475"/>
    <mergeCell ref="N475:P475"/>
    <mergeCell ref="C476:D476"/>
    <mergeCell ref="F476:H476"/>
    <mergeCell ref="J476:K476"/>
    <mergeCell ref="N476:P476"/>
    <mergeCell ref="C473:D473"/>
    <mergeCell ref="F473:H473"/>
    <mergeCell ref="J473:K473"/>
    <mergeCell ref="N473:P473"/>
    <mergeCell ref="C474:D474"/>
    <mergeCell ref="F474:H474"/>
    <mergeCell ref="J474:K474"/>
    <mergeCell ref="N474:P474"/>
    <mergeCell ref="C483:D483"/>
    <mergeCell ref="F483:H483"/>
    <mergeCell ref="J483:K483"/>
    <mergeCell ref="N483:P483"/>
    <mergeCell ref="C484:D484"/>
    <mergeCell ref="F484:H484"/>
    <mergeCell ref="J484:K484"/>
    <mergeCell ref="N484:P484"/>
    <mergeCell ref="C481:D481"/>
    <mergeCell ref="F481:H481"/>
    <mergeCell ref="J481:K481"/>
    <mergeCell ref="N481:P481"/>
    <mergeCell ref="C482:D482"/>
    <mergeCell ref="F482:H482"/>
    <mergeCell ref="J482:K482"/>
    <mergeCell ref="N482:P482"/>
    <mergeCell ref="C479:D479"/>
    <mergeCell ref="F479:H479"/>
    <mergeCell ref="J479:K479"/>
    <mergeCell ref="N479:P479"/>
    <mergeCell ref="C480:D480"/>
    <mergeCell ref="F480:H480"/>
    <mergeCell ref="J480:K480"/>
    <mergeCell ref="N480:P480"/>
    <mergeCell ref="C489:D489"/>
    <mergeCell ref="F489:H489"/>
    <mergeCell ref="J489:K489"/>
    <mergeCell ref="N489:P489"/>
    <mergeCell ref="C490:D490"/>
    <mergeCell ref="F490:H490"/>
    <mergeCell ref="J490:K490"/>
    <mergeCell ref="N490:P490"/>
    <mergeCell ref="C487:D487"/>
    <mergeCell ref="F487:H487"/>
    <mergeCell ref="J487:K487"/>
    <mergeCell ref="N487:P487"/>
    <mergeCell ref="C488:D488"/>
    <mergeCell ref="F488:H488"/>
    <mergeCell ref="J488:K488"/>
    <mergeCell ref="N488:P488"/>
    <mergeCell ref="C485:D485"/>
    <mergeCell ref="F485:H485"/>
    <mergeCell ref="J485:K485"/>
    <mergeCell ref="N485:P485"/>
    <mergeCell ref="C486:D486"/>
    <mergeCell ref="F486:H486"/>
    <mergeCell ref="J486:K486"/>
    <mergeCell ref="N486:P486"/>
    <mergeCell ref="C495:D495"/>
    <mergeCell ref="F495:H495"/>
    <mergeCell ref="J495:K495"/>
    <mergeCell ref="N495:P495"/>
    <mergeCell ref="C496:D496"/>
    <mergeCell ref="F496:H496"/>
    <mergeCell ref="J496:K496"/>
    <mergeCell ref="N496:P496"/>
    <mergeCell ref="C493:D493"/>
    <mergeCell ref="F493:H493"/>
    <mergeCell ref="J493:K493"/>
    <mergeCell ref="N493:P493"/>
    <mergeCell ref="C494:D494"/>
    <mergeCell ref="F494:H494"/>
    <mergeCell ref="J494:K494"/>
    <mergeCell ref="N494:P494"/>
    <mergeCell ref="C491:D491"/>
    <mergeCell ref="F491:H491"/>
    <mergeCell ref="J491:K491"/>
    <mergeCell ref="N491:P491"/>
    <mergeCell ref="C492:D492"/>
    <mergeCell ref="F492:H492"/>
    <mergeCell ref="J492:K492"/>
    <mergeCell ref="N492:P492"/>
    <mergeCell ref="C501:D501"/>
    <mergeCell ref="F501:H501"/>
    <mergeCell ref="J501:K501"/>
    <mergeCell ref="N501:P501"/>
    <mergeCell ref="C502:D502"/>
    <mergeCell ref="F502:H502"/>
    <mergeCell ref="J502:K502"/>
    <mergeCell ref="N502:P502"/>
    <mergeCell ref="C499:D499"/>
    <mergeCell ref="F499:H499"/>
    <mergeCell ref="J499:K499"/>
    <mergeCell ref="N499:P499"/>
    <mergeCell ref="C500:D500"/>
    <mergeCell ref="F500:H500"/>
    <mergeCell ref="J500:K500"/>
    <mergeCell ref="N500:P500"/>
    <mergeCell ref="C497:D497"/>
    <mergeCell ref="F497:H497"/>
    <mergeCell ref="J497:K497"/>
    <mergeCell ref="N497:P497"/>
    <mergeCell ref="C498:D498"/>
    <mergeCell ref="F498:H498"/>
    <mergeCell ref="J498:K498"/>
    <mergeCell ref="N498:P498"/>
    <mergeCell ref="C507:D507"/>
    <mergeCell ref="F507:H507"/>
    <mergeCell ref="J507:K507"/>
    <mergeCell ref="N507:P507"/>
    <mergeCell ref="C508:D508"/>
    <mergeCell ref="F508:H508"/>
    <mergeCell ref="J508:K508"/>
    <mergeCell ref="N508:P508"/>
    <mergeCell ref="C505:D505"/>
    <mergeCell ref="F505:H505"/>
    <mergeCell ref="J505:K505"/>
    <mergeCell ref="N505:P505"/>
    <mergeCell ref="C506:D506"/>
    <mergeCell ref="F506:H506"/>
    <mergeCell ref="J506:K506"/>
    <mergeCell ref="N506:P506"/>
    <mergeCell ref="C503:D503"/>
    <mergeCell ref="F503:H503"/>
    <mergeCell ref="J503:K503"/>
    <mergeCell ref="N503:P503"/>
    <mergeCell ref="C504:D504"/>
    <mergeCell ref="F504:H504"/>
    <mergeCell ref="J504:K504"/>
    <mergeCell ref="N504:P504"/>
    <mergeCell ref="C513:D513"/>
    <mergeCell ref="F513:H513"/>
    <mergeCell ref="J513:K513"/>
    <mergeCell ref="N513:P513"/>
    <mergeCell ref="C514:D514"/>
    <mergeCell ref="F514:H514"/>
    <mergeCell ref="J514:K514"/>
    <mergeCell ref="N514:P514"/>
    <mergeCell ref="C511:D511"/>
    <mergeCell ref="F511:H511"/>
    <mergeCell ref="J511:K511"/>
    <mergeCell ref="N511:P511"/>
    <mergeCell ref="C512:D512"/>
    <mergeCell ref="F512:H512"/>
    <mergeCell ref="J512:K512"/>
    <mergeCell ref="N512:P512"/>
    <mergeCell ref="C509:D509"/>
    <mergeCell ref="F509:H509"/>
    <mergeCell ref="J509:K509"/>
    <mergeCell ref="N509:P509"/>
    <mergeCell ref="C510:D510"/>
    <mergeCell ref="F510:H510"/>
    <mergeCell ref="J510:K510"/>
    <mergeCell ref="N510:P510"/>
    <mergeCell ref="C519:D519"/>
    <mergeCell ref="F519:H519"/>
    <mergeCell ref="J519:K519"/>
    <mergeCell ref="N519:P519"/>
    <mergeCell ref="C520:D520"/>
    <mergeCell ref="F520:H520"/>
    <mergeCell ref="J520:K520"/>
    <mergeCell ref="N520:P520"/>
    <mergeCell ref="C517:D517"/>
    <mergeCell ref="F517:H517"/>
    <mergeCell ref="J517:K517"/>
    <mergeCell ref="N517:P517"/>
    <mergeCell ref="C518:D518"/>
    <mergeCell ref="F518:H518"/>
    <mergeCell ref="J518:K518"/>
    <mergeCell ref="N518:P518"/>
    <mergeCell ref="C515:D515"/>
    <mergeCell ref="F515:H515"/>
    <mergeCell ref="J515:K515"/>
    <mergeCell ref="N515:P515"/>
    <mergeCell ref="C516:D516"/>
    <mergeCell ref="F516:H516"/>
    <mergeCell ref="J516:K516"/>
    <mergeCell ref="N516:P516"/>
    <mergeCell ref="C525:D525"/>
    <mergeCell ref="F525:H525"/>
    <mergeCell ref="J525:K525"/>
    <mergeCell ref="N525:P525"/>
    <mergeCell ref="C526:D526"/>
    <mergeCell ref="F526:H526"/>
    <mergeCell ref="J526:K526"/>
    <mergeCell ref="N526:P526"/>
    <mergeCell ref="C523:D523"/>
    <mergeCell ref="F523:H523"/>
    <mergeCell ref="J523:K523"/>
    <mergeCell ref="N523:P523"/>
    <mergeCell ref="C524:D524"/>
    <mergeCell ref="F524:H524"/>
    <mergeCell ref="J524:K524"/>
    <mergeCell ref="N524:P524"/>
    <mergeCell ref="C521:D521"/>
    <mergeCell ref="F521:H521"/>
    <mergeCell ref="J521:K521"/>
    <mergeCell ref="N521:P521"/>
    <mergeCell ref="C522:D522"/>
    <mergeCell ref="F522:H522"/>
    <mergeCell ref="J522:K522"/>
    <mergeCell ref="N522:P522"/>
    <mergeCell ref="C531:D531"/>
    <mergeCell ref="F531:H531"/>
    <mergeCell ref="J531:K531"/>
    <mergeCell ref="N531:P531"/>
    <mergeCell ref="C532:D532"/>
    <mergeCell ref="F532:H532"/>
    <mergeCell ref="J532:K532"/>
    <mergeCell ref="N532:P532"/>
    <mergeCell ref="C529:D529"/>
    <mergeCell ref="F529:H529"/>
    <mergeCell ref="J529:K529"/>
    <mergeCell ref="N529:P529"/>
    <mergeCell ref="C530:D530"/>
    <mergeCell ref="F530:H530"/>
    <mergeCell ref="J530:K530"/>
    <mergeCell ref="N530:P530"/>
    <mergeCell ref="C527:D527"/>
    <mergeCell ref="F527:H527"/>
    <mergeCell ref="J527:K527"/>
    <mergeCell ref="N527:P527"/>
    <mergeCell ref="C528:D528"/>
    <mergeCell ref="F528:H528"/>
    <mergeCell ref="J528:K528"/>
    <mergeCell ref="N528:P528"/>
    <mergeCell ref="C537:D537"/>
    <mergeCell ref="F537:H537"/>
    <mergeCell ref="J537:K537"/>
    <mergeCell ref="N537:P537"/>
    <mergeCell ref="C538:D538"/>
    <mergeCell ref="F538:H538"/>
    <mergeCell ref="J538:K538"/>
    <mergeCell ref="N538:P538"/>
    <mergeCell ref="C535:D535"/>
    <mergeCell ref="F535:H535"/>
    <mergeCell ref="J535:K535"/>
    <mergeCell ref="N535:P535"/>
    <mergeCell ref="C536:D536"/>
    <mergeCell ref="F536:H536"/>
    <mergeCell ref="J536:K536"/>
    <mergeCell ref="N536:P536"/>
    <mergeCell ref="C533:D533"/>
    <mergeCell ref="F533:H533"/>
    <mergeCell ref="J533:K533"/>
    <mergeCell ref="N533:P533"/>
    <mergeCell ref="C534:D534"/>
    <mergeCell ref="F534:H534"/>
    <mergeCell ref="J534:K534"/>
    <mergeCell ref="N534:P534"/>
    <mergeCell ref="C543:D543"/>
    <mergeCell ref="F543:H543"/>
    <mergeCell ref="J543:K543"/>
    <mergeCell ref="N543:P543"/>
    <mergeCell ref="C544:D544"/>
    <mergeCell ref="F544:H544"/>
    <mergeCell ref="J544:K544"/>
    <mergeCell ref="N544:P544"/>
    <mergeCell ref="C541:D541"/>
    <mergeCell ref="F541:H541"/>
    <mergeCell ref="J541:K541"/>
    <mergeCell ref="N541:P541"/>
    <mergeCell ref="C542:D542"/>
    <mergeCell ref="F542:H542"/>
    <mergeCell ref="J542:K542"/>
    <mergeCell ref="N542:P542"/>
    <mergeCell ref="C539:D539"/>
    <mergeCell ref="F539:H539"/>
    <mergeCell ref="J539:K539"/>
    <mergeCell ref="N539:P539"/>
    <mergeCell ref="C540:D540"/>
    <mergeCell ref="F540:H540"/>
    <mergeCell ref="J540:K540"/>
    <mergeCell ref="N540:P540"/>
    <mergeCell ref="C549:D549"/>
    <mergeCell ref="F549:H549"/>
    <mergeCell ref="J549:K549"/>
    <mergeCell ref="N549:P549"/>
    <mergeCell ref="C550:D550"/>
    <mergeCell ref="F550:H550"/>
    <mergeCell ref="J550:K550"/>
    <mergeCell ref="N550:P550"/>
    <mergeCell ref="C547:D547"/>
    <mergeCell ref="F547:H547"/>
    <mergeCell ref="J547:K547"/>
    <mergeCell ref="N547:P547"/>
    <mergeCell ref="C548:D548"/>
    <mergeCell ref="F548:H548"/>
    <mergeCell ref="J548:K548"/>
    <mergeCell ref="N548:P548"/>
    <mergeCell ref="C545:D545"/>
    <mergeCell ref="F545:H545"/>
    <mergeCell ref="J545:K545"/>
    <mergeCell ref="N545:P545"/>
    <mergeCell ref="C546:D546"/>
    <mergeCell ref="F546:H546"/>
    <mergeCell ref="J546:K546"/>
    <mergeCell ref="N546:P546"/>
    <mergeCell ref="C555:D555"/>
    <mergeCell ref="F555:H555"/>
    <mergeCell ref="J555:K555"/>
    <mergeCell ref="N555:P555"/>
    <mergeCell ref="C556:D556"/>
    <mergeCell ref="F556:H556"/>
    <mergeCell ref="J556:K556"/>
    <mergeCell ref="N556:P556"/>
    <mergeCell ref="C553:D553"/>
    <mergeCell ref="F553:H553"/>
    <mergeCell ref="J553:K553"/>
    <mergeCell ref="N553:P553"/>
    <mergeCell ref="C554:D554"/>
    <mergeCell ref="F554:H554"/>
    <mergeCell ref="J554:K554"/>
    <mergeCell ref="N554:P554"/>
    <mergeCell ref="C551:D551"/>
    <mergeCell ref="F551:H551"/>
    <mergeCell ref="J551:K551"/>
    <mergeCell ref="N551:P551"/>
    <mergeCell ref="C552:D552"/>
    <mergeCell ref="F552:H552"/>
    <mergeCell ref="J552:K552"/>
    <mergeCell ref="N552:P552"/>
    <mergeCell ref="C561:D561"/>
    <mergeCell ref="F561:H561"/>
    <mergeCell ref="J561:K561"/>
    <mergeCell ref="N561:P561"/>
    <mergeCell ref="C562:D562"/>
    <mergeCell ref="F562:H562"/>
    <mergeCell ref="J562:K562"/>
    <mergeCell ref="N562:P562"/>
    <mergeCell ref="C559:D559"/>
    <mergeCell ref="F559:H559"/>
    <mergeCell ref="J559:K559"/>
    <mergeCell ref="N559:P559"/>
    <mergeCell ref="C560:D560"/>
    <mergeCell ref="F560:H560"/>
    <mergeCell ref="J560:K560"/>
    <mergeCell ref="N560:P560"/>
    <mergeCell ref="C557:D557"/>
    <mergeCell ref="F557:H557"/>
    <mergeCell ref="J557:K557"/>
    <mergeCell ref="N557:P557"/>
    <mergeCell ref="C558:D558"/>
    <mergeCell ref="F558:H558"/>
    <mergeCell ref="J558:K558"/>
    <mergeCell ref="N558:P558"/>
    <mergeCell ref="C567:D567"/>
    <mergeCell ref="F567:H567"/>
    <mergeCell ref="J567:K567"/>
    <mergeCell ref="N567:P567"/>
    <mergeCell ref="C568:D568"/>
    <mergeCell ref="F568:H568"/>
    <mergeCell ref="J568:K568"/>
    <mergeCell ref="N568:P568"/>
    <mergeCell ref="C565:D565"/>
    <mergeCell ref="F565:H565"/>
    <mergeCell ref="J565:K565"/>
    <mergeCell ref="N565:P565"/>
    <mergeCell ref="C566:D566"/>
    <mergeCell ref="F566:H566"/>
    <mergeCell ref="J566:K566"/>
    <mergeCell ref="N566:P566"/>
    <mergeCell ref="C563:D563"/>
    <mergeCell ref="F563:H563"/>
    <mergeCell ref="J563:K563"/>
    <mergeCell ref="N563:P563"/>
    <mergeCell ref="C564:D564"/>
    <mergeCell ref="F564:H564"/>
    <mergeCell ref="J564:K564"/>
    <mergeCell ref="N564:P564"/>
    <mergeCell ref="C573:D573"/>
    <mergeCell ref="F573:H573"/>
    <mergeCell ref="J573:K573"/>
    <mergeCell ref="N573:P573"/>
    <mergeCell ref="C574:D574"/>
    <mergeCell ref="F574:H574"/>
    <mergeCell ref="J574:K574"/>
    <mergeCell ref="N574:P574"/>
    <mergeCell ref="C571:D571"/>
    <mergeCell ref="F571:H571"/>
    <mergeCell ref="J571:K571"/>
    <mergeCell ref="N571:P571"/>
    <mergeCell ref="C572:D572"/>
    <mergeCell ref="F572:H572"/>
    <mergeCell ref="J572:K572"/>
    <mergeCell ref="N572:P572"/>
    <mergeCell ref="C569:D569"/>
    <mergeCell ref="F569:H569"/>
    <mergeCell ref="J569:K569"/>
    <mergeCell ref="N569:P569"/>
    <mergeCell ref="C570:D570"/>
    <mergeCell ref="F570:H570"/>
    <mergeCell ref="J570:K570"/>
    <mergeCell ref="N570:P570"/>
    <mergeCell ref="F579:H579"/>
    <mergeCell ref="C577:D577"/>
    <mergeCell ref="F577:H577"/>
    <mergeCell ref="J577:K577"/>
    <mergeCell ref="N577:P577"/>
    <mergeCell ref="C578:D578"/>
    <mergeCell ref="F578:H578"/>
    <mergeCell ref="J578:K578"/>
    <mergeCell ref="N578:P578"/>
    <mergeCell ref="C575:D575"/>
    <mergeCell ref="F575:H575"/>
    <mergeCell ref="J575:K575"/>
    <mergeCell ref="N575:P575"/>
    <mergeCell ref="C576:D576"/>
    <mergeCell ref="F576:H576"/>
    <mergeCell ref="J576:K576"/>
    <mergeCell ref="N576:P576"/>
  </mergeCells>
  <pageMargins left="0" right="0" top="0.74803149606299213" bottom="0" header="0.31496062992125984" footer="0.31496062992125984"/>
  <pageSetup paperSize="9" scale="70" orientation="landscape" r:id="rId1"/>
  <headerFooter alignWithMargins="0">
    <oddHeader>&amp;CBUDGET ECONOMICO COSTI 2018 DIPARTIMENTO DI GIURISPRUDENZA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590"/>
  <sheetViews>
    <sheetView topLeftCell="F579" zoomScaleNormal="100" workbookViewId="0">
      <selection activeCell="W580" sqref="W580"/>
    </sheetView>
  </sheetViews>
  <sheetFormatPr defaultRowHeight="30" customHeight="1"/>
  <cols>
    <col min="1" max="1" width="0" style="33" hidden="1" customWidth="1"/>
    <col min="2" max="2" width="16.5546875" style="43" hidden="1" customWidth="1"/>
    <col min="3" max="3" width="9.109375" style="33"/>
    <col min="4" max="4" width="3.6640625" style="33" customWidth="1"/>
    <col min="5" max="5" width="15.5546875" style="33" customWidth="1"/>
    <col min="6" max="7" width="9.109375" style="33"/>
    <col min="8" max="8" width="23.5546875" style="33" customWidth="1"/>
    <col min="9" max="13" width="9.109375" style="33"/>
    <col min="14" max="17" width="0" style="33" hidden="1" customWidth="1"/>
    <col min="18" max="18" width="16.88671875" style="42" bestFit="1" customWidth="1"/>
    <col min="19" max="21" width="16.88671875" style="42" customWidth="1"/>
    <col min="22" max="23" width="16.88671875" style="42" bestFit="1" customWidth="1"/>
    <col min="24" max="256" width="9.109375" style="33"/>
    <col min="257" max="258" width="0" style="33" hidden="1" customWidth="1"/>
    <col min="259" max="259" width="9.109375" style="33"/>
    <col min="260" max="260" width="3.6640625" style="33" customWidth="1"/>
    <col min="261" max="261" width="15.5546875" style="33" customWidth="1"/>
    <col min="262" max="263" width="9.109375" style="33"/>
    <col min="264" max="264" width="23.5546875" style="33" customWidth="1"/>
    <col min="265" max="269" width="9.109375" style="33"/>
    <col min="270" max="273" width="0" style="33" hidden="1" customWidth="1"/>
    <col min="274" max="274" width="16.88671875" style="33" bestFit="1" customWidth="1"/>
    <col min="275" max="277" width="16.88671875" style="33" customWidth="1"/>
    <col min="278" max="279" width="16.88671875" style="33" bestFit="1" customWidth="1"/>
    <col min="280" max="512" width="9.109375" style="33"/>
    <col min="513" max="514" width="0" style="33" hidden="1" customWidth="1"/>
    <col min="515" max="515" width="9.109375" style="33"/>
    <col min="516" max="516" width="3.6640625" style="33" customWidth="1"/>
    <col min="517" max="517" width="15.5546875" style="33" customWidth="1"/>
    <col min="518" max="519" width="9.109375" style="33"/>
    <col min="520" max="520" width="23.5546875" style="33" customWidth="1"/>
    <col min="521" max="525" width="9.109375" style="33"/>
    <col min="526" max="529" width="0" style="33" hidden="1" customWidth="1"/>
    <col min="530" max="530" width="16.88671875" style="33" bestFit="1" customWidth="1"/>
    <col min="531" max="533" width="16.88671875" style="33" customWidth="1"/>
    <col min="534" max="535" width="16.88671875" style="33" bestFit="1" customWidth="1"/>
    <col min="536" max="768" width="9.109375" style="33"/>
    <col min="769" max="770" width="0" style="33" hidden="1" customWidth="1"/>
    <col min="771" max="771" width="9.109375" style="33"/>
    <col min="772" max="772" width="3.6640625" style="33" customWidth="1"/>
    <col min="773" max="773" width="15.5546875" style="33" customWidth="1"/>
    <col min="774" max="775" width="9.109375" style="33"/>
    <col min="776" max="776" width="23.5546875" style="33" customWidth="1"/>
    <col min="777" max="781" width="9.109375" style="33"/>
    <col min="782" max="785" width="0" style="33" hidden="1" customWidth="1"/>
    <col min="786" max="786" width="16.88671875" style="33" bestFit="1" customWidth="1"/>
    <col min="787" max="789" width="16.88671875" style="33" customWidth="1"/>
    <col min="790" max="791" width="16.88671875" style="33" bestFit="1" customWidth="1"/>
    <col min="792" max="1024" width="9.109375" style="33"/>
    <col min="1025" max="1026" width="0" style="33" hidden="1" customWidth="1"/>
    <col min="1027" max="1027" width="9.109375" style="33"/>
    <col min="1028" max="1028" width="3.6640625" style="33" customWidth="1"/>
    <col min="1029" max="1029" width="15.5546875" style="33" customWidth="1"/>
    <col min="1030" max="1031" width="9.109375" style="33"/>
    <col min="1032" max="1032" width="23.5546875" style="33" customWidth="1"/>
    <col min="1033" max="1037" width="9.109375" style="33"/>
    <col min="1038" max="1041" width="0" style="33" hidden="1" customWidth="1"/>
    <col min="1042" max="1042" width="16.88671875" style="33" bestFit="1" customWidth="1"/>
    <col min="1043" max="1045" width="16.88671875" style="33" customWidth="1"/>
    <col min="1046" max="1047" width="16.88671875" style="33" bestFit="1" customWidth="1"/>
    <col min="1048" max="1280" width="9.109375" style="33"/>
    <col min="1281" max="1282" width="0" style="33" hidden="1" customWidth="1"/>
    <col min="1283" max="1283" width="9.109375" style="33"/>
    <col min="1284" max="1284" width="3.6640625" style="33" customWidth="1"/>
    <col min="1285" max="1285" width="15.5546875" style="33" customWidth="1"/>
    <col min="1286" max="1287" width="9.109375" style="33"/>
    <col min="1288" max="1288" width="23.5546875" style="33" customWidth="1"/>
    <col min="1289" max="1293" width="9.109375" style="33"/>
    <col min="1294" max="1297" width="0" style="33" hidden="1" customWidth="1"/>
    <col min="1298" max="1298" width="16.88671875" style="33" bestFit="1" customWidth="1"/>
    <col min="1299" max="1301" width="16.88671875" style="33" customWidth="1"/>
    <col min="1302" max="1303" width="16.88671875" style="33" bestFit="1" customWidth="1"/>
    <col min="1304" max="1536" width="9.109375" style="33"/>
    <col min="1537" max="1538" width="0" style="33" hidden="1" customWidth="1"/>
    <col min="1539" max="1539" width="9.109375" style="33"/>
    <col min="1540" max="1540" width="3.6640625" style="33" customWidth="1"/>
    <col min="1541" max="1541" width="15.5546875" style="33" customWidth="1"/>
    <col min="1542" max="1543" width="9.109375" style="33"/>
    <col min="1544" max="1544" width="23.5546875" style="33" customWidth="1"/>
    <col min="1545" max="1549" width="9.109375" style="33"/>
    <col min="1550" max="1553" width="0" style="33" hidden="1" customWidth="1"/>
    <col min="1554" max="1554" width="16.88671875" style="33" bestFit="1" customWidth="1"/>
    <col min="1555" max="1557" width="16.88671875" style="33" customWidth="1"/>
    <col min="1558" max="1559" width="16.88671875" style="33" bestFit="1" customWidth="1"/>
    <col min="1560" max="1792" width="9.109375" style="33"/>
    <col min="1793" max="1794" width="0" style="33" hidden="1" customWidth="1"/>
    <col min="1795" max="1795" width="9.109375" style="33"/>
    <col min="1796" max="1796" width="3.6640625" style="33" customWidth="1"/>
    <col min="1797" max="1797" width="15.5546875" style="33" customWidth="1"/>
    <col min="1798" max="1799" width="9.109375" style="33"/>
    <col min="1800" max="1800" width="23.5546875" style="33" customWidth="1"/>
    <col min="1801" max="1805" width="9.109375" style="33"/>
    <col min="1806" max="1809" width="0" style="33" hidden="1" customWidth="1"/>
    <col min="1810" max="1810" width="16.88671875" style="33" bestFit="1" customWidth="1"/>
    <col min="1811" max="1813" width="16.88671875" style="33" customWidth="1"/>
    <col min="1814" max="1815" width="16.88671875" style="33" bestFit="1" customWidth="1"/>
    <col min="1816" max="2048" width="9.109375" style="33"/>
    <col min="2049" max="2050" width="0" style="33" hidden="1" customWidth="1"/>
    <col min="2051" max="2051" width="9.109375" style="33"/>
    <col min="2052" max="2052" width="3.6640625" style="33" customWidth="1"/>
    <col min="2053" max="2053" width="15.5546875" style="33" customWidth="1"/>
    <col min="2054" max="2055" width="9.109375" style="33"/>
    <col min="2056" max="2056" width="23.5546875" style="33" customWidth="1"/>
    <col min="2057" max="2061" width="9.109375" style="33"/>
    <col min="2062" max="2065" width="0" style="33" hidden="1" customWidth="1"/>
    <col min="2066" max="2066" width="16.88671875" style="33" bestFit="1" customWidth="1"/>
    <col min="2067" max="2069" width="16.88671875" style="33" customWidth="1"/>
    <col min="2070" max="2071" width="16.88671875" style="33" bestFit="1" customWidth="1"/>
    <col min="2072" max="2304" width="9.109375" style="33"/>
    <col min="2305" max="2306" width="0" style="33" hidden="1" customWidth="1"/>
    <col min="2307" max="2307" width="9.109375" style="33"/>
    <col min="2308" max="2308" width="3.6640625" style="33" customWidth="1"/>
    <col min="2309" max="2309" width="15.5546875" style="33" customWidth="1"/>
    <col min="2310" max="2311" width="9.109375" style="33"/>
    <col min="2312" max="2312" width="23.5546875" style="33" customWidth="1"/>
    <col min="2313" max="2317" width="9.109375" style="33"/>
    <col min="2318" max="2321" width="0" style="33" hidden="1" customWidth="1"/>
    <col min="2322" max="2322" width="16.88671875" style="33" bestFit="1" customWidth="1"/>
    <col min="2323" max="2325" width="16.88671875" style="33" customWidth="1"/>
    <col min="2326" max="2327" width="16.88671875" style="33" bestFit="1" customWidth="1"/>
    <col min="2328" max="2560" width="9.109375" style="33"/>
    <col min="2561" max="2562" width="0" style="33" hidden="1" customWidth="1"/>
    <col min="2563" max="2563" width="9.109375" style="33"/>
    <col min="2564" max="2564" width="3.6640625" style="33" customWidth="1"/>
    <col min="2565" max="2565" width="15.5546875" style="33" customWidth="1"/>
    <col min="2566" max="2567" width="9.109375" style="33"/>
    <col min="2568" max="2568" width="23.5546875" style="33" customWidth="1"/>
    <col min="2569" max="2573" width="9.109375" style="33"/>
    <col min="2574" max="2577" width="0" style="33" hidden="1" customWidth="1"/>
    <col min="2578" max="2578" width="16.88671875" style="33" bestFit="1" customWidth="1"/>
    <col min="2579" max="2581" width="16.88671875" style="33" customWidth="1"/>
    <col min="2582" max="2583" width="16.88671875" style="33" bestFit="1" customWidth="1"/>
    <col min="2584" max="2816" width="9.109375" style="33"/>
    <col min="2817" max="2818" width="0" style="33" hidden="1" customWidth="1"/>
    <col min="2819" max="2819" width="9.109375" style="33"/>
    <col min="2820" max="2820" width="3.6640625" style="33" customWidth="1"/>
    <col min="2821" max="2821" width="15.5546875" style="33" customWidth="1"/>
    <col min="2822" max="2823" width="9.109375" style="33"/>
    <col min="2824" max="2824" width="23.5546875" style="33" customWidth="1"/>
    <col min="2825" max="2829" width="9.109375" style="33"/>
    <col min="2830" max="2833" width="0" style="33" hidden="1" customWidth="1"/>
    <col min="2834" max="2834" width="16.88671875" style="33" bestFit="1" customWidth="1"/>
    <col min="2835" max="2837" width="16.88671875" style="33" customWidth="1"/>
    <col min="2838" max="2839" width="16.88671875" style="33" bestFit="1" customWidth="1"/>
    <col min="2840" max="3072" width="9.109375" style="33"/>
    <col min="3073" max="3074" width="0" style="33" hidden="1" customWidth="1"/>
    <col min="3075" max="3075" width="9.109375" style="33"/>
    <col min="3076" max="3076" width="3.6640625" style="33" customWidth="1"/>
    <col min="3077" max="3077" width="15.5546875" style="33" customWidth="1"/>
    <col min="3078" max="3079" width="9.109375" style="33"/>
    <col min="3080" max="3080" width="23.5546875" style="33" customWidth="1"/>
    <col min="3081" max="3085" width="9.109375" style="33"/>
    <col min="3086" max="3089" width="0" style="33" hidden="1" customWidth="1"/>
    <col min="3090" max="3090" width="16.88671875" style="33" bestFit="1" customWidth="1"/>
    <col min="3091" max="3093" width="16.88671875" style="33" customWidth="1"/>
    <col min="3094" max="3095" width="16.88671875" style="33" bestFit="1" customWidth="1"/>
    <col min="3096" max="3328" width="9.109375" style="33"/>
    <col min="3329" max="3330" width="0" style="33" hidden="1" customWidth="1"/>
    <col min="3331" max="3331" width="9.109375" style="33"/>
    <col min="3332" max="3332" width="3.6640625" style="33" customWidth="1"/>
    <col min="3333" max="3333" width="15.5546875" style="33" customWidth="1"/>
    <col min="3334" max="3335" width="9.109375" style="33"/>
    <col min="3336" max="3336" width="23.5546875" style="33" customWidth="1"/>
    <col min="3337" max="3341" width="9.109375" style="33"/>
    <col min="3342" max="3345" width="0" style="33" hidden="1" customWidth="1"/>
    <col min="3346" max="3346" width="16.88671875" style="33" bestFit="1" customWidth="1"/>
    <col min="3347" max="3349" width="16.88671875" style="33" customWidth="1"/>
    <col min="3350" max="3351" width="16.88671875" style="33" bestFit="1" customWidth="1"/>
    <col min="3352" max="3584" width="9.109375" style="33"/>
    <col min="3585" max="3586" width="0" style="33" hidden="1" customWidth="1"/>
    <col min="3587" max="3587" width="9.109375" style="33"/>
    <col min="3588" max="3588" width="3.6640625" style="33" customWidth="1"/>
    <col min="3589" max="3589" width="15.5546875" style="33" customWidth="1"/>
    <col min="3590" max="3591" width="9.109375" style="33"/>
    <col min="3592" max="3592" width="23.5546875" style="33" customWidth="1"/>
    <col min="3593" max="3597" width="9.109375" style="33"/>
    <col min="3598" max="3601" width="0" style="33" hidden="1" customWidth="1"/>
    <col min="3602" max="3602" width="16.88671875" style="33" bestFit="1" customWidth="1"/>
    <col min="3603" max="3605" width="16.88671875" style="33" customWidth="1"/>
    <col min="3606" max="3607" width="16.88671875" style="33" bestFit="1" customWidth="1"/>
    <col min="3608" max="3840" width="9.109375" style="33"/>
    <col min="3841" max="3842" width="0" style="33" hidden="1" customWidth="1"/>
    <col min="3843" max="3843" width="9.109375" style="33"/>
    <col min="3844" max="3844" width="3.6640625" style="33" customWidth="1"/>
    <col min="3845" max="3845" width="15.5546875" style="33" customWidth="1"/>
    <col min="3846" max="3847" width="9.109375" style="33"/>
    <col min="3848" max="3848" width="23.5546875" style="33" customWidth="1"/>
    <col min="3849" max="3853" width="9.109375" style="33"/>
    <col min="3854" max="3857" width="0" style="33" hidden="1" customWidth="1"/>
    <col min="3858" max="3858" width="16.88671875" style="33" bestFit="1" customWidth="1"/>
    <col min="3859" max="3861" width="16.88671875" style="33" customWidth="1"/>
    <col min="3862" max="3863" width="16.88671875" style="33" bestFit="1" customWidth="1"/>
    <col min="3864" max="4096" width="9.109375" style="33"/>
    <col min="4097" max="4098" width="0" style="33" hidden="1" customWidth="1"/>
    <col min="4099" max="4099" width="9.109375" style="33"/>
    <col min="4100" max="4100" width="3.6640625" style="33" customWidth="1"/>
    <col min="4101" max="4101" width="15.5546875" style="33" customWidth="1"/>
    <col min="4102" max="4103" width="9.109375" style="33"/>
    <col min="4104" max="4104" width="23.5546875" style="33" customWidth="1"/>
    <col min="4105" max="4109" width="9.109375" style="33"/>
    <col min="4110" max="4113" width="0" style="33" hidden="1" customWidth="1"/>
    <col min="4114" max="4114" width="16.88671875" style="33" bestFit="1" customWidth="1"/>
    <col min="4115" max="4117" width="16.88671875" style="33" customWidth="1"/>
    <col min="4118" max="4119" width="16.88671875" style="33" bestFit="1" customWidth="1"/>
    <col min="4120" max="4352" width="9.109375" style="33"/>
    <col min="4353" max="4354" width="0" style="33" hidden="1" customWidth="1"/>
    <col min="4355" max="4355" width="9.109375" style="33"/>
    <col min="4356" max="4356" width="3.6640625" style="33" customWidth="1"/>
    <col min="4357" max="4357" width="15.5546875" style="33" customWidth="1"/>
    <col min="4358" max="4359" width="9.109375" style="33"/>
    <col min="4360" max="4360" width="23.5546875" style="33" customWidth="1"/>
    <col min="4361" max="4365" width="9.109375" style="33"/>
    <col min="4366" max="4369" width="0" style="33" hidden="1" customWidth="1"/>
    <col min="4370" max="4370" width="16.88671875" style="33" bestFit="1" customWidth="1"/>
    <col min="4371" max="4373" width="16.88671875" style="33" customWidth="1"/>
    <col min="4374" max="4375" width="16.88671875" style="33" bestFit="1" customWidth="1"/>
    <col min="4376" max="4608" width="9.109375" style="33"/>
    <col min="4609" max="4610" width="0" style="33" hidden="1" customWidth="1"/>
    <col min="4611" max="4611" width="9.109375" style="33"/>
    <col min="4612" max="4612" width="3.6640625" style="33" customWidth="1"/>
    <col min="4613" max="4613" width="15.5546875" style="33" customWidth="1"/>
    <col min="4614" max="4615" width="9.109375" style="33"/>
    <col min="4616" max="4616" width="23.5546875" style="33" customWidth="1"/>
    <col min="4617" max="4621" width="9.109375" style="33"/>
    <col min="4622" max="4625" width="0" style="33" hidden="1" customWidth="1"/>
    <col min="4626" max="4626" width="16.88671875" style="33" bestFit="1" customWidth="1"/>
    <col min="4627" max="4629" width="16.88671875" style="33" customWidth="1"/>
    <col min="4630" max="4631" width="16.88671875" style="33" bestFit="1" customWidth="1"/>
    <col min="4632" max="4864" width="9.109375" style="33"/>
    <col min="4865" max="4866" width="0" style="33" hidden="1" customWidth="1"/>
    <col min="4867" max="4867" width="9.109375" style="33"/>
    <col min="4868" max="4868" width="3.6640625" style="33" customWidth="1"/>
    <col min="4869" max="4869" width="15.5546875" style="33" customWidth="1"/>
    <col min="4870" max="4871" width="9.109375" style="33"/>
    <col min="4872" max="4872" width="23.5546875" style="33" customWidth="1"/>
    <col min="4873" max="4877" width="9.109375" style="33"/>
    <col min="4878" max="4881" width="0" style="33" hidden="1" customWidth="1"/>
    <col min="4882" max="4882" width="16.88671875" style="33" bestFit="1" customWidth="1"/>
    <col min="4883" max="4885" width="16.88671875" style="33" customWidth="1"/>
    <col min="4886" max="4887" width="16.88671875" style="33" bestFit="1" customWidth="1"/>
    <col min="4888" max="5120" width="9.109375" style="33"/>
    <col min="5121" max="5122" width="0" style="33" hidden="1" customWidth="1"/>
    <col min="5123" max="5123" width="9.109375" style="33"/>
    <col min="5124" max="5124" width="3.6640625" style="33" customWidth="1"/>
    <col min="5125" max="5125" width="15.5546875" style="33" customWidth="1"/>
    <col min="5126" max="5127" width="9.109375" style="33"/>
    <col min="5128" max="5128" width="23.5546875" style="33" customWidth="1"/>
    <col min="5129" max="5133" width="9.109375" style="33"/>
    <col min="5134" max="5137" width="0" style="33" hidden="1" customWidth="1"/>
    <col min="5138" max="5138" width="16.88671875" style="33" bestFit="1" customWidth="1"/>
    <col min="5139" max="5141" width="16.88671875" style="33" customWidth="1"/>
    <col min="5142" max="5143" width="16.88671875" style="33" bestFit="1" customWidth="1"/>
    <col min="5144" max="5376" width="9.109375" style="33"/>
    <col min="5377" max="5378" width="0" style="33" hidden="1" customWidth="1"/>
    <col min="5379" max="5379" width="9.109375" style="33"/>
    <col min="5380" max="5380" width="3.6640625" style="33" customWidth="1"/>
    <col min="5381" max="5381" width="15.5546875" style="33" customWidth="1"/>
    <col min="5382" max="5383" width="9.109375" style="33"/>
    <col min="5384" max="5384" width="23.5546875" style="33" customWidth="1"/>
    <col min="5385" max="5389" width="9.109375" style="33"/>
    <col min="5390" max="5393" width="0" style="33" hidden="1" customWidth="1"/>
    <col min="5394" max="5394" width="16.88671875" style="33" bestFit="1" customWidth="1"/>
    <col min="5395" max="5397" width="16.88671875" style="33" customWidth="1"/>
    <col min="5398" max="5399" width="16.88671875" style="33" bestFit="1" customWidth="1"/>
    <col min="5400" max="5632" width="9.109375" style="33"/>
    <col min="5633" max="5634" width="0" style="33" hidden="1" customWidth="1"/>
    <col min="5635" max="5635" width="9.109375" style="33"/>
    <col min="5636" max="5636" width="3.6640625" style="33" customWidth="1"/>
    <col min="5637" max="5637" width="15.5546875" style="33" customWidth="1"/>
    <col min="5638" max="5639" width="9.109375" style="33"/>
    <col min="5640" max="5640" width="23.5546875" style="33" customWidth="1"/>
    <col min="5641" max="5645" width="9.109375" style="33"/>
    <col min="5646" max="5649" width="0" style="33" hidden="1" customWidth="1"/>
    <col min="5650" max="5650" width="16.88671875" style="33" bestFit="1" customWidth="1"/>
    <col min="5651" max="5653" width="16.88671875" style="33" customWidth="1"/>
    <col min="5654" max="5655" width="16.88671875" style="33" bestFit="1" customWidth="1"/>
    <col min="5656" max="5888" width="9.109375" style="33"/>
    <col min="5889" max="5890" width="0" style="33" hidden="1" customWidth="1"/>
    <col min="5891" max="5891" width="9.109375" style="33"/>
    <col min="5892" max="5892" width="3.6640625" style="33" customWidth="1"/>
    <col min="5893" max="5893" width="15.5546875" style="33" customWidth="1"/>
    <col min="5894" max="5895" width="9.109375" style="33"/>
    <col min="5896" max="5896" width="23.5546875" style="33" customWidth="1"/>
    <col min="5897" max="5901" width="9.109375" style="33"/>
    <col min="5902" max="5905" width="0" style="33" hidden="1" customWidth="1"/>
    <col min="5906" max="5906" width="16.88671875" style="33" bestFit="1" customWidth="1"/>
    <col min="5907" max="5909" width="16.88671875" style="33" customWidth="1"/>
    <col min="5910" max="5911" width="16.88671875" style="33" bestFit="1" customWidth="1"/>
    <col min="5912" max="6144" width="9.109375" style="33"/>
    <col min="6145" max="6146" width="0" style="33" hidden="1" customWidth="1"/>
    <col min="6147" max="6147" width="9.109375" style="33"/>
    <col min="6148" max="6148" width="3.6640625" style="33" customWidth="1"/>
    <col min="6149" max="6149" width="15.5546875" style="33" customWidth="1"/>
    <col min="6150" max="6151" width="9.109375" style="33"/>
    <col min="6152" max="6152" width="23.5546875" style="33" customWidth="1"/>
    <col min="6153" max="6157" width="9.109375" style="33"/>
    <col min="6158" max="6161" width="0" style="33" hidden="1" customWidth="1"/>
    <col min="6162" max="6162" width="16.88671875" style="33" bestFit="1" customWidth="1"/>
    <col min="6163" max="6165" width="16.88671875" style="33" customWidth="1"/>
    <col min="6166" max="6167" width="16.88671875" style="33" bestFit="1" customWidth="1"/>
    <col min="6168" max="6400" width="9.109375" style="33"/>
    <col min="6401" max="6402" width="0" style="33" hidden="1" customWidth="1"/>
    <col min="6403" max="6403" width="9.109375" style="33"/>
    <col min="6404" max="6404" width="3.6640625" style="33" customWidth="1"/>
    <col min="6405" max="6405" width="15.5546875" style="33" customWidth="1"/>
    <col min="6406" max="6407" width="9.109375" style="33"/>
    <col min="6408" max="6408" width="23.5546875" style="33" customWidth="1"/>
    <col min="6409" max="6413" width="9.109375" style="33"/>
    <col min="6414" max="6417" width="0" style="33" hidden="1" customWidth="1"/>
    <col min="6418" max="6418" width="16.88671875" style="33" bestFit="1" customWidth="1"/>
    <col min="6419" max="6421" width="16.88671875" style="33" customWidth="1"/>
    <col min="6422" max="6423" width="16.88671875" style="33" bestFit="1" customWidth="1"/>
    <col min="6424" max="6656" width="9.109375" style="33"/>
    <col min="6657" max="6658" width="0" style="33" hidden="1" customWidth="1"/>
    <col min="6659" max="6659" width="9.109375" style="33"/>
    <col min="6660" max="6660" width="3.6640625" style="33" customWidth="1"/>
    <col min="6661" max="6661" width="15.5546875" style="33" customWidth="1"/>
    <col min="6662" max="6663" width="9.109375" style="33"/>
    <col min="6664" max="6664" width="23.5546875" style="33" customWidth="1"/>
    <col min="6665" max="6669" width="9.109375" style="33"/>
    <col min="6670" max="6673" width="0" style="33" hidden="1" customWidth="1"/>
    <col min="6674" max="6674" width="16.88671875" style="33" bestFit="1" customWidth="1"/>
    <col min="6675" max="6677" width="16.88671875" style="33" customWidth="1"/>
    <col min="6678" max="6679" width="16.88671875" style="33" bestFit="1" customWidth="1"/>
    <col min="6680" max="6912" width="9.109375" style="33"/>
    <col min="6913" max="6914" width="0" style="33" hidden="1" customWidth="1"/>
    <col min="6915" max="6915" width="9.109375" style="33"/>
    <col min="6916" max="6916" width="3.6640625" style="33" customWidth="1"/>
    <col min="6917" max="6917" width="15.5546875" style="33" customWidth="1"/>
    <col min="6918" max="6919" width="9.109375" style="33"/>
    <col min="6920" max="6920" width="23.5546875" style="33" customWidth="1"/>
    <col min="6921" max="6925" width="9.109375" style="33"/>
    <col min="6926" max="6929" width="0" style="33" hidden="1" customWidth="1"/>
    <col min="6930" max="6930" width="16.88671875" style="33" bestFit="1" customWidth="1"/>
    <col min="6931" max="6933" width="16.88671875" style="33" customWidth="1"/>
    <col min="6934" max="6935" width="16.88671875" style="33" bestFit="1" customWidth="1"/>
    <col min="6936" max="7168" width="9.109375" style="33"/>
    <col min="7169" max="7170" width="0" style="33" hidden="1" customWidth="1"/>
    <col min="7171" max="7171" width="9.109375" style="33"/>
    <col min="7172" max="7172" width="3.6640625" style="33" customWidth="1"/>
    <col min="7173" max="7173" width="15.5546875" style="33" customWidth="1"/>
    <col min="7174" max="7175" width="9.109375" style="33"/>
    <col min="7176" max="7176" width="23.5546875" style="33" customWidth="1"/>
    <col min="7177" max="7181" width="9.109375" style="33"/>
    <col min="7182" max="7185" width="0" style="33" hidden="1" customWidth="1"/>
    <col min="7186" max="7186" width="16.88671875" style="33" bestFit="1" customWidth="1"/>
    <col min="7187" max="7189" width="16.88671875" style="33" customWidth="1"/>
    <col min="7190" max="7191" width="16.88671875" style="33" bestFit="1" customWidth="1"/>
    <col min="7192" max="7424" width="9.109375" style="33"/>
    <col min="7425" max="7426" width="0" style="33" hidden="1" customWidth="1"/>
    <col min="7427" max="7427" width="9.109375" style="33"/>
    <col min="7428" max="7428" width="3.6640625" style="33" customWidth="1"/>
    <col min="7429" max="7429" width="15.5546875" style="33" customWidth="1"/>
    <col min="7430" max="7431" width="9.109375" style="33"/>
    <col min="7432" max="7432" width="23.5546875" style="33" customWidth="1"/>
    <col min="7433" max="7437" width="9.109375" style="33"/>
    <col min="7438" max="7441" width="0" style="33" hidden="1" customWidth="1"/>
    <col min="7442" max="7442" width="16.88671875" style="33" bestFit="1" customWidth="1"/>
    <col min="7443" max="7445" width="16.88671875" style="33" customWidth="1"/>
    <col min="7446" max="7447" width="16.88671875" style="33" bestFit="1" customWidth="1"/>
    <col min="7448" max="7680" width="9.109375" style="33"/>
    <col min="7681" max="7682" width="0" style="33" hidden="1" customWidth="1"/>
    <col min="7683" max="7683" width="9.109375" style="33"/>
    <col min="7684" max="7684" width="3.6640625" style="33" customWidth="1"/>
    <col min="7685" max="7685" width="15.5546875" style="33" customWidth="1"/>
    <col min="7686" max="7687" width="9.109375" style="33"/>
    <col min="7688" max="7688" width="23.5546875" style="33" customWidth="1"/>
    <col min="7689" max="7693" width="9.109375" style="33"/>
    <col min="7694" max="7697" width="0" style="33" hidden="1" customWidth="1"/>
    <col min="7698" max="7698" width="16.88671875" style="33" bestFit="1" customWidth="1"/>
    <col min="7699" max="7701" width="16.88671875" style="33" customWidth="1"/>
    <col min="7702" max="7703" width="16.88671875" style="33" bestFit="1" customWidth="1"/>
    <col min="7704" max="7936" width="9.109375" style="33"/>
    <col min="7937" max="7938" width="0" style="33" hidden="1" customWidth="1"/>
    <col min="7939" max="7939" width="9.109375" style="33"/>
    <col min="7940" max="7940" width="3.6640625" style="33" customWidth="1"/>
    <col min="7941" max="7941" width="15.5546875" style="33" customWidth="1"/>
    <col min="7942" max="7943" width="9.109375" style="33"/>
    <col min="7944" max="7944" width="23.5546875" style="33" customWidth="1"/>
    <col min="7945" max="7949" width="9.109375" style="33"/>
    <col min="7950" max="7953" width="0" style="33" hidden="1" customWidth="1"/>
    <col min="7954" max="7954" width="16.88671875" style="33" bestFit="1" customWidth="1"/>
    <col min="7955" max="7957" width="16.88671875" style="33" customWidth="1"/>
    <col min="7958" max="7959" width="16.88671875" style="33" bestFit="1" customWidth="1"/>
    <col min="7960" max="8192" width="9.109375" style="33"/>
    <col min="8193" max="8194" width="0" style="33" hidden="1" customWidth="1"/>
    <col min="8195" max="8195" width="9.109375" style="33"/>
    <col min="8196" max="8196" width="3.6640625" style="33" customWidth="1"/>
    <col min="8197" max="8197" width="15.5546875" style="33" customWidth="1"/>
    <col min="8198" max="8199" width="9.109375" style="33"/>
    <col min="8200" max="8200" width="23.5546875" style="33" customWidth="1"/>
    <col min="8201" max="8205" width="9.109375" style="33"/>
    <col min="8206" max="8209" width="0" style="33" hidden="1" customWidth="1"/>
    <col min="8210" max="8210" width="16.88671875" style="33" bestFit="1" customWidth="1"/>
    <col min="8211" max="8213" width="16.88671875" style="33" customWidth="1"/>
    <col min="8214" max="8215" width="16.88671875" style="33" bestFit="1" customWidth="1"/>
    <col min="8216" max="8448" width="9.109375" style="33"/>
    <col min="8449" max="8450" width="0" style="33" hidden="1" customWidth="1"/>
    <col min="8451" max="8451" width="9.109375" style="33"/>
    <col min="8452" max="8452" width="3.6640625" style="33" customWidth="1"/>
    <col min="8453" max="8453" width="15.5546875" style="33" customWidth="1"/>
    <col min="8454" max="8455" width="9.109375" style="33"/>
    <col min="8456" max="8456" width="23.5546875" style="33" customWidth="1"/>
    <col min="8457" max="8461" width="9.109375" style="33"/>
    <col min="8462" max="8465" width="0" style="33" hidden="1" customWidth="1"/>
    <col min="8466" max="8466" width="16.88671875" style="33" bestFit="1" customWidth="1"/>
    <col min="8467" max="8469" width="16.88671875" style="33" customWidth="1"/>
    <col min="8470" max="8471" width="16.88671875" style="33" bestFit="1" customWidth="1"/>
    <col min="8472" max="8704" width="9.109375" style="33"/>
    <col min="8705" max="8706" width="0" style="33" hidden="1" customWidth="1"/>
    <col min="8707" max="8707" width="9.109375" style="33"/>
    <col min="8708" max="8708" width="3.6640625" style="33" customWidth="1"/>
    <col min="8709" max="8709" width="15.5546875" style="33" customWidth="1"/>
    <col min="8710" max="8711" width="9.109375" style="33"/>
    <col min="8712" max="8712" width="23.5546875" style="33" customWidth="1"/>
    <col min="8713" max="8717" width="9.109375" style="33"/>
    <col min="8718" max="8721" width="0" style="33" hidden="1" customWidth="1"/>
    <col min="8722" max="8722" width="16.88671875" style="33" bestFit="1" customWidth="1"/>
    <col min="8723" max="8725" width="16.88671875" style="33" customWidth="1"/>
    <col min="8726" max="8727" width="16.88671875" style="33" bestFit="1" customWidth="1"/>
    <col min="8728" max="8960" width="9.109375" style="33"/>
    <col min="8961" max="8962" width="0" style="33" hidden="1" customWidth="1"/>
    <col min="8963" max="8963" width="9.109375" style="33"/>
    <col min="8964" max="8964" width="3.6640625" style="33" customWidth="1"/>
    <col min="8965" max="8965" width="15.5546875" style="33" customWidth="1"/>
    <col min="8966" max="8967" width="9.109375" style="33"/>
    <col min="8968" max="8968" width="23.5546875" style="33" customWidth="1"/>
    <col min="8969" max="8973" width="9.109375" style="33"/>
    <col min="8974" max="8977" width="0" style="33" hidden="1" customWidth="1"/>
    <col min="8978" max="8978" width="16.88671875" style="33" bestFit="1" customWidth="1"/>
    <col min="8979" max="8981" width="16.88671875" style="33" customWidth="1"/>
    <col min="8982" max="8983" width="16.88671875" style="33" bestFit="1" customWidth="1"/>
    <col min="8984" max="9216" width="9.109375" style="33"/>
    <col min="9217" max="9218" width="0" style="33" hidden="1" customWidth="1"/>
    <col min="9219" max="9219" width="9.109375" style="33"/>
    <col min="9220" max="9220" width="3.6640625" style="33" customWidth="1"/>
    <col min="9221" max="9221" width="15.5546875" style="33" customWidth="1"/>
    <col min="9222" max="9223" width="9.109375" style="33"/>
    <col min="9224" max="9224" width="23.5546875" style="33" customWidth="1"/>
    <col min="9225" max="9229" width="9.109375" style="33"/>
    <col min="9230" max="9233" width="0" style="33" hidden="1" customWidth="1"/>
    <col min="9234" max="9234" width="16.88671875" style="33" bestFit="1" customWidth="1"/>
    <col min="9235" max="9237" width="16.88671875" style="33" customWidth="1"/>
    <col min="9238" max="9239" width="16.88671875" style="33" bestFit="1" customWidth="1"/>
    <col min="9240" max="9472" width="9.109375" style="33"/>
    <col min="9473" max="9474" width="0" style="33" hidden="1" customWidth="1"/>
    <col min="9475" max="9475" width="9.109375" style="33"/>
    <col min="9476" max="9476" width="3.6640625" style="33" customWidth="1"/>
    <col min="9477" max="9477" width="15.5546875" style="33" customWidth="1"/>
    <col min="9478" max="9479" width="9.109375" style="33"/>
    <col min="9480" max="9480" width="23.5546875" style="33" customWidth="1"/>
    <col min="9481" max="9485" width="9.109375" style="33"/>
    <col min="9486" max="9489" width="0" style="33" hidden="1" customWidth="1"/>
    <col min="9490" max="9490" width="16.88671875" style="33" bestFit="1" customWidth="1"/>
    <col min="9491" max="9493" width="16.88671875" style="33" customWidth="1"/>
    <col min="9494" max="9495" width="16.88671875" style="33" bestFit="1" customWidth="1"/>
    <col min="9496" max="9728" width="9.109375" style="33"/>
    <col min="9729" max="9730" width="0" style="33" hidden="1" customWidth="1"/>
    <col min="9731" max="9731" width="9.109375" style="33"/>
    <col min="9732" max="9732" width="3.6640625" style="33" customWidth="1"/>
    <col min="9733" max="9733" width="15.5546875" style="33" customWidth="1"/>
    <col min="9734" max="9735" width="9.109375" style="33"/>
    <col min="9736" max="9736" width="23.5546875" style="33" customWidth="1"/>
    <col min="9737" max="9741" width="9.109375" style="33"/>
    <col min="9742" max="9745" width="0" style="33" hidden="1" customWidth="1"/>
    <col min="9746" max="9746" width="16.88671875" style="33" bestFit="1" customWidth="1"/>
    <col min="9747" max="9749" width="16.88671875" style="33" customWidth="1"/>
    <col min="9750" max="9751" width="16.88671875" style="33" bestFit="1" customWidth="1"/>
    <col min="9752" max="9984" width="9.109375" style="33"/>
    <col min="9985" max="9986" width="0" style="33" hidden="1" customWidth="1"/>
    <col min="9987" max="9987" width="9.109375" style="33"/>
    <col min="9988" max="9988" width="3.6640625" style="33" customWidth="1"/>
    <col min="9989" max="9989" width="15.5546875" style="33" customWidth="1"/>
    <col min="9990" max="9991" width="9.109375" style="33"/>
    <col min="9992" max="9992" width="23.5546875" style="33" customWidth="1"/>
    <col min="9993" max="9997" width="9.109375" style="33"/>
    <col min="9998" max="10001" width="0" style="33" hidden="1" customWidth="1"/>
    <col min="10002" max="10002" width="16.88671875" style="33" bestFit="1" customWidth="1"/>
    <col min="10003" max="10005" width="16.88671875" style="33" customWidth="1"/>
    <col min="10006" max="10007" width="16.88671875" style="33" bestFit="1" customWidth="1"/>
    <col min="10008" max="10240" width="9.109375" style="33"/>
    <col min="10241" max="10242" width="0" style="33" hidden="1" customWidth="1"/>
    <col min="10243" max="10243" width="9.109375" style="33"/>
    <col min="10244" max="10244" width="3.6640625" style="33" customWidth="1"/>
    <col min="10245" max="10245" width="15.5546875" style="33" customWidth="1"/>
    <col min="10246" max="10247" width="9.109375" style="33"/>
    <col min="10248" max="10248" width="23.5546875" style="33" customWidth="1"/>
    <col min="10249" max="10253" width="9.109375" style="33"/>
    <col min="10254" max="10257" width="0" style="33" hidden="1" customWidth="1"/>
    <col min="10258" max="10258" width="16.88671875" style="33" bestFit="1" customWidth="1"/>
    <col min="10259" max="10261" width="16.88671875" style="33" customWidth="1"/>
    <col min="10262" max="10263" width="16.88671875" style="33" bestFit="1" customWidth="1"/>
    <col min="10264" max="10496" width="9.109375" style="33"/>
    <col min="10497" max="10498" width="0" style="33" hidden="1" customWidth="1"/>
    <col min="10499" max="10499" width="9.109375" style="33"/>
    <col min="10500" max="10500" width="3.6640625" style="33" customWidth="1"/>
    <col min="10501" max="10501" width="15.5546875" style="33" customWidth="1"/>
    <col min="10502" max="10503" width="9.109375" style="33"/>
    <col min="10504" max="10504" width="23.5546875" style="33" customWidth="1"/>
    <col min="10505" max="10509" width="9.109375" style="33"/>
    <col min="10510" max="10513" width="0" style="33" hidden="1" customWidth="1"/>
    <col min="10514" max="10514" width="16.88671875" style="33" bestFit="1" customWidth="1"/>
    <col min="10515" max="10517" width="16.88671875" style="33" customWidth="1"/>
    <col min="10518" max="10519" width="16.88671875" style="33" bestFit="1" customWidth="1"/>
    <col min="10520" max="10752" width="9.109375" style="33"/>
    <col min="10753" max="10754" width="0" style="33" hidden="1" customWidth="1"/>
    <col min="10755" max="10755" width="9.109375" style="33"/>
    <col min="10756" max="10756" width="3.6640625" style="33" customWidth="1"/>
    <col min="10757" max="10757" width="15.5546875" style="33" customWidth="1"/>
    <col min="10758" max="10759" width="9.109375" style="33"/>
    <col min="10760" max="10760" width="23.5546875" style="33" customWidth="1"/>
    <col min="10761" max="10765" width="9.109375" style="33"/>
    <col min="10766" max="10769" width="0" style="33" hidden="1" customWidth="1"/>
    <col min="10770" max="10770" width="16.88671875" style="33" bestFit="1" customWidth="1"/>
    <col min="10771" max="10773" width="16.88671875" style="33" customWidth="1"/>
    <col min="10774" max="10775" width="16.88671875" style="33" bestFit="1" customWidth="1"/>
    <col min="10776" max="11008" width="9.109375" style="33"/>
    <col min="11009" max="11010" width="0" style="33" hidden="1" customWidth="1"/>
    <col min="11011" max="11011" width="9.109375" style="33"/>
    <col min="11012" max="11012" width="3.6640625" style="33" customWidth="1"/>
    <col min="11013" max="11013" width="15.5546875" style="33" customWidth="1"/>
    <col min="11014" max="11015" width="9.109375" style="33"/>
    <col min="11016" max="11016" width="23.5546875" style="33" customWidth="1"/>
    <col min="11017" max="11021" width="9.109375" style="33"/>
    <col min="11022" max="11025" width="0" style="33" hidden="1" customWidth="1"/>
    <col min="11026" max="11026" width="16.88671875" style="33" bestFit="1" customWidth="1"/>
    <col min="11027" max="11029" width="16.88671875" style="33" customWidth="1"/>
    <col min="11030" max="11031" width="16.88671875" style="33" bestFit="1" customWidth="1"/>
    <col min="11032" max="11264" width="9.109375" style="33"/>
    <col min="11265" max="11266" width="0" style="33" hidden="1" customWidth="1"/>
    <col min="11267" max="11267" width="9.109375" style="33"/>
    <col min="11268" max="11268" width="3.6640625" style="33" customWidth="1"/>
    <col min="11269" max="11269" width="15.5546875" style="33" customWidth="1"/>
    <col min="11270" max="11271" width="9.109375" style="33"/>
    <col min="11272" max="11272" width="23.5546875" style="33" customWidth="1"/>
    <col min="11273" max="11277" width="9.109375" style="33"/>
    <col min="11278" max="11281" width="0" style="33" hidden="1" customWidth="1"/>
    <col min="11282" max="11282" width="16.88671875" style="33" bestFit="1" customWidth="1"/>
    <col min="11283" max="11285" width="16.88671875" style="33" customWidth="1"/>
    <col min="11286" max="11287" width="16.88671875" style="33" bestFit="1" customWidth="1"/>
    <col min="11288" max="11520" width="9.109375" style="33"/>
    <col min="11521" max="11522" width="0" style="33" hidden="1" customWidth="1"/>
    <col min="11523" max="11523" width="9.109375" style="33"/>
    <col min="11524" max="11524" width="3.6640625" style="33" customWidth="1"/>
    <col min="11525" max="11525" width="15.5546875" style="33" customWidth="1"/>
    <col min="11526" max="11527" width="9.109375" style="33"/>
    <col min="11528" max="11528" width="23.5546875" style="33" customWidth="1"/>
    <col min="11529" max="11533" width="9.109375" style="33"/>
    <col min="11534" max="11537" width="0" style="33" hidden="1" customWidth="1"/>
    <col min="11538" max="11538" width="16.88671875" style="33" bestFit="1" customWidth="1"/>
    <col min="11539" max="11541" width="16.88671875" style="33" customWidth="1"/>
    <col min="11542" max="11543" width="16.88671875" style="33" bestFit="1" customWidth="1"/>
    <col min="11544" max="11776" width="9.109375" style="33"/>
    <col min="11777" max="11778" width="0" style="33" hidden="1" customWidth="1"/>
    <col min="11779" max="11779" width="9.109375" style="33"/>
    <col min="11780" max="11780" width="3.6640625" style="33" customWidth="1"/>
    <col min="11781" max="11781" width="15.5546875" style="33" customWidth="1"/>
    <col min="11782" max="11783" width="9.109375" style="33"/>
    <col min="11784" max="11784" width="23.5546875" style="33" customWidth="1"/>
    <col min="11785" max="11789" width="9.109375" style="33"/>
    <col min="11790" max="11793" width="0" style="33" hidden="1" customWidth="1"/>
    <col min="11794" max="11794" width="16.88671875" style="33" bestFit="1" customWidth="1"/>
    <col min="11795" max="11797" width="16.88671875" style="33" customWidth="1"/>
    <col min="11798" max="11799" width="16.88671875" style="33" bestFit="1" customWidth="1"/>
    <col min="11800" max="12032" width="9.109375" style="33"/>
    <col min="12033" max="12034" width="0" style="33" hidden="1" customWidth="1"/>
    <col min="12035" max="12035" width="9.109375" style="33"/>
    <col min="12036" max="12036" width="3.6640625" style="33" customWidth="1"/>
    <col min="12037" max="12037" width="15.5546875" style="33" customWidth="1"/>
    <col min="12038" max="12039" width="9.109375" style="33"/>
    <col min="12040" max="12040" width="23.5546875" style="33" customWidth="1"/>
    <col min="12041" max="12045" width="9.109375" style="33"/>
    <col min="12046" max="12049" width="0" style="33" hidden="1" customWidth="1"/>
    <col min="12050" max="12050" width="16.88671875" style="33" bestFit="1" customWidth="1"/>
    <col min="12051" max="12053" width="16.88671875" style="33" customWidth="1"/>
    <col min="12054" max="12055" width="16.88671875" style="33" bestFit="1" customWidth="1"/>
    <col min="12056" max="12288" width="9.109375" style="33"/>
    <col min="12289" max="12290" width="0" style="33" hidden="1" customWidth="1"/>
    <col min="12291" max="12291" width="9.109375" style="33"/>
    <col min="12292" max="12292" width="3.6640625" style="33" customWidth="1"/>
    <col min="12293" max="12293" width="15.5546875" style="33" customWidth="1"/>
    <col min="12294" max="12295" width="9.109375" style="33"/>
    <col min="12296" max="12296" width="23.5546875" style="33" customWidth="1"/>
    <col min="12297" max="12301" width="9.109375" style="33"/>
    <col min="12302" max="12305" width="0" style="33" hidden="1" customWidth="1"/>
    <col min="12306" max="12306" width="16.88671875" style="33" bestFit="1" customWidth="1"/>
    <col min="12307" max="12309" width="16.88671875" style="33" customWidth="1"/>
    <col min="12310" max="12311" width="16.88671875" style="33" bestFit="1" customWidth="1"/>
    <col min="12312" max="12544" width="9.109375" style="33"/>
    <col min="12545" max="12546" width="0" style="33" hidden="1" customWidth="1"/>
    <col min="12547" max="12547" width="9.109375" style="33"/>
    <col min="12548" max="12548" width="3.6640625" style="33" customWidth="1"/>
    <col min="12549" max="12549" width="15.5546875" style="33" customWidth="1"/>
    <col min="12550" max="12551" width="9.109375" style="33"/>
    <col min="12552" max="12552" width="23.5546875" style="33" customWidth="1"/>
    <col min="12553" max="12557" width="9.109375" style="33"/>
    <col min="12558" max="12561" width="0" style="33" hidden="1" customWidth="1"/>
    <col min="12562" max="12562" width="16.88671875" style="33" bestFit="1" customWidth="1"/>
    <col min="12563" max="12565" width="16.88671875" style="33" customWidth="1"/>
    <col min="12566" max="12567" width="16.88671875" style="33" bestFit="1" customWidth="1"/>
    <col min="12568" max="12800" width="9.109375" style="33"/>
    <col min="12801" max="12802" width="0" style="33" hidden="1" customWidth="1"/>
    <col min="12803" max="12803" width="9.109375" style="33"/>
    <col min="12804" max="12804" width="3.6640625" style="33" customWidth="1"/>
    <col min="12805" max="12805" width="15.5546875" style="33" customWidth="1"/>
    <col min="12806" max="12807" width="9.109375" style="33"/>
    <col min="12808" max="12808" width="23.5546875" style="33" customWidth="1"/>
    <col min="12809" max="12813" width="9.109375" style="33"/>
    <col min="12814" max="12817" width="0" style="33" hidden="1" customWidth="1"/>
    <col min="12818" max="12818" width="16.88671875" style="33" bestFit="1" customWidth="1"/>
    <col min="12819" max="12821" width="16.88671875" style="33" customWidth="1"/>
    <col min="12822" max="12823" width="16.88671875" style="33" bestFit="1" customWidth="1"/>
    <col min="12824" max="13056" width="9.109375" style="33"/>
    <col min="13057" max="13058" width="0" style="33" hidden="1" customWidth="1"/>
    <col min="13059" max="13059" width="9.109375" style="33"/>
    <col min="13060" max="13060" width="3.6640625" style="33" customWidth="1"/>
    <col min="13061" max="13061" width="15.5546875" style="33" customWidth="1"/>
    <col min="13062" max="13063" width="9.109375" style="33"/>
    <col min="13064" max="13064" width="23.5546875" style="33" customWidth="1"/>
    <col min="13065" max="13069" width="9.109375" style="33"/>
    <col min="13070" max="13073" width="0" style="33" hidden="1" customWidth="1"/>
    <col min="13074" max="13074" width="16.88671875" style="33" bestFit="1" customWidth="1"/>
    <col min="13075" max="13077" width="16.88671875" style="33" customWidth="1"/>
    <col min="13078" max="13079" width="16.88671875" style="33" bestFit="1" customWidth="1"/>
    <col min="13080" max="13312" width="9.109375" style="33"/>
    <col min="13313" max="13314" width="0" style="33" hidden="1" customWidth="1"/>
    <col min="13315" max="13315" width="9.109375" style="33"/>
    <col min="13316" max="13316" width="3.6640625" style="33" customWidth="1"/>
    <col min="13317" max="13317" width="15.5546875" style="33" customWidth="1"/>
    <col min="13318" max="13319" width="9.109375" style="33"/>
    <col min="13320" max="13320" width="23.5546875" style="33" customWidth="1"/>
    <col min="13321" max="13325" width="9.109375" style="33"/>
    <col min="13326" max="13329" width="0" style="33" hidden="1" customWidth="1"/>
    <col min="13330" max="13330" width="16.88671875" style="33" bestFit="1" customWidth="1"/>
    <col min="13331" max="13333" width="16.88671875" style="33" customWidth="1"/>
    <col min="13334" max="13335" width="16.88671875" style="33" bestFit="1" customWidth="1"/>
    <col min="13336" max="13568" width="9.109375" style="33"/>
    <col min="13569" max="13570" width="0" style="33" hidden="1" customWidth="1"/>
    <col min="13571" max="13571" width="9.109375" style="33"/>
    <col min="13572" max="13572" width="3.6640625" style="33" customWidth="1"/>
    <col min="13573" max="13573" width="15.5546875" style="33" customWidth="1"/>
    <col min="13574" max="13575" width="9.109375" style="33"/>
    <col min="13576" max="13576" width="23.5546875" style="33" customWidth="1"/>
    <col min="13577" max="13581" width="9.109375" style="33"/>
    <col min="13582" max="13585" width="0" style="33" hidden="1" customWidth="1"/>
    <col min="13586" max="13586" width="16.88671875" style="33" bestFit="1" customWidth="1"/>
    <col min="13587" max="13589" width="16.88671875" style="33" customWidth="1"/>
    <col min="13590" max="13591" width="16.88671875" style="33" bestFit="1" customWidth="1"/>
    <col min="13592" max="13824" width="9.109375" style="33"/>
    <col min="13825" max="13826" width="0" style="33" hidden="1" customWidth="1"/>
    <col min="13827" max="13827" width="9.109375" style="33"/>
    <col min="13828" max="13828" width="3.6640625" style="33" customWidth="1"/>
    <col min="13829" max="13829" width="15.5546875" style="33" customWidth="1"/>
    <col min="13830" max="13831" width="9.109375" style="33"/>
    <col min="13832" max="13832" width="23.5546875" style="33" customWidth="1"/>
    <col min="13833" max="13837" width="9.109375" style="33"/>
    <col min="13838" max="13841" width="0" style="33" hidden="1" customWidth="1"/>
    <col min="13842" max="13842" width="16.88671875" style="33" bestFit="1" customWidth="1"/>
    <col min="13843" max="13845" width="16.88671875" style="33" customWidth="1"/>
    <col min="13846" max="13847" width="16.88671875" style="33" bestFit="1" customWidth="1"/>
    <col min="13848" max="14080" width="9.109375" style="33"/>
    <col min="14081" max="14082" width="0" style="33" hidden="1" customWidth="1"/>
    <col min="14083" max="14083" width="9.109375" style="33"/>
    <col min="14084" max="14084" width="3.6640625" style="33" customWidth="1"/>
    <col min="14085" max="14085" width="15.5546875" style="33" customWidth="1"/>
    <col min="14086" max="14087" width="9.109375" style="33"/>
    <col min="14088" max="14088" width="23.5546875" style="33" customWidth="1"/>
    <col min="14089" max="14093" width="9.109375" style="33"/>
    <col min="14094" max="14097" width="0" style="33" hidden="1" customWidth="1"/>
    <col min="14098" max="14098" width="16.88671875" style="33" bestFit="1" customWidth="1"/>
    <col min="14099" max="14101" width="16.88671875" style="33" customWidth="1"/>
    <col min="14102" max="14103" width="16.88671875" style="33" bestFit="1" customWidth="1"/>
    <col min="14104" max="14336" width="9.109375" style="33"/>
    <col min="14337" max="14338" width="0" style="33" hidden="1" customWidth="1"/>
    <col min="14339" max="14339" width="9.109375" style="33"/>
    <col min="14340" max="14340" width="3.6640625" style="33" customWidth="1"/>
    <col min="14341" max="14341" width="15.5546875" style="33" customWidth="1"/>
    <col min="14342" max="14343" width="9.109375" style="33"/>
    <col min="14344" max="14344" width="23.5546875" style="33" customWidth="1"/>
    <col min="14345" max="14349" width="9.109375" style="33"/>
    <col min="14350" max="14353" width="0" style="33" hidden="1" customWidth="1"/>
    <col min="14354" max="14354" width="16.88671875" style="33" bestFit="1" customWidth="1"/>
    <col min="14355" max="14357" width="16.88671875" style="33" customWidth="1"/>
    <col min="14358" max="14359" width="16.88671875" style="33" bestFit="1" customWidth="1"/>
    <col min="14360" max="14592" width="9.109375" style="33"/>
    <col min="14593" max="14594" width="0" style="33" hidden="1" customWidth="1"/>
    <col min="14595" max="14595" width="9.109375" style="33"/>
    <col min="14596" max="14596" width="3.6640625" style="33" customWidth="1"/>
    <col min="14597" max="14597" width="15.5546875" style="33" customWidth="1"/>
    <col min="14598" max="14599" width="9.109375" style="33"/>
    <col min="14600" max="14600" width="23.5546875" style="33" customWidth="1"/>
    <col min="14601" max="14605" width="9.109375" style="33"/>
    <col min="14606" max="14609" width="0" style="33" hidden="1" customWidth="1"/>
    <col min="14610" max="14610" width="16.88671875" style="33" bestFit="1" customWidth="1"/>
    <col min="14611" max="14613" width="16.88671875" style="33" customWidth="1"/>
    <col min="14614" max="14615" width="16.88671875" style="33" bestFit="1" customWidth="1"/>
    <col min="14616" max="14848" width="9.109375" style="33"/>
    <col min="14849" max="14850" width="0" style="33" hidden="1" customWidth="1"/>
    <col min="14851" max="14851" width="9.109375" style="33"/>
    <col min="14852" max="14852" width="3.6640625" style="33" customWidth="1"/>
    <col min="14853" max="14853" width="15.5546875" style="33" customWidth="1"/>
    <col min="14854" max="14855" width="9.109375" style="33"/>
    <col min="14856" max="14856" width="23.5546875" style="33" customWidth="1"/>
    <col min="14857" max="14861" width="9.109375" style="33"/>
    <col min="14862" max="14865" width="0" style="33" hidden="1" customWidth="1"/>
    <col min="14866" max="14866" width="16.88671875" style="33" bestFit="1" customWidth="1"/>
    <col min="14867" max="14869" width="16.88671875" style="33" customWidth="1"/>
    <col min="14870" max="14871" width="16.88671875" style="33" bestFit="1" customWidth="1"/>
    <col min="14872" max="15104" width="9.109375" style="33"/>
    <col min="15105" max="15106" width="0" style="33" hidden="1" customWidth="1"/>
    <col min="15107" max="15107" width="9.109375" style="33"/>
    <col min="15108" max="15108" width="3.6640625" style="33" customWidth="1"/>
    <col min="15109" max="15109" width="15.5546875" style="33" customWidth="1"/>
    <col min="15110" max="15111" width="9.109375" style="33"/>
    <col min="15112" max="15112" width="23.5546875" style="33" customWidth="1"/>
    <col min="15113" max="15117" width="9.109375" style="33"/>
    <col min="15118" max="15121" width="0" style="33" hidden="1" customWidth="1"/>
    <col min="15122" max="15122" width="16.88671875" style="33" bestFit="1" customWidth="1"/>
    <col min="15123" max="15125" width="16.88671875" style="33" customWidth="1"/>
    <col min="15126" max="15127" width="16.88671875" style="33" bestFit="1" customWidth="1"/>
    <col min="15128" max="15360" width="9.109375" style="33"/>
    <col min="15361" max="15362" width="0" style="33" hidden="1" customWidth="1"/>
    <col min="15363" max="15363" width="9.109375" style="33"/>
    <col min="15364" max="15364" width="3.6640625" style="33" customWidth="1"/>
    <col min="15365" max="15365" width="15.5546875" style="33" customWidth="1"/>
    <col min="15366" max="15367" width="9.109375" style="33"/>
    <col min="15368" max="15368" width="23.5546875" style="33" customWidth="1"/>
    <col min="15369" max="15373" width="9.109375" style="33"/>
    <col min="15374" max="15377" width="0" style="33" hidden="1" customWidth="1"/>
    <col min="15378" max="15378" width="16.88671875" style="33" bestFit="1" customWidth="1"/>
    <col min="15379" max="15381" width="16.88671875" style="33" customWidth="1"/>
    <col min="15382" max="15383" width="16.88671875" style="33" bestFit="1" customWidth="1"/>
    <col min="15384" max="15616" width="9.109375" style="33"/>
    <col min="15617" max="15618" width="0" style="33" hidden="1" customWidth="1"/>
    <col min="15619" max="15619" width="9.109375" style="33"/>
    <col min="15620" max="15620" width="3.6640625" style="33" customWidth="1"/>
    <col min="15621" max="15621" width="15.5546875" style="33" customWidth="1"/>
    <col min="15622" max="15623" width="9.109375" style="33"/>
    <col min="15624" max="15624" width="23.5546875" style="33" customWidth="1"/>
    <col min="15625" max="15629" width="9.109375" style="33"/>
    <col min="15630" max="15633" width="0" style="33" hidden="1" customWidth="1"/>
    <col min="15634" max="15634" width="16.88671875" style="33" bestFit="1" customWidth="1"/>
    <col min="15635" max="15637" width="16.88671875" style="33" customWidth="1"/>
    <col min="15638" max="15639" width="16.88671875" style="33" bestFit="1" customWidth="1"/>
    <col min="15640" max="15872" width="9.109375" style="33"/>
    <col min="15873" max="15874" width="0" style="33" hidden="1" customWidth="1"/>
    <col min="15875" max="15875" width="9.109375" style="33"/>
    <col min="15876" max="15876" width="3.6640625" style="33" customWidth="1"/>
    <col min="15877" max="15877" width="15.5546875" style="33" customWidth="1"/>
    <col min="15878" max="15879" width="9.109375" style="33"/>
    <col min="15880" max="15880" width="23.5546875" style="33" customWidth="1"/>
    <col min="15881" max="15885" width="9.109375" style="33"/>
    <col min="15886" max="15889" width="0" style="33" hidden="1" customWidth="1"/>
    <col min="15890" max="15890" width="16.88671875" style="33" bestFit="1" customWidth="1"/>
    <col min="15891" max="15893" width="16.88671875" style="33" customWidth="1"/>
    <col min="15894" max="15895" width="16.88671875" style="33" bestFit="1" customWidth="1"/>
    <col min="15896" max="16128" width="9.109375" style="33"/>
    <col min="16129" max="16130" width="0" style="33" hidden="1" customWidth="1"/>
    <col min="16131" max="16131" width="9.109375" style="33"/>
    <col min="16132" max="16132" width="3.6640625" style="33" customWidth="1"/>
    <col min="16133" max="16133" width="15.5546875" style="33" customWidth="1"/>
    <col min="16134" max="16135" width="9.109375" style="33"/>
    <col min="16136" max="16136" width="23.5546875" style="33" customWidth="1"/>
    <col min="16137" max="16141" width="9.109375" style="33"/>
    <col min="16142" max="16145" width="0" style="33" hidden="1" customWidth="1"/>
    <col min="16146" max="16146" width="16.88671875" style="33" bestFit="1" customWidth="1"/>
    <col min="16147" max="16149" width="16.88671875" style="33" customWidth="1"/>
    <col min="16150" max="16151" width="16.88671875" style="33" bestFit="1" customWidth="1"/>
    <col min="16152" max="16384" width="9.109375" style="33"/>
  </cols>
  <sheetData>
    <row r="1" spans="2:23" ht="30" customHeight="1">
      <c r="B1" s="23"/>
      <c r="C1" s="269" t="s">
        <v>0</v>
      </c>
      <c r="D1" s="269"/>
      <c r="E1" s="221" t="s">
        <v>1</v>
      </c>
      <c r="F1" s="269" t="s">
        <v>2</v>
      </c>
      <c r="G1" s="269"/>
      <c r="H1" s="269"/>
      <c r="I1" s="221" t="s">
        <v>3</v>
      </c>
      <c r="J1" s="269" t="s">
        <v>4</v>
      </c>
      <c r="K1" s="269"/>
      <c r="L1" s="221" t="s">
        <v>5</v>
      </c>
      <c r="M1" s="221" t="s">
        <v>6</v>
      </c>
      <c r="N1" s="269" t="s">
        <v>7</v>
      </c>
      <c r="O1" s="269"/>
      <c r="P1" s="269"/>
      <c r="Q1" s="221" t="s">
        <v>8</v>
      </c>
      <c r="R1" s="221" t="s">
        <v>1576</v>
      </c>
      <c r="S1" s="221" t="s">
        <v>1575</v>
      </c>
      <c r="T1" s="221" t="s">
        <v>1574</v>
      </c>
      <c r="U1" s="221" t="s">
        <v>1589</v>
      </c>
      <c r="V1" s="221" t="s">
        <v>1573</v>
      </c>
      <c r="W1" s="221" t="s">
        <v>13</v>
      </c>
    </row>
    <row r="2" spans="2:23" s="224" customFormat="1" ht="20.100000000000001" customHeight="1">
      <c r="B2" s="32"/>
      <c r="C2" s="249">
        <v>2018</v>
      </c>
      <c r="D2" s="249"/>
      <c r="E2" s="225" t="s">
        <v>14</v>
      </c>
      <c r="F2" s="270" t="s">
        <v>15</v>
      </c>
      <c r="G2" s="270"/>
      <c r="H2" s="270"/>
      <c r="I2" s="225" t="s">
        <v>16</v>
      </c>
      <c r="J2" s="270" t="s">
        <v>17</v>
      </c>
      <c r="K2" s="270"/>
      <c r="L2" s="223" t="s">
        <v>18</v>
      </c>
      <c r="M2" s="223">
        <v>0</v>
      </c>
      <c r="N2" s="249" t="s">
        <v>19</v>
      </c>
      <c r="O2" s="249"/>
      <c r="P2" s="249"/>
      <c r="Q2" s="223" t="s">
        <v>18</v>
      </c>
      <c r="R2" s="34"/>
      <c r="S2" s="34"/>
      <c r="T2" s="34"/>
      <c r="U2" s="34"/>
      <c r="V2" s="34"/>
      <c r="W2" s="34"/>
    </row>
    <row r="3" spans="2:23" s="230" customFormat="1" ht="20.100000000000001" customHeight="1">
      <c r="B3" s="31"/>
      <c r="C3" s="256">
        <v>2018</v>
      </c>
      <c r="D3" s="256"/>
      <c r="E3" s="231" t="s">
        <v>1572</v>
      </c>
      <c r="F3" s="258" t="s">
        <v>1571</v>
      </c>
      <c r="G3" s="258"/>
      <c r="H3" s="258"/>
      <c r="I3" s="231" t="s">
        <v>450</v>
      </c>
      <c r="J3" s="258" t="s">
        <v>17</v>
      </c>
      <c r="K3" s="258"/>
      <c r="L3" s="229" t="s">
        <v>18</v>
      </c>
      <c r="M3" s="229">
        <v>1</v>
      </c>
      <c r="N3" s="256" t="s">
        <v>19</v>
      </c>
      <c r="O3" s="256"/>
      <c r="P3" s="256"/>
      <c r="Q3" s="229" t="s">
        <v>18</v>
      </c>
      <c r="R3" s="36">
        <f>Cagra!R3+Cuman!R3+Ceco!R3+Csper!R3+Cchi!R3+Cgiur!R3</f>
        <v>0</v>
      </c>
      <c r="S3" s="36">
        <f>Cagra!S3+Cuman!S3+Ceco!S3+Csper!S3+Cchi!S3+Cgiur!S3</f>
        <v>398343.07</v>
      </c>
      <c r="T3" s="36">
        <f>Cagra!T3+Cuman!T3+Ceco!T3+Csper!T3+Cchi!T3+Cgiur!T3</f>
        <v>40483.299999999996</v>
      </c>
      <c r="U3" s="36">
        <f>Cagra!U3+Cuman!U3+Ceco!U3+Csper!U3+Cchi!U3+Cgiur!U3</f>
        <v>162897.10999999999</v>
      </c>
      <c r="V3" s="36">
        <f>Cagra!V3+Cuman!V3+Ceco!V3+Csper!V3+Cchi!V3+Cgiur!V3</f>
        <v>116363.01999999999</v>
      </c>
      <c r="W3" s="36">
        <f>Cagra!W3+Cuman!W3+Ceco!W3+Csper!W3+Cchi!W3+Cgiur!W3</f>
        <v>718086.5</v>
      </c>
    </row>
    <row r="4" spans="2:23" s="39" customFormat="1" ht="30" customHeight="1">
      <c r="B4" s="25"/>
      <c r="C4" s="256">
        <v>2018</v>
      </c>
      <c r="D4" s="256"/>
      <c r="E4" s="231" t="s">
        <v>1570</v>
      </c>
      <c r="F4" s="258" t="s">
        <v>1569</v>
      </c>
      <c r="G4" s="258"/>
      <c r="H4" s="258"/>
      <c r="I4" s="231" t="s">
        <v>450</v>
      </c>
      <c r="J4" s="258" t="s">
        <v>17</v>
      </c>
      <c r="K4" s="258"/>
      <c r="L4" s="229" t="s">
        <v>18</v>
      </c>
      <c r="M4" s="229">
        <v>2</v>
      </c>
      <c r="N4" s="256" t="s">
        <v>19</v>
      </c>
      <c r="O4" s="256"/>
      <c r="P4" s="256"/>
      <c r="Q4" s="229" t="s">
        <v>18</v>
      </c>
      <c r="R4" s="38">
        <f>Cagra!R4+Cuman!R4+Ceco!R4+Csper!R4+Cchi!R4+Cgiur!R4</f>
        <v>0</v>
      </c>
      <c r="S4" s="38">
        <f>Cagra!S4+Cuman!S4+Ceco!S4+Csper!S4+Cchi!S4+Cgiur!S4</f>
        <v>0</v>
      </c>
      <c r="T4" s="38">
        <f>Cagra!T4+Cuman!T4+Ceco!T4+Csper!T4+Cchi!T4+Cgiur!T4</f>
        <v>0</v>
      </c>
      <c r="U4" s="38">
        <f>Cagra!U4+Cuman!U4+Ceco!U4+Csper!U4+Cchi!U4+Cgiur!U4</f>
        <v>55709.96</v>
      </c>
      <c r="V4" s="38">
        <f>Cagra!V4+Cuman!V4+Ceco!V4+Csper!V4+Cchi!V4+Cgiur!V4</f>
        <v>0</v>
      </c>
      <c r="W4" s="38">
        <f>Cagra!W4+Cuman!W4+Ceco!W4+Csper!W4+Cchi!W4+Cgiur!W4</f>
        <v>55709.96</v>
      </c>
    </row>
    <row r="5" spans="2:23" s="41" customFormat="1" ht="30" customHeight="1">
      <c r="B5" s="24"/>
      <c r="C5" s="259">
        <v>2018</v>
      </c>
      <c r="D5" s="259"/>
      <c r="E5" s="8" t="s">
        <v>1568</v>
      </c>
      <c r="F5" s="261" t="s">
        <v>1567</v>
      </c>
      <c r="G5" s="261"/>
      <c r="H5" s="261"/>
      <c r="I5" s="8" t="s">
        <v>450</v>
      </c>
      <c r="J5" s="261" t="s">
        <v>17</v>
      </c>
      <c r="K5" s="261"/>
      <c r="L5" s="226" t="s">
        <v>18</v>
      </c>
      <c r="M5" s="226">
        <v>3</v>
      </c>
      <c r="N5" s="259" t="s">
        <v>19</v>
      </c>
      <c r="O5" s="259"/>
      <c r="P5" s="259"/>
      <c r="Q5" s="226" t="s">
        <v>18</v>
      </c>
      <c r="R5" s="40">
        <f>Cagra!R5+Cuman!R5+Ceco!R5+Csper!R5+Cchi!R5+Cgiur!R5</f>
        <v>0</v>
      </c>
      <c r="S5" s="40">
        <f>Cagra!S5+Cuman!S5+Ceco!S5+Csper!S5+Cchi!S5+Cgiur!S5</f>
        <v>0</v>
      </c>
      <c r="T5" s="40">
        <f>Cagra!T5+Cuman!T5+Ceco!T5+Csper!T5+Cchi!T5+Cgiur!T5</f>
        <v>0</v>
      </c>
      <c r="U5" s="40">
        <f>Cagra!U5+Cuman!U5+Ceco!U5+Csper!U5+Cchi!U5+Cgiur!U5</f>
        <v>37744</v>
      </c>
      <c r="V5" s="40">
        <f>Cagra!V5+Cuman!V5+Ceco!V5+Csper!V5+Cchi!V5+Cgiur!V5</f>
        <v>0</v>
      </c>
      <c r="W5" s="40">
        <f>Cagra!W5+Cuman!W5+Ceco!W5+Csper!W5+Cchi!W5+Cgiur!W5</f>
        <v>37744</v>
      </c>
    </row>
    <row r="6" spans="2:23" ht="30" customHeight="1">
      <c r="B6" s="30"/>
      <c r="C6" s="249">
        <v>2018</v>
      </c>
      <c r="D6" s="249"/>
      <c r="E6" s="225" t="s">
        <v>1566</v>
      </c>
      <c r="F6" s="270" t="s">
        <v>1565</v>
      </c>
      <c r="G6" s="270"/>
      <c r="H6" s="270"/>
      <c r="I6" s="225" t="s">
        <v>450</v>
      </c>
      <c r="J6" s="270" t="s">
        <v>17</v>
      </c>
      <c r="K6" s="270"/>
      <c r="L6" s="223" t="s">
        <v>29</v>
      </c>
      <c r="M6" s="223">
        <v>4</v>
      </c>
      <c r="N6" s="249" t="s">
        <v>19</v>
      </c>
      <c r="O6" s="249"/>
      <c r="P6" s="249"/>
      <c r="Q6" s="223" t="s">
        <v>18</v>
      </c>
      <c r="R6" s="42">
        <f>Cagra!R6+Cuman!R6+Ceco!R6+Csper!R6+Cchi!R6+Cgiur!R6</f>
        <v>0</v>
      </c>
      <c r="S6" s="42">
        <f>Cagra!S6+Cuman!S6+Ceco!S6+Csper!S6+Cchi!S6+Cgiur!S6</f>
        <v>0</v>
      </c>
      <c r="T6" s="42">
        <f>Cagra!T6+Cuman!T6+Ceco!T6+Csper!T6+Cchi!T6+Cgiur!T6</f>
        <v>0</v>
      </c>
      <c r="U6" s="42">
        <f>Cagra!U6+Cuman!U6+Ceco!U6+Csper!U6+Cchi!U6+Cgiur!U6</f>
        <v>34697.79</v>
      </c>
      <c r="V6" s="42">
        <f>Cagra!V6+Cuman!V6+Ceco!V6+Csper!V6+Cchi!V6+Cgiur!V6</f>
        <v>0</v>
      </c>
      <c r="W6" s="42">
        <f>Cagra!W6+Cuman!W6+Ceco!W6+Csper!W6+Cchi!W6+Cgiur!W6</f>
        <v>34697.79</v>
      </c>
    </row>
    <row r="7" spans="2:23" ht="30" customHeight="1">
      <c r="B7" s="23"/>
      <c r="C7" s="249">
        <v>2018</v>
      </c>
      <c r="D7" s="249"/>
      <c r="E7" s="225" t="s">
        <v>1564</v>
      </c>
      <c r="F7" s="270" t="s">
        <v>1563</v>
      </c>
      <c r="G7" s="270"/>
      <c r="H7" s="270"/>
      <c r="I7" s="225" t="s">
        <v>450</v>
      </c>
      <c r="J7" s="270" t="s">
        <v>17</v>
      </c>
      <c r="K7" s="270"/>
      <c r="L7" s="223" t="s">
        <v>29</v>
      </c>
      <c r="M7" s="223">
        <v>4</v>
      </c>
      <c r="N7" s="249" t="s">
        <v>19</v>
      </c>
      <c r="O7" s="249"/>
      <c r="P7" s="249"/>
      <c r="Q7" s="223" t="s">
        <v>18</v>
      </c>
      <c r="R7" s="42">
        <f>Cagra!R7+Cuman!R7+Ceco!R7+Csper!R7+Cchi!R7+Cgiur!R7</f>
        <v>0</v>
      </c>
      <c r="S7" s="42">
        <f>Cagra!S7+Cuman!S7+Ceco!S7+Csper!S7+Cchi!S7+Cgiur!S7</f>
        <v>0</v>
      </c>
      <c r="T7" s="42">
        <f>Cagra!T7+Cuman!T7+Ceco!T7+Csper!T7+Cchi!T7+Cgiur!T7</f>
        <v>0</v>
      </c>
      <c r="U7" s="42">
        <f>Cagra!U7+Cuman!U7+Ceco!U7+Csper!U7+Cchi!U7+Cgiur!U7</f>
        <v>3046.21</v>
      </c>
      <c r="V7" s="42">
        <f>Cagra!V7+Cuman!V7+Ceco!V7+Csper!V7+Cchi!V7+Cgiur!V7</f>
        <v>0</v>
      </c>
      <c r="W7" s="42">
        <f>Cagra!W7+Cuman!W7+Ceco!W7+Csper!W7+Cchi!W7+Cgiur!W7</f>
        <v>3046.21</v>
      </c>
    </row>
    <row r="8" spans="2:23" s="41" customFormat="1" ht="30" customHeight="1">
      <c r="B8" s="24"/>
      <c r="C8" s="259">
        <v>2018</v>
      </c>
      <c r="D8" s="259"/>
      <c r="E8" s="8" t="s">
        <v>1562</v>
      </c>
      <c r="F8" s="261" t="s">
        <v>1561</v>
      </c>
      <c r="G8" s="261"/>
      <c r="H8" s="261"/>
      <c r="I8" s="8" t="s">
        <v>450</v>
      </c>
      <c r="J8" s="261" t="s">
        <v>17</v>
      </c>
      <c r="K8" s="261"/>
      <c r="L8" s="226" t="s">
        <v>18</v>
      </c>
      <c r="M8" s="226">
        <v>3</v>
      </c>
      <c r="N8" s="259" t="s">
        <v>19</v>
      </c>
      <c r="O8" s="259"/>
      <c r="P8" s="259"/>
      <c r="Q8" s="226" t="s">
        <v>18</v>
      </c>
      <c r="R8" s="40">
        <f>Cagra!R8+Cuman!R8+Ceco!R8+Csper!R8+Cchi!R8+Cgiur!R8</f>
        <v>0</v>
      </c>
      <c r="S8" s="40">
        <f>Cagra!S8+Cuman!S8+Ceco!S8+Csper!S8+Cchi!S8+Cgiur!S8</f>
        <v>0</v>
      </c>
      <c r="T8" s="40">
        <f>Cagra!T8+Cuman!T8+Ceco!T8+Csper!T8+Cchi!T8+Cgiur!T8</f>
        <v>0</v>
      </c>
      <c r="U8" s="40">
        <f>Cagra!U8+Cuman!U8+Ceco!U8+Csper!U8+Cchi!U8+Cgiur!U8</f>
        <v>0</v>
      </c>
      <c r="V8" s="40">
        <f>Cagra!V8+Cuman!V8+Ceco!V8+Csper!V8+Cchi!V8+Cgiur!V8</f>
        <v>0</v>
      </c>
      <c r="W8" s="40">
        <f>Cagra!W8+Cuman!W8+Ceco!W8+Csper!W8+Cchi!W8+Cgiur!W8</f>
        <v>0</v>
      </c>
    </row>
    <row r="9" spans="2:23" ht="30" customHeight="1">
      <c r="B9" s="23"/>
      <c r="C9" s="249">
        <v>2018</v>
      </c>
      <c r="D9" s="249"/>
      <c r="E9" s="225" t="s">
        <v>1560</v>
      </c>
      <c r="F9" s="270" t="s">
        <v>1559</v>
      </c>
      <c r="G9" s="270"/>
      <c r="H9" s="270"/>
      <c r="I9" s="225" t="s">
        <v>450</v>
      </c>
      <c r="J9" s="270" t="s">
        <v>17</v>
      </c>
      <c r="K9" s="270"/>
      <c r="L9" s="223" t="s">
        <v>29</v>
      </c>
      <c r="M9" s="223">
        <v>4</v>
      </c>
      <c r="N9" s="249" t="s">
        <v>19</v>
      </c>
      <c r="O9" s="249"/>
      <c r="P9" s="249"/>
      <c r="Q9" s="223" t="s">
        <v>18</v>
      </c>
      <c r="R9" s="42">
        <f>Cagra!R9+Cuman!R9+Ceco!R9+Csper!R9+Cchi!R9+Cgiur!R9</f>
        <v>0</v>
      </c>
      <c r="S9" s="42">
        <f>Cagra!S9+Cuman!S9+Ceco!S9+Csper!S9+Cchi!S9+Cgiur!S9</f>
        <v>0</v>
      </c>
      <c r="T9" s="42">
        <f>Cagra!T9+Cuman!T9+Ceco!T9+Csper!T9+Cchi!T9+Cgiur!T9</f>
        <v>0</v>
      </c>
      <c r="U9" s="42">
        <f>Cagra!U9+Cuman!U9+Ceco!U9+Csper!U9+Cchi!U9+Cgiur!U9</f>
        <v>0</v>
      </c>
      <c r="V9" s="42">
        <f>Cagra!V9+Cuman!V9+Ceco!V9+Csper!V9+Cchi!V9+Cgiur!V9</f>
        <v>0</v>
      </c>
      <c r="W9" s="42">
        <f>Cagra!W9+Cuman!W9+Ceco!W9+Csper!W9+Cchi!W9+Cgiur!W9</f>
        <v>0</v>
      </c>
    </row>
    <row r="10" spans="2:23" s="41" customFormat="1" ht="30" customHeight="1">
      <c r="B10" s="24"/>
      <c r="C10" s="259">
        <v>2018</v>
      </c>
      <c r="D10" s="259"/>
      <c r="E10" s="8" t="s">
        <v>1558</v>
      </c>
      <c r="F10" s="261" t="s">
        <v>1557</v>
      </c>
      <c r="G10" s="261"/>
      <c r="H10" s="261"/>
      <c r="I10" s="8" t="s">
        <v>450</v>
      </c>
      <c r="J10" s="261" t="s">
        <v>17</v>
      </c>
      <c r="K10" s="261"/>
      <c r="L10" s="226" t="s">
        <v>18</v>
      </c>
      <c r="M10" s="226">
        <v>3</v>
      </c>
      <c r="N10" s="259" t="s">
        <v>19</v>
      </c>
      <c r="O10" s="259"/>
      <c r="P10" s="259"/>
      <c r="Q10" s="226" t="s">
        <v>18</v>
      </c>
      <c r="R10" s="40">
        <f>Cagra!R10+Cuman!R10+Ceco!R10+Csper!R10+Cchi!R10+Cgiur!R10</f>
        <v>0</v>
      </c>
      <c r="S10" s="40">
        <f>Cagra!S10+Cuman!S10+Ceco!S10+Csper!S10+Cchi!S10+Cgiur!S10</f>
        <v>0</v>
      </c>
      <c r="T10" s="40">
        <f>Cagra!T10+Cuman!T10+Ceco!T10+Csper!T10+Cchi!T10+Cgiur!T10</f>
        <v>0</v>
      </c>
      <c r="U10" s="40">
        <f>Cagra!U10+Cuman!U10+Ceco!U10+Csper!U10+Cchi!U10+Cgiur!U10</f>
        <v>6000</v>
      </c>
      <c r="V10" s="40">
        <f>Cagra!V10+Cuman!V10+Ceco!V10+Csper!V10+Cchi!V10+Cgiur!V10</f>
        <v>0</v>
      </c>
      <c r="W10" s="40">
        <f>Cagra!W10+Cuman!W10+Ceco!W10+Csper!W10+Cchi!W10+Cgiur!W10</f>
        <v>6000</v>
      </c>
    </row>
    <row r="11" spans="2:23" ht="30" customHeight="1">
      <c r="C11" s="249">
        <v>2018</v>
      </c>
      <c r="D11" s="249"/>
      <c r="E11" s="225" t="s">
        <v>1556</v>
      </c>
      <c r="F11" s="270" t="s">
        <v>1555</v>
      </c>
      <c r="G11" s="270"/>
      <c r="H11" s="270"/>
      <c r="I11" s="225" t="s">
        <v>450</v>
      </c>
      <c r="J11" s="270" t="s">
        <v>17</v>
      </c>
      <c r="K11" s="270"/>
      <c r="L11" s="223" t="s">
        <v>18</v>
      </c>
      <c r="M11" s="223">
        <v>4</v>
      </c>
      <c r="N11" s="249" t="s">
        <v>19</v>
      </c>
      <c r="O11" s="249"/>
      <c r="P11" s="249"/>
      <c r="Q11" s="223" t="s">
        <v>18</v>
      </c>
      <c r="R11" s="42">
        <f>Cagra!R11+Cuman!R11+Ceco!R11+Csper!R11+Cchi!R11+Cgiur!R11</f>
        <v>0</v>
      </c>
      <c r="S11" s="42">
        <f>Cagra!S11+Cuman!S11+Ceco!S11+Csper!S11+Cchi!S11+Cgiur!S11</f>
        <v>0</v>
      </c>
      <c r="T11" s="42">
        <f>Cagra!T11+Cuman!T11+Ceco!T11+Csper!T11+Cchi!T11+Cgiur!T11</f>
        <v>0</v>
      </c>
      <c r="U11" s="42">
        <f>Cagra!U11+Cuman!U11+Ceco!U11+Csper!U11+Cchi!U11+Cgiur!U11</f>
        <v>6000</v>
      </c>
      <c r="V11" s="42">
        <f>Cagra!V11+Cuman!V11+Ceco!V11+Csper!V11+Cchi!V11+Cgiur!V11</f>
        <v>0</v>
      </c>
      <c r="W11" s="42">
        <f>Cagra!W11+Cuman!W11+Ceco!W11+Csper!W11+Cchi!W11+Cgiur!W11</f>
        <v>6000</v>
      </c>
    </row>
    <row r="12" spans="2:23" ht="30" customHeight="1">
      <c r="B12" s="26"/>
      <c r="C12" s="249">
        <v>2018</v>
      </c>
      <c r="D12" s="249"/>
      <c r="E12" s="225" t="s">
        <v>1554</v>
      </c>
      <c r="F12" s="270" t="s">
        <v>1553</v>
      </c>
      <c r="G12" s="270"/>
      <c r="H12" s="270"/>
      <c r="I12" s="225" t="s">
        <v>450</v>
      </c>
      <c r="J12" s="270" t="s">
        <v>17</v>
      </c>
      <c r="K12" s="270"/>
      <c r="L12" s="223" t="s">
        <v>29</v>
      </c>
      <c r="M12" s="223">
        <v>5</v>
      </c>
      <c r="N12" s="249" t="s">
        <v>19</v>
      </c>
      <c r="O12" s="249"/>
      <c r="P12" s="249"/>
      <c r="Q12" s="223" t="s">
        <v>18</v>
      </c>
      <c r="R12" s="42">
        <f>Cagra!R12+Cuman!R12+Ceco!R12+Csper!R12+Cchi!R12+Cgiur!R12</f>
        <v>0</v>
      </c>
      <c r="S12" s="42">
        <f>Cagra!S12+Cuman!S12+Ceco!S12+Csper!S12+Cchi!S12+Cgiur!S12</f>
        <v>0</v>
      </c>
      <c r="T12" s="42">
        <f>Cagra!T12+Cuman!T12+Ceco!T12+Csper!T12+Cchi!T12+Cgiur!T12</f>
        <v>0</v>
      </c>
      <c r="U12" s="42">
        <f>Cagra!U12+Cuman!U12+Ceco!U12+Csper!U12+Cchi!U12+Cgiur!U12</f>
        <v>0</v>
      </c>
      <c r="V12" s="42">
        <f>Cagra!V12+Cuman!V12+Ceco!V12+Csper!V12+Cchi!V12+Cgiur!V12</f>
        <v>0</v>
      </c>
      <c r="W12" s="42">
        <f>Cagra!W12+Cuman!W12+Ceco!W12+Csper!W12+Cchi!W12+Cgiur!W12</f>
        <v>0</v>
      </c>
    </row>
    <row r="13" spans="2:23" ht="30" customHeight="1">
      <c r="B13" s="26"/>
      <c r="C13" s="249">
        <v>2018</v>
      </c>
      <c r="D13" s="249"/>
      <c r="E13" s="225" t="s">
        <v>1552</v>
      </c>
      <c r="F13" s="270" t="s">
        <v>1551</v>
      </c>
      <c r="G13" s="270"/>
      <c r="H13" s="270"/>
      <c r="I13" s="225" t="s">
        <v>450</v>
      </c>
      <c r="J13" s="270" t="s">
        <v>17</v>
      </c>
      <c r="K13" s="270"/>
      <c r="L13" s="223" t="s">
        <v>29</v>
      </c>
      <c r="M13" s="223">
        <v>5</v>
      </c>
      <c r="N13" s="249" t="s">
        <v>19</v>
      </c>
      <c r="O13" s="249"/>
      <c r="P13" s="249"/>
      <c r="Q13" s="223" t="s">
        <v>18</v>
      </c>
      <c r="R13" s="42">
        <f>Cagra!R13+Cuman!R13+Ceco!R13+Csper!R13+Cchi!R13+Cgiur!R13</f>
        <v>0</v>
      </c>
      <c r="S13" s="42">
        <f>Cagra!S13+Cuman!S13+Ceco!S13+Csper!S13+Cchi!S13+Cgiur!S13</f>
        <v>0</v>
      </c>
      <c r="T13" s="42">
        <f>Cagra!T13+Cuman!T13+Ceco!T13+Csper!T13+Cchi!T13+Cgiur!T13</f>
        <v>0</v>
      </c>
      <c r="U13" s="42">
        <f>Cagra!U13+Cuman!U13+Ceco!U13+Csper!U13+Cchi!U13+Cgiur!U13</f>
        <v>0</v>
      </c>
      <c r="V13" s="42">
        <f>Cagra!V13+Cuman!V13+Ceco!V13+Csper!V13+Cchi!V13+Cgiur!V13</f>
        <v>0</v>
      </c>
      <c r="W13" s="42">
        <f>Cagra!W13+Cuman!W13+Ceco!W13+Csper!W13+Cchi!W13+Cgiur!W13</f>
        <v>0</v>
      </c>
    </row>
    <row r="14" spans="2:23" ht="30" customHeight="1">
      <c r="B14" s="26"/>
      <c r="C14" s="249">
        <v>2018</v>
      </c>
      <c r="D14" s="249"/>
      <c r="E14" s="225" t="s">
        <v>1550</v>
      </c>
      <c r="F14" s="270" t="s">
        <v>1549</v>
      </c>
      <c r="G14" s="270"/>
      <c r="H14" s="270"/>
      <c r="I14" s="225" t="s">
        <v>450</v>
      </c>
      <c r="J14" s="270" t="s">
        <v>17</v>
      </c>
      <c r="K14" s="270"/>
      <c r="L14" s="223" t="s">
        <v>29</v>
      </c>
      <c r="M14" s="223">
        <v>5</v>
      </c>
      <c r="N14" s="249" t="s">
        <v>19</v>
      </c>
      <c r="O14" s="249"/>
      <c r="P14" s="249"/>
      <c r="Q14" s="223" t="s">
        <v>18</v>
      </c>
      <c r="R14" s="42">
        <f>Cagra!R14+Cuman!R14+Ceco!R14+Csper!R14+Cchi!R14+Cgiur!R14</f>
        <v>0</v>
      </c>
      <c r="S14" s="42">
        <f>Cagra!S14+Cuman!S14+Ceco!S14+Csper!S14+Cchi!S14+Cgiur!S14</f>
        <v>0</v>
      </c>
      <c r="T14" s="42">
        <f>Cagra!T14+Cuman!T14+Ceco!T14+Csper!T14+Cchi!T14+Cgiur!T14</f>
        <v>0</v>
      </c>
      <c r="U14" s="42">
        <f>Cagra!U14+Cuman!U14+Ceco!U14+Csper!U14+Cchi!U14+Cgiur!U14</f>
        <v>0</v>
      </c>
      <c r="V14" s="42">
        <f>Cagra!V14+Cuman!V14+Ceco!V14+Csper!V14+Cchi!V14+Cgiur!V14</f>
        <v>0</v>
      </c>
      <c r="W14" s="42">
        <f>Cagra!W14+Cuman!W14+Ceco!W14+Csper!W14+Cchi!W14+Cgiur!W14</f>
        <v>0</v>
      </c>
    </row>
    <row r="15" spans="2:23" ht="30" customHeight="1">
      <c r="B15" s="26"/>
      <c r="C15" s="249">
        <v>2018</v>
      </c>
      <c r="D15" s="249"/>
      <c r="E15" s="225" t="s">
        <v>1548</v>
      </c>
      <c r="F15" s="270" t="s">
        <v>1547</v>
      </c>
      <c r="G15" s="270"/>
      <c r="H15" s="270"/>
      <c r="I15" s="225" t="s">
        <v>450</v>
      </c>
      <c r="J15" s="270" t="s">
        <v>17</v>
      </c>
      <c r="K15" s="270"/>
      <c r="L15" s="223" t="s">
        <v>29</v>
      </c>
      <c r="M15" s="223">
        <v>5</v>
      </c>
      <c r="N15" s="249" t="s">
        <v>19</v>
      </c>
      <c r="O15" s="249"/>
      <c r="P15" s="249"/>
      <c r="Q15" s="223" t="s">
        <v>18</v>
      </c>
      <c r="R15" s="42">
        <f>Cagra!R15+Cuman!R15+Ceco!R15+Csper!R15+Cchi!R15+Cgiur!R15</f>
        <v>0</v>
      </c>
      <c r="S15" s="42">
        <f>Cagra!S15+Cuman!S15+Ceco!S15+Csper!S15+Cchi!S15+Cgiur!S15</f>
        <v>0</v>
      </c>
      <c r="T15" s="42">
        <f>Cagra!T15+Cuman!T15+Ceco!T15+Csper!T15+Cchi!T15+Cgiur!T15</f>
        <v>0</v>
      </c>
      <c r="U15" s="42">
        <f>Cagra!U15+Cuman!U15+Ceco!U15+Csper!U15+Cchi!U15+Cgiur!U15</f>
        <v>0</v>
      </c>
      <c r="V15" s="42">
        <f>Cagra!V15+Cuman!V15+Ceco!V15+Csper!V15+Cchi!V15+Cgiur!V15</f>
        <v>0</v>
      </c>
      <c r="W15" s="42">
        <f>Cagra!W15+Cuman!W15+Ceco!W15+Csper!W15+Cchi!W15+Cgiur!W15</f>
        <v>0</v>
      </c>
    </row>
    <row r="16" spans="2:23" ht="30" customHeight="1">
      <c r="B16" s="26"/>
      <c r="C16" s="249">
        <v>2018</v>
      </c>
      <c r="D16" s="249"/>
      <c r="E16" s="225" t="s">
        <v>1546</v>
      </c>
      <c r="F16" s="270" t="s">
        <v>1545</v>
      </c>
      <c r="G16" s="270"/>
      <c r="H16" s="270"/>
      <c r="I16" s="225" t="s">
        <v>450</v>
      </c>
      <c r="J16" s="270" t="s">
        <v>17</v>
      </c>
      <c r="K16" s="270"/>
      <c r="L16" s="223" t="s">
        <v>29</v>
      </c>
      <c r="M16" s="223">
        <v>5</v>
      </c>
      <c r="N16" s="249" t="s">
        <v>19</v>
      </c>
      <c r="O16" s="249"/>
      <c r="P16" s="249"/>
      <c r="Q16" s="223" t="s">
        <v>18</v>
      </c>
      <c r="R16" s="42">
        <f>Cagra!R16+Cuman!R16+Ceco!R16+Csper!R16+Cchi!R16+Cgiur!R16</f>
        <v>0</v>
      </c>
      <c r="S16" s="42">
        <f>Cagra!S16+Cuman!S16+Ceco!S16+Csper!S16+Cchi!S16+Cgiur!S16</f>
        <v>0</v>
      </c>
      <c r="T16" s="42">
        <f>Cagra!T16+Cuman!T16+Ceco!T16+Csper!T16+Cchi!T16+Cgiur!T16</f>
        <v>0</v>
      </c>
      <c r="U16" s="42">
        <f>Cagra!U16+Cuman!U16+Ceco!U16+Csper!U16+Cchi!U16+Cgiur!U16</f>
        <v>0</v>
      </c>
      <c r="V16" s="42">
        <f>Cagra!V16+Cuman!V16+Ceco!V16+Csper!V16+Cchi!V16+Cgiur!V16</f>
        <v>0</v>
      </c>
      <c r="W16" s="42">
        <f>Cagra!W16+Cuman!W16+Ceco!W16+Csper!W16+Cchi!W16+Cgiur!W16</f>
        <v>0</v>
      </c>
    </row>
    <row r="17" spans="1:23" s="41" customFormat="1" ht="30" customHeight="1">
      <c r="B17" s="24"/>
      <c r="C17" s="259">
        <v>2018</v>
      </c>
      <c r="D17" s="259"/>
      <c r="E17" s="8" t="s">
        <v>1544</v>
      </c>
      <c r="F17" s="261" t="s">
        <v>1543</v>
      </c>
      <c r="G17" s="261"/>
      <c r="H17" s="261"/>
      <c r="I17" s="8" t="s">
        <v>450</v>
      </c>
      <c r="J17" s="261" t="s">
        <v>17</v>
      </c>
      <c r="K17" s="261"/>
      <c r="L17" s="226" t="s">
        <v>18</v>
      </c>
      <c r="M17" s="226">
        <v>3</v>
      </c>
      <c r="N17" s="259" t="s">
        <v>19</v>
      </c>
      <c r="O17" s="259"/>
      <c r="P17" s="259"/>
      <c r="Q17" s="226" t="s">
        <v>18</v>
      </c>
      <c r="R17" s="40">
        <f>Cagra!R17+Cuman!R17+Ceco!R17+Csper!R17+Cchi!R17+Cgiur!R17</f>
        <v>0</v>
      </c>
      <c r="S17" s="40">
        <f>Cagra!S17+Cuman!S17+Ceco!S17+Csper!S17+Cchi!S17+Cgiur!S17</f>
        <v>0</v>
      </c>
      <c r="T17" s="40">
        <f>Cagra!T17+Cuman!T17+Ceco!T17+Csper!T17+Cchi!T17+Cgiur!T17</f>
        <v>0</v>
      </c>
      <c r="U17" s="40">
        <f>Cagra!U17+Cuman!U17+Ceco!U17+Csper!U17+Cchi!U17+Cgiur!U17</f>
        <v>11965.96</v>
      </c>
      <c r="V17" s="40">
        <f>Cagra!V17+Cuman!V17+Ceco!V17+Csper!V17+Cchi!V17+Cgiur!V17</f>
        <v>0</v>
      </c>
      <c r="W17" s="40">
        <f>Cagra!W17+Cuman!W17+Ceco!W17+Csper!W17+Cchi!W17+Cgiur!W17</f>
        <v>11965.96</v>
      </c>
    </row>
    <row r="18" spans="1:23" ht="30" customHeight="1">
      <c r="B18" s="23"/>
      <c r="C18" s="249">
        <v>2018</v>
      </c>
      <c r="D18" s="249"/>
      <c r="E18" s="225" t="s">
        <v>1542</v>
      </c>
      <c r="F18" s="270" t="s">
        <v>1541</v>
      </c>
      <c r="G18" s="270"/>
      <c r="H18" s="270"/>
      <c r="I18" s="225" t="s">
        <v>450</v>
      </c>
      <c r="J18" s="270" t="s">
        <v>17</v>
      </c>
      <c r="K18" s="270"/>
      <c r="L18" s="223" t="s">
        <v>29</v>
      </c>
      <c r="M18" s="223">
        <v>4</v>
      </c>
      <c r="N18" s="249" t="s">
        <v>19</v>
      </c>
      <c r="O18" s="249"/>
      <c r="P18" s="249"/>
      <c r="Q18" s="223" t="s">
        <v>18</v>
      </c>
      <c r="R18" s="42">
        <f>Cagra!R18+Cuman!R18+Ceco!R18+Csper!R18+Cchi!R18+Cgiur!R18</f>
        <v>0</v>
      </c>
      <c r="S18" s="42">
        <f>Cagra!S18+Cuman!S18+Ceco!S18+Csper!S18+Cchi!S18+Cgiur!S18</f>
        <v>0</v>
      </c>
      <c r="T18" s="42">
        <f>Cagra!T18+Cuman!T18+Ceco!T18+Csper!T18+Cchi!T18+Cgiur!T18</f>
        <v>0</v>
      </c>
      <c r="U18" s="42">
        <f>Cagra!U18+Cuman!U18+Ceco!U18+Csper!U18+Cchi!U18+Cgiur!U18</f>
        <v>8465.9599999999991</v>
      </c>
      <c r="V18" s="42">
        <f>Cagra!V18+Cuman!V18+Ceco!V18+Csper!V18+Cchi!V18+Cgiur!V18</f>
        <v>0</v>
      </c>
      <c r="W18" s="42">
        <f>Cagra!W18+Cuman!W18+Ceco!W18+Csper!W18+Cchi!W18+Cgiur!W18</f>
        <v>8465.9599999999991</v>
      </c>
    </row>
    <row r="19" spans="1:23" ht="30" customHeight="1">
      <c r="B19" s="23"/>
      <c r="C19" s="249">
        <v>2018</v>
      </c>
      <c r="D19" s="249"/>
      <c r="E19" s="225" t="s">
        <v>1540</v>
      </c>
      <c r="F19" s="270" t="s">
        <v>1539</v>
      </c>
      <c r="G19" s="270"/>
      <c r="H19" s="270"/>
      <c r="I19" s="225" t="s">
        <v>450</v>
      </c>
      <c r="J19" s="270" t="s">
        <v>17</v>
      </c>
      <c r="K19" s="270"/>
      <c r="L19" s="223" t="s">
        <v>29</v>
      </c>
      <c r="M19" s="223">
        <v>4</v>
      </c>
      <c r="N19" s="249" t="s">
        <v>19</v>
      </c>
      <c r="O19" s="249"/>
      <c r="P19" s="249"/>
      <c r="Q19" s="223" t="s">
        <v>18</v>
      </c>
      <c r="R19" s="42">
        <f>Cagra!R19+Cuman!R19+Ceco!R19+Csper!R19+Cchi!R19+Cgiur!R19</f>
        <v>0</v>
      </c>
      <c r="S19" s="42">
        <f>Cagra!S19+Cuman!S19+Ceco!S19+Csper!S19+Cchi!S19+Cgiur!S19</f>
        <v>0</v>
      </c>
      <c r="T19" s="42">
        <f>Cagra!T19+Cuman!T19+Ceco!T19+Csper!T19+Cchi!T19+Cgiur!T19</f>
        <v>0</v>
      </c>
      <c r="U19" s="42">
        <f>Cagra!U19+Cuman!U19+Ceco!U19+Csper!U19+Cchi!U19+Cgiur!U19</f>
        <v>3500</v>
      </c>
      <c r="V19" s="42">
        <f>Cagra!V19+Cuman!V19+Ceco!V19+Csper!V19+Cchi!V19+Cgiur!V19</f>
        <v>0</v>
      </c>
      <c r="W19" s="42">
        <f>Cagra!W19+Cuman!W19+Ceco!W19+Csper!W19+Cchi!W19+Cgiur!W19</f>
        <v>3500</v>
      </c>
    </row>
    <row r="20" spans="1:23" s="41" customFormat="1" ht="30" customHeight="1">
      <c r="B20" s="24"/>
      <c r="C20" s="259">
        <v>2018</v>
      </c>
      <c r="D20" s="259"/>
      <c r="E20" s="8" t="s">
        <v>1538</v>
      </c>
      <c r="F20" s="261" t="s">
        <v>1537</v>
      </c>
      <c r="G20" s="261"/>
      <c r="H20" s="261"/>
      <c r="I20" s="8" t="s">
        <v>450</v>
      </c>
      <c r="J20" s="261" t="s">
        <v>17</v>
      </c>
      <c r="K20" s="261"/>
      <c r="L20" s="226" t="s">
        <v>18</v>
      </c>
      <c r="M20" s="226">
        <v>3</v>
      </c>
      <c r="N20" s="259" t="s">
        <v>19</v>
      </c>
      <c r="O20" s="259"/>
      <c r="P20" s="259"/>
      <c r="Q20" s="226" t="s">
        <v>18</v>
      </c>
      <c r="R20" s="40">
        <f>Cagra!R20+Cuman!R20+Ceco!R20+Csper!R20+Cchi!R20+Cgiur!R20</f>
        <v>0</v>
      </c>
      <c r="S20" s="40">
        <f>Cagra!S20+Cuman!S20+Ceco!S20+Csper!S20+Cchi!S20+Cgiur!S20</f>
        <v>0</v>
      </c>
      <c r="T20" s="40">
        <f>Cagra!T20+Cuman!T20+Ceco!T20+Csper!T20+Cchi!T20+Cgiur!T20</f>
        <v>0</v>
      </c>
      <c r="U20" s="40">
        <f>Cagra!U20+Cuman!U20+Ceco!U20+Csper!U20+Cchi!U20+Cgiur!U20</f>
        <v>0</v>
      </c>
      <c r="V20" s="40">
        <f>Cagra!V20+Cuman!V20+Ceco!V20+Csper!V20+Cchi!V20+Cgiur!V20</f>
        <v>0</v>
      </c>
      <c r="W20" s="40">
        <f>Cagra!W20+Cuman!W20+Ceco!W20+Csper!W20+Cchi!W20+Cgiur!W20</f>
        <v>0</v>
      </c>
    </row>
    <row r="21" spans="1:23" ht="30" customHeight="1">
      <c r="B21" s="23"/>
      <c r="C21" s="249">
        <v>2018</v>
      </c>
      <c r="D21" s="249"/>
      <c r="E21" s="225" t="s">
        <v>1536</v>
      </c>
      <c r="F21" s="270" t="s">
        <v>1535</v>
      </c>
      <c r="G21" s="270"/>
      <c r="H21" s="270"/>
      <c r="I21" s="225" t="s">
        <v>450</v>
      </c>
      <c r="J21" s="270" t="s">
        <v>17</v>
      </c>
      <c r="K21" s="270"/>
      <c r="L21" s="223" t="s">
        <v>29</v>
      </c>
      <c r="M21" s="223">
        <v>4</v>
      </c>
      <c r="N21" s="249" t="s">
        <v>19</v>
      </c>
      <c r="O21" s="249"/>
      <c r="P21" s="249"/>
      <c r="Q21" s="223" t="s">
        <v>18</v>
      </c>
      <c r="R21" s="42">
        <f>Cagra!R21+Cuman!R21+Ceco!R21+Csper!R21+Cchi!R21+Cgiur!R21</f>
        <v>0</v>
      </c>
      <c r="S21" s="42">
        <f>Cagra!S21+Cuman!S21+Ceco!S21+Csper!S21+Cchi!S21+Cgiur!S21</f>
        <v>0</v>
      </c>
      <c r="T21" s="42">
        <f>Cagra!T21+Cuman!T21+Ceco!T21+Csper!T21+Cchi!T21+Cgiur!T21</f>
        <v>0</v>
      </c>
      <c r="U21" s="42">
        <f>Cagra!U21+Cuman!U21+Ceco!U21+Csper!U21+Cchi!U21+Cgiur!U21</f>
        <v>0</v>
      </c>
      <c r="V21" s="42">
        <f>Cagra!V21+Cuman!V21+Ceco!V21+Csper!V21+Cchi!V21+Cgiur!V21</f>
        <v>0</v>
      </c>
      <c r="W21" s="42">
        <f>Cagra!W21+Cuman!W21+Ceco!W21+Csper!W21+Cchi!W21+Cgiur!W21</f>
        <v>0</v>
      </c>
    </row>
    <row r="22" spans="1:23" ht="30" customHeight="1">
      <c r="B22" s="23"/>
      <c r="C22" s="249">
        <v>2018</v>
      </c>
      <c r="D22" s="249"/>
      <c r="E22" s="225" t="s">
        <v>1534</v>
      </c>
      <c r="F22" s="270" t="s">
        <v>1533</v>
      </c>
      <c r="G22" s="270"/>
      <c r="H22" s="270"/>
      <c r="I22" s="225" t="s">
        <v>450</v>
      </c>
      <c r="J22" s="270" t="s">
        <v>17</v>
      </c>
      <c r="K22" s="270"/>
      <c r="L22" s="223" t="s">
        <v>29</v>
      </c>
      <c r="M22" s="223">
        <v>4</v>
      </c>
      <c r="N22" s="249" t="s">
        <v>19</v>
      </c>
      <c r="O22" s="249"/>
      <c r="P22" s="249"/>
      <c r="Q22" s="223" t="s">
        <v>18</v>
      </c>
      <c r="R22" s="42">
        <f>Cagra!R22+Cuman!R22+Ceco!R22+Csper!R22+Cchi!R22+Cgiur!R22</f>
        <v>0</v>
      </c>
      <c r="S22" s="42">
        <f>Cagra!S22+Cuman!S22+Ceco!S22+Csper!S22+Cchi!S22+Cgiur!S22</f>
        <v>0</v>
      </c>
      <c r="T22" s="42">
        <f>Cagra!T22+Cuman!T22+Ceco!T22+Csper!T22+Cchi!T22+Cgiur!T22</f>
        <v>0</v>
      </c>
      <c r="U22" s="42">
        <f>Cagra!U22+Cuman!U22+Ceco!U22+Csper!U22+Cchi!U22+Cgiur!U22</f>
        <v>0</v>
      </c>
      <c r="V22" s="42">
        <f>Cagra!V22+Cuman!V22+Ceco!V22+Csper!V22+Cchi!V22+Cgiur!V22</f>
        <v>0</v>
      </c>
      <c r="W22" s="42">
        <f>Cagra!W22+Cuman!W22+Ceco!W22+Csper!W22+Cchi!W22+Cgiur!W22</f>
        <v>0</v>
      </c>
    </row>
    <row r="23" spans="1:23" s="41" customFormat="1" ht="30" customHeight="1">
      <c r="B23" s="24"/>
      <c r="C23" s="259">
        <v>2018</v>
      </c>
      <c r="D23" s="259"/>
      <c r="E23" s="8" t="s">
        <v>1532</v>
      </c>
      <c r="F23" s="261" t="s">
        <v>1531</v>
      </c>
      <c r="G23" s="261"/>
      <c r="H23" s="261"/>
      <c r="I23" s="8" t="s">
        <v>450</v>
      </c>
      <c r="J23" s="261" t="s">
        <v>17</v>
      </c>
      <c r="K23" s="261"/>
      <c r="L23" s="226" t="s">
        <v>18</v>
      </c>
      <c r="M23" s="226">
        <v>3</v>
      </c>
      <c r="N23" s="259" t="s">
        <v>19</v>
      </c>
      <c r="O23" s="259"/>
      <c r="P23" s="259"/>
      <c r="Q23" s="226" t="s">
        <v>18</v>
      </c>
      <c r="R23" s="40">
        <f>Cagra!R23+Cuman!R23+Ceco!R23+Csper!R23+Cchi!R23+Cgiur!R23</f>
        <v>0</v>
      </c>
      <c r="S23" s="40">
        <f>Cagra!S23+Cuman!S23+Ceco!S23+Csper!S23+Cchi!S23+Cgiur!S23</f>
        <v>0</v>
      </c>
      <c r="T23" s="40">
        <f>Cagra!T23+Cuman!T23+Ceco!T23+Csper!T23+Cchi!T23+Cgiur!T23</f>
        <v>0</v>
      </c>
      <c r="U23" s="40">
        <f>Cagra!U23+Cuman!U23+Ceco!U23+Csper!U23+Cchi!U23+Cgiur!U23</f>
        <v>0</v>
      </c>
      <c r="V23" s="40">
        <f>Cagra!V23+Cuman!V23+Ceco!V23+Csper!V23+Cchi!V23+Cgiur!V23</f>
        <v>0</v>
      </c>
      <c r="W23" s="40">
        <f>Cagra!W23+Cuman!W23+Ceco!W23+Csper!W23+Cchi!W23+Cgiur!W23</f>
        <v>0</v>
      </c>
    </row>
    <row r="24" spans="1:23" ht="30" customHeight="1">
      <c r="B24" s="23"/>
      <c r="C24" s="249">
        <v>2018</v>
      </c>
      <c r="D24" s="249"/>
      <c r="E24" s="225" t="s">
        <v>1530</v>
      </c>
      <c r="F24" s="270" t="s">
        <v>1529</v>
      </c>
      <c r="G24" s="270"/>
      <c r="H24" s="270"/>
      <c r="I24" s="225" t="s">
        <v>450</v>
      </c>
      <c r="J24" s="270" t="s">
        <v>17</v>
      </c>
      <c r="K24" s="270"/>
      <c r="L24" s="223" t="s">
        <v>29</v>
      </c>
      <c r="M24" s="223">
        <v>4</v>
      </c>
      <c r="N24" s="249" t="s">
        <v>19</v>
      </c>
      <c r="O24" s="249"/>
      <c r="P24" s="249"/>
      <c r="Q24" s="223" t="s">
        <v>18</v>
      </c>
      <c r="R24" s="42">
        <f>Cagra!R24+Cuman!R24+Ceco!R24+Csper!R24+Cchi!R24+Cgiur!R24</f>
        <v>0</v>
      </c>
      <c r="S24" s="42">
        <f>Cagra!S24+Cuman!S24+Ceco!S24+Csper!S24+Cchi!S24+Cgiur!S24</f>
        <v>0</v>
      </c>
      <c r="T24" s="42">
        <f>Cagra!T24+Cuman!T24+Ceco!T24+Csper!T24+Cchi!T24+Cgiur!T24</f>
        <v>0</v>
      </c>
      <c r="U24" s="42">
        <f>Cagra!U24+Cuman!U24+Ceco!U24+Csper!U24+Cchi!U24+Cgiur!U24</f>
        <v>0</v>
      </c>
      <c r="V24" s="42">
        <f>Cagra!V24+Cuman!V24+Ceco!V24+Csper!V24+Cchi!V24+Cgiur!V24</f>
        <v>0</v>
      </c>
      <c r="W24" s="42">
        <f>Cagra!W24+Cuman!W24+Ceco!W24+Csper!W24+Cchi!W24+Cgiur!W24</f>
        <v>0</v>
      </c>
    </row>
    <row r="25" spans="1:23" s="39" customFormat="1" ht="30" customHeight="1">
      <c r="B25" s="25"/>
      <c r="C25" s="256">
        <v>2018</v>
      </c>
      <c r="D25" s="256"/>
      <c r="E25" s="231" t="s">
        <v>1528</v>
      </c>
      <c r="F25" s="258" t="s">
        <v>1527</v>
      </c>
      <c r="G25" s="258"/>
      <c r="H25" s="258"/>
      <c r="I25" s="231" t="s">
        <v>450</v>
      </c>
      <c r="J25" s="258" t="s">
        <v>17</v>
      </c>
      <c r="K25" s="258"/>
      <c r="L25" s="229" t="s">
        <v>18</v>
      </c>
      <c r="M25" s="229">
        <v>2</v>
      </c>
      <c r="N25" s="256" t="s">
        <v>19</v>
      </c>
      <c r="O25" s="256"/>
      <c r="P25" s="256"/>
      <c r="Q25" s="229" t="s">
        <v>18</v>
      </c>
      <c r="R25" s="38">
        <f>Cagra!R25+Cuman!R25+Ceco!R25+Csper!R25+Cchi!R25+Cgiur!R25</f>
        <v>0</v>
      </c>
      <c r="S25" s="38">
        <f>Cagra!S25+Cuman!S25+Ceco!S25+Csper!S25+Cchi!S25+Cgiur!S25</f>
        <v>750</v>
      </c>
      <c r="T25" s="38">
        <f>Cagra!T25+Cuman!T25+Ceco!T25+Csper!T25+Cchi!T25+Cgiur!T25</f>
        <v>0</v>
      </c>
      <c r="U25" s="38">
        <f>Cagra!U25+Cuman!U25+Ceco!U25+Csper!U25+Cchi!U25+Cgiur!U25</f>
        <v>75250</v>
      </c>
      <c r="V25" s="38">
        <f>Cagra!V25+Cuman!V25+Ceco!V25+Csper!V25+Cchi!V25+Cgiur!V25</f>
        <v>0</v>
      </c>
      <c r="W25" s="38">
        <f>Cagra!W25+Cuman!W25+Ceco!W25+Csper!W25+Cchi!W25+Cgiur!W25</f>
        <v>76000</v>
      </c>
    </row>
    <row r="26" spans="1:23" s="41" customFormat="1" ht="30" customHeight="1">
      <c r="B26" s="24"/>
      <c r="C26" s="259">
        <v>2018</v>
      </c>
      <c r="D26" s="259"/>
      <c r="E26" s="8" t="s">
        <v>1526</v>
      </c>
      <c r="F26" s="261" t="s">
        <v>1525</v>
      </c>
      <c r="G26" s="261"/>
      <c r="H26" s="261"/>
      <c r="I26" s="8" t="s">
        <v>450</v>
      </c>
      <c r="J26" s="261" t="s">
        <v>17</v>
      </c>
      <c r="K26" s="261"/>
      <c r="L26" s="226" t="s">
        <v>18</v>
      </c>
      <c r="M26" s="226">
        <v>3</v>
      </c>
      <c r="N26" s="259" t="s">
        <v>19</v>
      </c>
      <c r="O26" s="259"/>
      <c r="P26" s="259"/>
      <c r="Q26" s="226" t="s">
        <v>18</v>
      </c>
      <c r="R26" s="40">
        <f>Cagra!R26+Cuman!R26+Ceco!R26+Csper!R26+Cchi!R26+Cgiur!R26</f>
        <v>0</v>
      </c>
      <c r="S26" s="40">
        <f>Cagra!S26+Cuman!S26+Ceco!S26+Csper!S26+Cchi!S26+Cgiur!S26</f>
        <v>0</v>
      </c>
      <c r="T26" s="40">
        <f>Cagra!T26+Cuman!T26+Ceco!T26+Csper!T26+Cchi!T26+Cgiur!T26</f>
        <v>0</v>
      </c>
      <c r="U26" s="40">
        <f>Cagra!U26+Cuman!U26+Ceco!U26+Csper!U26+Cchi!U26+Cgiur!U26</f>
        <v>26500</v>
      </c>
      <c r="V26" s="40">
        <f>Cagra!V26+Cuman!V26+Ceco!V26+Csper!V26+Cchi!V26+Cgiur!V26</f>
        <v>0</v>
      </c>
      <c r="W26" s="40">
        <f>Cagra!W26+Cuman!W26+Ceco!W26+Csper!W26+Cchi!W26+Cgiur!W26</f>
        <v>26500</v>
      </c>
    </row>
    <row r="27" spans="1:23" ht="30" customHeight="1">
      <c r="B27" s="23"/>
      <c r="C27" s="249">
        <v>2018</v>
      </c>
      <c r="D27" s="249"/>
      <c r="E27" s="225" t="s">
        <v>1524</v>
      </c>
      <c r="F27" s="270" t="s">
        <v>1523</v>
      </c>
      <c r="G27" s="270"/>
      <c r="H27" s="270"/>
      <c r="I27" s="225" t="s">
        <v>450</v>
      </c>
      <c r="J27" s="270" t="s">
        <v>17</v>
      </c>
      <c r="K27" s="270"/>
      <c r="L27" s="223" t="s">
        <v>29</v>
      </c>
      <c r="M27" s="223">
        <v>4</v>
      </c>
      <c r="N27" s="249" t="s">
        <v>19</v>
      </c>
      <c r="O27" s="249"/>
      <c r="P27" s="249"/>
      <c r="Q27" s="223" t="s">
        <v>29</v>
      </c>
      <c r="R27" s="42">
        <f>Cagra!R27+Cuman!R27+Ceco!R27+Csper!R27+Cchi!R27+Cgiur!R27</f>
        <v>0</v>
      </c>
      <c r="S27" s="42">
        <f>Cagra!S27+Cuman!S27+Ceco!S27+Csper!S27+Cchi!S27+Cgiur!S27</f>
        <v>0</v>
      </c>
      <c r="T27" s="42">
        <f>Cagra!T27+Cuman!T27+Ceco!T27+Csper!T27+Cchi!T27+Cgiur!T27</f>
        <v>0</v>
      </c>
      <c r="U27" s="42">
        <f>Cagra!U27+Cuman!U27+Ceco!U27+Csper!U27+Cchi!U27+Cgiur!U27</f>
        <v>11500</v>
      </c>
      <c r="V27" s="42">
        <f>Cagra!V27+Cuman!V27+Ceco!V27+Csper!V27+Cchi!V27+Cgiur!V27</f>
        <v>0</v>
      </c>
      <c r="W27" s="42">
        <f>Cagra!W27+Cuman!W27+Ceco!W27+Csper!W27+Cchi!W27+Cgiur!W27</f>
        <v>11500</v>
      </c>
    </row>
    <row r="28" spans="1:23" ht="30" customHeight="1">
      <c r="B28" s="23"/>
      <c r="C28" s="249">
        <v>2018</v>
      </c>
      <c r="D28" s="249"/>
      <c r="E28" s="225" t="s">
        <v>1522</v>
      </c>
      <c r="F28" s="270" t="s">
        <v>1521</v>
      </c>
      <c r="G28" s="270"/>
      <c r="H28" s="270"/>
      <c r="I28" s="225" t="s">
        <v>450</v>
      </c>
      <c r="J28" s="270" t="s">
        <v>17</v>
      </c>
      <c r="K28" s="270"/>
      <c r="L28" s="223" t="s">
        <v>29</v>
      </c>
      <c r="M28" s="223">
        <v>4</v>
      </c>
      <c r="N28" s="249" t="s">
        <v>19</v>
      </c>
      <c r="O28" s="249"/>
      <c r="P28" s="249"/>
      <c r="Q28" s="223" t="s">
        <v>29</v>
      </c>
      <c r="R28" s="42">
        <f>Cagra!R28+Cuman!R28+Ceco!R28+Csper!R28+Cchi!R28+Cgiur!R28</f>
        <v>0</v>
      </c>
      <c r="S28" s="42">
        <f>Cagra!S28+Cuman!S28+Ceco!S28+Csper!S28+Cchi!S28+Cgiur!S28</f>
        <v>0</v>
      </c>
      <c r="T28" s="42">
        <f>Cagra!T28+Cuman!T28+Ceco!T28+Csper!T28+Cchi!T28+Cgiur!T28</f>
        <v>0</v>
      </c>
      <c r="U28" s="42">
        <f>Cagra!U28+Cuman!U28+Ceco!U28+Csper!U28+Cchi!U28+Cgiur!U28</f>
        <v>11500</v>
      </c>
      <c r="V28" s="42">
        <f>Cagra!V28+Cuman!V28+Ceco!V28+Csper!V28+Cchi!V28+Cgiur!V28</f>
        <v>0</v>
      </c>
      <c r="W28" s="42">
        <f>Cagra!W28+Cuman!W28+Ceco!W28+Csper!W28+Cchi!W28+Cgiur!W28</f>
        <v>11500</v>
      </c>
    </row>
    <row r="29" spans="1:23" ht="30" customHeight="1">
      <c r="A29" s="26"/>
      <c r="C29" s="249">
        <v>2018</v>
      </c>
      <c r="D29" s="249"/>
      <c r="E29" s="225" t="s">
        <v>1520</v>
      </c>
      <c r="F29" s="270" t="s">
        <v>1519</v>
      </c>
      <c r="G29" s="270"/>
      <c r="H29" s="270"/>
      <c r="I29" s="225" t="s">
        <v>450</v>
      </c>
      <c r="J29" s="270" t="s">
        <v>17</v>
      </c>
      <c r="K29" s="270"/>
      <c r="L29" s="223" t="s">
        <v>29</v>
      </c>
      <c r="M29" s="223">
        <v>4</v>
      </c>
      <c r="N29" s="249" t="s">
        <v>19</v>
      </c>
      <c r="O29" s="249"/>
      <c r="P29" s="249"/>
      <c r="Q29" s="223" t="s">
        <v>18</v>
      </c>
      <c r="R29" s="42">
        <f>Cagra!R29+Cuman!R29+Ceco!R29+Csper!R29+Cchi!R29+Cgiur!R29</f>
        <v>0</v>
      </c>
      <c r="S29" s="42">
        <f>Cagra!S29+Cuman!S29+Ceco!S29+Csper!S29+Cchi!S29+Cgiur!S29</f>
        <v>0</v>
      </c>
      <c r="T29" s="42">
        <f>Cagra!T29+Cuman!T29+Ceco!T29+Csper!T29+Cchi!T29+Cgiur!T29</f>
        <v>0</v>
      </c>
      <c r="U29" s="42">
        <f>Cagra!U29+Cuman!U29+Ceco!U29+Csper!U29+Cchi!U29+Cgiur!U29</f>
        <v>0</v>
      </c>
      <c r="V29" s="42">
        <f>Cagra!V29+Cuman!V29+Ceco!V29+Csper!V29+Cchi!V29+Cgiur!V29</f>
        <v>0</v>
      </c>
      <c r="W29" s="42">
        <f>Cagra!W29+Cuman!W29+Ceco!W29+Csper!W29+Cchi!W29+Cgiur!W29</f>
        <v>0</v>
      </c>
    </row>
    <row r="30" spans="1:23" ht="30" customHeight="1">
      <c r="B30" s="23"/>
      <c r="C30" s="249">
        <v>2018</v>
      </c>
      <c r="D30" s="249"/>
      <c r="E30" s="225" t="s">
        <v>1518</v>
      </c>
      <c r="F30" s="270" t="s">
        <v>1517</v>
      </c>
      <c r="G30" s="270"/>
      <c r="H30" s="270"/>
      <c r="I30" s="225" t="s">
        <v>450</v>
      </c>
      <c r="J30" s="270" t="s">
        <v>17</v>
      </c>
      <c r="K30" s="270"/>
      <c r="L30" s="223" t="s">
        <v>29</v>
      </c>
      <c r="M30" s="223">
        <v>4</v>
      </c>
      <c r="N30" s="249" t="s">
        <v>19</v>
      </c>
      <c r="O30" s="249"/>
      <c r="P30" s="249"/>
      <c r="Q30" s="223" t="s">
        <v>18</v>
      </c>
      <c r="R30" s="42">
        <f>Cagra!R30+Cuman!R30+Ceco!R30+Csper!R30+Cchi!R30+Cgiur!R30</f>
        <v>0</v>
      </c>
      <c r="S30" s="42">
        <f>Cagra!S30+Cuman!S30+Ceco!S30+Csper!S30+Cchi!S30+Cgiur!S30</f>
        <v>0</v>
      </c>
      <c r="T30" s="42">
        <f>Cagra!T30+Cuman!T30+Ceco!T30+Csper!T30+Cchi!T30+Cgiur!T30</f>
        <v>0</v>
      </c>
      <c r="U30" s="42">
        <f>Cagra!U30+Cuman!U30+Ceco!U30+Csper!U30+Cchi!U30+Cgiur!U30</f>
        <v>2500</v>
      </c>
      <c r="V30" s="42">
        <f>Cagra!V30+Cuman!V30+Ceco!V30+Csper!V30+Cchi!V30+Cgiur!V30</f>
        <v>0</v>
      </c>
      <c r="W30" s="42">
        <f>Cagra!W30+Cuman!W30+Ceco!W30+Csper!W30+Cchi!W30+Cgiur!W30</f>
        <v>2500</v>
      </c>
    </row>
    <row r="31" spans="1:23" ht="30" customHeight="1">
      <c r="B31" s="23"/>
      <c r="C31" s="249">
        <v>2018</v>
      </c>
      <c r="D31" s="249"/>
      <c r="E31" s="225" t="s">
        <v>1516</v>
      </c>
      <c r="F31" s="270" t="s">
        <v>1515</v>
      </c>
      <c r="G31" s="270"/>
      <c r="H31" s="270"/>
      <c r="I31" s="225" t="s">
        <v>450</v>
      </c>
      <c r="J31" s="270" t="s">
        <v>17</v>
      </c>
      <c r="K31" s="270"/>
      <c r="L31" s="223" t="s">
        <v>29</v>
      </c>
      <c r="M31" s="223">
        <v>4</v>
      </c>
      <c r="N31" s="249" t="s">
        <v>19</v>
      </c>
      <c r="O31" s="249"/>
      <c r="P31" s="249"/>
      <c r="Q31" s="223" t="s">
        <v>29</v>
      </c>
      <c r="R31" s="42">
        <f>Cagra!R31+Cuman!R31+Ceco!R31+Csper!R31+Cchi!R31+Cgiur!R31</f>
        <v>0</v>
      </c>
      <c r="S31" s="42">
        <f>Cagra!S31+Cuman!S31+Ceco!S31+Csper!S31+Cchi!S31+Cgiur!S31</f>
        <v>0</v>
      </c>
      <c r="T31" s="42">
        <f>Cagra!T31+Cuman!T31+Ceco!T31+Csper!T31+Cchi!T31+Cgiur!T31</f>
        <v>0</v>
      </c>
      <c r="U31" s="42">
        <f>Cagra!U31+Cuman!U31+Ceco!U31+Csper!U31+Cchi!U31+Cgiur!U31</f>
        <v>0</v>
      </c>
      <c r="V31" s="42">
        <f>Cagra!V31+Cuman!V31+Ceco!V31+Csper!V31+Cchi!V31+Cgiur!V31</f>
        <v>0</v>
      </c>
      <c r="W31" s="42">
        <f>Cagra!W31+Cuman!W31+Ceco!W31+Csper!W31+Cchi!W31+Cgiur!W31</f>
        <v>0</v>
      </c>
    </row>
    <row r="32" spans="1:23" ht="30" customHeight="1">
      <c r="B32" s="23"/>
      <c r="C32" s="249">
        <v>2018</v>
      </c>
      <c r="D32" s="249"/>
      <c r="E32" s="225" t="s">
        <v>1514</v>
      </c>
      <c r="F32" s="270" t="s">
        <v>1513</v>
      </c>
      <c r="G32" s="270"/>
      <c r="H32" s="270"/>
      <c r="I32" s="225" t="s">
        <v>450</v>
      </c>
      <c r="J32" s="270" t="s">
        <v>17</v>
      </c>
      <c r="K32" s="270"/>
      <c r="L32" s="223" t="s">
        <v>29</v>
      </c>
      <c r="M32" s="223">
        <v>4</v>
      </c>
      <c r="N32" s="249" t="s">
        <v>19</v>
      </c>
      <c r="O32" s="249"/>
      <c r="P32" s="249"/>
      <c r="Q32" s="223" t="s">
        <v>18</v>
      </c>
      <c r="R32" s="42">
        <f>Cagra!R32+Cuman!R32+Ceco!R32+Csper!R32+Cchi!R32+Cgiur!R32</f>
        <v>0</v>
      </c>
      <c r="S32" s="42">
        <f>Cagra!S32+Cuman!S32+Ceco!S32+Csper!S32+Cchi!S32+Cgiur!S32</f>
        <v>0</v>
      </c>
      <c r="T32" s="42">
        <f>Cagra!T32+Cuman!T32+Ceco!T32+Csper!T32+Cchi!T32+Cgiur!T32</f>
        <v>0</v>
      </c>
      <c r="U32" s="42">
        <f>Cagra!U32+Cuman!U32+Ceco!U32+Csper!U32+Cchi!U32+Cgiur!U32</f>
        <v>0</v>
      </c>
      <c r="V32" s="42">
        <f>Cagra!V32+Cuman!V32+Ceco!V32+Csper!V32+Cchi!V32+Cgiur!V32</f>
        <v>0</v>
      </c>
      <c r="W32" s="42">
        <f>Cagra!W32+Cuman!W32+Ceco!W32+Csper!W32+Cchi!W32+Cgiur!W32</f>
        <v>0</v>
      </c>
    </row>
    <row r="33" spans="2:23" ht="30" customHeight="1">
      <c r="B33" s="23"/>
      <c r="C33" s="249">
        <v>2018</v>
      </c>
      <c r="D33" s="249"/>
      <c r="E33" s="225" t="s">
        <v>1512</v>
      </c>
      <c r="F33" s="270" t="s">
        <v>1511</v>
      </c>
      <c r="G33" s="270"/>
      <c r="H33" s="270"/>
      <c r="I33" s="225" t="s">
        <v>450</v>
      </c>
      <c r="J33" s="270" t="s">
        <v>17</v>
      </c>
      <c r="K33" s="270"/>
      <c r="L33" s="223" t="s">
        <v>29</v>
      </c>
      <c r="M33" s="223">
        <v>4</v>
      </c>
      <c r="N33" s="249" t="s">
        <v>19</v>
      </c>
      <c r="O33" s="249"/>
      <c r="P33" s="249"/>
      <c r="Q33" s="223" t="s">
        <v>29</v>
      </c>
      <c r="R33" s="42">
        <f>Cagra!R33+Cuman!R33+Ceco!R33+Csper!R33+Cchi!R33+Cgiur!R33</f>
        <v>0</v>
      </c>
      <c r="S33" s="42">
        <f>Cagra!S33+Cuman!S33+Ceco!S33+Csper!S33+Cchi!S33+Cgiur!S33</f>
        <v>0</v>
      </c>
      <c r="T33" s="42">
        <f>Cagra!T33+Cuman!T33+Ceco!T33+Csper!T33+Cchi!T33+Cgiur!T33</f>
        <v>0</v>
      </c>
      <c r="U33" s="42">
        <f>Cagra!U33+Cuman!U33+Ceco!U33+Csper!U33+Cchi!U33+Cgiur!U33</f>
        <v>0</v>
      </c>
      <c r="V33" s="42">
        <f>Cagra!V33+Cuman!V33+Ceco!V33+Csper!V33+Cchi!V33+Cgiur!V33</f>
        <v>0</v>
      </c>
      <c r="W33" s="42">
        <f>Cagra!W33+Cuman!W33+Ceco!W33+Csper!W33+Cchi!W33+Cgiur!W33</f>
        <v>0</v>
      </c>
    </row>
    <row r="34" spans="2:23" ht="30" customHeight="1">
      <c r="B34" s="23"/>
      <c r="C34" s="249">
        <v>2018</v>
      </c>
      <c r="D34" s="249"/>
      <c r="E34" s="225" t="s">
        <v>1510</v>
      </c>
      <c r="F34" s="270" t="s">
        <v>1509</v>
      </c>
      <c r="G34" s="270"/>
      <c r="H34" s="270"/>
      <c r="I34" s="225" t="s">
        <v>450</v>
      </c>
      <c r="J34" s="270" t="s">
        <v>17</v>
      </c>
      <c r="K34" s="270"/>
      <c r="L34" s="223" t="s">
        <v>29</v>
      </c>
      <c r="M34" s="223">
        <v>4</v>
      </c>
      <c r="N34" s="249" t="s">
        <v>19</v>
      </c>
      <c r="O34" s="249"/>
      <c r="P34" s="249"/>
      <c r="Q34" s="223" t="s">
        <v>29</v>
      </c>
      <c r="R34" s="42">
        <f>Cagra!R34+Cuman!R34+Ceco!R34+Csper!R34+Cchi!R34+Cgiur!R34</f>
        <v>0</v>
      </c>
      <c r="S34" s="42">
        <f>Cagra!S34+Cuman!S34+Ceco!S34+Csper!S34+Cchi!S34+Cgiur!S34</f>
        <v>0</v>
      </c>
      <c r="T34" s="42">
        <f>Cagra!T34+Cuman!T34+Ceco!T34+Csper!T34+Cchi!T34+Cgiur!T34</f>
        <v>0</v>
      </c>
      <c r="U34" s="42">
        <f>Cagra!U34+Cuman!U34+Ceco!U34+Csper!U34+Cchi!U34+Cgiur!U34</f>
        <v>1000</v>
      </c>
      <c r="V34" s="42">
        <f>Cagra!V34+Cuman!V34+Ceco!V34+Csper!V34+Cchi!V34+Cgiur!V34</f>
        <v>0</v>
      </c>
      <c r="W34" s="42">
        <f>Cagra!W34+Cuman!W34+Ceco!W34+Csper!W34+Cchi!W34+Cgiur!W34</f>
        <v>1000</v>
      </c>
    </row>
    <row r="35" spans="2:23" s="41" customFormat="1" ht="30" customHeight="1">
      <c r="B35" s="24"/>
      <c r="C35" s="259">
        <v>2018</v>
      </c>
      <c r="D35" s="259"/>
      <c r="E35" s="8" t="s">
        <v>1508</v>
      </c>
      <c r="F35" s="261" t="s">
        <v>1507</v>
      </c>
      <c r="G35" s="261"/>
      <c r="H35" s="261"/>
      <c r="I35" s="8" t="s">
        <v>450</v>
      </c>
      <c r="J35" s="261" t="s">
        <v>17</v>
      </c>
      <c r="K35" s="261"/>
      <c r="L35" s="226" t="s">
        <v>18</v>
      </c>
      <c r="M35" s="226">
        <v>3</v>
      </c>
      <c r="N35" s="259" t="s">
        <v>19</v>
      </c>
      <c r="O35" s="259"/>
      <c r="P35" s="259"/>
      <c r="Q35" s="226" t="s">
        <v>18</v>
      </c>
      <c r="R35" s="40">
        <f>Cagra!R35+Cuman!R35+Ceco!R35+Csper!R35+Cchi!R35+Cgiur!R35</f>
        <v>0</v>
      </c>
      <c r="S35" s="40">
        <f>Cagra!S35+Cuman!S35+Ceco!S35+Csper!S35+Cchi!S35+Cgiur!S35</f>
        <v>0</v>
      </c>
      <c r="T35" s="40">
        <f>Cagra!T35+Cuman!T35+Ceco!T35+Csper!T35+Cchi!T35+Cgiur!T35</f>
        <v>0</v>
      </c>
      <c r="U35" s="40">
        <f>Cagra!U35+Cuman!U35+Ceco!U35+Csper!U35+Cchi!U35+Cgiur!U35</f>
        <v>0</v>
      </c>
      <c r="V35" s="40">
        <f>Cagra!V35+Cuman!V35+Ceco!V35+Csper!V35+Cchi!V35+Cgiur!V35</f>
        <v>0</v>
      </c>
      <c r="W35" s="40">
        <f>Cagra!W35+Cuman!W35+Ceco!W35+Csper!W35+Cchi!W35+Cgiur!W35</f>
        <v>0</v>
      </c>
    </row>
    <row r="36" spans="2:23" ht="30" customHeight="1">
      <c r="B36" s="23"/>
      <c r="C36" s="249">
        <v>2018</v>
      </c>
      <c r="D36" s="249"/>
      <c r="E36" s="225" t="s">
        <v>1506</v>
      </c>
      <c r="F36" s="270" t="s">
        <v>1505</v>
      </c>
      <c r="G36" s="270"/>
      <c r="H36" s="270"/>
      <c r="I36" s="225" t="s">
        <v>450</v>
      </c>
      <c r="J36" s="270" t="s">
        <v>17</v>
      </c>
      <c r="K36" s="270"/>
      <c r="L36" s="223" t="s">
        <v>29</v>
      </c>
      <c r="M36" s="223">
        <v>4</v>
      </c>
      <c r="N36" s="249" t="s">
        <v>19</v>
      </c>
      <c r="O36" s="249"/>
      <c r="P36" s="249"/>
      <c r="Q36" s="223" t="s">
        <v>18</v>
      </c>
      <c r="R36" s="42">
        <f>Cagra!R36+Cuman!R36+Ceco!R36+Csper!R36+Cchi!R36+Cgiur!R36</f>
        <v>0</v>
      </c>
      <c r="S36" s="42">
        <f>Cagra!S36+Cuman!S36+Ceco!S36+Csper!S36+Cchi!S36+Cgiur!S36</f>
        <v>0</v>
      </c>
      <c r="T36" s="42">
        <f>Cagra!T36+Cuman!T36+Ceco!T36+Csper!T36+Cchi!T36+Cgiur!T36</f>
        <v>0</v>
      </c>
      <c r="U36" s="42">
        <f>Cagra!U36+Cuman!U36+Ceco!U36+Csper!U36+Cchi!U36+Cgiur!U36</f>
        <v>0</v>
      </c>
      <c r="V36" s="42">
        <f>Cagra!V36+Cuman!V36+Ceco!V36+Csper!V36+Cchi!V36+Cgiur!V36</f>
        <v>0</v>
      </c>
      <c r="W36" s="42">
        <f>Cagra!W36+Cuman!W36+Ceco!W36+Csper!W36+Cchi!W36+Cgiur!W36</f>
        <v>0</v>
      </c>
    </row>
    <row r="37" spans="2:23" ht="30" customHeight="1">
      <c r="B37" s="23"/>
      <c r="C37" s="249">
        <v>2018</v>
      </c>
      <c r="D37" s="249"/>
      <c r="E37" s="225" t="s">
        <v>1504</v>
      </c>
      <c r="F37" s="270" t="s">
        <v>1503</v>
      </c>
      <c r="G37" s="270"/>
      <c r="H37" s="270"/>
      <c r="I37" s="225" t="s">
        <v>450</v>
      </c>
      <c r="J37" s="270" t="s">
        <v>17</v>
      </c>
      <c r="K37" s="270"/>
      <c r="L37" s="223" t="s">
        <v>29</v>
      </c>
      <c r="M37" s="223">
        <v>4</v>
      </c>
      <c r="N37" s="249" t="s">
        <v>19</v>
      </c>
      <c r="O37" s="249"/>
      <c r="P37" s="249"/>
      <c r="Q37" s="223" t="s">
        <v>18</v>
      </c>
      <c r="R37" s="42">
        <f>Cagra!R37+Cuman!R37+Ceco!R37+Csper!R37+Cchi!R37+Cgiur!R37</f>
        <v>0</v>
      </c>
      <c r="S37" s="42">
        <f>Cagra!S37+Cuman!S37+Ceco!S37+Csper!S37+Cchi!S37+Cgiur!S37</f>
        <v>0</v>
      </c>
      <c r="T37" s="42">
        <f>Cagra!T37+Cuman!T37+Ceco!T37+Csper!T37+Cchi!T37+Cgiur!T37</f>
        <v>0</v>
      </c>
      <c r="U37" s="42">
        <f>Cagra!U37+Cuman!U37+Ceco!U37+Csper!U37+Cchi!U37+Cgiur!U37</f>
        <v>0</v>
      </c>
      <c r="V37" s="42">
        <f>Cagra!V37+Cuman!V37+Ceco!V37+Csper!V37+Cchi!V37+Cgiur!V37</f>
        <v>0</v>
      </c>
      <c r="W37" s="42">
        <f>Cagra!W37+Cuman!W37+Ceco!W37+Csper!W37+Cchi!W37+Cgiur!W37</f>
        <v>0</v>
      </c>
    </row>
    <row r="38" spans="2:23" ht="30" customHeight="1">
      <c r="B38" s="23"/>
      <c r="C38" s="249">
        <v>2018</v>
      </c>
      <c r="D38" s="249"/>
      <c r="E38" s="225" t="s">
        <v>1502</v>
      </c>
      <c r="F38" s="270" t="s">
        <v>1501</v>
      </c>
      <c r="G38" s="270"/>
      <c r="H38" s="270"/>
      <c r="I38" s="225" t="s">
        <v>450</v>
      </c>
      <c r="J38" s="270" t="s">
        <v>17</v>
      </c>
      <c r="K38" s="270"/>
      <c r="L38" s="223" t="s">
        <v>29</v>
      </c>
      <c r="M38" s="223">
        <v>4</v>
      </c>
      <c r="N38" s="249" t="s">
        <v>19</v>
      </c>
      <c r="O38" s="249"/>
      <c r="P38" s="249"/>
      <c r="Q38" s="223" t="s">
        <v>18</v>
      </c>
      <c r="R38" s="42">
        <f>Cagra!R38+Cuman!R38+Ceco!R38+Csper!R38+Cchi!R38+Cgiur!R38</f>
        <v>0</v>
      </c>
      <c r="S38" s="42">
        <f>Cagra!S38+Cuman!S38+Ceco!S38+Csper!S38+Cchi!S38+Cgiur!S38</f>
        <v>0</v>
      </c>
      <c r="T38" s="42">
        <f>Cagra!T38+Cuman!T38+Ceco!T38+Csper!T38+Cchi!T38+Cgiur!T38</f>
        <v>0</v>
      </c>
      <c r="U38" s="42">
        <f>Cagra!U38+Cuman!U38+Ceco!U38+Csper!U38+Cchi!U38+Cgiur!U38</f>
        <v>0</v>
      </c>
      <c r="V38" s="42">
        <f>Cagra!V38+Cuman!V38+Ceco!V38+Csper!V38+Cchi!V38+Cgiur!V38</f>
        <v>0</v>
      </c>
      <c r="W38" s="42">
        <f>Cagra!W38+Cuman!W38+Ceco!W38+Csper!W38+Cchi!W38+Cgiur!W38</f>
        <v>0</v>
      </c>
    </row>
    <row r="39" spans="2:23" ht="30" customHeight="1">
      <c r="B39" s="23"/>
      <c r="C39" s="249">
        <v>2018</v>
      </c>
      <c r="D39" s="249"/>
      <c r="E39" s="225" t="s">
        <v>1500</v>
      </c>
      <c r="F39" s="270" t="s">
        <v>1499</v>
      </c>
      <c r="G39" s="270"/>
      <c r="H39" s="270"/>
      <c r="I39" s="225" t="s">
        <v>450</v>
      </c>
      <c r="J39" s="270" t="s">
        <v>17</v>
      </c>
      <c r="K39" s="270"/>
      <c r="L39" s="223" t="s">
        <v>29</v>
      </c>
      <c r="M39" s="223">
        <v>4</v>
      </c>
      <c r="N39" s="249" t="s">
        <v>19</v>
      </c>
      <c r="O39" s="249"/>
      <c r="P39" s="249"/>
      <c r="Q39" s="223" t="s">
        <v>18</v>
      </c>
      <c r="R39" s="42">
        <f>Cagra!R39+Cuman!R39+Ceco!R39+Csper!R39+Cchi!R39+Cgiur!R39</f>
        <v>0</v>
      </c>
      <c r="S39" s="42">
        <f>Cagra!S39+Cuman!S39+Ceco!S39+Csper!S39+Cchi!S39+Cgiur!S39</f>
        <v>0</v>
      </c>
      <c r="T39" s="42">
        <f>Cagra!T39+Cuman!T39+Ceco!T39+Csper!T39+Cchi!T39+Cgiur!T39</f>
        <v>0</v>
      </c>
      <c r="U39" s="42">
        <f>Cagra!U39+Cuman!U39+Ceco!U39+Csper!U39+Cchi!U39+Cgiur!U39</f>
        <v>0</v>
      </c>
      <c r="V39" s="42">
        <f>Cagra!V39+Cuman!V39+Ceco!V39+Csper!V39+Cchi!V39+Cgiur!V39</f>
        <v>0</v>
      </c>
      <c r="W39" s="42">
        <f>Cagra!W39+Cuman!W39+Ceco!W39+Csper!W39+Cchi!W39+Cgiur!W39</f>
        <v>0</v>
      </c>
    </row>
    <row r="40" spans="2:23" ht="30" customHeight="1">
      <c r="B40" s="23"/>
      <c r="C40" s="249">
        <v>2018</v>
      </c>
      <c r="D40" s="249"/>
      <c r="E40" s="225" t="s">
        <v>1498</v>
      </c>
      <c r="F40" s="270" t="s">
        <v>1497</v>
      </c>
      <c r="G40" s="270"/>
      <c r="H40" s="270"/>
      <c r="I40" s="225" t="s">
        <v>450</v>
      </c>
      <c r="J40" s="270" t="s">
        <v>17</v>
      </c>
      <c r="K40" s="270"/>
      <c r="L40" s="223" t="s">
        <v>29</v>
      </c>
      <c r="M40" s="223">
        <v>4</v>
      </c>
      <c r="N40" s="249" t="s">
        <v>19</v>
      </c>
      <c r="O40" s="249"/>
      <c r="P40" s="249"/>
      <c r="Q40" s="223" t="s">
        <v>18</v>
      </c>
      <c r="R40" s="42">
        <f>Cagra!R40+Cuman!R40+Ceco!R40+Csper!R40+Cchi!R40+Cgiur!R40</f>
        <v>0</v>
      </c>
      <c r="S40" s="42">
        <f>Cagra!S40+Cuman!S40+Ceco!S40+Csper!S40+Cchi!S40+Cgiur!S40</f>
        <v>0</v>
      </c>
      <c r="T40" s="42">
        <f>Cagra!T40+Cuman!T40+Ceco!T40+Csper!T40+Cchi!T40+Cgiur!T40</f>
        <v>0</v>
      </c>
      <c r="U40" s="42">
        <f>Cagra!U40+Cuman!U40+Ceco!U40+Csper!U40+Cchi!U40+Cgiur!U40</f>
        <v>0</v>
      </c>
      <c r="V40" s="42">
        <f>Cagra!V40+Cuman!V40+Ceco!V40+Csper!V40+Cchi!V40+Cgiur!V40</f>
        <v>0</v>
      </c>
      <c r="W40" s="42">
        <f>Cagra!W40+Cuman!W40+Ceco!W40+Csper!W40+Cchi!W40+Cgiur!W40</f>
        <v>0</v>
      </c>
    </row>
    <row r="41" spans="2:23" s="41" customFormat="1" ht="30" customHeight="1">
      <c r="B41" s="24"/>
      <c r="C41" s="259">
        <v>2018</v>
      </c>
      <c r="D41" s="259"/>
      <c r="E41" s="8" t="s">
        <v>1496</v>
      </c>
      <c r="F41" s="261" t="s">
        <v>1495</v>
      </c>
      <c r="G41" s="261"/>
      <c r="H41" s="261"/>
      <c r="I41" s="8" t="s">
        <v>450</v>
      </c>
      <c r="J41" s="261" t="s">
        <v>17</v>
      </c>
      <c r="K41" s="261"/>
      <c r="L41" s="226" t="s">
        <v>18</v>
      </c>
      <c r="M41" s="226">
        <v>3</v>
      </c>
      <c r="N41" s="259" t="s">
        <v>19</v>
      </c>
      <c r="O41" s="259"/>
      <c r="P41" s="259"/>
      <c r="Q41" s="226" t="s">
        <v>18</v>
      </c>
      <c r="R41" s="40">
        <f>Cagra!R41+Cuman!R41+Ceco!R41+Csper!R41+Cchi!R41+Cgiur!R41</f>
        <v>0</v>
      </c>
      <c r="S41" s="40">
        <f>Cagra!S41+Cuman!S41+Ceco!S41+Csper!S41+Cchi!S41+Cgiur!S41</f>
        <v>750</v>
      </c>
      <c r="T41" s="40">
        <f>Cagra!T41+Cuman!T41+Ceco!T41+Csper!T41+Cchi!T41+Cgiur!T41</f>
        <v>0</v>
      </c>
      <c r="U41" s="40">
        <f>Cagra!U41+Cuman!U41+Ceco!U41+Csper!U41+Cchi!U41+Cgiur!U41</f>
        <v>7000</v>
      </c>
      <c r="V41" s="40">
        <f>Cagra!V41+Cuman!V41+Ceco!V41+Csper!V41+Cchi!V41+Cgiur!V41</f>
        <v>0</v>
      </c>
      <c r="W41" s="40">
        <f>Cagra!W41+Cuman!W41+Ceco!W41+Csper!W41+Cchi!W41+Cgiur!W41</f>
        <v>7750</v>
      </c>
    </row>
    <row r="42" spans="2:23" ht="30" customHeight="1">
      <c r="B42" s="23"/>
      <c r="C42" s="249">
        <v>2018</v>
      </c>
      <c r="D42" s="249"/>
      <c r="E42" s="225" t="s">
        <v>1494</v>
      </c>
      <c r="F42" s="270" t="s">
        <v>1492</v>
      </c>
      <c r="G42" s="270"/>
      <c r="H42" s="270"/>
      <c r="I42" s="225" t="s">
        <v>450</v>
      </c>
      <c r="J42" s="270" t="s">
        <v>17</v>
      </c>
      <c r="K42" s="270"/>
      <c r="L42" s="223" t="s">
        <v>18</v>
      </c>
      <c r="M42" s="223">
        <v>4</v>
      </c>
      <c r="N42" s="249" t="s">
        <v>19</v>
      </c>
      <c r="O42" s="249"/>
      <c r="P42" s="249"/>
      <c r="Q42" s="223" t="s">
        <v>18</v>
      </c>
      <c r="R42" s="42">
        <f>Cagra!R42+Cuman!R42+Ceco!R42+Csper!R42+Cchi!R42+Cgiur!R42</f>
        <v>0</v>
      </c>
      <c r="S42" s="42">
        <f>Cagra!S42+Cuman!S42+Ceco!S42+Csper!S42+Cchi!S42+Cgiur!S42</f>
        <v>750</v>
      </c>
      <c r="T42" s="42">
        <f>Cagra!T42+Cuman!T42+Ceco!T42+Csper!T42+Cchi!T42+Cgiur!T42</f>
        <v>0</v>
      </c>
      <c r="U42" s="42">
        <f>Cagra!U42+Cuman!U42+Ceco!U42+Csper!U42+Cchi!U42+Cgiur!U42</f>
        <v>7000</v>
      </c>
      <c r="V42" s="42">
        <f>Cagra!V42+Cuman!V42+Ceco!V42+Csper!V42+Cchi!V42+Cgiur!V42</f>
        <v>0</v>
      </c>
      <c r="W42" s="42">
        <f>Cagra!W42+Cuman!W42+Ceco!W42+Csper!W42+Cchi!W42+Cgiur!W42</f>
        <v>7750</v>
      </c>
    </row>
    <row r="43" spans="2:23" ht="30" customHeight="1">
      <c r="B43" s="26"/>
      <c r="C43" s="249">
        <v>2018</v>
      </c>
      <c r="D43" s="249"/>
      <c r="E43" s="225" t="s">
        <v>1493</v>
      </c>
      <c r="F43" s="270" t="s">
        <v>1492</v>
      </c>
      <c r="G43" s="270"/>
      <c r="H43" s="270"/>
      <c r="I43" s="225" t="s">
        <v>450</v>
      </c>
      <c r="J43" s="270" t="s">
        <v>17</v>
      </c>
      <c r="K43" s="270"/>
      <c r="L43" s="223" t="s">
        <v>29</v>
      </c>
      <c r="M43" s="223">
        <v>5</v>
      </c>
      <c r="N43" s="249" t="s">
        <v>19</v>
      </c>
      <c r="O43" s="249"/>
      <c r="P43" s="249"/>
      <c r="Q43" s="223" t="s">
        <v>18</v>
      </c>
      <c r="R43" s="42">
        <f>Cagra!R43+Cuman!R43+Ceco!R43+Csper!R43+Cchi!R43+Cgiur!R43</f>
        <v>0</v>
      </c>
      <c r="S43" s="42">
        <f>Cagra!S43+Cuman!S43+Ceco!S43+Csper!S43+Cchi!S43+Cgiur!S43</f>
        <v>0</v>
      </c>
      <c r="T43" s="42">
        <f>Cagra!T43+Cuman!T43+Ceco!T43+Csper!T43+Cchi!T43+Cgiur!T43</f>
        <v>0</v>
      </c>
      <c r="U43" s="42">
        <f>Cagra!U43+Cuman!U43+Ceco!U43+Csper!U43+Cchi!U43+Cgiur!U43</f>
        <v>0</v>
      </c>
      <c r="V43" s="42">
        <f>Cagra!V43+Cuman!V43+Ceco!V43+Csper!V43+Cchi!V43+Cgiur!V43</f>
        <v>0</v>
      </c>
      <c r="W43" s="42">
        <f>Cagra!W43+Cuman!W43+Ceco!W43+Csper!W43+Cchi!W43+Cgiur!W43</f>
        <v>0</v>
      </c>
    </row>
    <row r="44" spans="2:23" ht="30" customHeight="1">
      <c r="B44" s="26"/>
      <c r="C44" s="249">
        <v>2018</v>
      </c>
      <c r="D44" s="249"/>
      <c r="E44" s="225" t="s">
        <v>1491</v>
      </c>
      <c r="F44" s="270" t="s">
        <v>1490</v>
      </c>
      <c r="G44" s="270"/>
      <c r="H44" s="270"/>
      <c r="I44" s="225" t="s">
        <v>450</v>
      </c>
      <c r="J44" s="270" t="s">
        <v>17</v>
      </c>
      <c r="K44" s="270"/>
      <c r="L44" s="223" t="s">
        <v>29</v>
      </c>
      <c r="M44" s="223">
        <v>5</v>
      </c>
      <c r="N44" s="249" t="s">
        <v>19</v>
      </c>
      <c r="O44" s="249"/>
      <c r="P44" s="249"/>
      <c r="Q44" s="223" t="s">
        <v>18</v>
      </c>
      <c r="R44" s="42">
        <f>Cagra!R44+Cuman!R44+Ceco!R44+Csper!R44+Cchi!R44+Cgiur!R44</f>
        <v>0</v>
      </c>
      <c r="S44" s="42">
        <f>Cagra!S44+Cuman!S44+Ceco!S44+Csper!S44+Cchi!S44+Cgiur!S44</f>
        <v>0</v>
      </c>
      <c r="T44" s="42">
        <f>Cagra!T44+Cuman!T44+Ceco!T44+Csper!T44+Cchi!T44+Cgiur!T44</f>
        <v>0</v>
      </c>
      <c r="U44" s="42">
        <f>Cagra!U44+Cuman!U44+Ceco!U44+Csper!U44+Cchi!U44+Cgiur!U44</f>
        <v>0</v>
      </c>
      <c r="V44" s="42">
        <f>Cagra!V44+Cuman!V44+Ceco!V44+Csper!V44+Cchi!V44+Cgiur!V44</f>
        <v>0</v>
      </c>
      <c r="W44" s="42">
        <f>Cagra!W44+Cuman!W44+Ceco!W44+Csper!W44+Cchi!W44+Cgiur!W44</f>
        <v>0</v>
      </c>
    </row>
    <row r="45" spans="2:23" ht="30" customHeight="1">
      <c r="B45" s="26"/>
      <c r="C45" s="249">
        <v>2018</v>
      </c>
      <c r="D45" s="249"/>
      <c r="E45" s="225" t="s">
        <v>1489</v>
      </c>
      <c r="F45" s="270" t="s">
        <v>1488</v>
      </c>
      <c r="G45" s="270"/>
      <c r="H45" s="270"/>
      <c r="I45" s="225" t="s">
        <v>450</v>
      </c>
      <c r="J45" s="270" t="s">
        <v>17</v>
      </c>
      <c r="K45" s="270"/>
      <c r="L45" s="223" t="s">
        <v>29</v>
      </c>
      <c r="M45" s="223">
        <v>5</v>
      </c>
      <c r="N45" s="249" t="s">
        <v>19</v>
      </c>
      <c r="O45" s="249"/>
      <c r="P45" s="249"/>
      <c r="Q45" s="223" t="s">
        <v>18</v>
      </c>
      <c r="R45" s="42">
        <f>Cagra!R45+Cuman!R45+Ceco!R45+Csper!R45+Cchi!R45+Cgiur!R45</f>
        <v>0</v>
      </c>
      <c r="S45" s="42">
        <f>Cagra!S45+Cuman!S45+Ceco!S45+Csper!S45+Cchi!S45+Cgiur!S45</f>
        <v>0</v>
      </c>
      <c r="T45" s="42">
        <f>Cagra!T45+Cuman!T45+Ceco!T45+Csper!T45+Cchi!T45+Cgiur!T45</f>
        <v>0</v>
      </c>
      <c r="U45" s="42">
        <f>Cagra!U45+Cuman!U45+Ceco!U45+Csper!U45+Cchi!U45+Cgiur!U45</f>
        <v>0</v>
      </c>
      <c r="V45" s="42">
        <f>Cagra!V45+Cuman!V45+Ceco!V45+Csper!V45+Cchi!V45+Cgiur!V45</f>
        <v>0</v>
      </c>
      <c r="W45" s="42">
        <f>Cagra!W45+Cuman!W45+Ceco!W45+Csper!W45+Cchi!W45+Cgiur!W45</f>
        <v>0</v>
      </c>
    </row>
    <row r="46" spans="2:23" ht="30" customHeight="1">
      <c r="B46" s="26"/>
      <c r="C46" s="249">
        <v>2018</v>
      </c>
      <c r="D46" s="249"/>
      <c r="E46" s="225" t="s">
        <v>1487</v>
      </c>
      <c r="F46" s="270" t="s">
        <v>1486</v>
      </c>
      <c r="G46" s="270"/>
      <c r="H46" s="270"/>
      <c r="I46" s="225" t="s">
        <v>450</v>
      </c>
      <c r="J46" s="270" t="s">
        <v>17</v>
      </c>
      <c r="K46" s="270"/>
      <c r="L46" s="223" t="s">
        <v>29</v>
      </c>
      <c r="M46" s="223">
        <v>5</v>
      </c>
      <c r="N46" s="249" t="s">
        <v>19</v>
      </c>
      <c r="O46" s="249"/>
      <c r="P46" s="249"/>
      <c r="Q46" s="223" t="s">
        <v>18</v>
      </c>
      <c r="R46" s="42">
        <f>Cagra!R46+Cuman!R46+Ceco!R46+Csper!R46+Cchi!R46+Cgiur!R46</f>
        <v>0</v>
      </c>
      <c r="S46" s="42">
        <f>Cagra!S46+Cuman!S46+Ceco!S46+Csper!S46+Cchi!S46+Cgiur!S46</f>
        <v>0</v>
      </c>
      <c r="T46" s="42">
        <f>Cagra!T46+Cuman!T46+Ceco!T46+Csper!T46+Cchi!T46+Cgiur!T46</f>
        <v>0</v>
      </c>
      <c r="U46" s="42">
        <f>Cagra!U46+Cuman!U46+Ceco!U46+Csper!U46+Cchi!U46+Cgiur!U46</f>
        <v>0</v>
      </c>
      <c r="V46" s="42">
        <f>Cagra!V46+Cuman!V46+Ceco!V46+Csper!V46+Cchi!V46+Cgiur!V46</f>
        <v>0</v>
      </c>
      <c r="W46" s="42">
        <f>Cagra!W46+Cuman!W46+Ceco!W46+Csper!W46+Cchi!W46+Cgiur!W46</f>
        <v>0</v>
      </c>
    </row>
    <row r="47" spans="2:23" ht="30" customHeight="1">
      <c r="B47" s="23"/>
      <c r="C47" s="249">
        <v>2018</v>
      </c>
      <c r="D47" s="249"/>
      <c r="E47" s="225" t="s">
        <v>1485</v>
      </c>
      <c r="F47" s="270" t="s">
        <v>1483</v>
      </c>
      <c r="G47" s="270"/>
      <c r="H47" s="270"/>
      <c r="I47" s="225" t="s">
        <v>450</v>
      </c>
      <c r="J47" s="270" t="s">
        <v>17</v>
      </c>
      <c r="K47" s="270"/>
      <c r="L47" s="223" t="s">
        <v>18</v>
      </c>
      <c r="M47" s="223">
        <v>4</v>
      </c>
      <c r="N47" s="249" t="s">
        <v>19</v>
      </c>
      <c r="O47" s="249"/>
      <c r="P47" s="249"/>
      <c r="Q47" s="223" t="s">
        <v>18</v>
      </c>
      <c r="R47" s="42">
        <f>Cagra!R47+Cuman!R47+Ceco!R47+Csper!R47+Cchi!R47+Cgiur!R47</f>
        <v>0</v>
      </c>
      <c r="S47" s="42">
        <f>Cagra!S47+Cuman!S47+Ceco!S47+Csper!S47+Cchi!S47+Cgiur!S47</f>
        <v>0</v>
      </c>
      <c r="T47" s="42">
        <f>Cagra!T47+Cuman!T47+Ceco!T47+Csper!T47+Cchi!T47+Cgiur!T47</f>
        <v>0</v>
      </c>
      <c r="U47" s="42">
        <f>Cagra!U47+Cuman!U47+Ceco!U47+Csper!U47+Cchi!U47+Cgiur!U47</f>
        <v>0</v>
      </c>
      <c r="V47" s="42">
        <f>Cagra!V47+Cuman!V47+Ceco!V47+Csper!V47+Cchi!V47+Cgiur!V47</f>
        <v>0</v>
      </c>
      <c r="W47" s="42">
        <f>Cagra!W47+Cuman!W47+Ceco!W47+Csper!W47+Cchi!W47+Cgiur!W47</f>
        <v>0</v>
      </c>
    </row>
    <row r="48" spans="2:23" ht="30" customHeight="1">
      <c r="B48" s="26"/>
      <c r="C48" s="249">
        <v>2018</v>
      </c>
      <c r="D48" s="249"/>
      <c r="E48" s="225" t="s">
        <v>1484</v>
      </c>
      <c r="F48" s="270" t="s">
        <v>1483</v>
      </c>
      <c r="G48" s="270"/>
      <c r="H48" s="270"/>
      <c r="I48" s="225" t="s">
        <v>450</v>
      </c>
      <c r="J48" s="270" t="s">
        <v>17</v>
      </c>
      <c r="K48" s="270"/>
      <c r="L48" s="223" t="s">
        <v>29</v>
      </c>
      <c r="M48" s="223">
        <v>5</v>
      </c>
      <c r="N48" s="249" t="s">
        <v>19</v>
      </c>
      <c r="O48" s="249"/>
      <c r="P48" s="249"/>
      <c r="Q48" s="223" t="s">
        <v>18</v>
      </c>
      <c r="R48" s="42">
        <f>Cagra!R48+Cuman!R48+Ceco!R48+Csper!R48+Cchi!R48+Cgiur!R48</f>
        <v>0</v>
      </c>
      <c r="S48" s="42">
        <f>Cagra!S48+Cuman!S48+Ceco!S48+Csper!S48+Cchi!S48+Cgiur!S48</f>
        <v>0</v>
      </c>
      <c r="T48" s="42">
        <f>Cagra!T48+Cuman!T48+Ceco!T48+Csper!T48+Cchi!T48+Cgiur!T48</f>
        <v>0</v>
      </c>
      <c r="U48" s="42">
        <f>Cagra!U48+Cuman!U48+Ceco!U48+Csper!U48+Cchi!U48+Cgiur!U48</f>
        <v>0</v>
      </c>
      <c r="V48" s="42">
        <f>Cagra!V48+Cuman!V48+Ceco!V48+Csper!V48+Cchi!V48+Cgiur!V48</f>
        <v>0</v>
      </c>
      <c r="W48" s="42">
        <f>Cagra!W48+Cuman!W48+Ceco!W48+Csper!W48+Cchi!W48+Cgiur!W48</f>
        <v>0</v>
      </c>
    </row>
    <row r="49" spans="1:23" ht="30" customHeight="1">
      <c r="B49" s="26"/>
      <c r="C49" s="249">
        <v>2018</v>
      </c>
      <c r="D49" s="249"/>
      <c r="E49" s="225" t="s">
        <v>1482</v>
      </c>
      <c r="F49" s="270" t="s">
        <v>1481</v>
      </c>
      <c r="G49" s="270"/>
      <c r="H49" s="270"/>
      <c r="I49" s="225" t="s">
        <v>450</v>
      </c>
      <c r="J49" s="270" t="s">
        <v>17</v>
      </c>
      <c r="K49" s="270"/>
      <c r="L49" s="223" t="s">
        <v>29</v>
      </c>
      <c r="M49" s="223">
        <v>5</v>
      </c>
      <c r="N49" s="249" t="s">
        <v>19</v>
      </c>
      <c r="O49" s="249"/>
      <c r="P49" s="249"/>
      <c r="Q49" s="223" t="s">
        <v>18</v>
      </c>
      <c r="R49" s="42">
        <f>Cagra!R49+Cuman!R49+Ceco!R49+Csper!R49+Cchi!R49+Cgiur!R49</f>
        <v>0</v>
      </c>
      <c r="S49" s="42">
        <f>Cagra!S49+Cuman!S49+Ceco!S49+Csper!S49+Cchi!S49+Cgiur!S49</f>
        <v>0</v>
      </c>
      <c r="T49" s="42">
        <f>Cagra!T49+Cuman!T49+Ceco!T49+Csper!T49+Cchi!T49+Cgiur!T49</f>
        <v>0</v>
      </c>
      <c r="U49" s="42">
        <f>Cagra!U49+Cuman!U49+Ceco!U49+Csper!U49+Cchi!U49+Cgiur!U49</f>
        <v>0</v>
      </c>
      <c r="V49" s="42">
        <f>Cagra!V49+Cuman!V49+Ceco!V49+Csper!V49+Cchi!V49+Cgiur!V49</f>
        <v>0</v>
      </c>
      <c r="W49" s="42">
        <f>Cagra!W49+Cuman!W49+Ceco!W49+Csper!W49+Cchi!W49+Cgiur!W49</f>
        <v>0</v>
      </c>
    </row>
    <row r="50" spans="1:23" ht="30" customHeight="1">
      <c r="B50" s="26"/>
      <c r="C50" s="249">
        <v>2018</v>
      </c>
      <c r="D50" s="249"/>
      <c r="E50" s="225" t="s">
        <v>1480</v>
      </c>
      <c r="F50" s="270" t="s">
        <v>1479</v>
      </c>
      <c r="G50" s="270"/>
      <c r="H50" s="270"/>
      <c r="I50" s="225" t="s">
        <v>450</v>
      </c>
      <c r="J50" s="270" t="s">
        <v>17</v>
      </c>
      <c r="K50" s="270"/>
      <c r="L50" s="223" t="s">
        <v>29</v>
      </c>
      <c r="M50" s="223">
        <v>5</v>
      </c>
      <c r="N50" s="249" t="s">
        <v>19</v>
      </c>
      <c r="O50" s="249"/>
      <c r="P50" s="249"/>
      <c r="Q50" s="223" t="s">
        <v>18</v>
      </c>
      <c r="R50" s="42">
        <f>Cagra!R50+Cuman!R50+Ceco!R50+Csper!R50+Cchi!R50+Cgiur!R50</f>
        <v>0</v>
      </c>
      <c r="S50" s="42">
        <f>Cagra!S50+Cuman!S50+Ceco!S50+Csper!S50+Cchi!S50+Cgiur!S50</f>
        <v>0</v>
      </c>
      <c r="T50" s="42">
        <f>Cagra!T50+Cuman!T50+Ceco!T50+Csper!T50+Cchi!T50+Cgiur!T50</f>
        <v>0</v>
      </c>
      <c r="U50" s="42">
        <f>Cagra!U50+Cuman!U50+Ceco!U50+Csper!U50+Cchi!U50+Cgiur!U50</f>
        <v>0</v>
      </c>
      <c r="V50" s="42">
        <f>Cagra!V50+Cuman!V50+Ceco!V50+Csper!V50+Cchi!V50+Cgiur!V50</f>
        <v>0</v>
      </c>
      <c r="W50" s="42">
        <f>Cagra!W50+Cuman!W50+Ceco!W50+Csper!W50+Cchi!W50+Cgiur!W50</f>
        <v>0</v>
      </c>
    </row>
    <row r="51" spans="1:23" s="41" customFormat="1" ht="30" customHeight="1">
      <c r="B51" s="24"/>
      <c r="C51" s="259">
        <v>2018</v>
      </c>
      <c r="D51" s="259"/>
      <c r="E51" s="8" t="s">
        <v>1478</v>
      </c>
      <c r="F51" s="261" t="s">
        <v>1477</v>
      </c>
      <c r="G51" s="261"/>
      <c r="H51" s="261"/>
      <c r="I51" s="8" t="s">
        <v>450</v>
      </c>
      <c r="J51" s="261" t="s">
        <v>17</v>
      </c>
      <c r="K51" s="261"/>
      <c r="L51" s="226" t="s">
        <v>18</v>
      </c>
      <c r="M51" s="226">
        <v>3</v>
      </c>
      <c r="N51" s="259" t="s">
        <v>19</v>
      </c>
      <c r="O51" s="259"/>
      <c r="P51" s="259"/>
      <c r="Q51" s="226" t="s">
        <v>18</v>
      </c>
      <c r="R51" s="40">
        <f>Cagra!R51+Cuman!R51+Ceco!R51+Csper!R51+Cchi!R51+Cgiur!R51</f>
        <v>0</v>
      </c>
      <c r="S51" s="40">
        <f>Cagra!S51+Cuman!S51+Ceco!S51+Csper!S51+Cchi!S51+Cgiur!S51</f>
        <v>0</v>
      </c>
      <c r="T51" s="40">
        <f>Cagra!T51+Cuman!T51+Ceco!T51+Csper!T51+Cchi!T51+Cgiur!T51</f>
        <v>0</v>
      </c>
      <c r="U51" s="40">
        <f>Cagra!U51+Cuman!U51+Ceco!U51+Csper!U51+Cchi!U51+Cgiur!U51</f>
        <v>30000</v>
      </c>
      <c r="V51" s="40">
        <f>Cagra!V51+Cuman!V51+Ceco!V51+Csper!V51+Cchi!V51+Cgiur!V51</f>
        <v>0</v>
      </c>
      <c r="W51" s="40">
        <f>Cagra!W51+Cuman!W51+Ceco!W51+Csper!W51+Cchi!W51+Cgiur!W51</f>
        <v>30000</v>
      </c>
    </row>
    <row r="52" spans="1:23" ht="30" customHeight="1">
      <c r="B52" s="23"/>
      <c r="C52" s="249">
        <v>2018</v>
      </c>
      <c r="D52" s="249"/>
      <c r="E52" s="225" t="s">
        <v>1476</v>
      </c>
      <c r="F52" s="270" t="s">
        <v>1475</v>
      </c>
      <c r="G52" s="270"/>
      <c r="H52" s="270"/>
      <c r="I52" s="225" t="s">
        <v>450</v>
      </c>
      <c r="J52" s="270" t="s">
        <v>17</v>
      </c>
      <c r="K52" s="270"/>
      <c r="L52" s="223" t="s">
        <v>29</v>
      </c>
      <c r="M52" s="223">
        <v>4</v>
      </c>
      <c r="N52" s="249" t="s">
        <v>19</v>
      </c>
      <c r="O52" s="249"/>
      <c r="P52" s="249"/>
      <c r="Q52" s="223" t="s">
        <v>29</v>
      </c>
      <c r="R52" s="42">
        <f>Cagra!R52+Cuman!R52+Ceco!R52+Csper!R52+Cchi!R52+Cgiur!R52</f>
        <v>0</v>
      </c>
      <c r="S52" s="42">
        <f>Cagra!S52+Cuman!S52+Ceco!S52+Csper!S52+Cchi!S52+Cgiur!S52</f>
        <v>0</v>
      </c>
      <c r="T52" s="42">
        <f>Cagra!T52+Cuman!T52+Ceco!T52+Csper!T52+Cchi!T52+Cgiur!T52</f>
        <v>0</v>
      </c>
      <c r="U52" s="42">
        <f>Cagra!U52+Cuman!U52+Ceco!U52+Csper!U52+Cchi!U52+Cgiur!U52</f>
        <v>0</v>
      </c>
      <c r="V52" s="42">
        <f>Cagra!V52+Cuman!V52+Ceco!V52+Csper!V52+Cchi!V52+Cgiur!V52</f>
        <v>0</v>
      </c>
      <c r="W52" s="42">
        <f>Cagra!W52+Cuman!W52+Ceco!W52+Csper!W52+Cchi!W52+Cgiur!W52</f>
        <v>0</v>
      </c>
    </row>
    <row r="53" spans="1:23" ht="30" customHeight="1">
      <c r="B53" s="23"/>
      <c r="C53" s="249">
        <v>2018</v>
      </c>
      <c r="D53" s="249"/>
      <c r="E53" s="225" t="s">
        <v>1474</v>
      </c>
      <c r="F53" s="270" t="s">
        <v>1473</v>
      </c>
      <c r="G53" s="270"/>
      <c r="H53" s="270"/>
      <c r="I53" s="225" t="s">
        <v>450</v>
      </c>
      <c r="J53" s="270" t="s">
        <v>17</v>
      </c>
      <c r="K53" s="270"/>
      <c r="L53" s="223" t="s">
        <v>29</v>
      </c>
      <c r="M53" s="223">
        <v>4</v>
      </c>
      <c r="N53" s="249" t="s">
        <v>19</v>
      </c>
      <c r="O53" s="249"/>
      <c r="P53" s="249"/>
      <c r="Q53" s="223" t="s">
        <v>18</v>
      </c>
      <c r="R53" s="42">
        <f>Cagra!R53+Cuman!R53+Ceco!R53+Csper!R53+Cchi!R53+Cgiur!R53</f>
        <v>0</v>
      </c>
      <c r="S53" s="42">
        <f>Cagra!S53+Cuman!S53+Ceco!S53+Csper!S53+Cchi!S53+Cgiur!S53</f>
        <v>0</v>
      </c>
      <c r="T53" s="42">
        <f>Cagra!T53+Cuman!T53+Ceco!T53+Csper!T53+Cchi!T53+Cgiur!T53</f>
        <v>0</v>
      </c>
      <c r="U53" s="42">
        <f>Cagra!U53+Cuman!U53+Ceco!U53+Csper!U53+Cchi!U53+Cgiur!U53</f>
        <v>30000</v>
      </c>
      <c r="V53" s="42">
        <f>Cagra!V53+Cuman!V53+Ceco!V53+Csper!V53+Cchi!V53+Cgiur!V53</f>
        <v>0</v>
      </c>
      <c r="W53" s="42">
        <f>Cagra!W53+Cuman!W53+Ceco!W53+Csper!W53+Cchi!W53+Cgiur!W53</f>
        <v>30000</v>
      </c>
    </row>
    <row r="54" spans="1:23" ht="30" customHeight="1">
      <c r="B54" s="23"/>
      <c r="C54" s="249">
        <v>2018</v>
      </c>
      <c r="D54" s="249"/>
      <c r="E54" s="225" t="s">
        <v>1472</v>
      </c>
      <c r="F54" s="270" t="s">
        <v>1471</v>
      </c>
      <c r="G54" s="270"/>
      <c r="H54" s="270"/>
      <c r="I54" s="225" t="s">
        <v>450</v>
      </c>
      <c r="J54" s="270" t="s">
        <v>17</v>
      </c>
      <c r="K54" s="270"/>
      <c r="L54" s="223" t="s">
        <v>29</v>
      </c>
      <c r="M54" s="223">
        <v>4</v>
      </c>
      <c r="N54" s="249" t="s">
        <v>19</v>
      </c>
      <c r="O54" s="249"/>
      <c r="P54" s="249"/>
      <c r="Q54" s="223" t="s">
        <v>18</v>
      </c>
      <c r="R54" s="42">
        <f>Cagra!R54+Cuman!R54+Ceco!R54+Csper!R54+Cchi!R54+Cgiur!R54</f>
        <v>0</v>
      </c>
      <c r="S54" s="42">
        <f>Cagra!S54+Cuman!S54+Ceco!S54+Csper!S54+Cchi!S54+Cgiur!S54</f>
        <v>0</v>
      </c>
      <c r="T54" s="42">
        <f>Cagra!T54+Cuman!T54+Ceco!T54+Csper!T54+Cchi!T54+Cgiur!T54</f>
        <v>0</v>
      </c>
      <c r="U54" s="42">
        <f>Cagra!U54+Cuman!U54+Ceco!U54+Csper!U54+Cchi!U54+Cgiur!U54</f>
        <v>0</v>
      </c>
      <c r="V54" s="42">
        <f>Cagra!V54+Cuman!V54+Ceco!V54+Csper!V54+Cchi!V54+Cgiur!V54</f>
        <v>0</v>
      </c>
      <c r="W54" s="42">
        <f>Cagra!W54+Cuman!W54+Ceco!W54+Csper!W54+Cchi!W54+Cgiur!W54</f>
        <v>0</v>
      </c>
    </row>
    <row r="55" spans="1:23" s="41" customFormat="1" ht="30" customHeight="1">
      <c r="B55" s="24"/>
      <c r="C55" s="259">
        <v>2018</v>
      </c>
      <c r="D55" s="259"/>
      <c r="E55" s="8" t="s">
        <v>1470</v>
      </c>
      <c r="F55" s="261" t="s">
        <v>1469</v>
      </c>
      <c r="G55" s="261"/>
      <c r="H55" s="261"/>
      <c r="I55" s="8" t="s">
        <v>450</v>
      </c>
      <c r="J55" s="261" t="s">
        <v>17</v>
      </c>
      <c r="K55" s="261"/>
      <c r="L55" s="226" t="s">
        <v>18</v>
      </c>
      <c r="M55" s="226">
        <v>3</v>
      </c>
      <c r="N55" s="259" t="s">
        <v>19</v>
      </c>
      <c r="O55" s="259"/>
      <c r="P55" s="259"/>
      <c r="Q55" s="226" t="s">
        <v>18</v>
      </c>
      <c r="R55" s="40">
        <f>Cagra!R55+Cuman!R55+Ceco!R55+Csper!R55+Cchi!R55+Cgiur!R55</f>
        <v>0</v>
      </c>
      <c r="S55" s="40">
        <f>Cagra!S55+Cuman!S55+Ceco!S55+Csper!S55+Cchi!S55+Cgiur!S55</f>
        <v>0</v>
      </c>
      <c r="T55" s="40">
        <f>Cagra!T55+Cuman!T55+Ceco!T55+Csper!T55+Cchi!T55+Cgiur!T55</f>
        <v>0</v>
      </c>
      <c r="U55" s="40">
        <f>Cagra!U55+Cuman!U55+Ceco!U55+Csper!U55+Cchi!U55+Cgiur!U55</f>
        <v>0</v>
      </c>
      <c r="V55" s="40">
        <f>Cagra!V55+Cuman!V55+Ceco!V55+Csper!V55+Cchi!V55+Cgiur!V55</f>
        <v>0</v>
      </c>
      <c r="W55" s="40">
        <f>Cagra!W55+Cuman!W55+Ceco!W55+Csper!W55+Cchi!W55+Cgiur!W55</f>
        <v>0</v>
      </c>
    </row>
    <row r="56" spans="1:23" ht="30" customHeight="1">
      <c r="B56" s="23"/>
      <c r="C56" s="249">
        <v>2018</v>
      </c>
      <c r="D56" s="249"/>
      <c r="E56" s="225" t="s">
        <v>1468</v>
      </c>
      <c r="F56" s="270" t="s">
        <v>1467</v>
      </c>
      <c r="G56" s="270"/>
      <c r="H56" s="270"/>
      <c r="I56" s="225" t="s">
        <v>450</v>
      </c>
      <c r="J56" s="270" t="s">
        <v>17</v>
      </c>
      <c r="K56" s="270"/>
      <c r="L56" s="223" t="s">
        <v>29</v>
      </c>
      <c r="M56" s="223">
        <v>4</v>
      </c>
      <c r="N56" s="249" t="s">
        <v>19</v>
      </c>
      <c r="O56" s="249"/>
      <c r="P56" s="249"/>
      <c r="Q56" s="223" t="s">
        <v>29</v>
      </c>
      <c r="R56" s="42">
        <f>Cagra!R56+Cuman!R56+Ceco!R56+Csper!R56+Cchi!R56+Cgiur!R56</f>
        <v>0</v>
      </c>
      <c r="S56" s="42">
        <f>Cagra!S56+Cuman!S56+Ceco!S56+Csper!S56+Cchi!S56+Cgiur!S56</f>
        <v>0</v>
      </c>
      <c r="T56" s="42">
        <f>Cagra!T56+Cuman!T56+Ceco!T56+Csper!T56+Cchi!T56+Cgiur!T56</f>
        <v>0</v>
      </c>
      <c r="U56" s="42">
        <f>Cagra!U56+Cuman!U56+Ceco!U56+Csper!U56+Cchi!U56+Cgiur!U56</f>
        <v>0</v>
      </c>
      <c r="V56" s="42">
        <f>Cagra!V56+Cuman!V56+Ceco!V56+Csper!V56+Cchi!V56+Cgiur!V56</f>
        <v>0</v>
      </c>
      <c r="W56" s="42">
        <f>Cagra!W56+Cuman!W56+Ceco!W56+Csper!W56+Cchi!W56+Cgiur!W56</f>
        <v>0</v>
      </c>
    </row>
    <row r="57" spans="1:23" ht="30" customHeight="1">
      <c r="B57" s="23"/>
      <c r="C57" s="249">
        <v>2018</v>
      </c>
      <c r="D57" s="249"/>
      <c r="E57" s="225" t="s">
        <v>1466</v>
      </c>
      <c r="F57" s="270" t="s">
        <v>1465</v>
      </c>
      <c r="G57" s="270"/>
      <c r="H57" s="270"/>
      <c r="I57" s="225" t="s">
        <v>450</v>
      </c>
      <c r="J57" s="270" t="s">
        <v>17</v>
      </c>
      <c r="K57" s="270"/>
      <c r="L57" s="223" t="s">
        <v>29</v>
      </c>
      <c r="M57" s="223">
        <v>4</v>
      </c>
      <c r="N57" s="249" t="s">
        <v>19</v>
      </c>
      <c r="O57" s="249"/>
      <c r="P57" s="249"/>
      <c r="Q57" s="223" t="s">
        <v>29</v>
      </c>
      <c r="R57" s="42">
        <f>Cagra!R57+Cuman!R57+Ceco!R57+Csper!R57+Cchi!R57+Cgiur!R57</f>
        <v>0</v>
      </c>
      <c r="S57" s="42">
        <f>Cagra!S57+Cuman!S57+Ceco!S57+Csper!S57+Cchi!S57+Cgiur!S57</f>
        <v>0</v>
      </c>
      <c r="T57" s="42">
        <f>Cagra!T57+Cuman!T57+Ceco!T57+Csper!T57+Cchi!T57+Cgiur!T57</f>
        <v>0</v>
      </c>
      <c r="U57" s="42">
        <f>Cagra!U57+Cuman!U57+Ceco!U57+Csper!U57+Cchi!U57+Cgiur!U57</f>
        <v>0</v>
      </c>
      <c r="V57" s="42">
        <f>Cagra!V57+Cuman!V57+Ceco!V57+Csper!V57+Cchi!V57+Cgiur!V57</f>
        <v>0</v>
      </c>
      <c r="W57" s="42">
        <f>Cagra!W57+Cuman!W57+Ceco!W57+Csper!W57+Cchi!W57+Cgiur!W57</f>
        <v>0</v>
      </c>
    </row>
    <row r="58" spans="1:23" ht="30" customHeight="1">
      <c r="B58" s="23"/>
      <c r="C58" s="249">
        <v>2018</v>
      </c>
      <c r="D58" s="249"/>
      <c r="E58" s="225" t="s">
        <v>1464</v>
      </c>
      <c r="F58" s="270" t="s">
        <v>1463</v>
      </c>
      <c r="G58" s="270"/>
      <c r="H58" s="270"/>
      <c r="I58" s="225" t="s">
        <v>450</v>
      </c>
      <c r="J58" s="270" t="s">
        <v>17</v>
      </c>
      <c r="K58" s="270"/>
      <c r="L58" s="223" t="s">
        <v>29</v>
      </c>
      <c r="M58" s="223">
        <v>4</v>
      </c>
      <c r="N58" s="249" t="s">
        <v>19</v>
      </c>
      <c r="O58" s="249"/>
      <c r="P58" s="249"/>
      <c r="Q58" s="223" t="s">
        <v>18</v>
      </c>
      <c r="R58" s="42">
        <f>Cagra!R58+Cuman!R58+Ceco!R58+Csper!R58+Cchi!R58+Cgiur!R58</f>
        <v>0</v>
      </c>
      <c r="S58" s="42">
        <f>Cagra!S58+Cuman!S58+Ceco!S58+Csper!S58+Cchi!S58+Cgiur!S58</f>
        <v>0</v>
      </c>
      <c r="T58" s="42">
        <f>Cagra!T58+Cuman!T58+Ceco!T58+Csper!T58+Cchi!T58+Cgiur!T58</f>
        <v>0</v>
      </c>
      <c r="U58" s="42">
        <f>Cagra!U58+Cuman!U58+Ceco!U58+Csper!U58+Cchi!U58+Cgiur!U58</f>
        <v>0</v>
      </c>
      <c r="V58" s="42">
        <f>Cagra!V58+Cuman!V58+Ceco!V58+Csper!V58+Cchi!V58+Cgiur!V58</f>
        <v>0</v>
      </c>
      <c r="W58" s="42">
        <f>Cagra!W58+Cuman!W58+Ceco!W58+Csper!W58+Cchi!W58+Cgiur!W58</f>
        <v>0</v>
      </c>
    </row>
    <row r="59" spans="1:23" ht="30" customHeight="1">
      <c r="B59" s="23"/>
      <c r="C59" s="249">
        <v>2018</v>
      </c>
      <c r="D59" s="249"/>
      <c r="E59" s="225" t="s">
        <v>1462</v>
      </c>
      <c r="F59" s="270" t="s">
        <v>1461</v>
      </c>
      <c r="G59" s="270"/>
      <c r="H59" s="270"/>
      <c r="I59" s="225" t="s">
        <v>450</v>
      </c>
      <c r="J59" s="270" t="s">
        <v>17</v>
      </c>
      <c r="K59" s="270"/>
      <c r="L59" s="223" t="s">
        <v>29</v>
      </c>
      <c r="M59" s="223">
        <v>4</v>
      </c>
      <c r="N59" s="249" t="s">
        <v>19</v>
      </c>
      <c r="O59" s="249"/>
      <c r="P59" s="249"/>
      <c r="Q59" s="223" t="s">
        <v>18</v>
      </c>
      <c r="R59" s="42">
        <f>Cagra!R59+Cuman!R59+Ceco!R59+Csper!R59+Cchi!R59+Cgiur!R59</f>
        <v>0</v>
      </c>
      <c r="S59" s="42">
        <f>Cagra!S59+Cuman!S59+Ceco!S59+Csper!S59+Cchi!S59+Cgiur!S59</f>
        <v>0</v>
      </c>
      <c r="T59" s="42">
        <f>Cagra!T59+Cuman!T59+Ceco!T59+Csper!T59+Cchi!T59+Cgiur!T59</f>
        <v>0</v>
      </c>
      <c r="U59" s="42">
        <f>Cagra!U59+Cuman!U59+Ceco!U59+Csper!U59+Cchi!U59+Cgiur!U59</f>
        <v>0</v>
      </c>
      <c r="V59" s="42">
        <f>Cagra!V59+Cuman!V59+Ceco!V59+Csper!V59+Cchi!V59+Cgiur!V59</f>
        <v>0</v>
      </c>
      <c r="W59" s="42">
        <f>Cagra!W59+Cuman!W59+Ceco!W59+Csper!W59+Cchi!W59+Cgiur!W59</f>
        <v>0</v>
      </c>
    </row>
    <row r="60" spans="1:23" s="41" customFormat="1" ht="30" customHeight="1">
      <c r="B60" s="24"/>
      <c r="C60" s="259">
        <v>2018</v>
      </c>
      <c r="D60" s="259"/>
      <c r="E60" s="8" t="s">
        <v>1460</v>
      </c>
      <c r="F60" s="261" t="s">
        <v>1459</v>
      </c>
      <c r="G60" s="261"/>
      <c r="H60" s="261"/>
      <c r="I60" s="8" t="s">
        <v>450</v>
      </c>
      <c r="J60" s="261" t="s">
        <v>17</v>
      </c>
      <c r="K60" s="261"/>
      <c r="L60" s="226" t="s">
        <v>18</v>
      </c>
      <c r="M60" s="226">
        <v>3</v>
      </c>
      <c r="N60" s="259" t="s">
        <v>19</v>
      </c>
      <c r="O60" s="259"/>
      <c r="P60" s="259"/>
      <c r="Q60" s="226" t="s">
        <v>18</v>
      </c>
      <c r="R60" s="40">
        <f>Cagra!R60+Cuman!R60+Ceco!R60+Csper!R60+Cchi!R60+Cgiur!R60</f>
        <v>0</v>
      </c>
      <c r="S60" s="40">
        <f>Cagra!S60+Cuman!S60+Ceco!S60+Csper!S60+Cchi!S60+Cgiur!S60</f>
        <v>0</v>
      </c>
      <c r="T60" s="40">
        <f>Cagra!T60+Cuman!T60+Ceco!T60+Csper!T60+Cchi!T60+Cgiur!T60</f>
        <v>0</v>
      </c>
      <c r="U60" s="40">
        <f>Cagra!U60+Cuman!U60+Ceco!U60+Csper!U60+Cchi!U60+Cgiur!U60</f>
        <v>0</v>
      </c>
      <c r="V60" s="40">
        <f>Cagra!V60+Cuman!V60+Ceco!V60+Csper!V60+Cchi!V60+Cgiur!V60</f>
        <v>0</v>
      </c>
      <c r="W60" s="40">
        <f>Cagra!W60+Cuman!W60+Ceco!W60+Csper!W60+Cchi!W60+Cgiur!W60</f>
        <v>0</v>
      </c>
    </row>
    <row r="61" spans="1:23" ht="30" customHeight="1">
      <c r="B61" s="23"/>
      <c r="C61" s="249">
        <v>2018</v>
      </c>
      <c r="D61" s="249"/>
      <c r="E61" s="225" t="s">
        <v>1458</v>
      </c>
      <c r="F61" s="270" t="s">
        <v>1457</v>
      </c>
      <c r="G61" s="270"/>
      <c r="H61" s="270"/>
      <c r="I61" s="225" t="s">
        <v>450</v>
      </c>
      <c r="J61" s="270" t="s">
        <v>17</v>
      </c>
      <c r="K61" s="270"/>
      <c r="L61" s="223" t="s">
        <v>29</v>
      </c>
      <c r="M61" s="223">
        <v>4</v>
      </c>
      <c r="N61" s="249" t="s">
        <v>19</v>
      </c>
      <c r="O61" s="249"/>
      <c r="P61" s="249"/>
      <c r="Q61" s="223" t="s">
        <v>29</v>
      </c>
      <c r="R61" s="42">
        <f>Cagra!R61+Cuman!R61+Ceco!R61+Csper!R61+Cchi!R61+Cgiur!R61</f>
        <v>0</v>
      </c>
      <c r="S61" s="42">
        <f>Cagra!S61+Cuman!S61+Ceco!S61+Csper!S61+Cchi!S61+Cgiur!S61</f>
        <v>0</v>
      </c>
      <c r="T61" s="42">
        <f>Cagra!T61+Cuman!T61+Ceco!T61+Csper!T61+Cchi!T61+Cgiur!T61</f>
        <v>0</v>
      </c>
      <c r="U61" s="42">
        <f>Cagra!U61+Cuman!U61+Ceco!U61+Csper!U61+Cchi!U61+Cgiur!U61</f>
        <v>0</v>
      </c>
      <c r="V61" s="42">
        <f>Cagra!V61+Cuman!V61+Ceco!V61+Csper!V61+Cchi!V61+Cgiur!V61</f>
        <v>0</v>
      </c>
      <c r="W61" s="42">
        <f>Cagra!W61+Cuman!W61+Ceco!W61+Csper!W61+Cchi!W61+Cgiur!W61</f>
        <v>0</v>
      </c>
    </row>
    <row r="62" spans="1:23" ht="30" customHeight="1">
      <c r="B62" s="23"/>
      <c r="C62" s="249">
        <v>2018</v>
      </c>
      <c r="D62" s="249"/>
      <c r="E62" s="225" t="s">
        <v>1456</v>
      </c>
      <c r="F62" s="270" t="s">
        <v>1455</v>
      </c>
      <c r="G62" s="270"/>
      <c r="H62" s="270"/>
      <c r="I62" s="225" t="s">
        <v>450</v>
      </c>
      <c r="J62" s="270" t="s">
        <v>17</v>
      </c>
      <c r="K62" s="270"/>
      <c r="L62" s="223" t="s">
        <v>29</v>
      </c>
      <c r="M62" s="223">
        <v>4</v>
      </c>
      <c r="N62" s="249" t="s">
        <v>19</v>
      </c>
      <c r="O62" s="249"/>
      <c r="P62" s="249"/>
      <c r="Q62" s="223" t="s">
        <v>29</v>
      </c>
      <c r="R62" s="42">
        <f>Cagra!R62+Cuman!R62+Ceco!R62+Csper!R62+Cchi!R62+Cgiur!R62</f>
        <v>0</v>
      </c>
      <c r="S62" s="42">
        <f>Cagra!S62+Cuman!S62+Ceco!S62+Csper!S62+Cchi!S62+Cgiur!S62</f>
        <v>0</v>
      </c>
      <c r="T62" s="42">
        <f>Cagra!T62+Cuman!T62+Ceco!T62+Csper!T62+Cchi!T62+Cgiur!T62</f>
        <v>0</v>
      </c>
      <c r="U62" s="42">
        <f>Cagra!U62+Cuman!U62+Ceco!U62+Csper!U62+Cchi!U62+Cgiur!U62</f>
        <v>0</v>
      </c>
      <c r="V62" s="42">
        <f>Cagra!V62+Cuman!V62+Ceco!V62+Csper!V62+Cchi!V62+Cgiur!V62</f>
        <v>0</v>
      </c>
      <c r="W62" s="42">
        <f>Cagra!W62+Cuman!W62+Ceco!W62+Csper!W62+Cchi!W62+Cgiur!W62</f>
        <v>0</v>
      </c>
    </row>
    <row r="63" spans="1:23" ht="30" customHeight="1">
      <c r="B63" s="23"/>
      <c r="C63" s="249">
        <v>2018</v>
      </c>
      <c r="D63" s="249"/>
      <c r="E63" s="225" t="s">
        <v>1454</v>
      </c>
      <c r="F63" s="270" t="s">
        <v>1453</v>
      </c>
      <c r="G63" s="270"/>
      <c r="H63" s="270"/>
      <c r="I63" s="225" t="s">
        <v>450</v>
      </c>
      <c r="J63" s="270" t="s">
        <v>17</v>
      </c>
      <c r="K63" s="270"/>
      <c r="L63" s="223" t="s">
        <v>29</v>
      </c>
      <c r="M63" s="223">
        <v>4</v>
      </c>
      <c r="N63" s="249" t="s">
        <v>19</v>
      </c>
      <c r="O63" s="249"/>
      <c r="P63" s="249"/>
      <c r="Q63" s="223" t="s">
        <v>29</v>
      </c>
      <c r="R63" s="42">
        <f>Cagra!R63+Cuman!R63+Ceco!R63+Csper!R63+Cchi!R63+Cgiur!R63</f>
        <v>0</v>
      </c>
      <c r="S63" s="42">
        <f>Cagra!S63+Cuman!S63+Ceco!S63+Csper!S63+Cchi!S63+Cgiur!S63</f>
        <v>0</v>
      </c>
      <c r="T63" s="42">
        <f>Cagra!T63+Cuman!T63+Ceco!T63+Csper!T63+Cchi!T63+Cgiur!T63</f>
        <v>0</v>
      </c>
      <c r="U63" s="42">
        <f>Cagra!U63+Cuman!U63+Ceco!U63+Csper!U63+Cchi!U63+Cgiur!U63</f>
        <v>0</v>
      </c>
      <c r="V63" s="42">
        <f>Cagra!V63+Cuman!V63+Ceco!V63+Csper!V63+Cchi!V63+Cgiur!V63</f>
        <v>0</v>
      </c>
      <c r="W63" s="42">
        <f>Cagra!W63+Cuman!W63+Ceco!W63+Csper!W63+Cchi!W63+Cgiur!W63</f>
        <v>0</v>
      </c>
    </row>
    <row r="64" spans="1:23" ht="30" customHeight="1">
      <c r="A64" s="26"/>
      <c r="B64" s="23"/>
      <c r="C64" s="249">
        <v>2018</v>
      </c>
      <c r="D64" s="249"/>
      <c r="E64" s="225" t="s">
        <v>1452</v>
      </c>
      <c r="F64" s="270" t="s">
        <v>1451</v>
      </c>
      <c r="G64" s="270"/>
      <c r="H64" s="270"/>
      <c r="I64" s="225" t="s">
        <v>450</v>
      </c>
      <c r="J64" s="270" t="s">
        <v>17</v>
      </c>
      <c r="K64" s="270"/>
      <c r="L64" s="223" t="s">
        <v>29</v>
      </c>
      <c r="M64" s="223">
        <v>4</v>
      </c>
      <c r="N64" s="249" t="s">
        <v>19</v>
      </c>
      <c r="O64" s="249"/>
      <c r="P64" s="249"/>
      <c r="Q64" s="223" t="s">
        <v>29</v>
      </c>
      <c r="R64" s="42">
        <f>Cagra!R64+Cuman!R64+Ceco!R64+Csper!R64+Cchi!R64+Cgiur!R64</f>
        <v>0</v>
      </c>
      <c r="S64" s="42">
        <f>Cagra!S64+Cuman!S64+Ceco!S64+Csper!S64+Cchi!S64+Cgiur!S64</f>
        <v>0</v>
      </c>
      <c r="T64" s="42">
        <f>Cagra!T64+Cuman!T64+Ceco!T64+Csper!T64+Cchi!T64+Cgiur!T64</f>
        <v>0</v>
      </c>
      <c r="U64" s="42">
        <f>Cagra!U64+Cuman!U64+Ceco!U64+Csper!U64+Cchi!U64+Cgiur!U64</f>
        <v>0</v>
      </c>
      <c r="V64" s="42">
        <f>Cagra!V64+Cuman!V64+Ceco!V64+Csper!V64+Cchi!V64+Cgiur!V64</f>
        <v>0</v>
      </c>
      <c r="W64" s="42">
        <f>Cagra!W64+Cuman!W64+Ceco!W64+Csper!W64+Cchi!W64+Cgiur!W64</f>
        <v>0</v>
      </c>
    </row>
    <row r="65" spans="1:23" ht="30" customHeight="1">
      <c r="A65" s="26"/>
      <c r="B65" s="23"/>
      <c r="C65" s="249">
        <v>2018</v>
      </c>
      <c r="D65" s="249"/>
      <c r="E65" s="225" t="s">
        <v>1450</v>
      </c>
      <c r="F65" s="270" t="s">
        <v>1449</v>
      </c>
      <c r="G65" s="270"/>
      <c r="H65" s="270"/>
      <c r="I65" s="225" t="s">
        <v>450</v>
      </c>
      <c r="J65" s="270" t="s">
        <v>17</v>
      </c>
      <c r="K65" s="270"/>
      <c r="L65" s="223" t="s">
        <v>29</v>
      </c>
      <c r="M65" s="223">
        <v>4</v>
      </c>
      <c r="N65" s="249" t="s">
        <v>19</v>
      </c>
      <c r="O65" s="249"/>
      <c r="P65" s="249"/>
      <c r="Q65" s="223" t="s">
        <v>29</v>
      </c>
      <c r="R65" s="42">
        <f>Cagra!R65+Cuman!R65+Ceco!R65+Csper!R65+Cchi!R65+Cgiur!R65</f>
        <v>0</v>
      </c>
      <c r="S65" s="42">
        <f>Cagra!S65+Cuman!S65+Ceco!S65+Csper!S65+Cchi!S65+Cgiur!S65</f>
        <v>0</v>
      </c>
      <c r="T65" s="42">
        <f>Cagra!T65+Cuman!T65+Ceco!T65+Csper!T65+Cchi!T65+Cgiur!T65</f>
        <v>0</v>
      </c>
      <c r="U65" s="42">
        <f>Cagra!U65+Cuman!U65+Ceco!U65+Csper!U65+Cchi!U65+Cgiur!U65</f>
        <v>0</v>
      </c>
      <c r="V65" s="42">
        <f>Cagra!V65+Cuman!V65+Ceco!V65+Csper!V65+Cchi!V65+Cgiur!V65</f>
        <v>0</v>
      </c>
      <c r="W65" s="42">
        <f>Cagra!W65+Cuman!W65+Ceco!W65+Csper!W65+Cchi!W65+Cgiur!W65</f>
        <v>0</v>
      </c>
    </row>
    <row r="66" spans="1:23" s="41" customFormat="1" ht="30" customHeight="1">
      <c r="B66" s="24"/>
      <c r="C66" s="259">
        <v>2018</v>
      </c>
      <c r="D66" s="259"/>
      <c r="E66" s="8" t="s">
        <v>1448</v>
      </c>
      <c r="F66" s="261" t="s">
        <v>1447</v>
      </c>
      <c r="G66" s="261"/>
      <c r="H66" s="261"/>
      <c r="I66" s="8" t="s">
        <v>450</v>
      </c>
      <c r="J66" s="261" t="s">
        <v>17</v>
      </c>
      <c r="K66" s="261"/>
      <c r="L66" s="226" t="s">
        <v>18</v>
      </c>
      <c r="M66" s="226">
        <v>3</v>
      </c>
      <c r="N66" s="259" t="s">
        <v>19</v>
      </c>
      <c r="O66" s="259"/>
      <c r="P66" s="259"/>
      <c r="Q66" s="226" t="s">
        <v>18</v>
      </c>
      <c r="R66" s="40">
        <f>Cagra!R66+Cuman!R66+Ceco!R66+Csper!R66+Cchi!R66+Cgiur!R66</f>
        <v>0</v>
      </c>
      <c r="S66" s="40">
        <f>Cagra!S66+Cuman!S66+Ceco!S66+Csper!S66+Cchi!S66+Cgiur!S66</f>
        <v>0</v>
      </c>
      <c r="T66" s="40">
        <f>Cagra!T66+Cuman!T66+Ceco!T66+Csper!T66+Cchi!T66+Cgiur!T66</f>
        <v>0</v>
      </c>
      <c r="U66" s="40">
        <f>Cagra!U66+Cuman!U66+Ceco!U66+Csper!U66+Cchi!U66+Cgiur!U66</f>
        <v>11750</v>
      </c>
      <c r="V66" s="40">
        <f>Cagra!V66+Cuman!V66+Ceco!V66+Csper!V66+Cchi!V66+Cgiur!V66</f>
        <v>0</v>
      </c>
      <c r="W66" s="40">
        <f>Cagra!W66+Cuman!W66+Ceco!W66+Csper!W66+Cchi!W66+Cgiur!W66</f>
        <v>11750</v>
      </c>
    </row>
    <row r="67" spans="1:23" ht="30" customHeight="1">
      <c r="B67" s="23"/>
      <c r="C67" s="249">
        <v>2018</v>
      </c>
      <c r="D67" s="249"/>
      <c r="E67" s="225" t="s">
        <v>1446</v>
      </c>
      <c r="F67" s="270" t="s">
        <v>1445</v>
      </c>
      <c r="G67" s="270"/>
      <c r="H67" s="270"/>
      <c r="I67" s="225" t="s">
        <v>450</v>
      </c>
      <c r="J67" s="270" t="s">
        <v>17</v>
      </c>
      <c r="K67" s="270"/>
      <c r="L67" s="223" t="s">
        <v>29</v>
      </c>
      <c r="M67" s="223">
        <v>4</v>
      </c>
      <c r="N67" s="249" t="s">
        <v>19</v>
      </c>
      <c r="O67" s="249"/>
      <c r="P67" s="249"/>
      <c r="Q67" s="223" t="s">
        <v>29</v>
      </c>
      <c r="R67" s="42">
        <f>Cagra!R67+Cuman!R67+Ceco!R67+Csper!R67+Cchi!R67+Cgiur!R67</f>
        <v>0</v>
      </c>
      <c r="S67" s="42">
        <f>Cagra!S67+Cuman!S67+Ceco!S67+Csper!S67+Cchi!S67+Cgiur!S67</f>
        <v>0</v>
      </c>
      <c r="T67" s="42">
        <f>Cagra!T67+Cuman!T67+Ceco!T67+Csper!T67+Cchi!T67+Cgiur!T67</f>
        <v>0</v>
      </c>
      <c r="U67" s="42">
        <f>Cagra!U67+Cuman!U67+Ceco!U67+Csper!U67+Cchi!U67+Cgiur!U67</f>
        <v>0</v>
      </c>
      <c r="V67" s="42">
        <f>Cagra!V67+Cuman!V67+Ceco!V67+Csper!V67+Cchi!V67+Cgiur!V67</f>
        <v>0</v>
      </c>
      <c r="W67" s="42">
        <f>Cagra!W67+Cuman!W67+Ceco!W67+Csper!W67+Cchi!W67+Cgiur!W67</f>
        <v>0</v>
      </c>
    </row>
    <row r="68" spans="1:23" ht="30" customHeight="1">
      <c r="B68" s="23"/>
      <c r="C68" s="249">
        <v>2018</v>
      </c>
      <c r="D68" s="249"/>
      <c r="E68" s="225" t="s">
        <v>1444</v>
      </c>
      <c r="F68" s="270" t="s">
        <v>1443</v>
      </c>
      <c r="G68" s="270"/>
      <c r="H68" s="270"/>
      <c r="I68" s="225" t="s">
        <v>450</v>
      </c>
      <c r="J68" s="270" t="s">
        <v>17</v>
      </c>
      <c r="K68" s="270"/>
      <c r="L68" s="223" t="s">
        <v>29</v>
      </c>
      <c r="M68" s="223">
        <v>4</v>
      </c>
      <c r="N68" s="249" t="s">
        <v>19</v>
      </c>
      <c r="O68" s="249"/>
      <c r="P68" s="249"/>
      <c r="Q68" s="223" t="s">
        <v>29</v>
      </c>
      <c r="R68" s="42">
        <f>Cagra!R68+Cuman!R68+Ceco!R68+Csper!R68+Cchi!R68+Cgiur!R68</f>
        <v>0</v>
      </c>
      <c r="S68" s="42">
        <f>Cagra!S68+Cuman!S68+Ceco!S68+Csper!S68+Cchi!S68+Cgiur!S68</f>
        <v>0</v>
      </c>
      <c r="T68" s="42">
        <f>Cagra!T68+Cuman!T68+Ceco!T68+Csper!T68+Cchi!T68+Cgiur!T68</f>
        <v>0</v>
      </c>
      <c r="U68" s="42">
        <f>Cagra!U68+Cuman!U68+Ceco!U68+Csper!U68+Cchi!U68+Cgiur!U68</f>
        <v>1250</v>
      </c>
      <c r="V68" s="42">
        <f>Cagra!V68+Cuman!V68+Ceco!V68+Csper!V68+Cchi!V68+Cgiur!V68</f>
        <v>0</v>
      </c>
      <c r="W68" s="42">
        <f>Cagra!W68+Cuman!W68+Ceco!W68+Csper!W68+Cchi!W68+Cgiur!W68</f>
        <v>1250</v>
      </c>
    </row>
    <row r="69" spans="1:23" ht="30" customHeight="1">
      <c r="B69" s="23"/>
      <c r="C69" s="249">
        <v>2018</v>
      </c>
      <c r="D69" s="249"/>
      <c r="E69" s="225" t="s">
        <v>1442</v>
      </c>
      <c r="F69" s="270" t="s">
        <v>1441</v>
      </c>
      <c r="G69" s="270"/>
      <c r="H69" s="270"/>
      <c r="I69" s="225" t="s">
        <v>450</v>
      </c>
      <c r="J69" s="270" t="s">
        <v>17</v>
      </c>
      <c r="K69" s="270"/>
      <c r="L69" s="223" t="s">
        <v>29</v>
      </c>
      <c r="M69" s="223">
        <v>4</v>
      </c>
      <c r="N69" s="249" t="s">
        <v>19</v>
      </c>
      <c r="O69" s="249"/>
      <c r="P69" s="249"/>
      <c r="Q69" s="223" t="s">
        <v>18</v>
      </c>
      <c r="R69" s="42">
        <f>Cagra!R69+Cuman!R69+Ceco!R69+Csper!R69+Cchi!R69+Cgiur!R69</f>
        <v>0</v>
      </c>
      <c r="S69" s="42">
        <f>Cagra!S69+Cuman!S69+Ceco!S69+Csper!S69+Cchi!S69+Cgiur!S69</f>
        <v>0</v>
      </c>
      <c r="T69" s="42">
        <f>Cagra!T69+Cuman!T69+Ceco!T69+Csper!T69+Cchi!T69+Cgiur!T69</f>
        <v>0</v>
      </c>
      <c r="U69" s="42">
        <f>Cagra!U69+Cuman!U69+Ceco!U69+Csper!U69+Cchi!U69+Cgiur!U69</f>
        <v>0</v>
      </c>
      <c r="V69" s="42">
        <f>Cagra!V69+Cuman!V69+Ceco!V69+Csper!V69+Cchi!V69+Cgiur!V69</f>
        <v>0</v>
      </c>
      <c r="W69" s="42">
        <f>Cagra!W69+Cuman!W69+Ceco!W69+Csper!W69+Cchi!W69+Cgiur!W69</f>
        <v>0</v>
      </c>
    </row>
    <row r="70" spans="1:23" ht="30" customHeight="1">
      <c r="B70" s="23"/>
      <c r="C70" s="249">
        <v>2018</v>
      </c>
      <c r="D70" s="249"/>
      <c r="E70" s="225" t="s">
        <v>1440</v>
      </c>
      <c r="F70" s="270" t="s">
        <v>1439</v>
      </c>
      <c r="G70" s="270"/>
      <c r="H70" s="270"/>
      <c r="I70" s="225" t="s">
        <v>450</v>
      </c>
      <c r="J70" s="270" t="s">
        <v>17</v>
      </c>
      <c r="K70" s="270"/>
      <c r="L70" s="223" t="s">
        <v>29</v>
      </c>
      <c r="M70" s="223">
        <v>4</v>
      </c>
      <c r="N70" s="249" t="s">
        <v>19</v>
      </c>
      <c r="O70" s="249"/>
      <c r="P70" s="249"/>
      <c r="Q70" s="223" t="s">
        <v>29</v>
      </c>
      <c r="R70" s="42">
        <f>Cagra!R70+Cuman!R70+Ceco!R70+Csper!R70+Cchi!R70+Cgiur!R70</f>
        <v>0</v>
      </c>
      <c r="S70" s="42">
        <f>Cagra!S70+Cuman!S70+Ceco!S70+Csper!S70+Cchi!S70+Cgiur!S70</f>
        <v>0</v>
      </c>
      <c r="T70" s="42">
        <f>Cagra!T70+Cuman!T70+Ceco!T70+Csper!T70+Cchi!T70+Cgiur!T70</f>
        <v>0</v>
      </c>
      <c r="U70" s="42">
        <f>Cagra!U70+Cuman!U70+Ceco!U70+Csper!U70+Cchi!U70+Cgiur!U70</f>
        <v>8000</v>
      </c>
      <c r="V70" s="42">
        <f>Cagra!V70+Cuman!V70+Ceco!V70+Csper!V70+Cchi!V70+Cgiur!V70</f>
        <v>0</v>
      </c>
      <c r="W70" s="42">
        <f>Cagra!W70+Cuman!W70+Ceco!W70+Csper!W70+Cchi!W70+Cgiur!W70</f>
        <v>8000</v>
      </c>
    </row>
    <row r="71" spans="1:23" ht="30" customHeight="1">
      <c r="B71" s="23"/>
      <c r="C71" s="249">
        <v>2018</v>
      </c>
      <c r="D71" s="249"/>
      <c r="E71" s="225" t="s">
        <v>1438</v>
      </c>
      <c r="F71" s="270" t="s">
        <v>1437</v>
      </c>
      <c r="G71" s="270"/>
      <c r="H71" s="270"/>
      <c r="I71" s="225" t="s">
        <v>450</v>
      </c>
      <c r="J71" s="270" t="s">
        <v>17</v>
      </c>
      <c r="K71" s="270"/>
      <c r="L71" s="223" t="s">
        <v>29</v>
      </c>
      <c r="M71" s="223">
        <v>4</v>
      </c>
      <c r="N71" s="249" t="s">
        <v>19</v>
      </c>
      <c r="O71" s="249"/>
      <c r="P71" s="249"/>
      <c r="Q71" s="223" t="s">
        <v>29</v>
      </c>
      <c r="R71" s="42">
        <f>Cagra!R71+Cuman!R71+Ceco!R71+Csper!R71+Cchi!R71+Cgiur!R71</f>
        <v>0</v>
      </c>
      <c r="S71" s="42">
        <f>Cagra!S71+Cuman!S71+Ceco!S71+Csper!S71+Cchi!S71+Cgiur!S71</f>
        <v>0</v>
      </c>
      <c r="T71" s="42">
        <f>Cagra!T71+Cuman!T71+Ceco!T71+Csper!T71+Cchi!T71+Cgiur!T71</f>
        <v>0</v>
      </c>
      <c r="U71" s="42">
        <f>Cagra!U71+Cuman!U71+Ceco!U71+Csper!U71+Cchi!U71+Cgiur!U71</f>
        <v>0</v>
      </c>
      <c r="V71" s="42">
        <f>Cagra!V71+Cuman!V71+Ceco!V71+Csper!V71+Cchi!V71+Cgiur!V71</f>
        <v>0</v>
      </c>
      <c r="W71" s="42">
        <f>Cagra!W71+Cuman!W71+Ceco!W71+Csper!W71+Cchi!W71+Cgiur!W71</f>
        <v>0</v>
      </c>
    </row>
    <row r="72" spans="1:23" ht="30" customHeight="1">
      <c r="B72" s="23"/>
      <c r="C72" s="249">
        <v>2018</v>
      </c>
      <c r="D72" s="249"/>
      <c r="E72" s="225" t="s">
        <v>1436</v>
      </c>
      <c r="F72" s="270" t="s">
        <v>1435</v>
      </c>
      <c r="G72" s="270"/>
      <c r="H72" s="270"/>
      <c r="I72" s="225" t="s">
        <v>450</v>
      </c>
      <c r="J72" s="270" t="s">
        <v>17</v>
      </c>
      <c r="K72" s="270"/>
      <c r="L72" s="223" t="s">
        <v>29</v>
      </c>
      <c r="M72" s="223">
        <v>4</v>
      </c>
      <c r="N72" s="249" t="s">
        <v>19</v>
      </c>
      <c r="O72" s="249"/>
      <c r="P72" s="249"/>
      <c r="Q72" s="223" t="s">
        <v>29</v>
      </c>
      <c r="R72" s="42">
        <f>Cagra!R72+Cuman!R72+Ceco!R72+Csper!R72+Cchi!R72+Cgiur!R72</f>
        <v>0</v>
      </c>
      <c r="S72" s="42">
        <f>Cagra!S72+Cuman!S72+Ceco!S72+Csper!S72+Cchi!S72+Cgiur!S72</f>
        <v>0</v>
      </c>
      <c r="T72" s="42">
        <f>Cagra!T72+Cuman!T72+Ceco!T72+Csper!T72+Cchi!T72+Cgiur!T72</f>
        <v>0</v>
      </c>
      <c r="U72" s="42">
        <f>Cagra!U72+Cuman!U72+Ceco!U72+Csper!U72+Cchi!U72+Cgiur!U72</f>
        <v>0</v>
      </c>
      <c r="V72" s="42">
        <f>Cagra!V72+Cuman!V72+Ceco!V72+Csper!V72+Cchi!V72+Cgiur!V72</f>
        <v>0</v>
      </c>
      <c r="W72" s="42">
        <f>Cagra!W72+Cuman!W72+Ceco!W72+Csper!W72+Cchi!W72+Cgiur!W72</f>
        <v>0</v>
      </c>
    </row>
    <row r="73" spans="1:23" ht="30" customHeight="1">
      <c r="B73" s="23"/>
      <c r="C73" s="249">
        <v>2018</v>
      </c>
      <c r="D73" s="249"/>
      <c r="E73" s="225" t="s">
        <v>1434</v>
      </c>
      <c r="F73" s="270" t="s">
        <v>1433</v>
      </c>
      <c r="G73" s="270"/>
      <c r="H73" s="270"/>
      <c r="I73" s="225" t="s">
        <v>450</v>
      </c>
      <c r="J73" s="270" t="s">
        <v>17</v>
      </c>
      <c r="K73" s="270"/>
      <c r="L73" s="223" t="s">
        <v>29</v>
      </c>
      <c r="M73" s="223">
        <v>4</v>
      </c>
      <c r="N73" s="249" t="s">
        <v>19</v>
      </c>
      <c r="O73" s="249"/>
      <c r="P73" s="249"/>
      <c r="Q73" s="223" t="s">
        <v>18</v>
      </c>
      <c r="R73" s="42">
        <f>Cagra!R73+Cuman!R73+Ceco!R73+Csper!R73+Cchi!R73+Cgiur!R73</f>
        <v>0</v>
      </c>
      <c r="S73" s="42">
        <f>Cagra!S73+Cuman!S73+Ceco!S73+Csper!S73+Cchi!S73+Cgiur!S73</f>
        <v>0</v>
      </c>
      <c r="T73" s="42">
        <f>Cagra!T73+Cuman!T73+Ceco!T73+Csper!T73+Cchi!T73+Cgiur!T73</f>
        <v>0</v>
      </c>
      <c r="U73" s="42">
        <f>Cagra!U73+Cuman!U73+Ceco!U73+Csper!U73+Cchi!U73+Cgiur!U73</f>
        <v>0</v>
      </c>
      <c r="V73" s="42">
        <f>Cagra!V73+Cuman!V73+Ceco!V73+Csper!V73+Cchi!V73+Cgiur!V73</f>
        <v>0</v>
      </c>
      <c r="W73" s="42">
        <f>Cagra!W73+Cuman!W73+Ceco!W73+Csper!W73+Cchi!W73+Cgiur!W73</f>
        <v>0</v>
      </c>
    </row>
    <row r="74" spans="1:23" ht="30" customHeight="1">
      <c r="B74" s="23"/>
      <c r="C74" s="249">
        <v>2018</v>
      </c>
      <c r="D74" s="249"/>
      <c r="E74" s="225" t="s">
        <v>1432</v>
      </c>
      <c r="F74" s="270" t="s">
        <v>1431</v>
      </c>
      <c r="G74" s="270"/>
      <c r="H74" s="270"/>
      <c r="I74" s="225" t="s">
        <v>450</v>
      </c>
      <c r="J74" s="270" t="s">
        <v>17</v>
      </c>
      <c r="K74" s="270"/>
      <c r="L74" s="223" t="s">
        <v>29</v>
      </c>
      <c r="M74" s="223">
        <v>4</v>
      </c>
      <c r="N74" s="249" t="s">
        <v>19</v>
      </c>
      <c r="O74" s="249"/>
      <c r="P74" s="249"/>
      <c r="Q74" s="223" t="s">
        <v>18</v>
      </c>
      <c r="R74" s="42">
        <f>Cagra!R74+Cuman!R74+Ceco!R74+Csper!R74+Cchi!R74+Cgiur!R74</f>
        <v>0</v>
      </c>
      <c r="S74" s="42">
        <f>Cagra!S74+Cuman!S74+Ceco!S74+Csper!S74+Cchi!S74+Cgiur!S74</f>
        <v>0</v>
      </c>
      <c r="T74" s="42">
        <f>Cagra!T74+Cuman!T74+Ceco!T74+Csper!T74+Cchi!T74+Cgiur!T74</f>
        <v>0</v>
      </c>
      <c r="U74" s="42">
        <f>Cagra!U74+Cuman!U74+Ceco!U74+Csper!U74+Cchi!U74+Cgiur!U74</f>
        <v>2500</v>
      </c>
      <c r="V74" s="42">
        <f>Cagra!V74+Cuman!V74+Ceco!V74+Csper!V74+Cchi!V74+Cgiur!V74</f>
        <v>0</v>
      </c>
      <c r="W74" s="42">
        <f>Cagra!W74+Cuman!W74+Ceco!W74+Csper!W74+Cchi!W74+Cgiur!W74</f>
        <v>2500</v>
      </c>
    </row>
    <row r="75" spans="1:23" s="41" customFormat="1" ht="30" customHeight="1">
      <c r="B75" s="24"/>
      <c r="C75" s="259">
        <v>2018</v>
      </c>
      <c r="D75" s="259"/>
      <c r="E75" s="8" t="s">
        <v>1430</v>
      </c>
      <c r="F75" s="261" t="s">
        <v>1429</v>
      </c>
      <c r="G75" s="261"/>
      <c r="H75" s="261"/>
      <c r="I75" s="8" t="s">
        <v>450</v>
      </c>
      <c r="J75" s="261" t="s">
        <v>17</v>
      </c>
      <c r="K75" s="261"/>
      <c r="L75" s="226" t="s">
        <v>18</v>
      </c>
      <c r="M75" s="226">
        <v>3</v>
      </c>
      <c r="N75" s="259" t="s">
        <v>19</v>
      </c>
      <c r="O75" s="259"/>
      <c r="P75" s="259"/>
      <c r="Q75" s="226" t="s">
        <v>18</v>
      </c>
      <c r="R75" s="40">
        <f>Cagra!R75+Cuman!R75+Ceco!R75+Csper!R75+Cchi!R75+Cgiur!R75</f>
        <v>0</v>
      </c>
      <c r="S75" s="40">
        <f>Cagra!S75+Cuman!S75+Ceco!S75+Csper!S75+Cchi!S75+Cgiur!S75</f>
        <v>0</v>
      </c>
      <c r="T75" s="40">
        <f>Cagra!T75+Cuman!T75+Ceco!T75+Csper!T75+Cchi!T75+Cgiur!T75</f>
        <v>0</v>
      </c>
      <c r="U75" s="40">
        <f>Cagra!U75+Cuman!U75+Ceco!U75+Csper!U75+Cchi!U75+Cgiur!U75</f>
        <v>0</v>
      </c>
      <c r="V75" s="40">
        <f>Cagra!V75+Cuman!V75+Ceco!V75+Csper!V75+Cchi!V75+Cgiur!V75</f>
        <v>0</v>
      </c>
      <c r="W75" s="40">
        <f>Cagra!W75+Cuman!W75+Ceco!W75+Csper!W75+Cchi!W75+Cgiur!W75</f>
        <v>0</v>
      </c>
    </row>
    <row r="76" spans="1:23" ht="30" customHeight="1">
      <c r="B76" s="23"/>
      <c r="C76" s="249">
        <v>2018</v>
      </c>
      <c r="D76" s="249"/>
      <c r="E76" s="225" t="s">
        <v>1428</v>
      </c>
      <c r="F76" s="270" t="s">
        <v>1427</v>
      </c>
      <c r="G76" s="270"/>
      <c r="H76" s="270"/>
      <c r="I76" s="225" t="s">
        <v>450</v>
      </c>
      <c r="J76" s="270" t="s">
        <v>17</v>
      </c>
      <c r="K76" s="270"/>
      <c r="L76" s="223" t="s">
        <v>29</v>
      </c>
      <c r="M76" s="223">
        <v>4</v>
      </c>
      <c r="N76" s="249" t="s">
        <v>19</v>
      </c>
      <c r="O76" s="249"/>
      <c r="P76" s="249"/>
      <c r="Q76" s="223" t="s">
        <v>18</v>
      </c>
      <c r="R76" s="42">
        <f>Cagra!R76+Cuman!R76+Ceco!R76+Csper!R76+Cchi!R76+Cgiur!R76</f>
        <v>0</v>
      </c>
      <c r="S76" s="42">
        <f>Cagra!S76+Cuman!S76+Ceco!S76+Csper!S76+Cchi!S76+Cgiur!S76</f>
        <v>0</v>
      </c>
      <c r="T76" s="42">
        <f>Cagra!T76+Cuman!T76+Ceco!T76+Csper!T76+Cchi!T76+Cgiur!T76</f>
        <v>0</v>
      </c>
      <c r="U76" s="42">
        <f>Cagra!U76+Cuman!U76+Ceco!U76+Csper!U76+Cchi!U76+Cgiur!U76</f>
        <v>0</v>
      </c>
      <c r="V76" s="42">
        <f>Cagra!V76+Cuman!V76+Ceco!V76+Csper!V76+Cchi!V76+Cgiur!V76</f>
        <v>0</v>
      </c>
      <c r="W76" s="42">
        <f>Cagra!W76+Cuman!W76+Ceco!W76+Csper!W76+Cchi!W76+Cgiur!W76</f>
        <v>0</v>
      </c>
    </row>
    <row r="77" spans="1:23" ht="30" customHeight="1">
      <c r="B77" s="23"/>
      <c r="C77" s="249">
        <v>2018</v>
      </c>
      <c r="D77" s="249"/>
      <c r="E77" s="225" t="s">
        <v>1426</v>
      </c>
      <c r="F77" s="270" t="s">
        <v>1425</v>
      </c>
      <c r="G77" s="270"/>
      <c r="H77" s="270"/>
      <c r="I77" s="225" t="s">
        <v>450</v>
      </c>
      <c r="J77" s="270" t="s">
        <v>17</v>
      </c>
      <c r="K77" s="270"/>
      <c r="L77" s="223" t="s">
        <v>29</v>
      </c>
      <c r="M77" s="223">
        <v>4</v>
      </c>
      <c r="N77" s="249" t="s">
        <v>19</v>
      </c>
      <c r="O77" s="249"/>
      <c r="P77" s="249"/>
      <c r="Q77" s="223" t="s">
        <v>18</v>
      </c>
      <c r="R77" s="42">
        <f>Cagra!R77+Cuman!R77+Ceco!R77+Csper!R77+Cchi!R77+Cgiur!R77</f>
        <v>0</v>
      </c>
      <c r="S77" s="42">
        <f>Cagra!S77+Cuman!S77+Ceco!S77+Csper!S77+Cchi!S77+Cgiur!S77</f>
        <v>0</v>
      </c>
      <c r="T77" s="42">
        <f>Cagra!T77+Cuman!T77+Ceco!T77+Csper!T77+Cchi!T77+Cgiur!T77</f>
        <v>0</v>
      </c>
      <c r="U77" s="42">
        <f>Cagra!U77+Cuman!U77+Ceco!U77+Csper!U77+Cchi!U77+Cgiur!U77</f>
        <v>0</v>
      </c>
      <c r="V77" s="42">
        <f>Cagra!V77+Cuman!V77+Ceco!V77+Csper!V77+Cchi!V77+Cgiur!V77</f>
        <v>0</v>
      </c>
      <c r="W77" s="42">
        <f>Cagra!W77+Cuman!W77+Ceco!W77+Csper!W77+Cchi!W77+Cgiur!W77</f>
        <v>0</v>
      </c>
    </row>
    <row r="78" spans="1:23" ht="30" customHeight="1">
      <c r="B78" s="23"/>
      <c r="C78" s="249">
        <v>2018</v>
      </c>
      <c r="D78" s="249"/>
      <c r="E78" s="225" t="s">
        <v>1424</v>
      </c>
      <c r="F78" s="270" t="s">
        <v>1423</v>
      </c>
      <c r="G78" s="270"/>
      <c r="H78" s="270"/>
      <c r="I78" s="225" t="s">
        <v>450</v>
      </c>
      <c r="J78" s="270" t="s">
        <v>17</v>
      </c>
      <c r="K78" s="270"/>
      <c r="L78" s="223" t="s">
        <v>29</v>
      </c>
      <c r="M78" s="223">
        <v>4</v>
      </c>
      <c r="N78" s="249" t="s">
        <v>19</v>
      </c>
      <c r="O78" s="249"/>
      <c r="P78" s="249"/>
      <c r="Q78" s="223" t="s">
        <v>18</v>
      </c>
      <c r="R78" s="42">
        <f>Cagra!R78+Cuman!R78+Ceco!R78+Csper!R78+Cchi!R78+Cgiur!R78</f>
        <v>0</v>
      </c>
      <c r="S78" s="42">
        <f>Cagra!S78+Cuman!S78+Ceco!S78+Csper!S78+Cchi!S78+Cgiur!S78</f>
        <v>0</v>
      </c>
      <c r="T78" s="42">
        <f>Cagra!T78+Cuman!T78+Ceco!T78+Csper!T78+Cchi!T78+Cgiur!T78</f>
        <v>0</v>
      </c>
      <c r="U78" s="42">
        <f>Cagra!U78+Cuman!U78+Ceco!U78+Csper!U78+Cchi!U78+Cgiur!U78</f>
        <v>0</v>
      </c>
      <c r="V78" s="42">
        <f>Cagra!V78+Cuman!V78+Ceco!V78+Csper!V78+Cchi!V78+Cgiur!V78</f>
        <v>0</v>
      </c>
      <c r="W78" s="42">
        <f>Cagra!W78+Cuman!W78+Ceco!W78+Csper!W78+Cchi!W78+Cgiur!W78</f>
        <v>0</v>
      </c>
    </row>
    <row r="79" spans="1:23" ht="30" customHeight="1">
      <c r="B79" s="23"/>
      <c r="C79" s="249">
        <v>2018</v>
      </c>
      <c r="D79" s="249"/>
      <c r="E79" s="225" t="s">
        <v>1422</v>
      </c>
      <c r="F79" s="270" t="s">
        <v>1421</v>
      </c>
      <c r="G79" s="270"/>
      <c r="H79" s="270"/>
      <c r="I79" s="225" t="s">
        <v>450</v>
      </c>
      <c r="J79" s="270" t="s">
        <v>17</v>
      </c>
      <c r="K79" s="270"/>
      <c r="L79" s="223" t="s">
        <v>29</v>
      </c>
      <c r="M79" s="223">
        <v>4</v>
      </c>
      <c r="N79" s="249" t="s">
        <v>19</v>
      </c>
      <c r="O79" s="249"/>
      <c r="P79" s="249"/>
      <c r="Q79" s="223" t="s">
        <v>18</v>
      </c>
      <c r="R79" s="42">
        <f>Cagra!R79+Cuman!R79+Ceco!R79+Csper!R79+Cchi!R79+Cgiur!R79</f>
        <v>0</v>
      </c>
      <c r="S79" s="42">
        <f>Cagra!S79+Cuman!S79+Ceco!S79+Csper!S79+Cchi!S79+Cgiur!S79</f>
        <v>0</v>
      </c>
      <c r="T79" s="42">
        <f>Cagra!T79+Cuman!T79+Ceco!T79+Csper!T79+Cchi!T79+Cgiur!T79</f>
        <v>0</v>
      </c>
      <c r="U79" s="42">
        <f>Cagra!U79+Cuman!U79+Ceco!U79+Csper!U79+Cchi!U79+Cgiur!U79</f>
        <v>0</v>
      </c>
      <c r="V79" s="42">
        <f>Cagra!V79+Cuman!V79+Ceco!V79+Csper!V79+Cchi!V79+Cgiur!V79</f>
        <v>0</v>
      </c>
      <c r="W79" s="42">
        <f>Cagra!W79+Cuman!W79+Ceco!W79+Csper!W79+Cchi!W79+Cgiur!W79</f>
        <v>0</v>
      </c>
    </row>
    <row r="80" spans="1:23" ht="30" customHeight="1">
      <c r="B80" s="23"/>
      <c r="C80" s="249">
        <v>2018</v>
      </c>
      <c r="D80" s="249"/>
      <c r="E80" s="225" t="s">
        <v>1420</v>
      </c>
      <c r="F80" s="270" t="s">
        <v>1419</v>
      </c>
      <c r="G80" s="270"/>
      <c r="H80" s="270"/>
      <c r="I80" s="225" t="s">
        <v>450</v>
      </c>
      <c r="J80" s="270" t="s">
        <v>17</v>
      </c>
      <c r="K80" s="270"/>
      <c r="L80" s="223" t="s">
        <v>29</v>
      </c>
      <c r="M80" s="223">
        <v>4</v>
      </c>
      <c r="N80" s="249" t="s">
        <v>19</v>
      </c>
      <c r="O80" s="249"/>
      <c r="P80" s="249"/>
      <c r="Q80" s="223" t="s">
        <v>18</v>
      </c>
      <c r="R80" s="42">
        <f>Cagra!R80+Cuman!R80+Ceco!R80+Csper!R80+Cchi!R80+Cgiur!R80</f>
        <v>0</v>
      </c>
      <c r="S80" s="42">
        <f>Cagra!S80+Cuman!S80+Ceco!S80+Csper!S80+Cchi!S80+Cgiur!S80</f>
        <v>0</v>
      </c>
      <c r="T80" s="42">
        <f>Cagra!T80+Cuman!T80+Ceco!T80+Csper!T80+Cchi!T80+Cgiur!T80</f>
        <v>0</v>
      </c>
      <c r="U80" s="42">
        <f>Cagra!U80+Cuman!U80+Ceco!U80+Csper!U80+Cchi!U80+Cgiur!U80</f>
        <v>0</v>
      </c>
      <c r="V80" s="42">
        <f>Cagra!V80+Cuman!V80+Ceco!V80+Csper!V80+Cchi!V80+Cgiur!V80</f>
        <v>0</v>
      </c>
      <c r="W80" s="42">
        <f>Cagra!W80+Cuman!W80+Ceco!W80+Csper!W80+Cchi!W80+Cgiur!W80</f>
        <v>0</v>
      </c>
    </row>
    <row r="81" spans="2:23" s="41" customFormat="1" ht="30" customHeight="1">
      <c r="B81" s="24"/>
      <c r="C81" s="259">
        <v>2018</v>
      </c>
      <c r="D81" s="259"/>
      <c r="E81" s="8" t="s">
        <v>1418</v>
      </c>
      <c r="F81" s="261" t="s">
        <v>1417</v>
      </c>
      <c r="G81" s="261"/>
      <c r="H81" s="261"/>
      <c r="I81" s="8" t="s">
        <v>450</v>
      </c>
      <c r="J81" s="261" t="s">
        <v>17</v>
      </c>
      <c r="K81" s="261"/>
      <c r="L81" s="226" t="s">
        <v>18</v>
      </c>
      <c r="M81" s="226">
        <v>3</v>
      </c>
      <c r="N81" s="259" t="s">
        <v>19</v>
      </c>
      <c r="O81" s="259"/>
      <c r="P81" s="259"/>
      <c r="Q81" s="226" t="s">
        <v>18</v>
      </c>
      <c r="R81" s="40">
        <f>Cagra!R81+Cuman!R81+Ceco!R81+Csper!R81+Cchi!R81+Cgiur!R81</f>
        <v>0</v>
      </c>
      <c r="S81" s="40">
        <f>Cagra!S81+Cuman!S81+Ceco!S81+Csper!S81+Cchi!S81+Cgiur!S81</f>
        <v>0</v>
      </c>
      <c r="T81" s="40">
        <f>Cagra!T81+Cuman!T81+Ceco!T81+Csper!T81+Cchi!T81+Cgiur!T81</f>
        <v>0</v>
      </c>
      <c r="U81" s="40">
        <f>Cagra!U81+Cuman!U81+Ceco!U81+Csper!U81+Cchi!U81+Cgiur!U81</f>
        <v>0</v>
      </c>
      <c r="V81" s="40">
        <f>Cagra!V81+Cuman!V81+Ceco!V81+Csper!V81+Cchi!V81+Cgiur!V81</f>
        <v>0</v>
      </c>
      <c r="W81" s="40">
        <f>Cagra!W81+Cuman!W81+Ceco!W81+Csper!W81+Cchi!W81+Cgiur!W81</f>
        <v>0</v>
      </c>
    </row>
    <row r="82" spans="2:23" ht="30" customHeight="1">
      <c r="B82" s="23"/>
      <c r="C82" s="249">
        <v>2018</v>
      </c>
      <c r="D82" s="249"/>
      <c r="E82" s="225" t="s">
        <v>1416</v>
      </c>
      <c r="F82" s="270" t="s">
        <v>1415</v>
      </c>
      <c r="G82" s="270"/>
      <c r="H82" s="270"/>
      <c r="I82" s="225" t="s">
        <v>450</v>
      </c>
      <c r="J82" s="270" t="s">
        <v>17</v>
      </c>
      <c r="K82" s="270"/>
      <c r="L82" s="223" t="s">
        <v>29</v>
      </c>
      <c r="M82" s="223">
        <v>4</v>
      </c>
      <c r="N82" s="249" t="s">
        <v>19</v>
      </c>
      <c r="O82" s="249"/>
      <c r="P82" s="249"/>
      <c r="Q82" s="223" t="s">
        <v>18</v>
      </c>
      <c r="R82" s="42">
        <f>Cagra!R82+Cuman!R82+Ceco!R82+Csper!R82+Cchi!R82+Cgiur!R82</f>
        <v>0</v>
      </c>
      <c r="S82" s="42">
        <f>Cagra!S82+Cuman!S82+Ceco!S82+Csper!S82+Cchi!S82+Cgiur!S82</f>
        <v>0</v>
      </c>
      <c r="T82" s="42">
        <f>Cagra!T82+Cuman!T82+Ceco!T82+Csper!T82+Cchi!T82+Cgiur!T82</f>
        <v>0</v>
      </c>
      <c r="U82" s="42">
        <f>Cagra!U82+Cuman!U82+Ceco!U82+Csper!U82+Cchi!U82+Cgiur!U82</f>
        <v>0</v>
      </c>
      <c r="V82" s="42">
        <f>Cagra!V82+Cuman!V82+Ceco!V82+Csper!V82+Cchi!V82+Cgiur!V82</f>
        <v>0</v>
      </c>
      <c r="W82" s="42">
        <f>Cagra!W82+Cuman!W82+Ceco!W82+Csper!W82+Cchi!W82+Cgiur!W82</f>
        <v>0</v>
      </c>
    </row>
    <row r="83" spans="2:23" ht="30" customHeight="1">
      <c r="B83" s="23"/>
      <c r="C83" s="249">
        <v>2018</v>
      </c>
      <c r="D83" s="249"/>
      <c r="E83" s="225" t="s">
        <v>1414</v>
      </c>
      <c r="F83" s="270" t="s">
        <v>1413</v>
      </c>
      <c r="G83" s="270"/>
      <c r="H83" s="270"/>
      <c r="I83" s="225" t="s">
        <v>450</v>
      </c>
      <c r="J83" s="270" t="s">
        <v>17</v>
      </c>
      <c r="K83" s="270"/>
      <c r="L83" s="223" t="s">
        <v>29</v>
      </c>
      <c r="M83" s="223">
        <v>4</v>
      </c>
      <c r="N83" s="249" t="s">
        <v>19</v>
      </c>
      <c r="O83" s="249"/>
      <c r="P83" s="249"/>
      <c r="Q83" s="223" t="s">
        <v>18</v>
      </c>
      <c r="R83" s="42">
        <f>Cagra!R83+Cuman!R83+Ceco!R83+Csper!R83+Cchi!R83+Cgiur!R83</f>
        <v>0</v>
      </c>
      <c r="S83" s="42">
        <f>Cagra!S83+Cuman!S83+Ceco!S83+Csper!S83+Cchi!S83+Cgiur!S83</f>
        <v>0</v>
      </c>
      <c r="T83" s="42">
        <f>Cagra!T83+Cuman!T83+Ceco!T83+Csper!T83+Cchi!T83+Cgiur!T83</f>
        <v>0</v>
      </c>
      <c r="U83" s="42">
        <f>Cagra!U83+Cuman!U83+Ceco!U83+Csper!U83+Cchi!U83+Cgiur!U83</f>
        <v>0</v>
      </c>
      <c r="V83" s="42">
        <f>Cagra!V83+Cuman!V83+Ceco!V83+Csper!V83+Cchi!V83+Cgiur!V83</f>
        <v>0</v>
      </c>
      <c r="W83" s="42">
        <f>Cagra!W83+Cuman!W83+Ceco!W83+Csper!W83+Cchi!W83+Cgiur!W83</f>
        <v>0</v>
      </c>
    </row>
    <row r="84" spans="2:23" ht="30" customHeight="1">
      <c r="B84" s="23"/>
      <c r="C84" s="249">
        <v>2018</v>
      </c>
      <c r="D84" s="249"/>
      <c r="E84" s="225" t="s">
        <v>1412</v>
      </c>
      <c r="F84" s="270" t="s">
        <v>1411</v>
      </c>
      <c r="G84" s="270"/>
      <c r="H84" s="270"/>
      <c r="I84" s="225" t="s">
        <v>450</v>
      </c>
      <c r="J84" s="270" t="s">
        <v>17</v>
      </c>
      <c r="K84" s="270"/>
      <c r="L84" s="223" t="s">
        <v>29</v>
      </c>
      <c r="M84" s="223">
        <v>4</v>
      </c>
      <c r="N84" s="249" t="s">
        <v>19</v>
      </c>
      <c r="O84" s="249"/>
      <c r="P84" s="249"/>
      <c r="Q84" s="223" t="s">
        <v>18</v>
      </c>
      <c r="R84" s="42">
        <f>Cagra!R84+Cuman!R84+Ceco!R84+Csper!R84+Cchi!R84+Cgiur!R84</f>
        <v>0</v>
      </c>
      <c r="S84" s="42">
        <f>Cagra!S84+Cuman!S84+Ceco!S84+Csper!S84+Cchi!S84+Cgiur!S84</f>
        <v>0</v>
      </c>
      <c r="T84" s="42">
        <f>Cagra!T84+Cuman!T84+Ceco!T84+Csper!T84+Cchi!T84+Cgiur!T84</f>
        <v>0</v>
      </c>
      <c r="U84" s="42">
        <f>Cagra!U84+Cuman!U84+Ceco!U84+Csper!U84+Cchi!U84+Cgiur!U84</f>
        <v>0</v>
      </c>
      <c r="V84" s="42">
        <f>Cagra!V84+Cuman!V84+Ceco!V84+Csper!V84+Cchi!V84+Cgiur!V84</f>
        <v>0</v>
      </c>
      <c r="W84" s="42">
        <f>Cagra!W84+Cuman!W84+Ceco!W84+Csper!W84+Cchi!W84+Cgiur!W84</f>
        <v>0</v>
      </c>
    </row>
    <row r="85" spans="2:23" ht="30" customHeight="1">
      <c r="B85" s="23"/>
      <c r="C85" s="249">
        <v>2018</v>
      </c>
      <c r="D85" s="249"/>
      <c r="E85" s="225" t="s">
        <v>1410</v>
      </c>
      <c r="F85" s="270" t="s">
        <v>1409</v>
      </c>
      <c r="G85" s="270"/>
      <c r="H85" s="270"/>
      <c r="I85" s="225" t="s">
        <v>450</v>
      </c>
      <c r="J85" s="270" t="s">
        <v>17</v>
      </c>
      <c r="K85" s="270"/>
      <c r="L85" s="223" t="s">
        <v>29</v>
      </c>
      <c r="M85" s="223">
        <v>4</v>
      </c>
      <c r="N85" s="249" t="s">
        <v>19</v>
      </c>
      <c r="O85" s="249"/>
      <c r="P85" s="249"/>
      <c r="Q85" s="223" t="s">
        <v>18</v>
      </c>
      <c r="R85" s="42">
        <f>Cagra!R85+Cuman!R85+Ceco!R85+Csper!R85+Cchi!R85+Cgiur!R85</f>
        <v>0</v>
      </c>
      <c r="S85" s="42">
        <f>Cagra!S85+Cuman!S85+Ceco!S85+Csper!S85+Cchi!S85+Cgiur!S85</f>
        <v>0</v>
      </c>
      <c r="T85" s="42">
        <f>Cagra!T85+Cuman!T85+Ceco!T85+Csper!T85+Cchi!T85+Cgiur!T85</f>
        <v>0</v>
      </c>
      <c r="U85" s="42">
        <f>Cagra!U85+Cuman!U85+Ceco!U85+Csper!U85+Cchi!U85+Cgiur!U85</f>
        <v>0</v>
      </c>
      <c r="V85" s="42">
        <f>Cagra!V85+Cuman!V85+Ceco!V85+Csper!V85+Cchi!V85+Cgiur!V85</f>
        <v>0</v>
      </c>
      <c r="W85" s="42">
        <f>Cagra!W85+Cuman!W85+Ceco!W85+Csper!W85+Cchi!W85+Cgiur!W85</f>
        <v>0</v>
      </c>
    </row>
    <row r="86" spans="2:23" ht="30" customHeight="1">
      <c r="B86" s="23"/>
      <c r="C86" s="249">
        <v>2018</v>
      </c>
      <c r="D86" s="249"/>
      <c r="E86" s="225" t="s">
        <v>1408</v>
      </c>
      <c r="F86" s="270" t="s">
        <v>1407</v>
      </c>
      <c r="G86" s="270"/>
      <c r="H86" s="270"/>
      <c r="I86" s="225" t="s">
        <v>450</v>
      </c>
      <c r="J86" s="270" t="s">
        <v>17</v>
      </c>
      <c r="K86" s="270"/>
      <c r="L86" s="223" t="s">
        <v>29</v>
      </c>
      <c r="M86" s="223">
        <v>4</v>
      </c>
      <c r="N86" s="249" t="s">
        <v>19</v>
      </c>
      <c r="O86" s="249"/>
      <c r="P86" s="249"/>
      <c r="Q86" s="223" t="s">
        <v>18</v>
      </c>
      <c r="R86" s="42">
        <f>Cagra!R86+Cuman!R86+Ceco!R86+Csper!R86+Cchi!R86+Cgiur!R86</f>
        <v>0</v>
      </c>
      <c r="S86" s="42">
        <f>Cagra!S86+Cuman!S86+Ceco!S86+Csper!S86+Cchi!S86+Cgiur!S86</f>
        <v>0</v>
      </c>
      <c r="T86" s="42">
        <f>Cagra!T86+Cuman!T86+Ceco!T86+Csper!T86+Cchi!T86+Cgiur!T86</f>
        <v>0</v>
      </c>
      <c r="U86" s="42">
        <f>Cagra!U86+Cuman!U86+Ceco!U86+Csper!U86+Cchi!U86+Cgiur!U86</f>
        <v>0</v>
      </c>
      <c r="V86" s="42">
        <f>Cagra!V86+Cuman!V86+Ceco!V86+Csper!V86+Cchi!V86+Cgiur!V86</f>
        <v>0</v>
      </c>
      <c r="W86" s="42">
        <f>Cagra!W86+Cuman!W86+Ceco!W86+Csper!W86+Cchi!W86+Cgiur!W86</f>
        <v>0</v>
      </c>
    </row>
    <row r="87" spans="2:23" s="41" customFormat="1" ht="30" customHeight="1">
      <c r="B87" s="24"/>
      <c r="C87" s="259">
        <v>2018</v>
      </c>
      <c r="D87" s="259"/>
      <c r="E87" s="8" t="s">
        <v>1406</v>
      </c>
      <c r="F87" s="261" t="s">
        <v>1405</v>
      </c>
      <c r="G87" s="261"/>
      <c r="H87" s="261"/>
      <c r="I87" s="8" t="s">
        <v>450</v>
      </c>
      <c r="J87" s="261" t="s">
        <v>17</v>
      </c>
      <c r="K87" s="261"/>
      <c r="L87" s="226" t="s">
        <v>18</v>
      </c>
      <c r="M87" s="226">
        <v>3</v>
      </c>
      <c r="N87" s="259" t="s">
        <v>19</v>
      </c>
      <c r="O87" s="259"/>
      <c r="P87" s="259"/>
      <c r="Q87" s="226" t="s">
        <v>18</v>
      </c>
      <c r="R87" s="40">
        <f>Cagra!R87+Cuman!R87+Ceco!R87+Csper!R87+Cchi!R87+Cgiur!R87</f>
        <v>0</v>
      </c>
      <c r="S87" s="40">
        <f>Cagra!S87+Cuman!S87+Ceco!S87+Csper!S87+Cchi!S87+Cgiur!S87</f>
        <v>0</v>
      </c>
      <c r="T87" s="40">
        <f>Cagra!T87+Cuman!T87+Ceco!T87+Csper!T87+Cchi!T87+Cgiur!T87</f>
        <v>0</v>
      </c>
      <c r="U87" s="40">
        <f>Cagra!U87+Cuman!U87+Ceco!U87+Csper!U87+Cchi!U87+Cgiur!U87</f>
        <v>0</v>
      </c>
      <c r="V87" s="40">
        <f>Cagra!V87+Cuman!V87+Ceco!V87+Csper!V87+Cchi!V87+Cgiur!V87</f>
        <v>0</v>
      </c>
      <c r="W87" s="40">
        <f>Cagra!W87+Cuman!W87+Ceco!W87+Csper!W87+Cchi!W87+Cgiur!W87</f>
        <v>0</v>
      </c>
    </row>
    <row r="88" spans="2:23" ht="30" customHeight="1">
      <c r="B88" s="23"/>
      <c r="C88" s="249">
        <v>2018</v>
      </c>
      <c r="D88" s="249"/>
      <c r="E88" s="225" t="s">
        <v>1404</v>
      </c>
      <c r="F88" s="270" t="s">
        <v>1403</v>
      </c>
      <c r="G88" s="270"/>
      <c r="H88" s="270"/>
      <c r="I88" s="225" t="s">
        <v>450</v>
      </c>
      <c r="J88" s="270" t="s">
        <v>17</v>
      </c>
      <c r="K88" s="270"/>
      <c r="L88" s="223" t="s">
        <v>18</v>
      </c>
      <c r="M88" s="223">
        <v>4</v>
      </c>
      <c r="N88" s="249" t="s">
        <v>19</v>
      </c>
      <c r="O88" s="249"/>
      <c r="P88" s="249"/>
      <c r="Q88" s="223" t="s">
        <v>18</v>
      </c>
      <c r="R88" s="42">
        <f>Cagra!R88+Cuman!R88+Ceco!R88+Csper!R88+Cchi!R88+Cgiur!R88</f>
        <v>0</v>
      </c>
      <c r="S88" s="42">
        <f>Cagra!S88+Cuman!S88+Ceco!S88+Csper!S88+Cchi!S88+Cgiur!S88</f>
        <v>0</v>
      </c>
      <c r="T88" s="42">
        <f>Cagra!T88+Cuman!T88+Ceco!T88+Csper!T88+Cchi!T88+Cgiur!T88</f>
        <v>0</v>
      </c>
      <c r="U88" s="42">
        <f>Cagra!U88+Cuman!U88+Ceco!U88+Csper!U88+Cchi!U88+Cgiur!U88</f>
        <v>0</v>
      </c>
      <c r="V88" s="42">
        <f>Cagra!V88+Cuman!V88+Ceco!V88+Csper!V88+Cchi!V88+Cgiur!V88</f>
        <v>0</v>
      </c>
      <c r="W88" s="42">
        <f>Cagra!W88+Cuman!W88+Ceco!W88+Csper!W88+Cchi!W88+Cgiur!W88</f>
        <v>0</v>
      </c>
    </row>
    <row r="89" spans="2:23" s="45" customFormat="1" ht="30" customHeight="1">
      <c r="B89" s="29"/>
      <c r="C89" s="249">
        <v>2018</v>
      </c>
      <c r="D89" s="249"/>
      <c r="E89" s="228" t="s">
        <v>1402</v>
      </c>
      <c r="F89" s="251" t="s">
        <v>1401</v>
      </c>
      <c r="G89" s="251"/>
      <c r="H89" s="251"/>
      <c r="I89" s="228" t="s">
        <v>450</v>
      </c>
      <c r="J89" s="251" t="s">
        <v>17</v>
      </c>
      <c r="K89" s="251"/>
      <c r="L89" s="227" t="s">
        <v>29</v>
      </c>
      <c r="M89" s="227">
        <v>5</v>
      </c>
      <c r="N89" s="253" t="s">
        <v>19</v>
      </c>
      <c r="O89" s="253"/>
      <c r="P89" s="253"/>
      <c r="Q89" s="227" t="s">
        <v>18</v>
      </c>
      <c r="R89" s="44">
        <f>Cagra!R89+Cuman!R89+Ceco!R89+Csper!R89+Cchi!R89+Cgiur!R89</f>
        <v>0</v>
      </c>
      <c r="S89" s="44">
        <f>Cagra!S89+Cuman!S89+Ceco!S89+Csper!S89+Cchi!S89+Cgiur!S89</f>
        <v>0</v>
      </c>
      <c r="T89" s="44">
        <f>Cagra!T89+Cuman!T89+Ceco!T89+Csper!T89+Cchi!T89+Cgiur!T89</f>
        <v>0</v>
      </c>
      <c r="U89" s="44">
        <f>Cagra!U89+Cuman!U89+Ceco!U89+Csper!U89+Cchi!U89+Cgiur!U89</f>
        <v>0</v>
      </c>
      <c r="V89" s="44">
        <f>Cagra!V89+Cuman!V89+Ceco!V89+Csper!V89+Cchi!V89+Cgiur!V89</f>
        <v>0</v>
      </c>
      <c r="W89" s="44">
        <f>Cagra!W89+Cuman!W89+Ceco!W89+Csper!W89+Cchi!W89+Cgiur!W89</f>
        <v>0</v>
      </c>
    </row>
    <row r="90" spans="2:23" ht="30" customHeight="1">
      <c r="B90" s="26"/>
      <c r="C90" s="249">
        <v>2018</v>
      </c>
      <c r="D90" s="249"/>
      <c r="E90" s="225" t="s">
        <v>1400</v>
      </c>
      <c r="F90" s="270" t="s">
        <v>1399</v>
      </c>
      <c r="G90" s="270"/>
      <c r="H90" s="270"/>
      <c r="I90" s="225" t="s">
        <v>450</v>
      </c>
      <c r="J90" s="270" t="s">
        <v>17</v>
      </c>
      <c r="K90" s="270"/>
      <c r="L90" s="223" t="s">
        <v>29</v>
      </c>
      <c r="M90" s="223">
        <v>5</v>
      </c>
      <c r="N90" s="249" t="s">
        <v>19</v>
      </c>
      <c r="O90" s="249"/>
      <c r="P90" s="249"/>
      <c r="Q90" s="223" t="s">
        <v>18</v>
      </c>
      <c r="R90" s="42">
        <f>Cagra!R90+Cuman!R90+Ceco!R90+Csper!R90+Cchi!R90+Cgiur!R90</f>
        <v>0</v>
      </c>
      <c r="S90" s="42">
        <f>Cagra!S90+Cuman!S90+Ceco!S90+Csper!S90+Cchi!S90+Cgiur!S90</f>
        <v>0</v>
      </c>
      <c r="T90" s="42">
        <f>Cagra!T90+Cuman!T90+Ceco!T90+Csper!T90+Cchi!T90+Cgiur!T90</f>
        <v>0</v>
      </c>
      <c r="U90" s="42">
        <f>Cagra!U90+Cuman!U90+Ceco!U90+Csper!U90+Cchi!U90+Cgiur!U90</f>
        <v>0</v>
      </c>
      <c r="V90" s="42">
        <f>Cagra!V90+Cuman!V90+Ceco!V90+Csper!V90+Cchi!V90+Cgiur!V90</f>
        <v>0</v>
      </c>
      <c r="W90" s="42">
        <f>Cagra!W90+Cuman!W90+Ceco!W90+Csper!W90+Cchi!W90+Cgiur!W90</f>
        <v>0</v>
      </c>
    </row>
    <row r="91" spans="2:23" ht="30" customHeight="1">
      <c r="B91" s="26"/>
      <c r="C91" s="249">
        <v>2018</v>
      </c>
      <c r="D91" s="249"/>
      <c r="E91" s="225" t="s">
        <v>1398</v>
      </c>
      <c r="F91" s="270" t="s">
        <v>1397</v>
      </c>
      <c r="G91" s="270"/>
      <c r="H91" s="270"/>
      <c r="I91" s="225" t="s">
        <v>450</v>
      </c>
      <c r="J91" s="270" t="s">
        <v>17</v>
      </c>
      <c r="K91" s="270"/>
      <c r="L91" s="223" t="s">
        <v>29</v>
      </c>
      <c r="M91" s="223">
        <v>5</v>
      </c>
      <c r="N91" s="249" t="s">
        <v>19</v>
      </c>
      <c r="O91" s="249"/>
      <c r="P91" s="249"/>
      <c r="Q91" s="223" t="s">
        <v>18</v>
      </c>
      <c r="R91" s="42">
        <f>Cagra!R91+Cuman!R91+Ceco!R91+Csper!R91+Cchi!R91+Cgiur!R91</f>
        <v>0</v>
      </c>
      <c r="S91" s="42">
        <f>Cagra!S91+Cuman!S91+Ceco!S91+Csper!S91+Cchi!S91+Cgiur!S91</f>
        <v>0</v>
      </c>
      <c r="T91" s="42">
        <f>Cagra!T91+Cuman!T91+Ceco!T91+Csper!T91+Cchi!T91+Cgiur!T91</f>
        <v>0</v>
      </c>
      <c r="U91" s="42">
        <f>Cagra!U91+Cuman!U91+Ceco!U91+Csper!U91+Cchi!U91+Cgiur!U91</f>
        <v>0</v>
      </c>
      <c r="V91" s="42">
        <f>Cagra!V91+Cuman!V91+Ceco!V91+Csper!V91+Cchi!V91+Cgiur!V91</f>
        <v>0</v>
      </c>
      <c r="W91" s="42">
        <f>Cagra!W91+Cuman!W91+Ceco!W91+Csper!W91+Cchi!W91+Cgiur!W91</f>
        <v>0</v>
      </c>
    </row>
    <row r="92" spans="2:23" ht="30" customHeight="1">
      <c r="B92" s="23"/>
      <c r="C92" s="249">
        <v>2018</v>
      </c>
      <c r="D92" s="249"/>
      <c r="E92" s="225" t="s">
        <v>1396</v>
      </c>
      <c r="F92" s="270" t="s">
        <v>1394</v>
      </c>
      <c r="G92" s="270"/>
      <c r="H92" s="270"/>
      <c r="I92" s="225" t="s">
        <v>450</v>
      </c>
      <c r="J92" s="270" t="s">
        <v>17</v>
      </c>
      <c r="K92" s="270"/>
      <c r="L92" s="223" t="s">
        <v>18</v>
      </c>
      <c r="M92" s="223">
        <v>4</v>
      </c>
      <c r="N92" s="249" t="s">
        <v>19</v>
      </c>
      <c r="O92" s="249"/>
      <c r="P92" s="249"/>
      <c r="Q92" s="223" t="s">
        <v>18</v>
      </c>
      <c r="R92" s="42">
        <f>Cagra!R92+Cuman!R92+Ceco!R92+Csper!R92+Cchi!R92+Cgiur!R92</f>
        <v>0</v>
      </c>
      <c r="S92" s="42">
        <f>Cagra!S92+Cuman!S92+Ceco!S92+Csper!S92+Cchi!S92+Cgiur!S92</f>
        <v>0</v>
      </c>
      <c r="T92" s="42">
        <f>Cagra!T92+Cuman!T92+Ceco!T92+Csper!T92+Cchi!T92+Cgiur!T92</f>
        <v>0</v>
      </c>
      <c r="U92" s="42">
        <f>Cagra!U92+Cuman!U92+Ceco!U92+Csper!U92+Cchi!U92+Cgiur!U92</f>
        <v>0</v>
      </c>
      <c r="V92" s="42">
        <f>Cagra!V92+Cuman!V92+Ceco!V92+Csper!V92+Cchi!V92+Cgiur!V92</f>
        <v>0</v>
      </c>
      <c r="W92" s="42">
        <f>Cagra!W92+Cuman!W92+Ceco!W92+Csper!W92+Cchi!W92+Cgiur!W92</f>
        <v>0</v>
      </c>
    </row>
    <row r="93" spans="2:23" ht="30" customHeight="1">
      <c r="B93" s="26"/>
      <c r="C93" s="249">
        <v>2018</v>
      </c>
      <c r="D93" s="249"/>
      <c r="E93" s="225" t="s">
        <v>1395</v>
      </c>
      <c r="F93" s="270" t="s">
        <v>1394</v>
      </c>
      <c r="G93" s="270"/>
      <c r="H93" s="270"/>
      <c r="I93" s="225" t="s">
        <v>450</v>
      </c>
      <c r="J93" s="270" t="s">
        <v>17</v>
      </c>
      <c r="K93" s="270"/>
      <c r="L93" s="223" t="s">
        <v>29</v>
      </c>
      <c r="M93" s="223">
        <v>5</v>
      </c>
      <c r="N93" s="249" t="s">
        <v>19</v>
      </c>
      <c r="O93" s="249"/>
      <c r="P93" s="249"/>
      <c r="Q93" s="223" t="s">
        <v>18</v>
      </c>
      <c r="R93" s="42">
        <f>Cagra!R93+Cuman!R93+Ceco!R93+Csper!R93+Cchi!R93+Cgiur!R93</f>
        <v>0</v>
      </c>
      <c r="S93" s="42">
        <f>Cagra!S93+Cuman!S93+Ceco!S93+Csper!S93+Cchi!S93+Cgiur!S93</f>
        <v>0</v>
      </c>
      <c r="T93" s="42">
        <f>Cagra!T93+Cuman!T93+Ceco!T93+Csper!T93+Cchi!T93+Cgiur!T93</f>
        <v>0</v>
      </c>
      <c r="U93" s="42">
        <f>Cagra!U93+Cuman!U93+Ceco!U93+Csper!U93+Cchi!U93+Cgiur!U93</f>
        <v>0</v>
      </c>
      <c r="V93" s="42">
        <f>Cagra!V93+Cuman!V93+Ceco!V93+Csper!V93+Cchi!V93+Cgiur!V93</f>
        <v>0</v>
      </c>
      <c r="W93" s="42">
        <f>Cagra!W93+Cuman!W93+Ceco!W93+Csper!W93+Cchi!W93+Cgiur!W93</f>
        <v>0</v>
      </c>
    </row>
    <row r="94" spans="2:23" ht="30" customHeight="1">
      <c r="B94" s="26"/>
      <c r="C94" s="249">
        <v>2018</v>
      </c>
      <c r="D94" s="249"/>
      <c r="E94" s="225" t="s">
        <v>1393</v>
      </c>
      <c r="F94" s="270" t="s">
        <v>1392</v>
      </c>
      <c r="G94" s="270"/>
      <c r="H94" s="270"/>
      <c r="I94" s="225" t="s">
        <v>450</v>
      </c>
      <c r="J94" s="270" t="s">
        <v>17</v>
      </c>
      <c r="K94" s="270"/>
      <c r="L94" s="223" t="s">
        <v>29</v>
      </c>
      <c r="M94" s="223">
        <v>5</v>
      </c>
      <c r="N94" s="249" t="s">
        <v>19</v>
      </c>
      <c r="O94" s="249"/>
      <c r="P94" s="249"/>
      <c r="Q94" s="223" t="s">
        <v>18</v>
      </c>
      <c r="R94" s="42">
        <f>Cagra!R94+Cuman!R94+Ceco!R94+Csper!R94+Cchi!R94+Cgiur!R94</f>
        <v>0</v>
      </c>
      <c r="S94" s="42">
        <f>Cagra!S94+Cuman!S94+Ceco!S94+Csper!S94+Cchi!S94+Cgiur!S94</f>
        <v>0</v>
      </c>
      <c r="T94" s="42">
        <f>Cagra!T94+Cuman!T94+Ceco!T94+Csper!T94+Cchi!T94+Cgiur!T94</f>
        <v>0</v>
      </c>
      <c r="U94" s="42">
        <f>Cagra!U94+Cuman!U94+Ceco!U94+Csper!U94+Cchi!U94+Cgiur!U94</f>
        <v>0</v>
      </c>
      <c r="V94" s="42">
        <f>Cagra!V94+Cuman!V94+Ceco!V94+Csper!V94+Cchi!V94+Cgiur!V94</f>
        <v>0</v>
      </c>
      <c r="W94" s="42">
        <f>Cagra!W94+Cuman!W94+Ceco!W94+Csper!W94+Cchi!W94+Cgiur!W94</f>
        <v>0</v>
      </c>
    </row>
    <row r="95" spans="2:23" ht="30" customHeight="1">
      <c r="B95" s="26"/>
      <c r="C95" s="249">
        <v>2018</v>
      </c>
      <c r="D95" s="249"/>
      <c r="E95" s="225" t="s">
        <v>1391</v>
      </c>
      <c r="F95" s="270" t="s">
        <v>1390</v>
      </c>
      <c r="G95" s="270"/>
      <c r="H95" s="270"/>
      <c r="I95" s="225" t="s">
        <v>450</v>
      </c>
      <c r="J95" s="270" t="s">
        <v>17</v>
      </c>
      <c r="K95" s="270"/>
      <c r="L95" s="223" t="s">
        <v>29</v>
      </c>
      <c r="M95" s="223">
        <v>5</v>
      </c>
      <c r="N95" s="249" t="s">
        <v>19</v>
      </c>
      <c r="O95" s="249"/>
      <c r="P95" s="249"/>
      <c r="Q95" s="223" t="s">
        <v>18</v>
      </c>
      <c r="R95" s="42">
        <f>Cagra!R95+Cuman!R95+Ceco!R95+Csper!R95+Cchi!R95+Cgiur!R95</f>
        <v>0</v>
      </c>
      <c r="S95" s="42">
        <f>Cagra!S95+Cuman!S95+Ceco!S95+Csper!S95+Cchi!S95+Cgiur!S95</f>
        <v>0</v>
      </c>
      <c r="T95" s="42">
        <f>Cagra!T95+Cuman!T95+Ceco!T95+Csper!T95+Cchi!T95+Cgiur!T95</f>
        <v>0</v>
      </c>
      <c r="U95" s="42">
        <f>Cagra!U95+Cuman!U95+Ceco!U95+Csper!U95+Cchi!U95+Cgiur!U95</f>
        <v>0</v>
      </c>
      <c r="V95" s="42">
        <f>Cagra!V95+Cuman!V95+Ceco!V95+Csper!V95+Cchi!V95+Cgiur!V95</f>
        <v>0</v>
      </c>
      <c r="W95" s="42">
        <f>Cagra!W95+Cuman!W95+Ceco!W95+Csper!W95+Cchi!W95+Cgiur!W95</f>
        <v>0</v>
      </c>
    </row>
    <row r="96" spans="2:23" ht="30" customHeight="1">
      <c r="B96" s="23"/>
      <c r="C96" s="249">
        <v>2018</v>
      </c>
      <c r="D96" s="249"/>
      <c r="E96" s="225" t="s">
        <v>1389</v>
      </c>
      <c r="F96" s="270" t="s">
        <v>1388</v>
      </c>
      <c r="G96" s="270"/>
      <c r="H96" s="270"/>
      <c r="I96" s="225" t="s">
        <v>450</v>
      </c>
      <c r="J96" s="270" t="s">
        <v>17</v>
      </c>
      <c r="K96" s="270"/>
      <c r="L96" s="223" t="s">
        <v>18</v>
      </c>
      <c r="M96" s="223">
        <v>4</v>
      </c>
      <c r="N96" s="249" t="s">
        <v>19</v>
      </c>
      <c r="O96" s="249"/>
      <c r="P96" s="249"/>
      <c r="Q96" s="223" t="s">
        <v>18</v>
      </c>
      <c r="R96" s="42">
        <f>Cagra!R96+Cuman!R96+Ceco!R96+Csper!R96+Cchi!R96+Cgiur!R96</f>
        <v>0</v>
      </c>
      <c r="S96" s="42">
        <f>Cagra!S96+Cuman!S96+Ceco!S96+Csper!S96+Cchi!S96+Cgiur!S96</f>
        <v>0</v>
      </c>
      <c r="T96" s="42">
        <f>Cagra!T96+Cuman!T96+Ceco!T96+Csper!T96+Cchi!T96+Cgiur!T96</f>
        <v>0</v>
      </c>
      <c r="U96" s="42">
        <f>Cagra!U96+Cuman!U96+Ceco!U96+Csper!U96+Cchi!U96+Cgiur!U96</f>
        <v>0</v>
      </c>
      <c r="V96" s="42">
        <f>Cagra!V96+Cuman!V96+Ceco!V96+Csper!V96+Cchi!V96+Cgiur!V96</f>
        <v>0</v>
      </c>
      <c r="W96" s="42">
        <f>Cagra!W96+Cuman!W96+Ceco!W96+Csper!W96+Cchi!W96+Cgiur!W96</f>
        <v>0</v>
      </c>
    </row>
    <row r="97" spans="2:23" ht="30" customHeight="1">
      <c r="B97" s="26"/>
      <c r="C97" s="249">
        <v>2018</v>
      </c>
      <c r="D97" s="249"/>
      <c r="E97" s="225" t="s">
        <v>1387</v>
      </c>
      <c r="F97" s="270" t="s">
        <v>1386</v>
      </c>
      <c r="G97" s="270"/>
      <c r="H97" s="270"/>
      <c r="I97" s="225" t="s">
        <v>450</v>
      </c>
      <c r="J97" s="270" t="s">
        <v>17</v>
      </c>
      <c r="K97" s="270"/>
      <c r="L97" s="223" t="s">
        <v>29</v>
      </c>
      <c r="M97" s="223">
        <v>5</v>
      </c>
      <c r="N97" s="249" t="s">
        <v>19</v>
      </c>
      <c r="O97" s="249"/>
      <c r="P97" s="249"/>
      <c r="Q97" s="223" t="s">
        <v>18</v>
      </c>
      <c r="R97" s="42">
        <f>Cagra!R97+Cuman!R97+Ceco!R97+Csper!R97+Cchi!R97+Cgiur!R97</f>
        <v>0</v>
      </c>
      <c r="S97" s="42">
        <f>Cagra!S97+Cuman!S97+Ceco!S97+Csper!S97+Cchi!S97+Cgiur!S97</f>
        <v>0</v>
      </c>
      <c r="T97" s="42">
        <f>Cagra!T97+Cuman!T97+Ceco!T97+Csper!T97+Cchi!T97+Cgiur!T97</f>
        <v>0</v>
      </c>
      <c r="U97" s="42">
        <f>Cagra!U97+Cuman!U97+Ceco!U97+Csper!U97+Cchi!U97+Cgiur!U97</f>
        <v>0</v>
      </c>
      <c r="V97" s="42">
        <f>Cagra!V97+Cuman!V97+Ceco!V97+Csper!V97+Cchi!V97+Cgiur!V97</f>
        <v>0</v>
      </c>
      <c r="W97" s="42">
        <f>Cagra!W97+Cuman!W97+Ceco!W97+Csper!W97+Cchi!W97+Cgiur!W97</f>
        <v>0</v>
      </c>
    </row>
    <row r="98" spans="2:23" ht="30" customHeight="1">
      <c r="B98" s="26"/>
      <c r="C98" s="249">
        <v>2018</v>
      </c>
      <c r="D98" s="249"/>
      <c r="E98" s="225" t="s">
        <v>1385</v>
      </c>
      <c r="F98" s="270" t="s">
        <v>1384</v>
      </c>
      <c r="G98" s="270"/>
      <c r="H98" s="270"/>
      <c r="I98" s="225" t="s">
        <v>450</v>
      </c>
      <c r="J98" s="270" t="s">
        <v>17</v>
      </c>
      <c r="K98" s="270"/>
      <c r="L98" s="223" t="s">
        <v>29</v>
      </c>
      <c r="M98" s="223">
        <v>5</v>
      </c>
      <c r="N98" s="249" t="s">
        <v>19</v>
      </c>
      <c r="O98" s="249"/>
      <c r="P98" s="249"/>
      <c r="Q98" s="223" t="s">
        <v>18</v>
      </c>
      <c r="R98" s="42">
        <f>Cagra!R98+Cuman!R98+Ceco!R98+Csper!R98+Cchi!R98+Cgiur!R98</f>
        <v>0</v>
      </c>
      <c r="S98" s="42">
        <f>Cagra!S98+Cuman!S98+Ceco!S98+Csper!S98+Cchi!S98+Cgiur!S98</f>
        <v>0</v>
      </c>
      <c r="T98" s="42">
        <f>Cagra!T98+Cuman!T98+Ceco!T98+Csper!T98+Cchi!T98+Cgiur!T98</f>
        <v>0</v>
      </c>
      <c r="U98" s="42">
        <f>Cagra!U98+Cuman!U98+Ceco!U98+Csper!U98+Cchi!U98+Cgiur!U98</f>
        <v>0</v>
      </c>
      <c r="V98" s="42">
        <f>Cagra!V98+Cuman!V98+Ceco!V98+Csper!V98+Cchi!V98+Cgiur!V98</f>
        <v>0</v>
      </c>
      <c r="W98" s="42">
        <f>Cagra!W98+Cuman!W98+Ceco!W98+Csper!W98+Cchi!W98+Cgiur!W98</f>
        <v>0</v>
      </c>
    </row>
    <row r="99" spans="2:23" ht="30" customHeight="1">
      <c r="B99" s="26"/>
      <c r="C99" s="249">
        <v>2018</v>
      </c>
      <c r="D99" s="249"/>
      <c r="E99" s="225" t="s">
        <v>1383</v>
      </c>
      <c r="F99" s="270" t="s">
        <v>1382</v>
      </c>
      <c r="G99" s="270"/>
      <c r="H99" s="270"/>
      <c r="I99" s="225" t="s">
        <v>450</v>
      </c>
      <c r="J99" s="270" t="s">
        <v>17</v>
      </c>
      <c r="K99" s="270"/>
      <c r="L99" s="223" t="s">
        <v>29</v>
      </c>
      <c r="M99" s="223">
        <v>5</v>
      </c>
      <c r="N99" s="249" t="s">
        <v>19</v>
      </c>
      <c r="O99" s="249"/>
      <c r="P99" s="249"/>
      <c r="Q99" s="223" t="s">
        <v>18</v>
      </c>
      <c r="R99" s="42">
        <f>Cagra!R99+Cuman!R99+Ceco!R99+Csper!R99+Cchi!R99+Cgiur!R99</f>
        <v>0</v>
      </c>
      <c r="S99" s="42">
        <f>Cagra!S99+Cuman!S99+Ceco!S99+Csper!S99+Cchi!S99+Cgiur!S99</f>
        <v>0</v>
      </c>
      <c r="T99" s="42">
        <f>Cagra!T99+Cuman!T99+Ceco!T99+Csper!T99+Cchi!T99+Cgiur!T99</f>
        <v>0</v>
      </c>
      <c r="U99" s="42">
        <f>Cagra!U99+Cuman!U99+Ceco!U99+Csper!U99+Cchi!U99+Cgiur!U99</f>
        <v>0</v>
      </c>
      <c r="V99" s="42">
        <f>Cagra!V99+Cuman!V99+Ceco!V99+Csper!V99+Cchi!V99+Cgiur!V99</f>
        <v>0</v>
      </c>
      <c r="W99" s="42">
        <f>Cagra!W99+Cuman!W99+Ceco!W99+Csper!W99+Cchi!W99+Cgiur!W99</f>
        <v>0</v>
      </c>
    </row>
    <row r="100" spans="2:23" ht="30" customHeight="1">
      <c r="B100" s="23"/>
      <c r="C100" s="249">
        <v>2018</v>
      </c>
      <c r="D100" s="249"/>
      <c r="E100" s="225" t="s">
        <v>1381</v>
      </c>
      <c r="F100" s="270" t="s">
        <v>1379</v>
      </c>
      <c r="G100" s="270"/>
      <c r="H100" s="270"/>
      <c r="I100" s="225" t="s">
        <v>450</v>
      </c>
      <c r="J100" s="270" t="s">
        <v>17</v>
      </c>
      <c r="K100" s="270"/>
      <c r="L100" s="223" t="s">
        <v>18</v>
      </c>
      <c r="M100" s="223">
        <v>4</v>
      </c>
      <c r="N100" s="249" t="s">
        <v>19</v>
      </c>
      <c r="O100" s="249"/>
      <c r="P100" s="249"/>
      <c r="Q100" s="223" t="s">
        <v>18</v>
      </c>
      <c r="R100" s="42">
        <f>Cagra!R100+Cuman!R100+Ceco!R100+Csper!R100+Cchi!R100+Cgiur!R100</f>
        <v>0</v>
      </c>
      <c r="S100" s="42">
        <f>Cagra!S100+Cuman!S100+Ceco!S100+Csper!S100+Cchi!S100+Cgiur!S100</f>
        <v>0</v>
      </c>
      <c r="T100" s="42">
        <f>Cagra!T100+Cuman!T100+Ceco!T100+Csper!T100+Cchi!T100+Cgiur!T100</f>
        <v>0</v>
      </c>
      <c r="U100" s="42">
        <f>Cagra!U100+Cuman!U100+Ceco!U100+Csper!U100+Cchi!U100+Cgiur!U100</f>
        <v>0</v>
      </c>
      <c r="V100" s="42">
        <f>Cagra!V100+Cuman!V100+Ceco!V100+Csper!V100+Cchi!V100+Cgiur!V100</f>
        <v>0</v>
      </c>
      <c r="W100" s="42">
        <f>Cagra!W100+Cuman!W100+Ceco!W100+Csper!W100+Cchi!W100+Cgiur!W100</f>
        <v>0</v>
      </c>
    </row>
    <row r="101" spans="2:23" ht="30" customHeight="1">
      <c r="B101" s="26"/>
      <c r="C101" s="249">
        <v>2018</v>
      </c>
      <c r="D101" s="249"/>
      <c r="E101" s="225" t="s">
        <v>1380</v>
      </c>
      <c r="F101" s="270" t="s">
        <v>1379</v>
      </c>
      <c r="G101" s="270"/>
      <c r="H101" s="270"/>
      <c r="I101" s="225" t="s">
        <v>450</v>
      </c>
      <c r="J101" s="270" t="s">
        <v>17</v>
      </c>
      <c r="K101" s="270"/>
      <c r="L101" s="223" t="s">
        <v>29</v>
      </c>
      <c r="M101" s="223">
        <v>5</v>
      </c>
      <c r="N101" s="249" t="s">
        <v>19</v>
      </c>
      <c r="O101" s="249"/>
      <c r="P101" s="249"/>
      <c r="Q101" s="223" t="s">
        <v>18</v>
      </c>
      <c r="R101" s="42">
        <f>Cagra!R101+Cuman!R101+Ceco!R101+Csper!R101+Cchi!R101+Cgiur!R101</f>
        <v>0</v>
      </c>
      <c r="S101" s="42">
        <f>Cagra!S101+Cuman!S101+Ceco!S101+Csper!S101+Cchi!S101+Cgiur!S101</f>
        <v>0</v>
      </c>
      <c r="T101" s="42">
        <f>Cagra!T101+Cuman!T101+Ceco!T101+Csper!T101+Cchi!T101+Cgiur!T101</f>
        <v>0</v>
      </c>
      <c r="U101" s="42">
        <f>Cagra!U101+Cuman!U101+Ceco!U101+Csper!U101+Cchi!U101+Cgiur!U101</f>
        <v>0</v>
      </c>
      <c r="V101" s="42">
        <f>Cagra!V101+Cuman!V101+Ceco!V101+Csper!V101+Cchi!V101+Cgiur!V101</f>
        <v>0</v>
      </c>
      <c r="W101" s="42">
        <f>Cagra!W101+Cuman!W101+Ceco!W101+Csper!W101+Cchi!W101+Cgiur!W101</f>
        <v>0</v>
      </c>
    </row>
    <row r="102" spans="2:23" ht="30" customHeight="1">
      <c r="B102" s="26"/>
      <c r="C102" s="249">
        <v>2018</v>
      </c>
      <c r="D102" s="249"/>
      <c r="E102" s="225" t="s">
        <v>1378</v>
      </c>
      <c r="F102" s="270" t="s">
        <v>1377</v>
      </c>
      <c r="G102" s="270"/>
      <c r="H102" s="270"/>
      <c r="I102" s="225" t="s">
        <v>450</v>
      </c>
      <c r="J102" s="270" t="s">
        <v>17</v>
      </c>
      <c r="K102" s="270"/>
      <c r="L102" s="223" t="s">
        <v>29</v>
      </c>
      <c r="M102" s="223">
        <v>5</v>
      </c>
      <c r="N102" s="249" t="s">
        <v>19</v>
      </c>
      <c r="O102" s="249"/>
      <c r="P102" s="249"/>
      <c r="Q102" s="223" t="s">
        <v>18</v>
      </c>
      <c r="R102" s="42">
        <f>Cagra!R102+Cuman!R102+Ceco!R102+Csper!R102+Cchi!R102+Cgiur!R102</f>
        <v>0</v>
      </c>
      <c r="S102" s="42">
        <f>Cagra!S102+Cuman!S102+Ceco!S102+Csper!S102+Cchi!S102+Cgiur!S102</f>
        <v>0</v>
      </c>
      <c r="T102" s="42">
        <f>Cagra!T102+Cuman!T102+Ceco!T102+Csper!T102+Cchi!T102+Cgiur!T102</f>
        <v>0</v>
      </c>
      <c r="U102" s="42">
        <f>Cagra!U102+Cuman!U102+Ceco!U102+Csper!U102+Cchi!U102+Cgiur!U102</f>
        <v>0</v>
      </c>
      <c r="V102" s="42">
        <f>Cagra!V102+Cuman!V102+Ceco!V102+Csper!V102+Cchi!V102+Cgiur!V102</f>
        <v>0</v>
      </c>
      <c r="W102" s="42">
        <f>Cagra!W102+Cuman!W102+Ceco!W102+Csper!W102+Cchi!W102+Cgiur!W102</f>
        <v>0</v>
      </c>
    </row>
    <row r="103" spans="2:23" ht="30" customHeight="1">
      <c r="B103" s="26"/>
      <c r="C103" s="249">
        <v>2018</v>
      </c>
      <c r="D103" s="249"/>
      <c r="E103" s="225" t="s">
        <v>1376</v>
      </c>
      <c r="F103" s="270" t="s">
        <v>1375</v>
      </c>
      <c r="G103" s="270"/>
      <c r="H103" s="270"/>
      <c r="I103" s="225" t="s">
        <v>450</v>
      </c>
      <c r="J103" s="270" t="s">
        <v>17</v>
      </c>
      <c r="K103" s="270"/>
      <c r="L103" s="223" t="s">
        <v>29</v>
      </c>
      <c r="M103" s="223">
        <v>5</v>
      </c>
      <c r="N103" s="249" t="s">
        <v>19</v>
      </c>
      <c r="O103" s="249"/>
      <c r="P103" s="249"/>
      <c r="Q103" s="223" t="s">
        <v>18</v>
      </c>
      <c r="R103" s="42">
        <f>Cagra!R103+Cuman!R103+Ceco!R103+Csper!R103+Cchi!R103+Cgiur!R103</f>
        <v>0</v>
      </c>
      <c r="S103" s="42">
        <f>Cagra!S103+Cuman!S103+Ceco!S103+Csper!S103+Cchi!S103+Cgiur!S103</f>
        <v>0</v>
      </c>
      <c r="T103" s="42">
        <f>Cagra!T103+Cuman!T103+Ceco!T103+Csper!T103+Cchi!T103+Cgiur!T103</f>
        <v>0</v>
      </c>
      <c r="U103" s="42">
        <f>Cagra!U103+Cuman!U103+Ceco!U103+Csper!U103+Cchi!U103+Cgiur!U103</f>
        <v>0</v>
      </c>
      <c r="V103" s="42">
        <f>Cagra!V103+Cuman!V103+Ceco!V103+Csper!V103+Cchi!V103+Cgiur!V103</f>
        <v>0</v>
      </c>
      <c r="W103" s="42">
        <f>Cagra!W103+Cuman!W103+Ceco!W103+Csper!W103+Cchi!W103+Cgiur!W103</f>
        <v>0</v>
      </c>
    </row>
    <row r="104" spans="2:23" ht="30" customHeight="1">
      <c r="B104" s="23"/>
      <c r="C104" s="249">
        <v>2018</v>
      </c>
      <c r="D104" s="249"/>
      <c r="E104" s="225" t="s">
        <v>1374</v>
      </c>
      <c r="F104" s="270" t="s">
        <v>1373</v>
      </c>
      <c r="G104" s="270"/>
      <c r="H104" s="270"/>
      <c r="I104" s="225" t="s">
        <v>450</v>
      </c>
      <c r="J104" s="270" t="s">
        <v>17</v>
      </c>
      <c r="K104" s="270"/>
      <c r="L104" s="223" t="s">
        <v>18</v>
      </c>
      <c r="M104" s="223">
        <v>4</v>
      </c>
      <c r="N104" s="249" t="s">
        <v>19</v>
      </c>
      <c r="O104" s="249"/>
      <c r="P104" s="249"/>
      <c r="Q104" s="223" t="s">
        <v>18</v>
      </c>
      <c r="R104" s="42">
        <f>Cagra!R104+Cuman!R104+Ceco!R104+Csper!R104+Cchi!R104+Cgiur!R104</f>
        <v>0</v>
      </c>
      <c r="S104" s="42">
        <f>Cagra!S104+Cuman!S104+Ceco!S104+Csper!S104+Cchi!S104+Cgiur!S104</f>
        <v>0</v>
      </c>
      <c r="T104" s="42">
        <f>Cagra!T104+Cuman!T104+Ceco!T104+Csper!T104+Cchi!T104+Cgiur!T104</f>
        <v>0</v>
      </c>
      <c r="U104" s="42">
        <f>Cagra!U104+Cuman!U104+Ceco!U104+Csper!U104+Cchi!U104+Cgiur!U104</f>
        <v>0</v>
      </c>
      <c r="V104" s="42">
        <f>Cagra!V104+Cuman!V104+Ceco!V104+Csper!V104+Cchi!V104+Cgiur!V104</f>
        <v>0</v>
      </c>
      <c r="W104" s="42">
        <f>Cagra!W104+Cuman!W104+Ceco!W104+Csper!W104+Cchi!W104+Cgiur!W104</f>
        <v>0</v>
      </c>
    </row>
    <row r="105" spans="2:23" ht="30" customHeight="1">
      <c r="B105" s="26"/>
      <c r="C105" s="249">
        <v>2018</v>
      </c>
      <c r="D105" s="249"/>
      <c r="E105" s="225" t="s">
        <v>1372</v>
      </c>
      <c r="F105" s="270" t="s">
        <v>1371</v>
      </c>
      <c r="G105" s="270"/>
      <c r="H105" s="270"/>
      <c r="I105" s="225" t="s">
        <v>450</v>
      </c>
      <c r="J105" s="270" t="s">
        <v>17</v>
      </c>
      <c r="K105" s="270"/>
      <c r="L105" s="223" t="s">
        <v>29</v>
      </c>
      <c r="M105" s="223">
        <v>5</v>
      </c>
      <c r="N105" s="249" t="s">
        <v>19</v>
      </c>
      <c r="O105" s="249"/>
      <c r="P105" s="249"/>
      <c r="Q105" s="223" t="s">
        <v>18</v>
      </c>
      <c r="R105" s="42">
        <f>Cagra!R105+Cuman!R105+Ceco!R105+Csper!R105+Cchi!R105+Cgiur!R105</f>
        <v>0</v>
      </c>
      <c r="S105" s="42">
        <f>Cagra!S105+Cuman!S105+Ceco!S105+Csper!S105+Cchi!S105+Cgiur!S105</f>
        <v>0</v>
      </c>
      <c r="T105" s="42">
        <f>Cagra!T105+Cuman!T105+Ceco!T105+Csper!T105+Cchi!T105+Cgiur!T105</f>
        <v>0</v>
      </c>
      <c r="U105" s="42">
        <f>Cagra!U105+Cuman!U105+Ceco!U105+Csper!U105+Cchi!U105+Cgiur!U105</f>
        <v>0</v>
      </c>
      <c r="V105" s="42">
        <f>Cagra!V105+Cuman!V105+Ceco!V105+Csper!V105+Cchi!V105+Cgiur!V105</f>
        <v>0</v>
      </c>
      <c r="W105" s="42">
        <f>Cagra!W105+Cuman!W105+Ceco!W105+Csper!W105+Cchi!W105+Cgiur!W105</f>
        <v>0</v>
      </c>
    </row>
    <row r="106" spans="2:23" ht="30" customHeight="1">
      <c r="B106" s="26"/>
      <c r="C106" s="249">
        <v>2018</v>
      </c>
      <c r="D106" s="249"/>
      <c r="E106" s="225" t="s">
        <v>1370</v>
      </c>
      <c r="F106" s="270" t="s">
        <v>1369</v>
      </c>
      <c r="G106" s="270"/>
      <c r="H106" s="270"/>
      <c r="I106" s="225" t="s">
        <v>450</v>
      </c>
      <c r="J106" s="270" t="s">
        <v>17</v>
      </c>
      <c r="K106" s="270"/>
      <c r="L106" s="223" t="s">
        <v>29</v>
      </c>
      <c r="M106" s="223">
        <v>5</v>
      </c>
      <c r="N106" s="249" t="s">
        <v>19</v>
      </c>
      <c r="O106" s="249"/>
      <c r="P106" s="249"/>
      <c r="Q106" s="223" t="s">
        <v>18</v>
      </c>
      <c r="R106" s="42">
        <f>Cagra!R106+Cuman!R106+Ceco!R106+Csper!R106+Cchi!R106+Cgiur!R106</f>
        <v>0</v>
      </c>
      <c r="S106" s="42">
        <f>Cagra!S106+Cuman!S106+Ceco!S106+Csper!S106+Cchi!S106+Cgiur!S106</f>
        <v>0</v>
      </c>
      <c r="T106" s="42">
        <f>Cagra!T106+Cuman!T106+Ceco!T106+Csper!T106+Cchi!T106+Cgiur!T106</f>
        <v>0</v>
      </c>
      <c r="U106" s="42">
        <f>Cagra!U106+Cuman!U106+Ceco!U106+Csper!U106+Cchi!U106+Cgiur!U106</f>
        <v>0</v>
      </c>
      <c r="V106" s="42">
        <f>Cagra!V106+Cuman!V106+Ceco!V106+Csper!V106+Cchi!V106+Cgiur!V106</f>
        <v>0</v>
      </c>
      <c r="W106" s="42">
        <f>Cagra!W106+Cuman!W106+Ceco!W106+Csper!W106+Cchi!W106+Cgiur!W106</f>
        <v>0</v>
      </c>
    </row>
    <row r="107" spans="2:23" ht="30" customHeight="1">
      <c r="B107" s="26"/>
      <c r="C107" s="249">
        <v>2018</v>
      </c>
      <c r="D107" s="249"/>
      <c r="E107" s="225" t="s">
        <v>1368</v>
      </c>
      <c r="F107" s="270" t="s">
        <v>1367</v>
      </c>
      <c r="G107" s="270"/>
      <c r="H107" s="270"/>
      <c r="I107" s="225" t="s">
        <v>450</v>
      </c>
      <c r="J107" s="270" t="s">
        <v>17</v>
      </c>
      <c r="K107" s="270"/>
      <c r="L107" s="223" t="s">
        <v>29</v>
      </c>
      <c r="M107" s="223">
        <v>5</v>
      </c>
      <c r="N107" s="249" t="s">
        <v>19</v>
      </c>
      <c r="O107" s="249"/>
      <c r="P107" s="249"/>
      <c r="Q107" s="223" t="s">
        <v>18</v>
      </c>
      <c r="R107" s="42">
        <f>Cagra!R107+Cuman!R107+Ceco!R107+Csper!R107+Cchi!R107+Cgiur!R107</f>
        <v>0</v>
      </c>
      <c r="S107" s="42">
        <f>Cagra!S107+Cuman!S107+Ceco!S107+Csper!S107+Cchi!S107+Cgiur!S107</f>
        <v>0</v>
      </c>
      <c r="T107" s="42">
        <f>Cagra!T107+Cuman!T107+Ceco!T107+Csper!T107+Cchi!T107+Cgiur!T107</f>
        <v>0</v>
      </c>
      <c r="U107" s="42">
        <f>Cagra!U107+Cuman!U107+Ceco!U107+Csper!U107+Cchi!U107+Cgiur!U107</f>
        <v>0</v>
      </c>
      <c r="V107" s="42">
        <f>Cagra!V107+Cuman!V107+Ceco!V107+Csper!V107+Cchi!V107+Cgiur!V107</f>
        <v>0</v>
      </c>
      <c r="W107" s="42">
        <f>Cagra!W107+Cuman!W107+Ceco!W107+Csper!W107+Cchi!W107+Cgiur!W107</f>
        <v>0</v>
      </c>
    </row>
    <row r="108" spans="2:23" ht="30" customHeight="1">
      <c r="B108" s="23"/>
      <c r="C108" s="249">
        <v>2018</v>
      </c>
      <c r="D108" s="249"/>
      <c r="E108" s="225" t="s">
        <v>1366</v>
      </c>
      <c r="F108" s="270" t="s">
        <v>1365</v>
      </c>
      <c r="G108" s="270"/>
      <c r="H108" s="270"/>
      <c r="I108" s="225" t="s">
        <v>450</v>
      </c>
      <c r="J108" s="270" t="s">
        <v>17</v>
      </c>
      <c r="K108" s="270"/>
      <c r="L108" s="223" t="s">
        <v>18</v>
      </c>
      <c r="M108" s="223">
        <v>4</v>
      </c>
      <c r="N108" s="249" t="s">
        <v>19</v>
      </c>
      <c r="O108" s="249"/>
      <c r="P108" s="249"/>
      <c r="Q108" s="223" t="s">
        <v>18</v>
      </c>
      <c r="R108" s="42">
        <f>Cagra!R108+Cuman!R108+Ceco!R108+Csper!R108+Cchi!R108+Cgiur!R108</f>
        <v>0</v>
      </c>
      <c r="S108" s="42">
        <f>Cagra!S108+Cuman!S108+Ceco!S108+Csper!S108+Cchi!S108+Cgiur!S108</f>
        <v>0</v>
      </c>
      <c r="T108" s="42">
        <f>Cagra!T108+Cuman!T108+Ceco!T108+Csper!T108+Cchi!T108+Cgiur!T108</f>
        <v>0</v>
      </c>
      <c r="U108" s="42">
        <f>Cagra!U108+Cuman!U108+Ceco!U108+Csper!U108+Cchi!U108+Cgiur!U108</f>
        <v>0</v>
      </c>
      <c r="V108" s="42">
        <f>Cagra!V108+Cuman!V108+Ceco!V108+Csper!V108+Cchi!V108+Cgiur!V108</f>
        <v>0</v>
      </c>
      <c r="W108" s="42">
        <f>Cagra!W108+Cuman!W108+Ceco!W108+Csper!W108+Cchi!W108+Cgiur!W108</f>
        <v>0</v>
      </c>
    </row>
    <row r="109" spans="2:23" ht="30" customHeight="1">
      <c r="B109" s="26"/>
      <c r="C109" s="249">
        <v>2018</v>
      </c>
      <c r="D109" s="249"/>
      <c r="E109" s="225" t="s">
        <v>1364</v>
      </c>
      <c r="F109" s="270" t="s">
        <v>1363</v>
      </c>
      <c r="G109" s="270"/>
      <c r="H109" s="270"/>
      <c r="I109" s="225" t="s">
        <v>450</v>
      </c>
      <c r="J109" s="270" t="s">
        <v>17</v>
      </c>
      <c r="K109" s="270"/>
      <c r="L109" s="223" t="s">
        <v>29</v>
      </c>
      <c r="M109" s="223">
        <v>5</v>
      </c>
      <c r="N109" s="249" t="s">
        <v>19</v>
      </c>
      <c r="O109" s="249"/>
      <c r="P109" s="249"/>
      <c r="Q109" s="223" t="s">
        <v>18</v>
      </c>
      <c r="R109" s="42">
        <f>Cagra!R109+Cuman!R109+Ceco!R109+Csper!R109+Cchi!R109+Cgiur!R109</f>
        <v>0</v>
      </c>
      <c r="S109" s="42">
        <f>Cagra!S109+Cuman!S109+Ceco!S109+Csper!S109+Cchi!S109+Cgiur!S109</f>
        <v>0</v>
      </c>
      <c r="T109" s="42">
        <f>Cagra!T109+Cuman!T109+Ceco!T109+Csper!T109+Cchi!T109+Cgiur!T109</f>
        <v>0</v>
      </c>
      <c r="U109" s="42">
        <f>Cagra!U109+Cuman!U109+Ceco!U109+Csper!U109+Cchi!U109+Cgiur!U109</f>
        <v>0</v>
      </c>
      <c r="V109" s="42">
        <f>Cagra!V109+Cuman!V109+Ceco!V109+Csper!V109+Cchi!V109+Cgiur!V109</f>
        <v>0</v>
      </c>
      <c r="W109" s="42">
        <f>Cagra!W109+Cuman!W109+Ceco!W109+Csper!W109+Cchi!W109+Cgiur!W109</f>
        <v>0</v>
      </c>
    </row>
    <row r="110" spans="2:23" s="45" customFormat="1" ht="30" customHeight="1">
      <c r="B110" s="23"/>
      <c r="C110" s="249">
        <v>2018</v>
      </c>
      <c r="D110" s="249"/>
      <c r="E110" s="228" t="s">
        <v>1362</v>
      </c>
      <c r="F110" s="251" t="s">
        <v>1360</v>
      </c>
      <c r="G110" s="251"/>
      <c r="H110" s="251"/>
      <c r="I110" s="228" t="s">
        <v>450</v>
      </c>
      <c r="J110" s="251" t="s">
        <v>17</v>
      </c>
      <c r="K110" s="251"/>
      <c r="L110" s="227" t="s">
        <v>18</v>
      </c>
      <c r="M110" s="227">
        <v>4</v>
      </c>
      <c r="N110" s="253" t="s">
        <v>19</v>
      </c>
      <c r="O110" s="253"/>
      <c r="P110" s="253"/>
      <c r="Q110" s="227" t="s">
        <v>18</v>
      </c>
      <c r="R110" s="44">
        <f>Cagra!R110+Cuman!R110+Ceco!R110+Csper!R110+Cchi!R110+Cgiur!R110</f>
        <v>0</v>
      </c>
      <c r="S110" s="44">
        <f>Cagra!S110+Cuman!S110+Ceco!S110+Csper!S110+Cchi!S110+Cgiur!S110</f>
        <v>0</v>
      </c>
      <c r="T110" s="44">
        <f>Cagra!T110+Cuman!T110+Ceco!T110+Csper!T110+Cchi!T110+Cgiur!T110</f>
        <v>0</v>
      </c>
      <c r="U110" s="44">
        <f>Cagra!U110+Cuman!U110+Ceco!U110+Csper!U110+Cchi!U110+Cgiur!U110</f>
        <v>0</v>
      </c>
      <c r="V110" s="44">
        <f>Cagra!V110+Cuman!V110+Ceco!V110+Csper!V110+Cchi!V110+Cgiur!V110</f>
        <v>0</v>
      </c>
      <c r="W110" s="44">
        <f>Cagra!W110+Cuman!W110+Ceco!W110+Csper!W110+Cchi!W110+Cgiur!W110</f>
        <v>0</v>
      </c>
    </row>
    <row r="111" spans="2:23" ht="30" customHeight="1">
      <c r="B111" s="26"/>
      <c r="C111" s="249">
        <v>2018</v>
      </c>
      <c r="D111" s="249"/>
      <c r="E111" s="225" t="s">
        <v>1361</v>
      </c>
      <c r="F111" s="270" t="s">
        <v>1360</v>
      </c>
      <c r="G111" s="270"/>
      <c r="H111" s="270"/>
      <c r="I111" s="225" t="s">
        <v>450</v>
      </c>
      <c r="J111" s="270" t="s">
        <v>17</v>
      </c>
      <c r="K111" s="270"/>
      <c r="L111" s="223" t="s">
        <v>29</v>
      </c>
      <c r="M111" s="223">
        <v>5</v>
      </c>
      <c r="N111" s="249" t="s">
        <v>19</v>
      </c>
      <c r="O111" s="249"/>
      <c r="P111" s="249"/>
      <c r="Q111" s="223" t="s">
        <v>18</v>
      </c>
      <c r="R111" s="42">
        <f>Cagra!R111+Cuman!R111+Ceco!R111+Csper!R111+Cchi!R111+Cgiur!R111</f>
        <v>0</v>
      </c>
      <c r="S111" s="42">
        <f>Cagra!S111+Cuman!S111+Ceco!S111+Csper!S111+Cchi!S111+Cgiur!S111</f>
        <v>0</v>
      </c>
      <c r="T111" s="42">
        <f>Cagra!T111+Cuman!T111+Ceco!T111+Csper!T111+Cchi!T111+Cgiur!T111</f>
        <v>0</v>
      </c>
      <c r="U111" s="42">
        <f>Cagra!U111+Cuman!U111+Ceco!U111+Csper!U111+Cchi!U111+Cgiur!U111</f>
        <v>0</v>
      </c>
      <c r="V111" s="42">
        <f>Cagra!V111+Cuman!V111+Ceco!V111+Csper!V111+Cchi!V111+Cgiur!V111</f>
        <v>0</v>
      </c>
      <c r="W111" s="42">
        <f>Cagra!W111+Cuman!W111+Ceco!W111+Csper!W111+Cchi!W111+Cgiur!W111</f>
        <v>0</v>
      </c>
    </row>
    <row r="112" spans="2:23" ht="30" customHeight="1">
      <c r="B112" s="26"/>
      <c r="C112" s="249">
        <v>2018</v>
      </c>
      <c r="D112" s="249"/>
      <c r="E112" s="225" t="s">
        <v>1359</v>
      </c>
      <c r="F112" s="270" t="s">
        <v>1358</v>
      </c>
      <c r="G112" s="270"/>
      <c r="H112" s="270"/>
      <c r="I112" s="225" t="s">
        <v>450</v>
      </c>
      <c r="J112" s="270" t="s">
        <v>17</v>
      </c>
      <c r="K112" s="270"/>
      <c r="L112" s="223" t="s">
        <v>29</v>
      </c>
      <c r="M112" s="223">
        <v>5</v>
      </c>
      <c r="N112" s="249" t="s">
        <v>19</v>
      </c>
      <c r="O112" s="249"/>
      <c r="P112" s="249"/>
      <c r="Q112" s="223" t="s">
        <v>18</v>
      </c>
      <c r="R112" s="42">
        <f>Cagra!R112+Cuman!R112+Ceco!R112+Csper!R112+Cchi!R112+Cgiur!R112</f>
        <v>0</v>
      </c>
      <c r="S112" s="42">
        <f>Cagra!S112+Cuman!S112+Ceco!S112+Csper!S112+Cchi!S112+Cgiur!S112</f>
        <v>0</v>
      </c>
      <c r="T112" s="42">
        <f>Cagra!T112+Cuman!T112+Ceco!T112+Csper!T112+Cchi!T112+Cgiur!T112</f>
        <v>0</v>
      </c>
      <c r="U112" s="42">
        <f>Cagra!U112+Cuman!U112+Ceco!U112+Csper!U112+Cchi!U112+Cgiur!U112</f>
        <v>0</v>
      </c>
      <c r="V112" s="42">
        <f>Cagra!V112+Cuman!V112+Ceco!V112+Csper!V112+Cchi!V112+Cgiur!V112</f>
        <v>0</v>
      </c>
      <c r="W112" s="42">
        <f>Cagra!W112+Cuman!W112+Ceco!W112+Csper!W112+Cchi!W112+Cgiur!W112</f>
        <v>0</v>
      </c>
    </row>
    <row r="113" spans="2:23" ht="30" customHeight="1">
      <c r="B113" s="26"/>
      <c r="C113" s="249">
        <v>2018</v>
      </c>
      <c r="D113" s="249"/>
      <c r="E113" s="225" t="s">
        <v>1357</v>
      </c>
      <c r="F113" s="270" t="s">
        <v>1356</v>
      </c>
      <c r="G113" s="270"/>
      <c r="H113" s="270"/>
      <c r="I113" s="225" t="s">
        <v>450</v>
      </c>
      <c r="J113" s="270" t="s">
        <v>17</v>
      </c>
      <c r="K113" s="270"/>
      <c r="L113" s="223" t="s">
        <v>29</v>
      </c>
      <c r="M113" s="223">
        <v>5</v>
      </c>
      <c r="N113" s="249" t="s">
        <v>19</v>
      </c>
      <c r="O113" s="249"/>
      <c r="P113" s="249"/>
      <c r="Q113" s="223" t="s">
        <v>18</v>
      </c>
      <c r="R113" s="42">
        <f>Cagra!R113+Cuman!R113+Ceco!R113+Csper!R113+Cchi!R113+Cgiur!R113</f>
        <v>0</v>
      </c>
      <c r="S113" s="42">
        <f>Cagra!S113+Cuman!S113+Ceco!S113+Csper!S113+Cchi!S113+Cgiur!S113</f>
        <v>0</v>
      </c>
      <c r="T113" s="42">
        <f>Cagra!T113+Cuman!T113+Ceco!T113+Csper!T113+Cchi!T113+Cgiur!T113</f>
        <v>0</v>
      </c>
      <c r="U113" s="42">
        <f>Cagra!U113+Cuman!U113+Ceco!U113+Csper!U113+Cchi!U113+Cgiur!U113</f>
        <v>0</v>
      </c>
      <c r="V113" s="42">
        <f>Cagra!V113+Cuman!V113+Ceco!V113+Csper!V113+Cchi!V113+Cgiur!V113</f>
        <v>0</v>
      </c>
      <c r="W113" s="42">
        <f>Cagra!W113+Cuman!W113+Ceco!W113+Csper!W113+Cchi!W113+Cgiur!W113</f>
        <v>0</v>
      </c>
    </row>
    <row r="114" spans="2:23" ht="30" customHeight="1">
      <c r="B114" s="23"/>
      <c r="C114" s="249">
        <v>2018</v>
      </c>
      <c r="D114" s="249"/>
      <c r="E114" s="225" t="s">
        <v>1355</v>
      </c>
      <c r="F114" s="270" t="s">
        <v>1353</v>
      </c>
      <c r="G114" s="270"/>
      <c r="H114" s="270"/>
      <c r="I114" s="225" t="s">
        <v>450</v>
      </c>
      <c r="J114" s="270" t="s">
        <v>17</v>
      </c>
      <c r="K114" s="270"/>
      <c r="L114" s="223" t="s">
        <v>18</v>
      </c>
      <c r="M114" s="223">
        <v>4</v>
      </c>
      <c r="N114" s="249" t="s">
        <v>19</v>
      </c>
      <c r="O114" s="249"/>
      <c r="P114" s="249"/>
      <c r="Q114" s="223" t="s">
        <v>18</v>
      </c>
      <c r="R114" s="42">
        <f>Cagra!R114+Cuman!R114+Ceco!R114+Csper!R114+Cchi!R114+Cgiur!R114</f>
        <v>0</v>
      </c>
      <c r="S114" s="42">
        <f>Cagra!S114+Cuman!S114+Ceco!S114+Csper!S114+Cchi!S114+Cgiur!S114</f>
        <v>0</v>
      </c>
      <c r="T114" s="42">
        <f>Cagra!T114+Cuman!T114+Ceco!T114+Csper!T114+Cchi!T114+Cgiur!T114</f>
        <v>0</v>
      </c>
      <c r="U114" s="42">
        <f>Cagra!U114+Cuman!U114+Ceco!U114+Csper!U114+Cchi!U114+Cgiur!U114</f>
        <v>0</v>
      </c>
      <c r="V114" s="42">
        <f>Cagra!V114+Cuman!V114+Ceco!V114+Csper!V114+Cchi!V114+Cgiur!V114</f>
        <v>0</v>
      </c>
      <c r="W114" s="42">
        <f>Cagra!W114+Cuman!W114+Ceco!W114+Csper!W114+Cchi!W114+Cgiur!W114</f>
        <v>0</v>
      </c>
    </row>
    <row r="115" spans="2:23" ht="30" customHeight="1">
      <c r="B115" s="26"/>
      <c r="C115" s="249">
        <v>2018</v>
      </c>
      <c r="D115" s="249"/>
      <c r="E115" s="225" t="s">
        <v>1354</v>
      </c>
      <c r="F115" s="270" t="s">
        <v>1353</v>
      </c>
      <c r="G115" s="270"/>
      <c r="H115" s="270"/>
      <c r="I115" s="225" t="s">
        <v>450</v>
      </c>
      <c r="J115" s="270" t="s">
        <v>17</v>
      </c>
      <c r="K115" s="270"/>
      <c r="L115" s="223" t="s">
        <v>29</v>
      </c>
      <c r="M115" s="223">
        <v>5</v>
      </c>
      <c r="N115" s="249" t="s">
        <v>19</v>
      </c>
      <c r="O115" s="249"/>
      <c r="P115" s="249"/>
      <c r="Q115" s="223" t="s">
        <v>18</v>
      </c>
      <c r="R115" s="42">
        <f>Cagra!R115+Cuman!R115+Ceco!R115+Csper!R115+Cchi!R115+Cgiur!R115</f>
        <v>0</v>
      </c>
      <c r="S115" s="42">
        <f>Cagra!S115+Cuman!S115+Ceco!S115+Csper!S115+Cchi!S115+Cgiur!S115</f>
        <v>0</v>
      </c>
      <c r="T115" s="42">
        <f>Cagra!T115+Cuman!T115+Ceco!T115+Csper!T115+Cchi!T115+Cgiur!T115</f>
        <v>0</v>
      </c>
      <c r="U115" s="42">
        <f>Cagra!U115+Cuman!U115+Ceco!U115+Csper!U115+Cchi!U115+Cgiur!U115</f>
        <v>0</v>
      </c>
      <c r="V115" s="42">
        <f>Cagra!V115+Cuman!V115+Ceco!V115+Csper!V115+Cchi!V115+Cgiur!V115</f>
        <v>0</v>
      </c>
      <c r="W115" s="42">
        <f>Cagra!W115+Cuman!W115+Ceco!W115+Csper!W115+Cchi!W115+Cgiur!W115</f>
        <v>0</v>
      </c>
    </row>
    <row r="116" spans="2:23" ht="30" customHeight="1">
      <c r="B116" s="26"/>
      <c r="C116" s="249">
        <v>2018</v>
      </c>
      <c r="D116" s="249"/>
      <c r="E116" s="225" t="s">
        <v>1352</v>
      </c>
      <c r="F116" s="270" t="s">
        <v>1351</v>
      </c>
      <c r="G116" s="270"/>
      <c r="H116" s="270"/>
      <c r="I116" s="225" t="s">
        <v>450</v>
      </c>
      <c r="J116" s="270" t="s">
        <v>17</v>
      </c>
      <c r="K116" s="270"/>
      <c r="L116" s="223" t="s">
        <v>29</v>
      </c>
      <c r="M116" s="223">
        <v>5</v>
      </c>
      <c r="N116" s="249" t="s">
        <v>19</v>
      </c>
      <c r="O116" s="249"/>
      <c r="P116" s="249"/>
      <c r="Q116" s="223" t="s">
        <v>18</v>
      </c>
      <c r="R116" s="42">
        <f>Cagra!R116+Cuman!R116+Ceco!R116+Csper!R116+Cchi!R116+Cgiur!R116</f>
        <v>0</v>
      </c>
      <c r="S116" s="42">
        <f>Cagra!S116+Cuman!S116+Ceco!S116+Csper!S116+Cchi!S116+Cgiur!S116</f>
        <v>0</v>
      </c>
      <c r="T116" s="42">
        <f>Cagra!T116+Cuman!T116+Ceco!T116+Csper!T116+Cchi!T116+Cgiur!T116</f>
        <v>0</v>
      </c>
      <c r="U116" s="42">
        <f>Cagra!U116+Cuman!U116+Ceco!U116+Csper!U116+Cchi!U116+Cgiur!U116</f>
        <v>0</v>
      </c>
      <c r="V116" s="42">
        <f>Cagra!V116+Cuman!V116+Ceco!V116+Csper!V116+Cchi!V116+Cgiur!V116</f>
        <v>0</v>
      </c>
      <c r="W116" s="42">
        <f>Cagra!W116+Cuman!W116+Ceco!W116+Csper!W116+Cchi!W116+Cgiur!W116</f>
        <v>0</v>
      </c>
    </row>
    <row r="117" spans="2:23" ht="30" customHeight="1">
      <c r="B117" s="26"/>
      <c r="C117" s="249">
        <v>2018</v>
      </c>
      <c r="D117" s="249"/>
      <c r="E117" s="225" t="s">
        <v>1350</v>
      </c>
      <c r="F117" s="270" t="s">
        <v>1349</v>
      </c>
      <c r="G117" s="270"/>
      <c r="H117" s="270"/>
      <c r="I117" s="225" t="s">
        <v>450</v>
      </c>
      <c r="J117" s="270" t="s">
        <v>17</v>
      </c>
      <c r="K117" s="270"/>
      <c r="L117" s="223" t="s">
        <v>29</v>
      </c>
      <c r="M117" s="223">
        <v>5</v>
      </c>
      <c r="N117" s="249" t="s">
        <v>19</v>
      </c>
      <c r="O117" s="249"/>
      <c r="P117" s="249"/>
      <c r="Q117" s="223" t="s">
        <v>18</v>
      </c>
      <c r="R117" s="42">
        <f>Cagra!R117+Cuman!R117+Ceco!R117+Csper!R117+Cchi!R117+Cgiur!R117</f>
        <v>0</v>
      </c>
      <c r="S117" s="42">
        <f>Cagra!S117+Cuman!S117+Ceco!S117+Csper!S117+Cchi!S117+Cgiur!S117</f>
        <v>0</v>
      </c>
      <c r="T117" s="42">
        <f>Cagra!T117+Cuman!T117+Ceco!T117+Csper!T117+Cchi!T117+Cgiur!T117</f>
        <v>0</v>
      </c>
      <c r="U117" s="42">
        <f>Cagra!U117+Cuman!U117+Ceco!U117+Csper!U117+Cchi!U117+Cgiur!U117</f>
        <v>0</v>
      </c>
      <c r="V117" s="42">
        <f>Cagra!V117+Cuman!V117+Ceco!V117+Csper!V117+Cchi!V117+Cgiur!V117</f>
        <v>0</v>
      </c>
      <c r="W117" s="42">
        <f>Cagra!W117+Cuman!W117+Ceco!W117+Csper!W117+Cchi!W117+Cgiur!W117</f>
        <v>0</v>
      </c>
    </row>
    <row r="118" spans="2:23" ht="30" customHeight="1">
      <c r="B118" s="23"/>
      <c r="C118" s="249">
        <v>2018</v>
      </c>
      <c r="D118" s="249"/>
      <c r="E118" s="225" t="s">
        <v>1348</v>
      </c>
      <c r="F118" s="270" t="s">
        <v>1346</v>
      </c>
      <c r="G118" s="270"/>
      <c r="H118" s="270"/>
      <c r="I118" s="225" t="s">
        <v>450</v>
      </c>
      <c r="J118" s="270" t="s">
        <v>17</v>
      </c>
      <c r="K118" s="270"/>
      <c r="L118" s="223" t="s">
        <v>18</v>
      </c>
      <c r="M118" s="223">
        <v>4</v>
      </c>
      <c r="N118" s="249" t="s">
        <v>19</v>
      </c>
      <c r="O118" s="249"/>
      <c r="P118" s="249"/>
      <c r="Q118" s="223" t="s">
        <v>18</v>
      </c>
      <c r="R118" s="42">
        <f>Cagra!R118+Cuman!R118+Ceco!R118+Csper!R118+Cchi!R118+Cgiur!R118</f>
        <v>0</v>
      </c>
      <c r="S118" s="42">
        <f>Cagra!S118+Cuman!S118+Ceco!S118+Csper!S118+Cchi!S118+Cgiur!S118</f>
        <v>0</v>
      </c>
      <c r="T118" s="42">
        <f>Cagra!T118+Cuman!T118+Ceco!T118+Csper!T118+Cchi!T118+Cgiur!T118</f>
        <v>0</v>
      </c>
      <c r="U118" s="42">
        <f>Cagra!U118+Cuman!U118+Ceco!U118+Csper!U118+Cchi!U118+Cgiur!U118</f>
        <v>0</v>
      </c>
      <c r="V118" s="42">
        <f>Cagra!V118+Cuman!V118+Ceco!V118+Csper!V118+Cchi!V118+Cgiur!V118</f>
        <v>0</v>
      </c>
      <c r="W118" s="42">
        <f>Cagra!W118+Cuman!W118+Ceco!W118+Csper!W118+Cchi!W118+Cgiur!W118</f>
        <v>0</v>
      </c>
    </row>
    <row r="119" spans="2:23" ht="30" customHeight="1">
      <c r="B119" s="26"/>
      <c r="C119" s="249">
        <v>2018</v>
      </c>
      <c r="D119" s="249"/>
      <c r="E119" s="225" t="s">
        <v>1347</v>
      </c>
      <c r="F119" s="270" t="s">
        <v>1346</v>
      </c>
      <c r="G119" s="270"/>
      <c r="H119" s="270"/>
      <c r="I119" s="225" t="s">
        <v>450</v>
      </c>
      <c r="J119" s="270" t="s">
        <v>17</v>
      </c>
      <c r="K119" s="270"/>
      <c r="L119" s="223" t="s">
        <v>29</v>
      </c>
      <c r="M119" s="223">
        <v>5</v>
      </c>
      <c r="N119" s="249" t="s">
        <v>19</v>
      </c>
      <c r="O119" s="249"/>
      <c r="P119" s="249"/>
      <c r="Q119" s="223" t="s">
        <v>18</v>
      </c>
      <c r="R119" s="42">
        <f>Cagra!R119+Cuman!R119+Ceco!R119+Csper!R119+Cchi!R119+Cgiur!R119</f>
        <v>0</v>
      </c>
      <c r="S119" s="42">
        <f>Cagra!S119+Cuman!S119+Ceco!S119+Csper!S119+Cchi!S119+Cgiur!S119</f>
        <v>0</v>
      </c>
      <c r="T119" s="42">
        <f>Cagra!T119+Cuman!T119+Ceco!T119+Csper!T119+Cchi!T119+Cgiur!T119</f>
        <v>0</v>
      </c>
      <c r="U119" s="42">
        <f>Cagra!U119+Cuman!U119+Ceco!U119+Csper!U119+Cchi!U119+Cgiur!U119</f>
        <v>0</v>
      </c>
      <c r="V119" s="42">
        <f>Cagra!V119+Cuman!V119+Ceco!V119+Csper!V119+Cchi!V119+Cgiur!V119</f>
        <v>0</v>
      </c>
      <c r="W119" s="42">
        <f>Cagra!W119+Cuman!W119+Ceco!W119+Csper!W119+Cchi!W119+Cgiur!W119</f>
        <v>0</v>
      </c>
    </row>
    <row r="120" spans="2:23" ht="30" customHeight="1">
      <c r="B120" s="23"/>
      <c r="C120" s="249">
        <v>2018</v>
      </c>
      <c r="D120" s="249"/>
      <c r="E120" s="225" t="s">
        <v>1345</v>
      </c>
      <c r="F120" s="270" t="s">
        <v>1344</v>
      </c>
      <c r="G120" s="270"/>
      <c r="H120" s="270"/>
      <c r="I120" s="225" t="s">
        <v>450</v>
      </c>
      <c r="J120" s="270" t="s">
        <v>17</v>
      </c>
      <c r="K120" s="270"/>
      <c r="L120" s="223" t="s">
        <v>18</v>
      </c>
      <c r="M120" s="223">
        <v>4</v>
      </c>
      <c r="N120" s="249" t="s">
        <v>19</v>
      </c>
      <c r="O120" s="249"/>
      <c r="P120" s="249"/>
      <c r="Q120" s="223" t="s">
        <v>18</v>
      </c>
      <c r="R120" s="42">
        <f>Cagra!R120+Cuman!R120+Ceco!R120+Csper!R120+Cchi!R120+Cgiur!R120</f>
        <v>0</v>
      </c>
      <c r="S120" s="42">
        <f>Cagra!S120+Cuman!S120+Ceco!S120+Csper!S120+Cchi!S120+Cgiur!S120</f>
        <v>0</v>
      </c>
      <c r="T120" s="42">
        <f>Cagra!T120+Cuman!T120+Ceco!T120+Csper!T120+Cchi!T120+Cgiur!T120</f>
        <v>0</v>
      </c>
      <c r="U120" s="42">
        <f>Cagra!U120+Cuman!U120+Ceco!U120+Csper!U120+Cchi!U120+Cgiur!U120</f>
        <v>0</v>
      </c>
      <c r="V120" s="42">
        <f>Cagra!V120+Cuman!V120+Ceco!V120+Csper!V120+Cchi!V120+Cgiur!V120</f>
        <v>0</v>
      </c>
      <c r="W120" s="42">
        <f>Cagra!W120+Cuman!W120+Ceco!W120+Csper!W120+Cchi!W120+Cgiur!W120</f>
        <v>0</v>
      </c>
    </row>
    <row r="121" spans="2:23" ht="30" customHeight="1">
      <c r="B121" s="26"/>
      <c r="C121" s="249">
        <v>2018</v>
      </c>
      <c r="D121" s="249"/>
      <c r="E121" s="225" t="s">
        <v>1343</v>
      </c>
      <c r="F121" s="270" t="s">
        <v>1342</v>
      </c>
      <c r="G121" s="270"/>
      <c r="H121" s="270"/>
      <c r="I121" s="225" t="s">
        <v>450</v>
      </c>
      <c r="J121" s="270" t="s">
        <v>17</v>
      </c>
      <c r="K121" s="270"/>
      <c r="L121" s="223" t="s">
        <v>29</v>
      </c>
      <c r="M121" s="223">
        <v>5</v>
      </c>
      <c r="N121" s="249" t="s">
        <v>19</v>
      </c>
      <c r="O121" s="249"/>
      <c r="P121" s="249"/>
      <c r="Q121" s="223" t="s">
        <v>18</v>
      </c>
      <c r="R121" s="42">
        <f>Cagra!R121+Cuman!R121+Ceco!R121+Csper!R121+Cchi!R121+Cgiur!R121</f>
        <v>0</v>
      </c>
      <c r="S121" s="42">
        <f>Cagra!S121+Cuman!S121+Ceco!S121+Csper!S121+Cchi!S121+Cgiur!S121</f>
        <v>0</v>
      </c>
      <c r="T121" s="42">
        <f>Cagra!T121+Cuman!T121+Ceco!T121+Csper!T121+Cchi!T121+Cgiur!T121</f>
        <v>0</v>
      </c>
      <c r="U121" s="42">
        <f>Cagra!U121+Cuman!U121+Ceco!U121+Csper!U121+Cchi!U121+Cgiur!U121</f>
        <v>0</v>
      </c>
      <c r="V121" s="42">
        <f>Cagra!V121+Cuman!V121+Ceco!V121+Csper!V121+Cchi!V121+Cgiur!V121</f>
        <v>0</v>
      </c>
      <c r="W121" s="42">
        <f>Cagra!W121+Cuman!W121+Ceco!W121+Csper!W121+Cchi!W121+Cgiur!W121</f>
        <v>0</v>
      </c>
    </row>
    <row r="122" spans="2:23" ht="30" customHeight="1">
      <c r="B122" s="26"/>
      <c r="C122" s="249">
        <v>2018</v>
      </c>
      <c r="D122" s="249"/>
      <c r="E122" s="225" t="s">
        <v>1341</v>
      </c>
      <c r="F122" s="270" t="s">
        <v>1340</v>
      </c>
      <c r="G122" s="270"/>
      <c r="H122" s="270"/>
      <c r="I122" s="225" t="s">
        <v>450</v>
      </c>
      <c r="J122" s="270" t="s">
        <v>17</v>
      </c>
      <c r="K122" s="270"/>
      <c r="L122" s="223" t="s">
        <v>29</v>
      </c>
      <c r="M122" s="223">
        <v>5</v>
      </c>
      <c r="N122" s="249" t="s">
        <v>19</v>
      </c>
      <c r="O122" s="249"/>
      <c r="P122" s="249"/>
      <c r="Q122" s="223" t="s">
        <v>18</v>
      </c>
      <c r="R122" s="42">
        <f>Cagra!R122+Cuman!R122+Ceco!R122+Csper!R122+Cchi!R122+Cgiur!R122</f>
        <v>0</v>
      </c>
      <c r="S122" s="42">
        <f>Cagra!S122+Cuman!S122+Ceco!S122+Csper!S122+Cchi!S122+Cgiur!S122</f>
        <v>0</v>
      </c>
      <c r="T122" s="42">
        <f>Cagra!T122+Cuman!T122+Ceco!T122+Csper!T122+Cchi!T122+Cgiur!T122</f>
        <v>0</v>
      </c>
      <c r="U122" s="42">
        <f>Cagra!U122+Cuman!U122+Ceco!U122+Csper!U122+Cchi!U122+Cgiur!U122</f>
        <v>0</v>
      </c>
      <c r="V122" s="42">
        <f>Cagra!V122+Cuman!V122+Ceco!V122+Csper!V122+Cchi!V122+Cgiur!V122</f>
        <v>0</v>
      </c>
      <c r="W122" s="42">
        <f>Cagra!W122+Cuman!W122+Ceco!W122+Csper!W122+Cchi!W122+Cgiur!W122</f>
        <v>0</v>
      </c>
    </row>
    <row r="123" spans="2:23" ht="30" customHeight="1">
      <c r="B123" s="23"/>
      <c r="C123" s="249">
        <v>2018</v>
      </c>
      <c r="D123" s="249"/>
      <c r="E123" s="225" t="s">
        <v>1339</v>
      </c>
      <c r="F123" s="270" t="s">
        <v>1338</v>
      </c>
      <c r="G123" s="270"/>
      <c r="H123" s="270"/>
      <c r="I123" s="225" t="s">
        <v>450</v>
      </c>
      <c r="J123" s="270" t="s">
        <v>17</v>
      </c>
      <c r="K123" s="270"/>
      <c r="L123" s="223" t="s">
        <v>29</v>
      </c>
      <c r="M123" s="223">
        <v>4</v>
      </c>
      <c r="N123" s="249" t="s">
        <v>19</v>
      </c>
      <c r="O123" s="249"/>
      <c r="P123" s="249"/>
      <c r="Q123" s="223" t="s">
        <v>18</v>
      </c>
      <c r="R123" s="42">
        <f>Cagra!R123+Cuman!R123+Ceco!R123+Csper!R123+Cchi!R123+Cgiur!R123</f>
        <v>0</v>
      </c>
      <c r="S123" s="42">
        <f>Cagra!S123+Cuman!S123+Ceco!S123+Csper!S123+Cchi!S123+Cgiur!S123</f>
        <v>0</v>
      </c>
      <c r="T123" s="42">
        <f>Cagra!T123+Cuman!T123+Ceco!T123+Csper!T123+Cchi!T123+Cgiur!T123</f>
        <v>0</v>
      </c>
      <c r="U123" s="42">
        <f>Cagra!U123+Cuman!U123+Ceco!U123+Csper!U123+Cchi!U123+Cgiur!U123</f>
        <v>0</v>
      </c>
      <c r="V123" s="42">
        <f>Cagra!V123+Cuman!V123+Ceco!V123+Csper!V123+Cchi!V123+Cgiur!V123</f>
        <v>0</v>
      </c>
      <c r="W123" s="42">
        <f>Cagra!W123+Cuman!W123+Ceco!W123+Csper!W123+Cchi!W123+Cgiur!W123</f>
        <v>0</v>
      </c>
    </row>
    <row r="124" spans="2:23" ht="30" customHeight="1">
      <c r="B124" s="23"/>
      <c r="C124" s="249">
        <v>2018</v>
      </c>
      <c r="D124" s="249"/>
      <c r="E124" s="225" t="s">
        <v>1337</v>
      </c>
      <c r="F124" s="270" t="s">
        <v>1336</v>
      </c>
      <c r="G124" s="270"/>
      <c r="H124" s="270"/>
      <c r="I124" s="225" t="s">
        <v>450</v>
      </c>
      <c r="J124" s="270" t="s">
        <v>17</v>
      </c>
      <c r="K124" s="270"/>
      <c r="L124" s="223" t="s">
        <v>29</v>
      </c>
      <c r="M124" s="223">
        <v>4</v>
      </c>
      <c r="N124" s="249" t="s">
        <v>19</v>
      </c>
      <c r="O124" s="249"/>
      <c r="P124" s="249"/>
      <c r="Q124" s="223" t="s">
        <v>18</v>
      </c>
      <c r="R124" s="42">
        <f>Cagra!R124+Cuman!R124+Ceco!R124+Csper!R124+Cchi!R124+Cgiur!R124</f>
        <v>0</v>
      </c>
      <c r="S124" s="42">
        <f>Cagra!S124+Cuman!S124+Ceco!S124+Csper!S124+Cchi!S124+Cgiur!S124</f>
        <v>0</v>
      </c>
      <c r="T124" s="42">
        <f>Cagra!T124+Cuman!T124+Ceco!T124+Csper!T124+Cchi!T124+Cgiur!T124</f>
        <v>0</v>
      </c>
      <c r="U124" s="42">
        <f>Cagra!U124+Cuman!U124+Ceco!U124+Csper!U124+Cchi!U124+Cgiur!U124</f>
        <v>0</v>
      </c>
      <c r="V124" s="42">
        <f>Cagra!V124+Cuman!V124+Ceco!V124+Csper!V124+Cchi!V124+Cgiur!V124</f>
        <v>0</v>
      </c>
      <c r="W124" s="42">
        <f>Cagra!W124+Cuman!W124+Ceco!W124+Csper!W124+Cchi!W124+Cgiur!W124</f>
        <v>0</v>
      </c>
    </row>
    <row r="125" spans="2:23" ht="30" customHeight="1">
      <c r="B125" s="23"/>
      <c r="C125" s="249">
        <v>2018</v>
      </c>
      <c r="D125" s="249"/>
      <c r="E125" s="225" t="s">
        <v>1335</v>
      </c>
      <c r="F125" s="270" t="s">
        <v>1334</v>
      </c>
      <c r="G125" s="270"/>
      <c r="H125" s="270"/>
      <c r="I125" s="225" t="s">
        <v>450</v>
      </c>
      <c r="J125" s="270" t="s">
        <v>17</v>
      </c>
      <c r="K125" s="270"/>
      <c r="L125" s="223" t="s">
        <v>18</v>
      </c>
      <c r="M125" s="223">
        <v>4</v>
      </c>
      <c r="N125" s="249" t="s">
        <v>19</v>
      </c>
      <c r="O125" s="249"/>
      <c r="P125" s="249"/>
      <c r="Q125" s="223" t="s">
        <v>18</v>
      </c>
      <c r="R125" s="42">
        <f>Cagra!R125+Cuman!R125+Ceco!R125+Csper!R125+Cchi!R125+Cgiur!R125</f>
        <v>0</v>
      </c>
      <c r="S125" s="42">
        <f>Cagra!S125+Cuman!S125+Ceco!S125+Csper!S125+Cchi!S125+Cgiur!S125</f>
        <v>0</v>
      </c>
      <c r="T125" s="42">
        <f>Cagra!T125+Cuman!T125+Ceco!T125+Csper!T125+Cchi!T125+Cgiur!T125</f>
        <v>0</v>
      </c>
      <c r="U125" s="42">
        <f>Cagra!U125+Cuman!U125+Ceco!U125+Csper!U125+Cchi!U125+Cgiur!U125</f>
        <v>0</v>
      </c>
      <c r="V125" s="42">
        <f>Cagra!V125+Cuman!V125+Ceco!V125+Csper!V125+Cchi!V125+Cgiur!V125</f>
        <v>0</v>
      </c>
      <c r="W125" s="42">
        <f>Cagra!W125+Cuman!W125+Ceco!W125+Csper!W125+Cchi!W125+Cgiur!W125</f>
        <v>0</v>
      </c>
    </row>
    <row r="126" spans="2:23" ht="30" customHeight="1">
      <c r="B126" s="26"/>
      <c r="C126" s="249">
        <v>2018</v>
      </c>
      <c r="D126" s="249"/>
      <c r="E126" s="225" t="s">
        <v>1333</v>
      </c>
      <c r="F126" s="270" t="s">
        <v>1332</v>
      </c>
      <c r="G126" s="270"/>
      <c r="H126" s="270"/>
      <c r="I126" s="225" t="s">
        <v>450</v>
      </c>
      <c r="J126" s="270" t="s">
        <v>17</v>
      </c>
      <c r="K126" s="270"/>
      <c r="L126" s="223" t="s">
        <v>29</v>
      </c>
      <c r="M126" s="223">
        <v>5</v>
      </c>
      <c r="N126" s="249" t="s">
        <v>19</v>
      </c>
      <c r="O126" s="249"/>
      <c r="P126" s="249"/>
      <c r="Q126" s="223" t="s">
        <v>18</v>
      </c>
      <c r="R126" s="42">
        <f>Cagra!R126+Cuman!R126+Ceco!R126+Csper!R126+Cchi!R126+Cgiur!R126</f>
        <v>0</v>
      </c>
      <c r="S126" s="42">
        <f>Cagra!S126+Cuman!S126+Ceco!S126+Csper!S126+Cchi!S126+Cgiur!S126</f>
        <v>0</v>
      </c>
      <c r="T126" s="42">
        <f>Cagra!T126+Cuman!T126+Ceco!T126+Csper!T126+Cchi!T126+Cgiur!T126</f>
        <v>0</v>
      </c>
      <c r="U126" s="42">
        <f>Cagra!U126+Cuman!U126+Ceco!U126+Csper!U126+Cchi!U126+Cgiur!U126</f>
        <v>0</v>
      </c>
      <c r="V126" s="42">
        <f>Cagra!V126+Cuman!V126+Ceco!V126+Csper!V126+Cchi!V126+Cgiur!V126</f>
        <v>0</v>
      </c>
      <c r="W126" s="42">
        <f>Cagra!W126+Cuman!W126+Ceco!W126+Csper!W126+Cchi!W126+Cgiur!W126</f>
        <v>0</v>
      </c>
    </row>
    <row r="127" spans="2:23" ht="30" customHeight="1">
      <c r="B127" s="26"/>
      <c r="C127" s="249">
        <v>2018</v>
      </c>
      <c r="D127" s="249"/>
      <c r="E127" s="225" t="s">
        <v>1331</v>
      </c>
      <c r="F127" s="270" t="s">
        <v>1330</v>
      </c>
      <c r="G127" s="270"/>
      <c r="H127" s="270"/>
      <c r="I127" s="225" t="s">
        <v>450</v>
      </c>
      <c r="J127" s="270" t="s">
        <v>17</v>
      </c>
      <c r="K127" s="270"/>
      <c r="L127" s="223" t="s">
        <v>29</v>
      </c>
      <c r="M127" s="223">
        <v>5</v>
      </c>
      <c r="N127" s="249" t="s">
        <v>19</v>
      </c>
      <c r="O127" s="249"/>
      <c r="P127" s="249"/>
      <c r="Q127" s="223" t="s">
        <v>18</v>
      </c>
      <c r="R127" s="42">
        <f>Cagra!R127+Cuman!R127+Ceco!R127+Csper!R127+Cchi!R127+Cgiur!R127</f>
        <v>0</v>
      </c>
      <c r="S127" s="42">
        <f>Cagra!S127+Cuman!S127+Ceco!S127+Csper!S127+Cchi!S127+Cgiur!S127</f>
        <v>0</v>
      </c>
      <c r="T127" s="42">
        <f>Cagra!T127+Cuman!T127+Ceco!T127+Csper!T127+Cchi!T127+Cgiur!T127</f>
        <v>0</v>
      </c>
      <c r="U127" s="42">
        <f>Cagra!U127+Cuman!U127+Ceco!U127+Csper!U127+Cchi!U127+Cgiur!U127</f>
        <v>0</v>
      </c>
      <c r="V127" s="42">
        <f>Cagra!V127+Cuman!V127+Ceco!V127+Csper!V127+Cchi!V127+Cgiur!V127</f>
        <v>0</v>
      </c>
      <c r="W127" s="42">
        <f>Cagra!W127+Cuman!W127+Ceco!W127+Csper!W127+Cchi!W127+Cgiur!W127</f>
        <v>0</v>
      </c>
    </row>
    <row r="128" spans="2:23" ht="30" customHeight="1">
      <c r="B128" s="26"/>
      <c r="C128" s="249">
        <v>2018</v>
      </c>
      <c r="D128" s="249"/>
      <c r="E128" s="225" t="s">
        <v>1329</v>
      </c>
      <c r="F128" s="270" t="s">
        <v>1328</v>
      </c>
      <c r="G128" s="270"/>
      <c r="H128" s="270"/>
      <c r="I128" s="225" t="s">
        <v>450</v>
      </c>
      <c r="J128" s="270" t="s">
        <v>17</v>
      </c>
      <c r="K128" s="270"/>
      <c r="L128" s="223" t="s">
        <v>29</v>
      </c>
      <c r="M128" s="223">
        <v>5</v>
      </c>
      <c r="N128" s="249" t="s">
        <v>19</v>
      </c>
      <c r="O128" s="249"/>
      <c r="P128" s="249"/>
      <c r="Q128" s="223" t="s">
        <v>18</v>
      </c>
      <c r="R128" s="42">
        <f>Cagra!R128+Cuman!R128+Ceco!R128+Csper!R128+Cchi!R128+Cgiur!R128</f>
        <v>0</v>
      </c>
      <c r="S128" s="42">
        <f>Cagra!S128+Cuman!S128+Ceco!S128+Csper!S128+Cchi!S128+Cgiur!S128</f>
        <v>0</v>
      </c>
      <c r="T128" s="42">
        <f>Cagra!T128+Cuman!T128+Ceco!T128+Csper!T128+Cchi!T128+Cgiur!T128</f>
        <v>0</v>
      </c>
      <c r="U128" s="42">
        <f>Cagra!U128+Cuman!U128+Ceco!U128+Csper!U128+Cchi!U128+Cgiur!U128</f>
        <v>0</v>
      </c>
      <c r="V128" s="42">
        <f>Cagra!V128+Cuman!V128+Ceco!V128+Csper!V128+Cchi!V128+Cgiur!V128</f>
        <v>0</v>
      </c>
      <c r="W128" s="42">
        <f>Cagra!W128+Cuman!W128+Ceco!W128+Csper!W128+Cchi!W128+Cgiur!W128</f>
        <v>0</v>
      </c>
    </row>
    <row r="129" spans="1:23" ht="30" customHeight="1">
      <c r="B129" s="23"/>
      <c r="C129" s="249">
        <v>2018</v>
      </c>
      <c r="D129" s="249"/>
      <c r="E129" s="225" t="s">
        <v>1327</v>
      </c>
      <c r="F129" s="270" t="s">
        <v>1326</v>
      </c>
      <c r="G129" s="270"/>
      <c r="H129" s="270"/>
      <c r="I129" s="225" t="s">
        <v>450</v>
      </c>
      <c r="J129" s="270" t="s">
        <v>17</v>
      </c>
      <c r="K129" s="270"/>
      <c r="L129" s="223" t="s">
        <v>29</v>
      </c>
      <c r="M129" s="223">
        <v>4</v>
      </c>
      <c r="N129" s="249" t="s">
        <v>19</v>
      </c>
      <c r="O129" s="249"/>
      <c r="P129" s="249"/>
      <c r="Q129" s="223" t="s">
        <v>18</v>
      </c>
      <c r="R129" s="42">
        <f>Cagra!R129+Cuman!R129+Ceco!R129+Csper!R129+Cchi!R129+Cgiur!R129</f>
        <v>0</v>
      </c>
      <c r="S129" s="42">
        <f>Cagra!S129+Cuman!S129+Ceco!S129+Csper!S129+Cchi!S129+Cgiur!S129</f>
        <v>0</v>
      </c>
      <c r="T129" s="42">
        <f>Cagra!T129+Cuman!T129+Ceco!T129+Csper!T129+Cchi!T129+Cgiur!T129</f>
        <v>0</v>
      </c>
      <c r="U129" s="42">
        <f>Cagra!U129+Cuman!U129+Ceco!U129+Csper!U129+Cchi!U129+Cgiur!U129</f>
        <v>0</v>
      </c>
      <c r="V129" s="42">
        <f>Cagra!V129+Cuman!V129+Ceco!V129+Csper!V129+Cchi!V129+Cgiur!V129</f>
        <v>0</v>
      </c>
      <c r="W129" s="42">
        <f>Cagra!W129+Cuman!W129+Ceco!W129+Csper!W129+Cchi!W129+Cgiur!W129</f>
        <v>0</v>
      </c>
    </row>
    <row r="130" spans="1:23" s="39" customFormat="1" ht="30" customHeight="1">
      <c r="B130" s="25"/>
      <c r="C130" s="256">
        <v>2018</v>
      </c>
      <c r="D130" s="256"/>
      <c r="E130" s="231" t="s">
        <v>1325</v>
      </c>
      <c r="F130" s="258" t="s">
        <v>1324</v>
      </c>
      <c r="G130" s="258"/>
      <c r="H130" s="258"/>
      <c r="I130" s="231" t="s">
        <v>450</v>
      </c>
      <c r="J130" s="258" t="s">
        <v>17</v>
      </c>
      <c r="K130" s="258"/>
      <c r="L130" s="229" t="s">
        <v>18</v>
      </c>
      <c r="M130" s="229">
        <v>2</v>
      </c>
      <c r="N130" s="256" t="s">
        <v>19</v>
      </c>
      <c r="O130" s="256"/>
      <c r="P130" s="256"/>
      <c r="Q130" s="229" t="s">
        <v>18</v>
      </c>
      <c r="R130" s="38">
        <f>Cagra!R130+Cuman!R130+Ceco!R130+Csper!R130+Cchi!R130+Cgiur!R130</f>
        <v>0</v>
      </c>
      <c r="S130" s="38">
        <f>Cagra!S130+Cuman!S130+Ceco!S130+Csper!S130+Cchi!S130+Cgiur!S130</f>
        <v>0</v>
      </c>
      <c r="T130" s="38">
        <f>Cagra!T130+Cuman!T130+Ceco!T130+Csper!T130+Cchi!T130+Cgiur!T130</f>
        <v>0</v>
      </c>
      <c r="U130" s="38">
        <f>Cagra!U130+Cuman!U130+Ceco!U130+Csper!U130+Cchi!U130+Cgiur!U130</f>
        <v>2984.81</v>
      </c>
      <c r="V130" s="38">
        <f>Cagra!V130+Cuman!V130+Ceco!V130+Csper!V130+Cchi!V130+Cgiur!V130</f>
        <v>0</v>
      </c>
      <c r="W130" s="38">
        <f>Cagra!W130+Cuman!W130+Ceco!W130+Csper!W130+Cchi!W130+Cgiur!W130</f>
        <v>2984.81</v>
      </c>
    </row>
    <row r="131" spans="1:23" s="41" customFormat="1" ht="30" customHeight="1">
      <c r="B131" s="24"/>
      <c r="C131" s="259">
        <v>2018</v>
      </c>
      <c r="D131" s="259"/>
      <c r="E131" s="8" t="s">
        <v>1323</v>
      </c>
      <c r="F131" s="261" t="s">
        <v>1322</v>
      </c>
      <c r="G131" s="261"/>
      <c r="H131" s="261"/>
      <c r="I131" s="8" t="s">
        <v>450</v>
      </c>
      <c r="J131" s="261" t="s">
        <v>17</v>
      </c>
      <c r="K131" s="261"/>
      <c r="L131" s="226" t="s">
        <v>18</v>
      </c>
      <c r="M131" s="226">
        <v>3</v>
      </c>
      <c r="N131" s="259" t="s">
        <v>19</v>
      </c>
      <c r="O131" s="259"/>
      <c r="P131" s="259"/>
      <c r="Q131" s="226" t="s">
        <v>18</v>
      </c>
      <c r="R131" s="40">
        <f>Cagra!R131+Cuman!R131+Ceco!R131+Csper!R131+Cchi!R131+Cgiur!R131</f>
        <v>0</v>
      </c>
      <c r="S131" s="40">
        <f>Cagra!S131+Cuman!S131+Ceco!S131+Csper!S131+Cchi!S131+Cgiur!S131</f>
        <v>0</v>
      </c>
      <c r="T131" s="40">
        <f>Cagra!T131+Cuman!T131+Ceco!T131+Csper!T131+Cchi!T131+Cgiur!T131</f>
        <v>0</v>
      </c>
      <c r="U131" s="40">
        <f>Cagra!U131+Cuman!U131+Ceco!U131+Csper!U131+Cchi!U131+Cgiur!U131</f>
        <v>2984.81</v>
      </c>
      <c r="V131" s="40">
        <f>Cagra!V131+Cuman!V131+Ceco!V131+Csper!V131+Cchi!V131+Cgiur!V131</f>
        <v>0</v>
      </c>
      <c r="W131" s="40">
        <f>Cagra!W131+Cuman!W131+Ceco!W131+Csper!W131+Cchi!W131+Cgiur!W131</f>
        <v>2984.81</v>
      </c>
    </row>
    <row r="132" spans="1:23" ht="30" customHeight="1">
      <c r="B132" s="23"/>
      <c r="C132" s="249">
        <v>2018</v>
      </c>
      <c r="D132" s="249"/>
      <c r="E132" s="225" t="s">
        <v>1321</v>
      </c>
      <c r="F132" s="270" t="s">
        <v>1320</v>
      </c>
      <c r="G132" s="270"/>
      <c r="H132" s="270"/>
      <c r="I132" s="225" t="s">
        <v>450</v>
      </c>
      <c r="J132" s="270" t="s">
        <v>17</v>
      </c>
      <c r="K132" s="270"/>
      <c r="L132" s="223" t="s">
        <v>29</v>
      </c>
      <c r="M132" s="223">
        <v>4</v>
      </c>
      <c r="N132" s="249" t="s">
        <v>19</v>
      </c>
      <c r="O132" s="249"/>
      <c r="P132" s="249"/>
      <c r="Q132" s="223" t="s">
        <v>29</v>
      </c>
      <c r="R132" s="42">
        <f>Cagra!R132+Cuman!R132+Ceco!R132+Csper!R132+Cchi!R132+Cgiur!R132</f>
        <v>0</v>
      </c>
      <c r="S132" s="42">
        <f>Cagra!S132+Cuman!S132+Ceco!S132+Csper!S132+Cchi!S132+Cgiur!S132</f>
        <v>0</v>
      </c>
      <c r="T132" s="42">
        <f>Cagra!T132+Cuman!T132+Ceco!T132+Csper!T132+Cchi!T132+Cgiur!T132</f>
        <v>0</v>
      </c>
      <c r="U132" s="42">
        <f>Cagra!U132+Cuman!U132+Ceco!U132+Csper!U132+Cchi!U132+Cgiur!U132</f>
        <v>0</v>
      </c>
      <c r="V132" s="42">
        <f>Cagra!V132+Cuman!V132+Ceco!V132+Csper!V132+Cchi!V132+Cgiur!V132</f>
        <v>0</v>
      </c>
      <c r="W132" s="42">
        <f>Cagra!W132+Cuman!W132+Ceco!W132+Csper!W132+Cchi!W132+Cgiur!W132</f>
        <v>0</v>
      </c>
    </row>
    <row r="133" spans="1:23" ht="30" customHeight="1">
      <c r="B133" s="23"/>
      <c r="C133" s="249">
        <v>2018</v>
      </c>
      <c r="D133" s="249"/>
      <c r="E133" s="225" t="s">
        <v>1319</v>
      </c>
      <c r="F133" s="270" t="s">
        <v>1318</v>
      </c>
      <c r="G133" s="270"/>
      <c r="H133" s="270"/>
      <c r="I133" s="225" t="s">
        <v>450</v>
      </c>
      <c r="J133" s="270" t="s">
        <v>17</v>
      </c>
      <c r="K133" s="270"/>
      <c r="L133" s="223" t="s">
        <v>29</v>
      </c>
      <c r="M133" s="223">
        <v>4</v>
      </c>
      <c r="N133" s="249" t="s">
        <v>19</v>
      </c>
      <c r="O133" s="249"/>
      <c r="P133" s="249"/>
      <c r="Q133" s="223" t="s">
        <v>18</v>
      </c>
      <c r="R133" s="42">
        <f>Cagra!R133+Cuman!R133+Ceco!R133+Csper!R133+Cchi!R133+Cgiur!R133</f>
        <v>0</v>
      </c>
      <c r="S133" s="42">
        <f>Cagra!S133+Cuman!S133+Ceco!S133+Csper!S133+Cchi!S133+Cgiur!S133</f>
        <v>0</v>
      </c>
      <c r="T133" s="42">
        <f>Cagra!T133+Cuman!T133+Ceco!T133+Csper!T133+Cchi!T133+Cgiur!T133</f>
        <v>0</v>
      </c>
      <c r="U133" s="42">
        <f>Cagra!U133+Cuman!U133+Ceco!U133+Csper!U133+Cchi!U133+Cgiur!U133</f>
        <v>0</v>
      </c>
      <c r="V133" s="42">
        <f>Cagra!V133+Cuman!V133+Ceco!V133+Csper!V133+Cchi!V133+Cgiur!V133</f>
        <v>0</v>
      </c>
      <c r="W133" s="42">
        <f>Cagra!W133+Cuman!W133+Ceco!W133+Csper!W133+Cchi!W133+Cgiur!W133</f>
        <v>0</v>
      </c>
    </row>
    <row r="134" spans="1:23" ht="30" customHeight="1">
      <c r="B134" s="23"/>
      <c r="C134" s="249">
        <v>2018</v>
      </c>
      <c r="D134" s="249"/>
      <c r="E134" s="225" t="s">
        <v>1317</v>
      </c>
      <c r="F134" s="270" t="s">
        <v>1316</v>
      </c>
      <c r="G134" s="270"/>
      <c r="H134" s="270"/>
      <c r="I134" s="225" t="s">
        <v>450</v>
      </c>
      <c r="J134" s="270" t="s">
        <v>17</v>
      </c>
      <c r="K134" s="270"/>
      <c r="L134" s="223" t="s">
        <v>29</v>
      </c>
      <c r="M134" s="223">
        <v>4</v>
      </c>
      <c r="N134" s="249" t="s">
        <v>19</v>
      </c>
      <c r="O134" s="249"/>
      <c r="P134" s="249"/>
      <c r="Q134" s="223" t="s">
        <v>29</v>
      </c>
      <c r="R134" s="42">
        <f>Cagra!R134+Cuman!R134+Ceco!R134+Csper!R134+Cchi!R134+Cgiur!R134</f>
        <v>0</v>
      </c>
      <c r="S134" s="42">
        <f>Cagra!S134+Cuman!S134+Ceco!S134+Csper!S134+Cchi!S134+Cgiur!S134</f>
        <v>0</v>
      </c>
      <c r="T134" s="42">
        <f>Cagra!T134+Cuman!T134+Ceco!T134+Csper!T134+Cchi!T134+Cgiur!T134</f>
        <v>0</v>
      </c>
      <c r="U134" s="42">
        <f>Cagra!U134+Cuman!U134+Ceco!U134+Csper!U134+Cchi!U134+Cgiur!U134</f>
        <v>2984.81</v>
      </c>
      <c r="V134" s="42">
        <f>Cagra!V134+Cuman!V134+Ceco!V134+Csper!V134+Cchi!V134+Cgiur!V134</f>
        <v>0</v>
      </c>
      <c r="W134" s="42">
        <f>Cagra!W134+Cuman!W134+Ceco!W134+Csper!W134+Cchi!W134+Cgiur!W134</f>
        <v>2984.81</v>
      </c>
    </row>
    <row r="135" spans="1:23" ht="30" customHeight="1">
      <c r="B135" s="23"/>
      <c r="C135" s="249">
        <v>2018</v>
      </c>
      <c r="D135" s="249"/>
      <c r="E135" s="225" t="s">
        <v>1315</v>
      </c>
      <c r="F135" s="270" t="s">
        <v>1314</v>
      </c>
      <c r="G135" s="270"/>
      <c r="H135" s="270"/>
      <c r="I135" s="225" t="s">
        <v>450</v>
      </c>
      <c r="J135" s="270" t="s">
        <v>17</v>
      </c>
      <c r="K135" s="270"/>
      <c r="L135" s="223" t="s">
        <v>29</v>
      </c>
      <c r="M135" s="223">
        <v>4</v>
      </c>
      <c r="N135" s="249" t="s">
        <v>19</v>
      </c>
      <c r="O135" s="249"/>
      <c r="P135" s="249"/>
      <c r="Q135" s="223" t="s">
        <v>18</v>
      </c>
      <c r="R135" s="42">
        <f>Cagra!R135+Cuman!R135+Ceco!R135+Csper!R135+Cchi!R135+Cgiur!R135</f>
        <v>0</v>
      </c>
      <c r="S135" s="42">
        <f>Cagra!S135+Cuman!S135+Ceco!S135+Csper!S135+Cchi!S135+Cgiur!S135</f>
        <v>0</v>
      </c>
      <c r="T135" s="42">
        <f>Cagra!T135+Cuman!T135+Ceco!T135+Csper!T135+Cchi!T135+Cgiur!T135</f>
        <v>0</v>
      </c>
      <c r="U135" s="42">
        <f>Cagra!U135+Cuman!U135+Ceco!U135+Csper!U135+Cchi!U135+Cgiur!U135</f>
        <v>0</v>
      </c>
      <c r="V135" s="42">
        <f>Cagra!V135+Cuman!V135+Ceco!V135+Csper!V135+Cchi!V135+Cgiur!V135</f>
        <v>0</v>
      </c>
      <c r="W135" s="42">
        <f>Cagra!W135+Cuman!W135+Ceco!W135+Csper!W135+Cchi!W135+Cgiur!W135</f>
        <v>0</v>
      </c>
    </row>
    <row r="136" spans="1:23" s="41" customFormat="1" ht="30" customHeight="1">
      <c r="B136" s="24"/>
      <c r="C136" s="259">
        <v>2018</v>
      </c>
      <c r="D136" s="259"/>
      <c r="E136" s="8" t="s">
        <v>1313</v>
      </c>
      <c r="F136" s="261" t="s">
        <v>1312</v>
      </c>
      <c r="G136" s="261"/>
      <c r="H136" s="261"/>
      <c r="I136" s="8" t="s">
        <v>450</v>
      </c>
      <c r="J136" s="261" t="s">
        <v>17</v>
      </c>
      <c r="K136" s="261"/>
      <c r="L136" s="226" t="s">
        <v>18</v>
      </c>
      <c r="M136" s="226">
        <v>3</v>
      </c>
      <c r="N136" s="259" t="s">
        <v>19</v>
      </c>
      <c r="O136" s="259"/>
      <c r="P136" s="259"/>
      <c r="Q136" s="226" t="s">
        <v>18</v>
      </c>
      <c r="R136" s="40">
        <f>Cagra!R136+Cuman!R136+Ceco!R136+Csper!R136+Cchi!R136+Cgiur!R136</f>
        <v>0</v>
      </c>
      <c r="S136" s="40">
        <f>Cagra!S136+Cuman!S136+Ceco!S136+Csper!S136+Cchi!S136+Cgiur!S136</f>
        <v>0</v>
      </c>
      <c r="T136" s="40">
        <f>Cagra!T136+Cuman!T136+Ceco!T136+Csper!T136+Cchi!T136+Cgiur!T136</f>
        <v>0</v>
      </c>
      <c r="U136" s="40">
        <f>Cagra!U136+Cuman!U136+Ceco!U136+Csper!U136+Cchi!U136+Cgiur!U136</f>
        <v>0</v>
      </c>
      <c r="V136" s="40">
        <f>Cagra!V136+Cuman!V136+Ceco!V136+Csper!V136+Cchi!V136+Cgiur!V136</f>
        <v>0</v>
      </c>
      <c r="W136" s="40">
        <f>Cagra!W136+Cuman!W136+Ceco!W136+Csper!W136+Cchi!W136+Cgiur!W136</f>
        <v>0</v>
      </c>
    </row>
    <row r="137" spans="1:23" ht="30" customHeight="1">
      <c r="A137" s="26"/>
      <c r="C137" s="249">
        <v>2018</v>
      </c>
      <c r="D137" s="249"/>
      <c r="E137" s="225" t="s">
        <v>1311</v>
      </c>
      <c r="F137" s="270" t="s">
        <v>1310</v>
      </c>
      <c r="G137" s="270"/>
      <c r="H137" s="270"/>
      <c r="I137" s="225" t="s">
        <v>450</v>
      </c>
      <c r="J137" s="270" t="s">
        <v>17</v>
      </c>
      <c r="K137" s="270"/>
      <c r="L137" s="223" t="s">
        <v>29</v>
      </c>
      <c r="M137" s="223">
        <v>4</v>
      </c>
      <c r="N137" s="249" t="s">
        <v>19</v>
      </c>
      <c r="O137" s="249"/>
      <c r="P137" s="249"/>
      <c r="Q137" s="223" t="s">
        <v>29</v>
      </c>
      <c r="R137" s="42">
        <f>Cagra!R137+Cuman!R137+Ceco!R137+Csper!R137+Cchi!R137+Cgiur!R137</f>
        <v>0</v>
      </c>
      <c r="S137" s="42">
        <f>Cagra!S137+Cuman!S137+Ceco!S137+Csper!S137+Cchi!S137+Cgiur!S137</f>
        <v>0</v>
      </c>
      <c r="T137" s="42">
        <f>Cagra!T137+Cuman!T137+Ceco!T137+Csper!T137+Cchi!T137+Cgiur!T137</f>
        <v>0</v>
      </c>
      <c r="U137" s="42">
        <f>Cagra!U137+Cuman!U137+Ceco!U137+Csper!U137+Cchi!U137+Cgiur!U137</f>
        <v>0</v>
      </c>
      <c r="V137" s="42">
        <f>Cagra!V137+Cuman!V137+Ceco!V137+Csper!V137+Cchi!V137+Cgiur!V137</f>
        <v>0</v>
      </c>
      <c r="W137" s="42">
        <f>Cagra!W137+Cuman!W137+Ceco!W137+Csper!W137+Cchi!W137+Cgiur!W137</f>
        <v>0</v>
      </c>
    </row>
    <row r="138" spans="1:23" s="39" customFormat="1" ht="30" customHeight="1">
      <c r="B138" s="25"/>
      <c r="C138" s="256">
        <v>2018</v>
      </c>
      <c r="D138" s="256"/>
      <c r="E138" s="231" t="s">
        <v>1309</v>
      </c>
      <c r="F138" s="258" t="s">
        <v>1308</v>
      </c>
      <c r="G138" s="258"/>
      <c r="H138" s="258"/>
      <c r="I138" s="231" t="s">
        <v>450</v>
      </c>
      <c r="J138" s="258" t="s">
        <v>17</v>
      </c>
      <c r="K138" s="258"/>
      <c r="L138" s="229" t="s">
        <v>18</v>
      </c>
      <c r="M138" s="229">
        <v>2</v>
      </c>
      <c r="N138" s="256" t="s">
        <v>19</v>
      </c>
      <c r="O138" s="256"/>
      <c r="P138" s="256"/>
      <c r="Q138" s="229" t="s">
        <v>18</v>
      </c>
      <c r="R138" s="38">
        <f>Cagra!R138+Cuman!R138+Ceco!R138+Csper!R138+Cchi!R138+Cgiur!R138</f>
        <v>0</v>
      </c>
      <c r="S138" s="38">
        <f>Cagra!S138+Cuman!S138+Ceco!S138+Csper!S138+Cchi!S138+Cgiur!S138</f>
        <v>0</v>
      </c>
      <c r="T138" s="38">
        <f>Cagra!T138+Cuman!T138+Ceco!T138+Csper!T138+Cchi!T138+Cgiur!T138</f>
        <v>0</v>
      </c>
      <c r="U138" s="38">
        <f>Cagra!U138+Cuman!U138+Ceco!U138+Csper!U138+Cchi!U138+Cgiur!U138</f>
        <v>14616.56</v>
      </c>
      <c r="V138" s="38">
        <f>Cagra!V138+Cuman!V138+Ceco!V138+Csper!V138+Cchi!V138+Cgiur!V138</f>
        <v>0</v>
      </c>
      <c r="W138" s="38">
        <f>Cagra!W138+Cuman!W138+Ceco!W138+Csper!W138+Cchi!W138+Cgiur!W138</f>
        <v>14616.56</v>
      </c>
    </row>
    <row r="139" spans="1:23" s="41" customFormat="1" ht="30" customHeight="1">
      <c r="B139" s="24"/>
      <c r="C139" s="259">
        <v>2018</v>
      </c>
      <c r="D139" s="259"/>
      <c r="E139" s="8" t="s">
        <v>1307</v>
      </c>
      <c r="F139" s="261" t="s">
        <v>1305</v>
      </c>
      <c r="G139" s="261"/>
      <c r="H139" s="261"/>
      <c r="I139" s="8" t="s">
        <v>450</v>
      </c>
      <c r="J139" s="261" t="s">
        <v>17</v>
      </c>
      <c r="K139" s="261"/>
      <c r="L139" s="226" t="s">
        <v>18</v>
      </c>
      <c r="M139" s="226">
        <v>3</v>
      </c>
      <c r="N139" s="259" t="s">
        <v>19</v>
      </c>
      <c r="O139" s="259"/>
      <c r="P139" s="259"/>
      <c r="Q139" s="226" t="s">
        <v>18</v>
      </c>
      <c r="R139" s="40">
        <f>Cagra!R139+Cuman!R139+Ceco!R139+Csper!R139+Cchi!R139+Cgiur!R139</f>
        <v>0</v>
      </c>
      <c r="S139" s="40">
        <f>Cagra!S139+Cuman!S139+Ceco!S139+Csper!S139+Cchi!S139+Cgiur!S139</f>
        <v>0</v>
      </c>
      <c r="T139" s="40">
        <f>Cagra!T139+Cuman!T139+Ceco!T139+Csper!T139+Cchi!T139+Cgiur!T139</f>
        <v>0</v>
      </c>
      <c r="U139" s="40">
        <f>Cagra!U139+Cuman!U139+Ceco!U139+Csper!U139+Cchi!U139+Cgiur!U139</f>
        <v>0</v>
      </c>
      <c r="V139" s="40">
        <f>Cagra!V139+Cuman!V139+Ceco!V139+Csper!V139+Cchi!V139+Cgiur!V139</f>
        <v>0</v>
      </c>
      <c r="W139" s="40">
        <f>Cagra!W139+Cuman!W139+Ceco!W139+Csper!W139+Cchi!W139+Cgiur!W139</f>
        <v>0</v>
      </c>
    </row>
    <row r="140" spans="1:23" ht="30" customHeight="1">
      <c r="B140" s="23"/>
      <c r="C140" s="249">
        <v>2018</v>
      </c>
      <c r="D140" s="249"/>
      <c r="E140" s="225" t="s">
        <v>1306</v>
      </c>
      <c r="F140" s="270" t="s">
        <v>1305</v>
      </c>
      <c r="G140" s="270"/>
      <c r="H140" s="270"/>
      <c r="I140" s="225" t="s">
        <v>450</v>
      </c>
      <c r="J140" s="270" t="s">
        <v>17</v>
      </c>
      <c r="K140" s="270"/>
      <c r="L140" s="223" t="s">
        <v>18</v>
      </c>
      <c r="M140" s="223">
        <v>4</v>
      </c>
      <c r="N140" s="249" t="s">
        <v>19</v>
      </c>
      <c r="O140" s="249"/>
      <c r="P140" s="249"/>
      <c r="Q140" s="223" t="s">
        <v>18</v>
      </c>
      <c r="R140" s="42">
        <f>Cagra!R140+Cuman!R140+Ceco!R140+Csper!R140+Cchi!R140+Cgiur!R140</f>
        <v>0</v>
      </c>
      <c r="S140" s="42">
        <f>Cagra!S140+Cuman!S140+Ceco!S140+Csper!S140+Cchi!S140+Cgiur!S140</f>
        <v>0</v>
      </c>
      <c r="T140" s="42">
        <f>Cagra!T140+Cuman!T140+Ceco!T140+Csper!T140+Cchi!T140+Cgiur!T140</f>
        <v>0</v>
      </c>
      <c r="U140" s="42">
        <f>Cagra!U140+Cuman!U140+Ceco!U140+Csper!U140+Cchi!U140+Cgiur!U140</f>
        <v>0</v>
      </c>
      <c r="V140" s="42">
        <f>Cagra!V140+Cuman!V140+Ceco!V140+Csper!V140+Cchi!V140+Cgiur!V140</f>
        <v>0</v>
      </c>
      <c r="W140" s="42">
        <f>Cagra!W140+Cuman!W140+Ceco!W140+Csper!W140+Cchi!W140+Cgiur!W140</f>
        <v>0</v>
      </c>
    </row>
    <row r="141" spans="1:23" ht="30" customHeight="1">
      <c r="B141" s="26"/>
      <c r="C141" s="249">
        <v>2018</v>
      </c>
      <c r="D141" s="249"/>
      <c r="E141" s="225" t="s">
        <v>1304</v>
      </c>
      <c r="F141" s="270" t="s">
        <v>1303</v>
      </c>
      <c r="G141" s="270"/>
      <c r="H141" s="270"/>
      <c r="I141" s="225" t="s">
        <v>450</v>
      </c>
      <c r="J141" s="270" t="s">
        <v>17</v>
      </c>
      <c r="K141" s="270"/>
      <c r="L141" s="223" t="s">
        <v>29</v>
      </c>
      <c r="M141" s="223">
        <v>5</v>
      </c>
      <c r="N141" s="249" t="s">
        <v>19</v>
      </c>
      <c r="O141" s="249"/>
      <c r="P141" s="249"/>
      <c r="Q141" s="223" t="s">
        <v>18</v>
      </c>
      <c r="R141" s="42">
        <f>Cagra!R141+Cuman!R141+Ceco!R141+Csper!R141+Cchi!R141+Cgiur!R141</f>
        <v>0</v>
      </c>
      <c r="S141" s="42">
        <f>Cagra!S141+Cuman!S141+Ceco!S141+Csper!S141+Cchi!S141+Cgiur!S141</f>
        <v>0</v>
      </c>
      <c r="T141" s="42">
        <f>Cagra!T141+Cuman!T141+Ceco!T141+Csper!T141+Cchi!T141+Cgiur!T141</f>
        <v>0</v>
      </c>
      <c r="U141" s="42">
        <f>Cagra!U141+Cuman!U141+Ceco!U141+Csper!U141+Cchi!U141+Cgiur!U141</f>
        <v>0</v>
      </c>
      <c r="V141" s="42">
        <f>Cagra!V141+Cuman!V141+Ceco!V141+Csper!V141+Cchi!V141+Cgiur!V141</f>
        <v>0</v>
      </c>
      <c r="W141" s="42">
        <f>Cagra!W141+Cuman!W141+Ceco!W141+Csper!W141+Cchi!W141+Cgiur!W141</f>
        <v>0</v>
      </c>
    </row>
    <row r="142" spans="1:23" ht="30" customHeight="1">
      <c r="B142" s="26"/>
      <c r="C142" s="249">
        <v>2018</v>
      </c>
      <c r="D142" s="249"/>
      <c r="E142" s="225" t="s">
        <v>1302</v>
      </c>
      <c r="F142" s="270" t="s">
        <v>1301</v>
      </c>
      <c r="G142" s="270"/>
      <c r="H142" s="270"/>
      <c r="I142" s="225" t="s">
        <v>450</v>
      </c>
      <c r="J142" s="270" t="s">
        <v>17</v>
      </c>
      <c r="K142" s="270"/>
      <c r="L142" s="223" t="s">
        <v>29</v>
      </c>
      <c r="M142" s="223">
        <v>5</v>
      </c>
      <c r="N142" s="249" t="s">
        <v>19</v>
      </c>
      <c r="O142" s="249"/>
      <c r="P142" s="249"/>
      <c r="Q142" s="223" t="s">
        <v>18</v>
      </c>
      <c r="R142" s="42">
        <f>Cagra!R142+Cuman!R142+Ceco!R142+Csper!R142+Cchi!R142+Cgiur!R142</f>
        <v>0</v>
      </c>
      <c r="S142" s="42">
        <f>Cagra!S142+Cuman!S142+Ceco!S142+Csper!S142+Cchi!S142+Cgiur!S142</f>
        <v>0</v>
      </c>
      <c r="T142" s="42">
        <f>Cagra!T142+Cuman!T142+Ceco!T142+Csper!T142+Cchi!T142+Cgiur!T142</f>
        <v>0</v>
      </c>
      <c r="U142" s="42">
        <f>Cagra!U142+Cuman!U142+Ceco!U142+Csper!U142+Cchi!U142+Cgiur!U142</f>
        <v>0</v>
      </c>
      <c r="V142" s="42">
        <f>Cagra!V142+Cuman!V142+Ceco!V142+Csper!V142+Cchi!V142+Cgiur!V142</f>
        <v>0</v>
      </c>
      <c r="W142" s="42">
        <f>Cagra!W142+Cuman!W142+Ceco!W142+Csper!W142+Cchi!W142+Cgiur!W142</f>
        <v>0</v>
      </c>
    </row>
    <row r="143" spans="1:23" ht="30" customHeight="1">
      <c r="B143" s="26"/>
      <c r="C143" s="249">
        <v>2018</v>
      </c>
      <c r="D143" s="249"/>
      <c r="E143" s="225" t="s">
        <v>1300</v>
      </c>
      <c r="F143" s="270" t="s">
        <v>1299</v>
      </c>
      <c r="G143" s="270"/>
      <c r="H143" s="270"/>
      <c r="I143" s="225" t="s">
        <v>450</v>
      </c>
      <c r="J143" s="270" t="s">
        <v>17</v>
      </c>
      <c r="K143" s="270"/>
      <c r="L143" s="223" t="s">
        <v>29</v>
      </c>
      <c r="M143" s="223">
        <v>5</v>
      </c>
      <c r="N143" s="249" t="s">
        <v>19</v>
      </c>
      <c r="O143" s="249"/>
      <c r="P143" s="249"/>
      <c r="Q143" s="223" t="s">
        <v>18</v>
      </c>
      <c r="R143" s="42">
        <f>Cagra!R143+Cuman!R143+Ceco!R143+Csper!R143+Cchi!R143+Cgiur!R143</f>
        <v>0</v>
      </c>
      <c r="S143" s="42">
        <f>Cagra!S143+Cuman!S143+Ceco!S143+Csper!S143+Cchi!S143+Cgiur!S143</f>
        <v>0</v>
      </c>
      <c r="T143" s="42">
        <f>Cagra!T143+Cuman!T143+Ceco!T143+Csper!T143+Cchi!T143+Cgiur!T143</f>
        <v>0</v>
      </c>
      <c r="U143" s="42">
        <f>Cagra!U143+Cuman!U143+Ceco!U143+Csper!U143+Cchi!U143+Cgiur!U143</f>
        <v>0</v>
      </c>
      <c r="V143" s="42">
        <f>Cagra!V143+Cuman!V143+Ceco!V143+Csper!V143+Cchi!V143+Cgiur!V143</f>
        <v>0</v>
      </c>
      <c r="W143" s="42">
        <f>Cagra!W143+Cuman!W143+Ceco!W143+Csper!W143+Cchi!W143+Cgiur!W143</f>
        <v>0</v>
      </c>
    </row>
    <row r="144" spans="1:23" ht="30" customHeight="1">
      <c r="B144" s="26"/>
      <c r="C144" s="249">
        <v>2018</v>
      </c>
      <c r="D144" s="249"/>
      <c r="E144" s="225" t="s">
        <v>1298</v>
      </c>
      <c r="F144" s="270" t="s">
        <v>1297</v>
      </c>
      <c r="G144" s="270"/>
      <c r="H144" s="270"/>
      <c r="I144" s="225" t="s">
        <v>450</v>
      </c>
      <c r="J144" s="270" t="s">
        <v>17</v>
      </c>
      <c r="K144" s="270"/>
      <c r="L144" s="223" t="s">
        <v>29</v>
      </c>
      <c r="M144" s="223">
        <v>5</v>
      </c>
      <c r="N144" s="249" t="s">
        <v>19</v>
      </c>
      <c r="O144" s="249"/>
      <c r="P144" s="249"/>
      <c r="Q144" s="223" t="s">
        <v>18</v>
      </c>
      <c r="R144" s="42">
        <f>Cagra!R144+Cuman!R144+Ceco!R144+Csper!R144+Cchi!R144+Cgiur!R144</f>
        <v>0</v>
      </c>
      <c r="S144" s="42">
        <f>Cagra!S144+Cuman!S144+Ceco!S144+Csper!S144+Cchi!S144+Cgiur!S144</f>
        <v>0</v>
      </c>
      <c r="T144" s="42">
        <f>Cagra!T144+Cuman!T144+Ceco!T144+Csper!T144+Cchi!T144+Cgiur!T144</f>
        <v>0</v>
      </c>
      <c r="U144" s="42">
        <f>Cagra!U144+Cuman!U144+Ceco!U144+Csper!U144+Cchi!U144+Cgiur!U144</f>
        <v>0</v>
      </c>
      <c r="V144" s="42">
        <f>Cagra!V144+Cuman!V144+Ceco!V144+Csper!V144+Cchi!V144+Cgiur!V144</f>
        <v>0</v>
      </c>
      <c r="W144" s="42">
        <f>Cagra!W144+Cuman!W144+Ceco!W144+Csper!W144+Cchi!W144+Cgiur!W144</f>
        <v>0</v>
      </c>
    </row>
    <row r="145" spans="2:23" ht="30" customHeight="1">
      <c r="B145" s="26"/>
      <c r="C145" s="249">
        <v>2018</v>
      </c>
      <c r="D145" s="249"/>
      <c r="E145" s="225" t="s">
        <v>1296</v>
      </c>
      <c r="F145" s="270" t="s">
        <v>1295</v>
      </c>
      <c r="G145" s="270"/>
      <c r="H145" s="270"/>
      <c r="I145" s="225" t="s">
        <v>450</v>
      </c>
      <c r="J145" s="270" t="s">
        <v>17</v>
      </c>
      <c r="K145" s="270"/>
      <c r="L145" s="223" t="s">
        <v>29</v>
      </c>
      <c r="M145" s="223">
        <v>5</v>
      </c>
      <c r="N145" s="249" t="s">
        <v>19</v>
      </c>
      <c r="O145" s="249"/>
      <c r="P145" s="249"/>
      <c r="Q145" s="223" t="s">
        <v>18</v>
      </c>
      <c r="R145" s="42">
        <f>Cagra!R145+Cuman!R145+Ceco!R145+Csper!R145+Cchi!R145+Cgiur!R145</f>
        <v>0</v>
      </c>
      <c r="S145" s="42">
        <f>Cagra!S145+Cuman!S145+Ceco!S145+Csper!S145+Cchi!S145+Cgiur!S145</f>
        <v>0</v>
      </c>
      <c r="T145" s="42">
        <f>Cagra!T145+Cuman!T145+Ceco!T145+Csper!T145+Cchi!T145+Cgiur!T145</f>
        <v>0</v>
      </c>
      <c r="U145" s="42">
        <f>Cagra!U145+Cuman!U145+Ceco!U145+Csper!U145+Cchi!U145+Cgiur!U145</f>
        <v>0</v>
      </c>
      <c r="V145" s="42">
        <f>Cagra!V145+Cuman!V145+Ceco!V145+Csper!V145+Cchi!V145+Cgiur!V145</f>
        <v>0</v>
      </c>
      <c r="W145" s="42">
        <f>Cagra!W145+Cuman!W145+Ceco!W145+Csper!W145+Cchi!W145+Cgiur!W145</f>
        <v>0</v>
      </c>
    </row>
    <row r="146" spans="2:23" ht="30" customHeight="1">
      <c r="B146" s="26"/>
      <c r="C146" s="249">
        <v>2018</v>
      </c>
      <c r="D146" s="249"/>
      <c r="E146" s="225" t="s">
        <v>1294</v>
      </c>
      <c r="F146" s="270" t="s">
        <v>1293</v>
      </c>
      <c r="G146" s="270"/>
      <c r="H146" s="270"/>
      <c r="I146" s="225" t="s">
        <v>450</v>
      </c>
      <c r="J146" s="270" t="s">
        <v>17</v>
      </c>
      <c r="K146" s="270"/>
      <c r="L146" s="223" t="s">
        <v>29</v>
      </c>
      <c r="M146" s="223">
        <v>5</v>
      </c>
      <c r="N146" s="249" t="s">
        <v>19</v>
      </c>
      <c r="O146" s="249"/>
      <c r="P146" s="249"/>
      <c r="Q146" s="223" t="s">
        <v>18</v>
      </c>
      <c r="R146" s="42">
        <f>Cagra!R146+Cuman!R146+Ceco!R146+Csper!R146+Cchi!R146+Cgiur!R146</f>
        <v>0</v>
      </c>
      <c r="S146" s="42">
        <f>Cagra!S146+Cuman!S146+Ceco!S146+Csper!S146+Cchi!S146+Cgiur!S146</f>
        <v>0</v>
      </c>
      <c r="T146" s="42">
        <f>Cagra!T146+Cuman!T146+Ceco!T146+Csper!T146+Cchi!T146+Cgiur!T146</f>
        <v>0</v>
      </c>
      <c r="U146" s="42">
        <f>Cagra!U146+Cuman!U146+Ceco!U146+Csper!U146+Cchi!U146+Cgiur!U146</f>
        <v>0</v>
      </c>
      <c r="V146" s="42">
        <f>Cagra!V146+Cuman!V146+Ceco!V146+Csper!V146+Cchi!V146+Cgiur!V146</f>
        <v>0</v>
      </c>
      <c r="W146" s="42">
        <f>Cagra!W146+Cuman!W146+Ceco!W146+Csper!W146+Cchi!W146+Cgiur!W146</f>
        <v>0</v>
      </c>
    </row>
    <row r="147" spans="2:23" ht="30" customHeight="1">
      <c r="B147" s="26"/>
      <c r="C147" s="249">
        <v>2018</v>
      </c>
      <c r="D147" s="249"/>
      <c r="E147" s="225" t="s">
        <v>1292</v>
      </c>
      <c r="F147" s="270" t="s">
        <v>1291</v>
      </c>
      <c r="G147" s="270"/>
      <c r="H147" s="270"/>
      <c r="I147" s="225" t="s">
        <v>450</v>
      </c>
      <c r="J147" s="270" t="s">
        <v>17</v>
      </c>
      <c r="K147" s="270"/>
      <c r="L147" s="223" t="s">
        <v>29</v>
      </c>
      <c r="M147" s="223">
        <v>5</v>
      </c>
      <c r="N147" s="249" t="s">
        <v>19</v>
      </c>
      <c r="O147" s="249"/>
      <c r="P147" s="249"/>
      <c r="Q147" s="223" t="s">
        <v>18</v>
      </c>
      <c r="R147" s="42">
        <f>Cagra!R147+Cuman!R147+Ceco!R147+Csper!R147+Cchi!R147+Cgiur!R147</f>
        <v>0</v>
      </c>
      <c r="S147" s="42">
        <f>Cagra!S147+Cuman!S147+Ceco!S147+Csper!S147+Cchi!S147+Cgiur!S147</f>
        <v>0</v>
      </c>
      <c r="T147" s="42">
        <f>Cagra!T147+Cuman!T147+Ceco!T147+Csper!T147+Cchi!T147+Cgiur!T147</f>
        <v>0</v>
      </c>
      <c r="U147" s="42">
        <f>Cagra!U147+Cuman!U147+Ceco!U147+Csper!U147+Cchi!U147+Cgiur!U147</f>
        <v>0</v>
      </c>
      <c r="V147" s="42">
        <f>Cagra!V147+Cuman!V147+Ceco!V147+Csper!V147+Cchi!V147+Cgiur!V147</f>
        <v>0</v>
      </c>
      <c r="W147" s="42">
        <f>Cagra!W147+Cuman!W147+Ceco!W147+Csper!W147+Cchi!W147+Cgiur!W147</f>
        <v>0</v>
      </c>
    </row>
    <row r="148" spans="2:23" ht="30" customHeight="1">
      <c r="B148" s="26"/>
      <c r="C148" s="249">
        <v>2018</v>
      </c>
      <c r="D148" s="249"/>
      <c r="E148" s="225" t="s">
        <v>1290</v>
      </c>
      <c r="F148" s="270" t="s">
        <v>1289</v>
      </c>
      <c r="G148" s="270"/>
      <c r="H148" s="270"/>
      <c r="I148" s="225" t="s">
        <v>450</v>
      </c>
      <c r="J148" s="270" t="s">
        <v>17</v>
      </c>
      <c r="K148" s="270"/>
      <c r="L148" s="223" t="s">
        <v>29</v>
      </c>
      <c r="M148" s="223">
        <v>5</v>
      </c>
      <c r="N148" s="249" t="s">
        <v>19</v>
      </c>
      <c r="O148" s="249"/>
      <c r="P148" s="249"/>
      <c r="Q148" s="223" t="s">
        <v>18</v>
      </c>
      <c r="R148" s="42">
        <f>Cagra!R148+Cuman!R148+Ceco!R148+Csper!R148+Cchi!R148+Cgiur!R148</f>
        <v>0</v>
      </c>
      <c r="S148" s="42">
        <f>Cagra!S148+Cuman!S148+Ceco!S148+Csper!S148+Cchi!S148+Cgiur!S148</f>
        <v>0</v>
      </c>
      <c r="T148" s="42">
        <f>Cagra!T148+Cuman!T148+Ceco!T148+Csper!T148+Cchi!T148+Cgiur!T148</f>
        <v>0</v>
      </c>
      <c r="U148" s="42">
        <f>Cagra!U148+Cuman!U148+Ceco!U148+Csper!U148+Cchi!U148+Cgiur!U148</f>
        <v>0</v>
      </c>
      <c r="V148" s="42">
        <f>Cagra!V148+Cuman!V148+Ceco!V148+Csper!V148+Cchi!V148+Cgiur!V148</f>
        <v>0</v>
      </c>
      <c r="W148" s="42">
        <f>Cagra!W148+Cuman!W148+Ceco!W148+Csper!W148+Cchi!W148+Cgiur!W148</f>
        <v>0</v>
      </c>
    </row>
    <row r="149" spans="2:23" ht="30" customHeight="1">
      <c r="B149" s="26"/>
      <c r="C149" s="249">
        <v>2018</v>
      </c>
      <c r="D149" s="249"/>
      <c r="E149" s="225" t="s">
        <v>1288</v>
      </c>
      <c r="F149" s="270" t="s">
        <v>1287</v>
      </c>
      <c r="G149" s="270"/>
      <c r="H149" s="270"/>
      <c r="I149" s="225" t="s">
        <v>450</v>
      </c>
      <c r="J149" s="270" t="s">
        <v>17</v>
      </c>
      <c r="K149" s="270"/>
      <c r="L149" s="223" t="s">
        <v>29</v>
      </c>
      <c r="M149" s="223">
        <v>5</v>
      </c>
      <c r="N149" s="249" t="s">
        <v>19</v>
      </c>
      <c r="O149" s="249"/>
      <c r="P149" s="249"/>
      <c r="Q149" s="223" t="s">
        <v>18</v>
      </c>
      <c r="R149" s="42">
        <f>Cagra!R149+Cuman!R149+Ceco!R149+Csper!R149+Cchi!R149+Cgiur!R149</f>
        <v>0</v>
      </c>
      <c r="S149" s="42">
        <f>Cagra!S149+Cuman!S149+Ceco!S149+Csper!S149+Cchi!S149+Cgiur!S149</f>
        <v>0</v>
      </c>
      <c r="T149" s="42">
        <f>Cagra!T149+Cuman!T149+Ceco!T149+Csper!T149+Cchi!T149+Cgiur!T149</f>
        <v>0</v>
      </c>
      <c r="U149" s="42">
        <f>Cagra!U149+Cuman!U149+Ceco!U149+Csper!U149+Cchi!U149+Cgiur!U149</f>
        <v>0</v>
      </c>
      <c r="V149" s="42">
        <f>Cagra!V149+Cuman!V149+Ceco!V149+Csper!V149+Cchi!V149+Cgiur!V149</f>
        <v>0</v>
      </c>
      <c r="W149" s="42">
        <f>Cagra!W149+Cuman!W149+Ceco!W149+Csper!W149+Cchi!W149+Cgiur!W149</f>
        <v>0</v>
      </c>
    </row>
    <row r="150" spans="2:23" ht="30" customHeight="1">
      <c r="B150" s="26"/>
      <c r="C150" s="249">
        <v>2018</v>
      </c>
      <c r="D150" s="249"/>
      <c r="E150" s="225" t="s">
        <v>1286</v>
      </c>
      <c r="F150" s="270" t="s">
        <v>1285</v>
      </c>
      <c r="G150" s="270"/>
      <c r="H150" s="270"/>
      <c r="I150" s="225" t="s">
        <v>450</v>
      </c>
      <c r="J150" s="270" t="s">
        <v>17</v>
      </c>
      <c r="K150" s="270"/>
      <c r="L150" s="223" t="s">
        <v>29</v>
      </c>
      <c r="M150" s="223">
        <v>5</v>
      </c>
      <c r="N150" s="249" t="s">
        <v>19</v>
      </c>
      <c r="O150" s="249"/>
      <c r="P150" s="249"/>
      <c r="Q150" s="223" t="s">
        <v>18</v>
      </c>
      <c r="R150" s="42">
        <f>Cagra!R150+Cuman!R150+Ceco!R150+Csper!R150+Cchi!R150+Cgiur!R150</f>
        <v>0</v>
      </c>
      <c r="S150" s="42">
        <f>Cagra!S150+Cuman!S150+Ceco!S150+Csper!S150+Cchi!S150+Cgiur!S150</f>
        <v>0</v>
      </c>
      <c r="T150" s="42">
        <f>Cagra!T150+Cuman!T150+Ceco!T150+Csper!T150+Cchi!T150+Cgiur!T150</f>
        <v>0</v>
      </c>
      <c r="U150" s="42">
        <f>Cagra!U150+Cuman!U150+Ceco!U150+Csper!U150+Cchi!U150+Cgiur!U150</f>
        <v>0</v>
      </c>
      <c r="V150" s="42">
        <f>Cagra!V150+Cuman!V150+Ceco!V150+Csper!V150+Cchi!V150+Cgiur!V150</f>
        <v>0</v>
      </c>
      <c r="W150" s="42">
        <f>Cagra!W150+Cuman!W150+Ceco!W150+Csper!W150+Cchi!W150+Cgiur!W150</f>
        <v>0</v>
      </c>
    </row>
    <row r="151" spans="2:23" ht="30" customHeight="1">
      <c r="B151" s="26"/>
      <c r="C151" s="249">
        <v>2018</v>
      </c>
      <c r="D151" s="249"/>
      <c r="E151" s="225" t="s">
        <v>1284</v>
      </c>
      <c r="F151" s="270" t="s">
        <v>1283</v>
      </c>
      <c r="G151" s="270"/>
      <c r="H151" s="270"/>
      <c r="I151" s="225" t="s">
        <v>450</v>
      </c>
      <c r="J151" s="270" t="s">
        <v>17</v>
      </c>
      <c r="K151" s="270"/>
      <c r="L151" s="223" t="s">
        <v>29</v>
      </c>
      <c r="M151" s="223">
        <v>5</v>
      </c>
      <c r="N151" s="249" t="s">
        <v>19</v>
      </c>
      <c r="O151" s="249"/>
      <c r="P151" s="249"/>
      <c r="Q151" s="223" t="s">
        <v>18</v>
      </c>
      <c r="R151" s="42">
        <f>Cagra!R151+Cuman!R151+Ceco!R151+Csper!R151+Cchi!R151+Cgiur!R151</f>
        <v>0</v>
      </c>
      <c r="S151" s="42">
        <f>Cagra!S151+Cuman!S151+Ceco!S151+Csper!S151+Cchi!S151+Cgiur!S151</f>
        <v>0</v>
      </c>
      <c r="T151" s="42">
        <f>Cagra!T151+Cuman!T151+Ceco!T151+Csper!T151+Cchi!T151+Cgiur!T151</f>
        <v>0</v>
      </c>
      <c r="U151" s="42">
        <f>Cagra!U151+Cuman!U151+Ceco!U151+Csper!U151+Cchi!U151+Cgiur!U151</f>
        <v>0</v>
      </c>
      <c r="V151" s="42">
        <f>Cagra!V151+Cuman!V151+Ceco!V151+Csper!V151+Cchi!V151+Cgiur!V151</f>
        <v>0</v>
      </c>
      <c r="W151" s="42">
        <f>Cagra!W151+Cuman!W151+Ceco!W151+Csper!W151+Cchi!W151+Cgiur!W151</f>
        <v>0</v>
      </c>
    </row>
    <row r="152" spans="2:23" ht="30" customHeight="1">
      <c r="B152" s="26"/>
      <c r="C152" s="249">
        <v>2018</v>
      </c>
      <c r="D152" s="249"/>
      <c r="E152" s="225" t="s">
        <v>1282</v>
      </c>
      <c r="F152" s="270" t="s">
        <v>1281</v>
      </c>
      <c r="G152" s="270"/>
      <c r="H152" s="270"/>
      <c r="I152" s="225" t="s">
        <v>450</v>
      </c>
      <c r="J152" s="270" t="s">
        <v>17</v>
      </c>
      <c r="K152" s="270"/>
      <c r="L152" s="223" t="s">
        <v>29</v>
      </c>
      <c r="M152" s="223">
        <v>5</v>
      </c>
      <c r="N152" s="249" t="s">
        <v>19</v>
      </c>
      <c r="O152" s="249"/>
      <c r="P152" s="249"/>
      <c r="Q152" s="223" t="s">
        <v>18</v>
      </c>
      <c r="R152" s="42">
        <f>Cagra!R152+Cuman!R152+Ceco!R152+Csper!R152+Cchi!R152+Cgiur!R152</f>
        <v>0</v>
      </c>
      <c r="S152" s="42">
        <f>Cagra!S152+Cuman!S152+Ceco!S152+Csper!S152+Cchi!S152+Cgiur!S152</f>
        <v>0</v>
      </c>
      <c r="T152" s="42">
        <f>Cagra!T152+Cuman!T152+Ceco!T152+Csper!T152+Cchi!T152+Cgiur!T152</f>
        <v>0</v>
      </c>
      <c r="U152" s="42">
        <f>Cagra!U152+Cuman!U152+Ceco!U152+Csper!U152+Cchi!U152+Cgiur!U152</f>
        <v>0</v>
      </c>
      <c r="V152" s="42">
        <f>Cagra!V152+Cuman!V152+Ceco!V152+Csper!V152+Cchi!V152+Cgiur!V152</f>
        <v>0</v>
      </c>
      <c r="W152" s="42">
        <f>Cagra!W152+Cuman!W152+Ceco!W152+Csper!W152+Cchi!W152+Cgiur!W152</f>
        <v>0</v>
      </c>
    </row>
    <row r="153" spans="2:23" s="41" customFormat="1" ht="30" customHeight="1">
      <c r="B153" s="24"/>
      <c r="C153" s="259">
        <v>2018</v>
      </c>
      <c r="D153" s="259"/>
      <c r="E153" s="8" t="s">
        <v>1280</v>
      </c>
      <c r="F153" s="261" t="s">
        <v>1279</v>
      </c>
      <c r="G153" s="261"/>
      <c r="H153" s="261"/>
      <c r="I153" s="8" t="s">
        <v>450</v>
      </c>
      <c r="J153" s="261" t="s">
        <v>17</v>
      </c>
      <c r="K153" s="261"/>
      <c r="L153" s="226" t="s">
        <v>18</v>
      </c>
      <c r="M153" s="226">
        <v>3</v>
      </c>
      <c r="N153" s="259" t="s">
        <v>19</v>
      </c>
      <c r="O153" s="259"/>
      <c r="P153" s="259"/>
      <c r="Q153" s="226" t="s">
        <v>18</v>
      </c>
      <c r="R153" s="40">
        <f>Cagra!R153+Cuman!R153+Ceco!R153+Csper!R153+Cchi!R153+Cgiur!R153</f>
        <v>0</v>
      </c>
      <c r="S153" s="40">
        <f>Cagra!S153+Cuman!S153+Ceco!S153+Csper!S153+Cchi!S153+Cgiur!S153</f>
        <v>0</v>
      </c>
      <c r="T153" s="40">
        <f>Cagra!T153+Cuman!T153+Ceco!T153+Csper!T153+Cchi!T153+Cgiur!T153</f>
        <v>0</v>
      </c>
      <c r="U153" s="40">
        <f>Cagra!U153+Cuman!U153+Ceco!U153+Csper!U153+Cchi!U153+Cgiur!U153</f>
        <v>0</v>
      </c>
      <c r="V153" s="40">
        <f>Cagra!V153+Cuman!V153+Ceco!V153+Csper!V153+Cchi!V153+Cgiur!V153</f>
        <v>0</v>
      </c>
      <c r="W153" s="40">
        <f>Cagra!W153+Cuman!W153+Ceco!W153+Csper!W153+Cchi!W153+Cgiur!W153</f>
        <v>0</v>
      </c>
    </row>
    <row r="154" spans="2:23" ht="30" customHeight="1">
      <c r="B154" s="23"/>
      <c r="C154" s="249">
        <v>2018</v>
      </c>
      <c r="D154" s="249"/>
      <c r="E154" s="225" t="s">
        <v>1278</v>
      </c>
      <c r="F154" s="270" t="s">
        <v>1277</v>
      </c>
      <c r="G154" s="270"/>
      <c r="H154" s="270"/>
      <c r="I154" s="225" t="s">
        <v>450</v>
      </c>
      <c r="J154" s="270" t="s">
        <v>17</v>
      </c>
      <c r="K154" s="270"/>
      <c r="L154" s="223" t="s">
        <v>18</v>
      </c>
      <c r="M154" s="223">
        <v>4</v>
      </c>
      <c r="N154" s="249" t="s">
        <v>19</v>
      </c>
      <c r="O154" s="249"/>
      <c r="P154" s="249"/>
      <c r="Q154" s="223" t="s">
        <v>18</v>
      </c>
      <c r="R154" s="42">
        <f>Cagra!R154+Cuman!R154+Ceco!R154+Csper!R154+Cchi!R154+Cgiur!R154</f>
        <v>0</v>
      </c>
      <c r="S154" s="42">
        <f>Cagra!S154+Cuman!S154+Ceco!S154+Csper!S154+Cchi!S154+Cgiur!S154</f>
        <v>0</v>
      </c>
      <c r="T154" s="42">
        <f>Cagra!T154+Cuman!T154+Ceco!T154+Csper!T154+Cchi!T154+Cgiur!T154</f>
        <v>0</v>
      </c>
      <c r="U154" s="42">
        <f>Cagra!U154+Cuman!U154+Ceco!U154+Csper!U154+Cchi!U154+Cgiur!U154</f>
        <v>0</v>
      </c>
      <c r="V154" s="42">
        <f>Cagra!V154+Cuman!V154+Ceco!V154+Csper!V154+Cchi!V154+Cgiur!V154</f>
        <v>0</v>
      </c>
      <c r="W154" s="42">
        <f>Cagra!W154+Cuman!W154+Ceco!W154+Csper!W154+Cchi!W154+Cgiur!W154</f>
        <v>0</v>
      </c>
    </row>
    <row r="155" spans="2:23" ht="30" customHeight="1">
      <c r="B155" s="26"/>
      <c r="C155" s="249">
        <v>2018</v>
      </c>
      <c r="D155" s="249"/>
      <c r="E155" s="225" t="s">
        <v>1276</v>
      </c>
      <c r="F155" s="270" t="s">
        <v>1275</v>
      </c>
      <c r="G155" s="270"/>
      <c r="H155" s="270"/>
      <c r="I155" s="225" t="s">
        <v>450</v>
      </c>
      <c r="J155" s="270" t="s">
        <v>17</v>
      </c>
      <c r="K155" s="270"/>
      <c r="L155" s="223" t="s">
        <v>29</v>
      </c>
      <c r="M155" s="223">
        <v>5</v>
      </c>
      <c r="N155" s="249" t="s">
        <v>19</v>
      </c>
      <c r="O155" s="249"/>
      <c r="P155" s="249"/>
      <c r="Q155" s="223" t="s">
        <v>18</v>
      </c>
      <c r="R155" s="42">
        <f>Cagra!R155+Cuman!R155+Ceco!R155+Csper!R155+Cchi!R155+Cgiur!R155</f>
        <v>0</v>
      </c>
      <c r="S155" s="42">
        <f>Cagra!S155+Cuman!S155+Ceco!S155+Csper!S155+Cchi!S155+Cgiur!S155</f>
        <v>0</v>
      </c>
      <c r="T155" s="42">
        <f>Cagra!T155+Cuman!T155+Ceco!T155+Csper!T155+Cchi!T155+Cgiur!T155</f>
        <v>0</v>
      </c>
      <c r="U155" s="42">
        <f>Cagra!U155+Cuman!U155+Ceco!U155+Csper!U155+Cchi!U155+Cgiur!U155</f>
        <v>0</v>
      </c>
      <c r="V155" s="42">
        <f>Cagra!V155+Cuman!V155+Ceco!V155+Csper!V155+Cchi!V155+Cgiur!V155</f>
        <v>0</v>
      </c>
      <c r="W155" s="42">
        <f>Cagra!W155+Cuman!W155+Ceco!W155+Csper!W155+Cchi!W155+Cgiur!W155</f>
        <v>0</v>
      </c>
    </row>
    <row r="156" spans="2:23" ht="30" customHeight="1">
      <c r="B156" s="26"/>
      <c r="C156" s="249">
        <v>2018</v>
      </c>
      <c r="D156" s="249"/>
      <c r="E156" s="225" t="s">
        <v>1274</v>
      </c>
      <c r="F156" s="270" t="s">
        <v>1273</v>
      </c>
      <c r="G156" s="270"/>
      <c r="H156" s="270"/>
      <c r="I156" s="225" t="s">
        <v>450</v>
      </c>
      <c r="J156" s="270" t="s">
        <v>17</v>
      </c>
      <c r="K156" s="270"/>
      <c r="L156" s="223" t="s">
        <v>29</v>
      </c>
      <c r="M156" s="223">
        <v>5</v>
      </c>
      <c r="N156" s="249" t="s">
        <v>19</v>
      </c>
      <c r="O156" s="249"/>
      <c r="P156" s="249"/>
      <c r="Q156" s="223" t="s">
        <v>18</v>
      </c>
      <c r="R156" s="42">
        <f>Cagra!R156+Cuman!R156+Ceco!R156+Csper!R156+Cchi!R156+Cgiur!R156</f>
        <v>0</v>
      </c>
      <c r="S156" s="42">
        <f>Cagra!S156+Cuman!S156+Ceco!S156+Csper!S156+Cchi!S156+Cgiur!S156</f>
        <v>0</v>
      </c>
      <c r="T156" s="42">
        <f>Cagra!T156+Cuman!T156+Ceco!T156+Csper!T156+Cchi!T156+Cgiur!T156</f>
        <v>0</v>
      </c>
      <c r="U156" s="42">
        <f>Cagra!U156+Cuman!U156+Ceco!U156+Csper!U156+Cchi!U156+Cgiur!U156</f>
        <v>0</v>
      </c>
      <c r="V156" s="42">
        <f>Cagra!V156+Cuman!V156+Ceco!V156+Csper!V156+Cchi!V156+Cgiur!V156</f>
        <v>0</v>
      </c>
      <c r="W156" s="42">
        <f>Cagra!W156+Cuman!W156+Ceco!W156+Csper!W156+Cchi!W156+Cgiur!W156</f>
        <v>0</v>
      </c>
    </row>
    <row r="157" spans="2:23" ht="30" customHeight="1">
      <c r="B157" s="26"/>
      <c r="C157" s="249">
        <v>2018</v>
      </c>
      <c r="D157" s="249"/>
      <c r="E157" s="225" t="s">
        <v>1272</v>
      </c>
      <c r="F157" s="270" t="s">
        <v>1271</v>
      </c>
      <c r="G157" s="270"/>
      <c r="H157" s="270"/>
      <c r="I157" s="225" t="s">
        <v>450</v>
      </c>
      <c r="J157" s="270" t="s">
        <v>17</v>
      </c>
      <c r="K157" s="270"/>
      <c r="L157" s="223" t="s">
        <v>29</v>
      </c>
      <c r="M157" s="223">
        <v>5</v>
      </c>
      <c r="N157" s="249" t="s">
        <v>19</v>
      </c>
      <c r="O157" s="249"/>
      <c r="P157" s="249"/>
      <c r="Q157" s="223" t="s">
        <v>18</v>
      </c>
      <c r="R157" s="42">
        <f>Cagra!R157+Cuman!R157+Ceco!R157+Csper!R157+Cchi!R157+Cgiur!R157</f>
        <v>0</v>
      </c>
      <c r="S157" s="42">
        <f>Cagra!S157+Cuman!S157+Ceco!S157+Csper!S157+Cchi!S157+Cgiur!S157</f>
        <v>0</v>
      </c>
      <c r="T157" s="42">
        <f>Cagra!T157+Cuman!T157+Ceco!T157+Csper!T157+Cchi!T157+Cgiur!T157</f>
        <v>0</v>
      </c>
      <c r="U157" s="42">
        <f>Cagra!U157+Cuman!U157+Ceco!U157+Csper!U157+Cchi!U157+Cgiur!U157</f>
        <v>0</v>
      </c>
      <c r="V157" s="42">
        <f>Cagra!V157+Cuman!V157+Ceco!V157+Csper!V157+Cchi!V157+Cgiur!V157</f>
        <v>0</v>
      </c>
      <c r="W157" s="42">
        <f>Cagra!W157+Cuman!W157+Ceco!W157+Csper!W157+Cchi!W157+Cgiur!W157</f>
        <v>0</v>
      </c>
    </row>
    <row r="158" spans="2:23" ht="30" customHeight="1">
      <c r="B158" s="23"/>
      <c r="C158" s="249">
        <v>2018</v>
      </c>
      <c r="D158" s="249"/>
      <c r="E158" s="225" t="s">
        <v>1270</v>
      </c>
      <c r="F158" s="270" t="s">
        <v>1269</v>
      </c>
      <c r="G158" s="270"/>
      <c r="H158" s="270"/>
      <c r="I158" s="225" t="s">
        <v>450</v>
      </c>
      <c r="J158" s="270" t="s">
        <v>17</v>
      </c>
      <c r="K158" s="270"/>
      <c r="L158" s="223" t="s">
        <v>18</v>
      </c>
      <c r="M158" s="223">
        <v>4</v>
      </c>
      <c r="N158" s="249" t="s">
        <v>19</v>
      </c>
      <c r="O158" s="249"/>
      <c r="P158" s="249"/>
      <c r="Q158" s="223" t="s">
        <v>18</v>
      </c>
      <c r="R158" s="42">
        <f>Cagra!R158+Cuman!R158+Ceco!R158+Csper!R158+Cchi!R158+Cgiur!R158</f>
        <v>0</v>
      </c>
      <c r="S158" s="42">
        <f>Cagra!S158+Cuman!S158+Ceco!S158+Csper!S158+Cchi!S158+Cgiur!S158</f>
        <v>0</v>
      </c>
      <c r="T158" s="42">
        <f>Cagra!T158+Cuman!T158+Ceco!T158+Csper!T158+Cchi!T158+Cgiur!T158</f>
        <v>0</v>
      </c>
      <c r="U158" s="42">
        <f>Cagra!U158+Cuman!U158+Ceco!U158+Csper!U158+Cchi!U158+Cgiur!U158</f>
        <v>0</v>
      </c>
      <c r="V158" s="42">
        <f>Cagra!V158+Cuman!V158+Ceco!V158+Csper!V158+Cchi!V158+Cgiur!V158</f>
        <v>0</v>
      </c>
      <c r="W158" s="42">
        <f>Cagra!W158+Cuman!W158+Ceco!W158+Csper!W158+Cchi!W158+Cgiur!W158</f>
        <v>0</v>
      </c>
    </row>
    <row r="159" spans="2:23" ht="30" customHeight="1">
      <c r="B159" s="26"/>
      <c r="C159" s="249">
        <v>2018</v>
      </c>
      <c r="D159" s="249"/>
      <c r="E159" s="225" t="s">
        <v>1268</v>
      </c>
      <c r="F159" s="270" t="s">
        <v>1267</v>
      </c>
      <c r="G159" s="270"/>
      <c r="H159" s="270"/>
      <c r="I159" s="225" t="s">
        <v>450</v>
      </c>
      <c r="J159" s="270" t="s">
        <v>17</v>
      </c>
      <c r="K159" s="270"/>
      <c r="L159" s="223" t="s">
        <v>29</v>
      </c>
      <c r="M159" s="223">
        <v>5</v>
      </c>
      <c r="N159" s="249" t="s">
        <v>19</v>
      </c>
      <c r="O159" s="249"/>
      <c r="P159" s="249"/>
      <c r="Q159" s="223" t="s">
        <v>18</v>
      </c>
      <c r="R159" s="42">
        <f>Cagra!R159+Cuman!R159+Ceco!R159+Csper!R159+Cchi!R159+Cgiur!R159</f>
        <v>0</v>
      </c>
      <c r="S159" s="42">
        <f>Cagra!S159+Cuman!S159+Ceco!S159+Csper!S159+Cchi!S159+Cgiur!S159</f>
        <v>0</v>
      </c>
      <c r="T159" s="42">
        <f>Cagra!T159+Cuman!T159+Ceco!T159+Csper!T159+Cchi!T159+Cgiur!T159</f>
        <v>0</v>
      </c>
      <c r="U159" s="42">
        <f>Cagra!U159+Cuman!U159+Ceco!U159+Csper!U159+Cchi!U159+Cgiur!U159</f>
        <v>0</v>
      </c>
      <c r="V159" s="42">
        <f>Cagra!V159+Cuman!V159+Ceco!V159+Csper!V159+Cchi!V159+Cgiur!V159</f>
        <v>0</v>
      </c>
      <c r="W159" s="42">
        <f>Cagra!W159+Cuman!W159+Ceco!W159+Csper!W159+Cchi!W159+Cgiur!W159</f>
        <v>0</v>
      </c>
    </row>
    <row r="160" spans="2:23" ht="30" customHeight="1">
      <c r="B160" s="26"/>
      <c r="C160" s="249">
        <v>2018</v>
      </c>
      <c r="D160" s="249"/>
      <c r="E160" s="225" t="s">
        <v>1266</v>
      </c>
      <c r="F160" s="270" t="s">
        <v>1265</v>
      </c>
      <c r="G160" s="270"/>
      <c r="H160" s="270"/>
      <c r="I160" s="225" t="s">
        <v>450</v>
      </c>
      <c r="J160" s="270" t="s">
        <v>17</v>
      </c>
      <c r="K160" s="270"/>
      <c r="L160" s="223" t="s">
        <v>29</v>
      </c>
      <c r="M160" s="223">
        <v>5</v>
      </c>
      <c r="N160" s="249" t="s">
        <v>19</v>
      </c>
      <c r="O160" s="249"/>
      <c r="P160" s="249"/>
      <c r="Q160" s="223" t="s">
        <v>18</v>
      </c>
      <c r="R160" s="42">
        <f>Cagra!R160+Cuman!R160+Ceco!R160+Csper!R160+Cchi!R160+Cgiur!R160</f>
        <v>0</v>
      </c>
      <c r="S160" s="42">
        <f>Cagra!S160+Cuman!S160+Ceco!S160+Csper!S160+Cchi!S160+Cgiur!S160</f>
        <v>0</v>
      </c>
      <c r="T160" s="42">
        <f>Cagra!T160+Cuman!T160+Ceco!T160+Csper!T160+Cchi!T160+Cgiur!T160</f>
        <v>0</v>
      </c>
      <c r="U160" s="42">
        <f>Cagra!U160+Cuman!U160+Ceco!U160+Csper!U160+Cchi!U160+Cgiur!U160</f>
        <v>0</v>
      </c>
      <c r="V160" s="42">
        <f>Cagra!V160+Cuman!V160+Ceco!V160+Csper!V160+Cchi!V160+Cgiur!V160</f>
        <v>0</v>
      </c>
      <c r="W160" s="42">
        <f>Cagra!W160+Cuman!W160+Ceco!W160+Csper!W160+Cchi!W160+Cgiur!W160</f>
        <v>0</v>
      </c>
    </row>
    <row r="161" spans="2:23" ht="30" customHeight="1">
      <c r="B161" s="26"/>
      <c r="C161" s="249">
        <v>2018</v>
      </c>
      <c r="D161" s="249"/>
      <c r="E161" s="225" t="s">
        <v>1264</v>
      </c>
      <c r="F161" s="270" t="s">
        <v>1263</v>
      </c>
      <c r="G161" s="270"/>
      <c r="H161" s="270"/>
      <c r="I161" s="225" t="s">
        <v>450</v>
      </c>
      <c r="J161" s="270" t="s">
        <v>17</v>
      </c>
      <c r="K161" s="270"/>
      <c r="L161" s="223" t="s">
        <v>29</v>
      </c>
      <c r="M161" s="223">
        <v>5</v>
      </c>
      <c r="N161" s="249" t="s">
        <v>19</v>
      </c>
      <c r="O161" s="249"/>
      <c r="P161" s="249"/>
      <c r="Q161" s="223" t="s">
        <v>18</v>
      </c>
      <c r="R161" s="42">
        <f>Cagra!R161+Cuman!R161+Ceco!R161+Csper!R161+Cchi!R161+Cgiur!R161</f>
        <v>0</v>
      </c>
      <c r="S161" s="42">
        <f>Cagra!S161+Cuman!S161+Ceco!S161+Csper!S161+Cchi!S161+Cgiur!S161</f>
        <v>0</v>
      </c>
      <c r="T161" s="42">
        <f>Cagra!T161+Cuman!T161+Ceco!T161+Csper!T161+Cchi!T161+Cgiur!T161</f>
        <v>0</v>
      </c>
      <c r="U161" s="42">
        <f>Cagra!U161+Cuman!U161+Ceco!U161+Csper!U161+Cchi!U161+Cgiur!U161</f>
        <v>0</v>
      </c>
      <c r="V161" s="42">
        <f>Cagra!V161+Cuman!V161+Ceco!V161+Csper!V161+Cchi!V161+Cgiur!V161</f>
        <v>0</v>
      </c>
      <c r="W161" s="42">
        <f>Cagra!W161+Cuman!W161+Ceco!W161+Csper!W161+Cchi!W161+Cgiur!W161</f>
        <v>0</v>
      </c>
    </row>
    <row r="162" spans="2:23" ht="30" customHeight="1">
      <c r="B162" s="23"/>
      <c r="C162" s="249">
        <v>2018</v>
      </c>
      <c r="D162" s="249"/>
      <c r="E162" s="225" t="s">
        <v>1262</v>
      </c>
      <c r="F162" s="270" t="s">
        <v>1261</v>
      </c>
      <c r="G162" s="270"/>
      <c r="H162" s="270"/>
      <c r="I162" s="225" t="s">
        <v>450</v>
      </c>
      <c r="J162" s="270" t="s">
        <v>17</v>
      </c>
      <c r="K162" s="270"/>
      <c r="L162" s="223" t="s">
        <v>18</v>
      </c>
      <c r="M162" s="223">
        <v>4</v>
      </c>
      <c r="N162" s="249" t="s">
        <v>19</v>
      </c>
      <c r="O162" s="249"/>
      <c r="P162" s="249"/>
      <c r="Q162" s="223" t="s">
        <v>18</v>
      </c>
      <c r="R162" s="42">
        <f>Cagra!R162+Cuman!R162+Ceco!R162+Csper!R162+Cchi!R162+Cgiur!R162</f>
        <v>0</v>
      </c>
      <c r="S162" s="42">
        <f>Cagra!S162+Cuman!S162+Ceco!S162+Csper!S162+Cchi!S162+Cgiur!S162</f>
        <v>0</v>
      </c>
      <c r="T162" s="42">
        <f>Cagra!T162+Cuman!T162+Ceco!T162+Csper!T162+Cchi!T162+Cgiur!T162</f>
        <v>0</v>
      </c>
      <c r="U162" s="42">
        <f>Cagra!U162+Cuman!U162+Ceco!U162+Csper!U162+Cchi!U162+Cgiur!U162</f>
        <v>0</v>
      </c>
      <c r="V162" s="42">
        <f>Cagra!V162+Cuman!V162+Ceco!V162+Csper!V162+Cchi!V162+Cgiur!V162</f>
        <v>0</v>
      </c>
      <c r="W162" s="42">
        <f>Cagra!W162+Cuman!W162+Ceco!W162+Csper!W162+Cchi!W162+Cgiur!W162</f>
        <v>0</v>
      </c>
    </row>
    <row r="163" spans="2:23" ht="30" customHeight="1">
      <c r="B163" s="26"/>
      <c r="C163" s="249">
        <v>2018</v>
      </c>
      <c r="D163" s="249"/>
      <c r="E163" s="225" t="s">
        <v>1260</v>
      </c>
      <c r="F163" s="270" t="s">
        <v>1259</v>
      </c>
      <c r="G163" s="270"/>
      <c r="H163" s="270"/>
      <c r="I163" s="225" t="s">
        <v>450</v>
      </c>
      <c r="J163" s="270" t="s">
        <v>17</v>
      </c>
      <c r="K163" s="270"/>
      <c r="L163" s="223" t="s">
        <v>29</v>
      </c>
      <c r="M163" s="223">
        <v>5</v>
      </c>
      <c r="N163" s="249" t="s">
        <v>19</v>
      </c>
      <c r="O163" s="249"/>
      <c r="P163" s="249"/>
      <c r="Q163" s="223" t="s">
        <v>18</v>
      </c>
      <c r="R163" s="42">
        <f>Cagra!R163+Cuman!R163+Ceco!R163+Csper!R163+Cchi!R163+Cgiur!R163</f>
        <v>0</v>
      </c>
      <c r="S163" s="42">
        <f>Cagra!S163+Cuman!S163+Ceco!S163+Csper!S163+Cchi!S163+Cgiur!S163</f>
        <v>0</v>
      </c>
      <c r="T163" s="42">
        <f>Cagra!T163+Cuman!T163+Ceco!T163+Csper!T163+Cchi!T163+Cgiur!T163</f>
        <v>0</v>
      </c>
      <c r="U163" s="42">
        <f>Cagra!U163+Cuman!U163+Ceco!U163+Csper!U163+Cchi!U163+Cgiur!U163</f>
        <v>0</v>
      </c>
      <c r="V163" s="42">
        <f>Cagra!V163+Cuman!V163+Ceco!V163+Csper!V163+Cchi!V163+Cgiur!V163</f>
        <v>0</v>
      </c>
      <c r="W163" s="42">
        <f>Cagra!W163+Cuman!W163+Ceco!W163+Csper!W163+Cchi!W163+Cgiur!W163</f>
        <v>0</v>
      </c>
    </row>
    <row r="164" spans="2:23" ht="30" customHeight="1">
      <c r="B164" s="26"/>
      <c r="C164" s="249">
        <v>2018</v>
      </c>
      <c r="D164" s="249"/>
      <c r="E164" s="225" t="s">
        <v>1258</v>
      </c>
      <c r="F164" s="270" t="s">
        <v>1257</v>
      </c>
      <c r="G164" s="270"/>
      <c r="H164" s="270"/>
      <c r="I164" s="225" t="s">
        <v>450</v>
      </c>
      <c r="J164" s="270" t="s">
        <v>17</v>
      </c>
      <c r="K164" s="270"/>
      <c r="L164" s="223" t="s">
        <v>29</v>
      </c>
      <c r="M164" s="223">
        <v>5</v>
      </c>
      <c r="N164" s="249" t="s">
        <v>19</v>
      </c>
      <c r="O164" s="249"/>
      <c r="P164" s="249"/>
      <c r="Q164" s="223" t="s">
        <v>18</v>
      </c>
      <c r="R164" s="42">
        <f>Cagra!R164+Cuman!R164+Ceco!R164+Csper!R164+Cchi!R164+Cgiur!R164</f>
        <v>0</v>
      </c>
      <c r="S164" s="42">
        <f>Cagra!S164+Cuman!S164+Ceco!S164+Csper!S164+Cchi!S164+Cgiur!S164</f>
        <v>0</v>
      </c>
      <c r="T164" s="42">
        <f>Cagra!T164+Cuman!T164+Ceco!T164+Csper!T164+Cchi!T164+Cgiur!T164</f>
        <v>0</v>
      </c>
      <c r="U164" s="42">
        <f>Cagra!U164+Cuman!U164+Ceco!U164+Csper!U164+Cchi!U164+Cgiur!U164</f>
        <v>0</v>
      </c>
      <c r="V164" s="42">
        <f>Cagra!V164+Cuman!V164+Ceco!V164+Csper!V164+Cchi!V164+Cgiur!V164</f>
        <v>0</v>
      </c>
      <c r="W164" s="42">
        <f>Cagra!W164+Cuman!W164+Ceco!W164+Csper!W164+Cchi!W164+Cgiur!W164</f>
        <v>0</v>
      </c>
    </row>
    <row r="165" spans="2:23" ht="30" customHeight="1">
      <c r="B165" s="26"/>
      <c r="C165" s="249">
        <v>2018</v>
      </c>
      <c r="D165" s="249"/>
      <c r="E165" s="225" t="s">
        <v>1256</v>
      </c>
      <c r="F165" s="270" t="s">
        <v>1255</v>
      </c>
      <c r="G165" s="270"/>
      <c r="H165" s="270"/>
      <c r="I165" s="225" t="s">
        <v>450</v>
      </c>
      <c r="J165" s="270" t="s">
        <v>17</v>
      </c>
      <c r="K165" s="270"/>
      <c r="L165" s="223" t="s">
        <v>29</v>
      </c>
      <c r="M165" s="223">
        <v>5</v>
      </c>
      <c r="N165" s="249" t="s">
        <v>19</v>
      </c>
      <c r="O165" s="249"/>
      <c r="P165" s="249"/>
      <c r="Q165" s="223" t="s">
        <v>18</v>
      </c>
      <c r="R165" s="42">
        <f>Cagra!R165+Cuman!R165+Ceco!R165+Csper!R165+Cchi!R165+Cgiur!R165</f>
        <v>0</v>
      </c>
      <c r="S165" s="42">
        <f>Cagra!S165+Cuman!S165+Ceco!S165+Csper!S165+Cchi!S165+Cgiur!S165</f>
        <v>0</v>
      </c>
      <c r="T165" s="42">
        <f>Cagra!T165+Cuman!T165+Ceco!T165+Csper!T165+Cchi!T165+Cgiur!T165</f>
        <v>0</v>
      </c>
      <c r="U165" s="42">
        <f>Cagra!U165+Cuman!U165+Ceco!U165+Csper!U165+Cchi!U165+Cgiur!U165</f>
        <v>0</v>
      </c>
      <c r="V165" s="42">
        <f>Cagra!V165+Cuman!V165+Ceco!V165+Csper!V165+Cchi!V165+Cgiur!V165</f>
        <v>0</v>
      </c>
      <c r="W165" s="42">
        <f>Cagra!W165+Cuman!W165+Ceco!W165+Csper!W165+Cchi!W165+Cgiur!W165</f>
        <v>0</v>
      </c>
    </row>
    <row r="166" spans="2:23" s="41" customFormat="1" ht="30" customHeight="1">
      <c r="B166" s="24"/>
      <c r="C166" s="259">
        <v>2018</v>
      </c>
      <c r="D166" s="259"/>
      <c r="E166" s="8" t="s">
        <v>1254</v>
      </c>
      <c r="F166" s="261" t="s">
        <v>1253</v>
      </c>
      <c r="G166" s="261"/>
      <c r="H166" s="261"/>
      <c r="I166" s="8" t="s">
        <v>450</v>
      </c>
      <c r="J166" s="261" t="s">
        <v>17</v>
      </c>
      <c r="K166" s="261"/>
      <c r="L166" s="226" t="s">
        <v>18</v>
      </c>
      <c r="M166" s="226">
        <v>3</v>
      </c>
      <c r="N166" s="259" t="s">
        <v>19</v>
      </c>
      <c r="O166" s="259"/>
      <c r="P166" s="259"/>
      <c r="Q166" s="226" t="s">
        <v>18</v>
      </c>
      <c r="R166" s="40">
        <f>Cagra!R166+Cuman!R166+Ceco!R166+Csper!R166+Cchi!R166+Cgiur!R166</f>
        <v>0</v>
      </c>
      <c r="S166" s="40">
        <f>Cagra!S166+Cuman!S166+Ceco!S166+Csper!S166+Cchi!S166+Cgiur!S166</f>
        <v>0</v>
      </c>
      <c r="T166" s="40">
        <f>Cagra!T166+Cuman!T166+Ceco!T166+Csper!T166+Cchi!T166+Cgiur!T166</f>
        <v>0</v>
      </c>
      <c r="U166" s="40">
        <f>Cagra!U166+Cuman!U166+Ceco!U166+Csper!U166+Cchi!U166+Cgiur!U166</f>
        <v>0</v>
      </c>
      <c r="V166" s="40">
        <f>Cagra!V166+Cuman!V166+Ceco!V166+Csper!V166+Cchi!V166+Cgiur!V166</f>
        <v>0</v>
      </c>
      <c r="W166" s="40">
        <f>Cagra!W166+Cuman!W166+Ceco!W166+Csper!W166+Cchi!W166+Cgiur!W166</f>
        <v>0</v>
      </c>
    </row>
    <row r="167" spans="2:23" ht="38.25" customHeight="1">
      <c r="B167" s="23"/>
      <c r="C167" s="249">
        <v>2018</v>
      </c>
      <c r="D167" s="249"/>
      <c r="E167" s="225" t="s">
        <v>1252</v>
      </c>
      <c r="F167" s="270" t="s">
        <v>1251</v>
      </c>
      <c r="G167" s="270"/>
      <c r="H167" s="270"/>
      <c r="I167" s="225" t="s">
        <v>450</v>
      </c>
      <c r="J167" s="270" t="s">
        <v>17</v>
      </c>
      <c r="K167" s="270"/>
      <c r="L167" s="223" t="s">
        <v>18</v>
      </c>
      <c r="M167" s="223">
        <v>4</v>
      </c>
      <c r="N167" s="249" t="s">
        <v>19</v>
      </c>
      <c r="O167" s="249"/>
      <c r="P167" s="249"/>
      <c r="Q167" s="223" t="s">
        <v>18</v>
      </c>
      <c r="R167" s="42">
        <f>Cagra!R167+Cuman!R167+Ceco!R167+Csper!R167+Cchi!R167+Cgiur!R167</f>
        <v>0</v>
      </c>
      <c r="S167" s="42">
        <f>Cagra!S167+Cuman!S167+Ceco!S167+Csper!S167+Cchi!S167+Cgiur!S167</f>
        <v>0</v>
      </c>
      <c r="T167" s="42">
        <f>Cagra!T167+Cuman!T167+Ceco!T167+Csper!T167+Cchi!T167+Cgiur!T167</f>
        <v>0</v>
      </c>
      <c r="U167" s="42">
        <f>Cagra!U167+Cuman!U167+Ceco!U167+Csper!U167+Cchi!U167+Cgiur!U167</f>
        <v>0</v>
      </c>
      <c r="V167" s="42">
        <f>Cagra!V167+Cuman!V167+Ceco!V167+Csper!V167+Cchi!V167+Cgiur!V167</f>
        <v>0</v>
      </c>
      <c r="W167" s="42">
        <f>Cagra!W167+Cuman!W167+Ceco!W167+Csper!W167+Cchi!W167+Cgiur!W167</f>
        <v>0</v>
      </c>
    </row>
    <row r="168" spans="2:23" ht="30" customHeight="1">
      <c r="B168" s="26"/>
      <c r="C168" s="249">
        <v>2018</v>
      </c>
      <c r="D168" s="249"/>
      <c r="E168" s="225" t="s">
        <v>1250</v>
      </c>
      <c r="F168" s="270" t="s">
        <v>1249</v>
      </c>
      <c r="G168" s="270"/>
      <c r="H168" s="270"/>
      <c r="I168" s="225" t="s">
        <v>450</v>
      </c>
      <c r="J168" s="270" t="s">
        <v>17</v>
      </c>
      <c r="K168" s="270"/>
      <c r="L168" s="223" t="s">
        <v>29</v>
      </c>
      <c r="M168" s="223">
        <v>5</v>
      </c>
      <c r="N168" s="249" t="s">
        <v>19</v>
      </c>
      <c r="O168" s="249"/>
      <c r="P168" s="249"/>
      <c r="Q168" s="223" t="s">
        <v>18</v>
      </c>
      <c r="R168" s="42">
        <f>Cagra!R168+Cuman!R168+Ceco!R168+Csper!R168+Cchi!R168+Cgiur!R168</f>
        <v>0</v>
      </c>
      <c r="S168" s="42">
        <f>Cagra!S168+Cuman!S168+Ceco!S168+Csper!S168+Cchi!S168+Cgiur!S168</f>
        <v>0</v>
      </c>
      <c r="T168" s="42">
        <f>Cagra!T168+Cuman!T168+Ceco!T168+Csper!T168+Cchi!T168+Cgiur!T168</f>
        <v>0</v>
      </c>
      <c r="U168" s="42">
        <f>Cagra!U168+Cuman!U168+Ceco!U168+Csper!U168+Cchi!U168+Cgiur!U168</f>
        <v>0</v>
      </c>
      <c r="V168" s="42">
        <f>Cagra!V168+Cuman!V168+Ceco!V168+Csper!V168+Cchi!V168+Cgiur!V168</f>
        <v>0</v>
      </c>
      <c r="W168" s="42">
        <f>Cagra!W168+Cuman!W168+Ceco!W168+Csper!W168+Cchi!W168+Cgiur!W168</f>
        <v>0</v>
      </c>
    </row>
    <row r="169" spans="2:23" ht="30" customHeight="1">
      <c r="B169" s="26"/>
      <c r="C169" s="249">
        <v>2018</v>
      </c>
      <c r="D169" s="249"/>
      <c r="E169" s="225" t="s">
        <v>1248</v>
      </c>
      <c r="F169" s="270" t="s">
        <v>1247</v>
      </c>
      <c r="G169" s="270"/>
      <c r="H169" s="270"/>
      <c r="I169" s="225" t="s">
        <v>450</v>
      </c>
      <c r="J169" s="270" t="s">
        <v>17</v>
      </c>
      <c r="K169" s="270"/>
      <c r="L169" s="223" t="s">
        <v>29</v>
      </c>
      <c r="M169" s="223">
        <v>5</v>
      </c>
      <c r="N169" s="249" t="s">
        <v>19</v>
      </c>
      <c r="O169" s="249"/>
      <c r="P169" s="249"/>
      <c r="Q169" s="223" t="s">
        <v>18</v>
      </c>
      <c r="R169" s="42">
        <f>Cagra!R169+Cuman!R169+Ceco!R169+Csper!R169+Cchi!R169+Cgiur!R169</f>
        <v>0</v>
      </c>
      <c r="S169" s="42">
        <f>Cagra!S169+Cuman!S169+Ceco!S169+Csper!S169+Cchi!S169+Cgiur!S169</f>
        <v>0</v>
      </c>
      <c r="T169" s="42">
        <f>Cagra!T169+Cuman!T169+Ceco!T169+Csper!T169+Cchi!T169+Cgiur!T169</f>
        <v>0</v>
      </c>
      <c r="U169" s="42">
        <f>Cagra!U169+Cuman!U169+Ceco!U169+Csper!U169+Cchi!U169+Cgiur!U169</f>
        <v>0</v>
      </c>
      <c r="V169" s="42">
        <f>Cagra!V169+Cuman!V169+Ceco!V169+Csper!V169+Cchi!V169+Cgiur!V169</f>
        <v>0</v>
      </c>
      <c r="W169" s="42">
        <f>Cagra!W169+Cuman!W169+Ceco!W169+Csper!W169+Cchi!W169+Cgiur!W169</f>
        <v>0</v>
      </c>
    </row>
    <row r="170" spans="2:23" ht="30" customHeight="1">
      <c r="B170" s="26"/>
      <c r="C170" s="249">
        <v>2018</v>
      </c>
      <c r="D170" s="249"/>
      <c r="E170" s="225" t="s">
        <v>1246</v>
      </c>
      <c r="F170" s="270" t="s">
        <v>1245</v>
      </c>
      <c r="G170" s="270"/>
      <c r="H170" s="270"/>
      <c r="I170" s="225" t="s">
        <v>450</v>
      </c>
      <c r="J170" s="270" t="s">
        <v>17</v>
      </c>
      <c r="K170" s="270"/>
      <c r="L170" s="223" t="s">
        <v>29</v>
      </c>
      <c r="M170" s="223">
        <v>5</v>
      </c>
      <c r="N170" s="249" t="s">
        <v>19</v>
      </c>
      <c r="O170" s="249"/>
      <c r="P170" s="249"/>
      <c r="Q170" s="223" t="s">
        <v>18</v>
      </c>
      <c r="R170" s="42">
        <f>Cagra!R170+Cuman!R170+Ceco!R170+Csper!R170+Cchi!R170+Cgiur!R170</f>
        <v>0</v>
      </c>
      <c r="S170" s="42">
        <f>Cagra!S170+Cuman!S170+Ceco!S170+Csper!S170+Cchi!S170+Cgiur!S170</f>
        <v>0</v>
      </c>
      <c r="T170" s="42">
        <f>Cagra!T170+Cuman!T170+Ceco!T170+Csper!T170+Cchi!T170+Cgiur!T170</f>
        <v>0</v>
      </c>
      <c r="U170" s="42">
        <f>Cagra!U170+Cuman!U170+Ceco!U170+Csper!U170+Cchi!U170+Cgiur!U170</f>
        <v>0</v>
      </c>
      <c r="V170" s="42">
        <f>Cagra!V170+Cuman!V170+Ceco!V170+Csper!V170+Cchi!V170+Cgiur!V170</f>
        <v>0</v>
      </c>
      <c r="W170" s="42">
        <f>Cagra!W170+Cuman!W170+Ceco!W170+Csper!W170+Cchi!W170+Cgiur!W170</f>
        <v>0</v>
      </c>
    </row>
    <row r="171" spans="2:23" ht="30" customHeight="1">
      <c r="B171" s="26"/>
      <c r="C171" s="249">
        <v>2018</v>
      </c>
      <c r="D171" s="249"/>
      <c r="E171" s="225" t="s">
        <v>1244</v>
      </c>
      <c r="F171" s="270" t="s">
        <v>1243</v>
      </c>
      <c r="G171" s="270"/>
      <c r="H171" s="270"/>
      <c r="I171" s="225" t="s">
        <v>450</v>
      </c>
      <c r="J171" s="270" t="s">
        <v>17</v>
      </c>
      <c r="K171" s="270"/>
      <c r="L171" s="223" t="s">
        <v>29</v>
      </c>
      <c r="M171" s="223">
        <v>5</v>
      </c>
      <c r="N171" s="249" t="s">
        <v>19</v>
      </c>
      <c r="O171" s="249"/>
      <c r="P171" s="249"/>
      <c r="Q171" s="223" t="s">
        <v>18</v>
      </c>
      <c r="R171" s="42">
        <f>Cagra!R171+Cuman!R171+Ceco!R171+Csper!R171+Cchi!R171+Cgiur!R171</f>
        <v>0</v>
      </c>
      <c r="S171" s="42">
        <f>Cagra!S171+Cuman!S171+Ceco!S171+Csper!S171+Cchi!S171+Cgiur!S171</f>
        <v>0</v>
      </c>
      <c r="T171" s="42">
        <f>Cagra!T171+Cuman!T171+Ceco!T171+Csper!T171+Cchi!T171+Cgiur!T171</f>
        <v>0</v>
      </c>
      <c r="U171" s="42">
        <f>Cagra!U171+Cuman!U171+Ceco!U171+Csper!U171+Cchi!U171+Cgiur!U171</f>
        <v>0</v>
      </c>
      <c r="V171" s="42">
        <f>Cagra!V171+Cuman!V171+Ceco!V171+Csper!V171+Cchi!V171+Cgiur!V171</f>
        <v>0</v>
      </c>
      <c r="W171" s="42">
        <f>Cagra!W171+Cuman!W171+Ceco!W171+Csper!W171+Cchi!W171+Cgiur!W171</f>
        <v>0</v>
      </c>
    </row>
    <row r="172" spans="2:23" ht="30" customHeight="1">
      <c r="B172" s="26"/>
      <c r="C172" s="249">
        <v>2018</v>
      </c>
      <c r="D172" s="249"/>
      <c r="E172" s="225" t="s">
        <v>1242</v>
      </c>
      <c r="F172" s="270" t="s">
        <v>1241</v>
      </c>
      <c r="G172" s="270"/>
      <c r="H172" s="270"/>
      <c r="I172" s="225" t="s">
        <v>450</v>
      </c>
      <c r="J172" s="270" t="s">
        <v>17</v>
      </c>
      <c r="K172" s="270"/>
      <c r="L172" s="223" t="s">
        <v>29</v>
      </c>
      <c r="M172" s="223">
        <v>5</v>
      </c>
      <c r="N172" s="249" t="s">
        <v>19</v>
      </c>
      <c r="O172" s="249"/>
      <c r="P172" s="249"/>
      <c r="Q172" s="223" t="s">
        <v>18</v>
      </c>
      <c r="R172" s="42">
        <f>Cagra!R172+Cuman!R172+Ceco!R172+Csper!R172+Cchi!R172+Cgiur!R172</f>
        <v>0</v>
      </c>
      <c r="S172" s="42">
        <f>Cagra!S172+Cuman!S172+Ceco!S172+Csper!S172+Cchi!S172+Cgiur!S172</f>
        <v>0</v>
      </c>
      <c r="T172" s="42">
        <f>Cagra!T172+Cuman!T172+Ceco!T172+Csper!T172+Cchi!T172+Cgiur!T172</f>
        <v>0</v>
      </c>
      <c r="U172" s="42">
        <f>Cagra!U172+Cuman!U172+Ceco!U172+Csper!U172+Cchi!U172+Cgiur!U172</f>
        <v>0</v>
      </c>
      <c r="V172" s="42">
        <f>Cagra!V172+Cuman!V172+Ceco!V172+Csper!V172+Cchi!V172+Cgiur!V172</f>
        <v>0</v>
      </c>
      <c r="W172" s="42">
        <f>Cagra!W172+Cuman!W172+Ceco!W172+Csper!W172+Cchi!W172+Cgiur!W172</f>
        <v>0</v>
      </c>
    </row>
    <row r="173" spans="2:23" ht="30" customHeight="1">
      <c r="B173" s="26"/>
      <c r="C173" s="249">
        <v>2018</v>
      </c>
      <c r="D173" s="249"/>
      <c r="E173" s="225" t="s">
        <v>1240</v>
      </c>
      <c r="F173" s="270" t="s">
        <v>1239</v>
      </c>
      <c r="G173" s="270"/>
      <c r="H173" s="270"/>
      <c r="I173" s="225" t="s">
        <v>450</v>
      </c>
      <c r="J173" s="270" t="s">
        <v>17</v>
      </c>
      <c r="K173" s="270"/>
      <c r="L173" s="223" t="s">
        <v>29</v>
      </c>
      <c r="M173" s="223">
        <v>5</v>
      </c>
      <c r="N173" s="249" t="s">
        <v>19</v>
      </c>
      <c r="O173" s="249"/>
      <c r="P173" s="249"/>
      <c r="Q173" s="223" t="s">
        <v>18</v>
      </c>
      <c r="R173" s="42">
        <f>Cagra!R173+Cuman!R173+Ceco!R173+Csper!R173+Cchi!R173+Cgiur!R173</f>
        <v>0</v>
      </c>
      <c r="S173" s="42">
        <f>Cagra!S173+Cuman!S173+Ceco!S173+Csper!S173+Cchi!S173+Cgiur!S173</f>
        <v>0</v>
      </c>
      <c r="T173" s="42">
        <f>Cagra!T173+Cuman!T173+Ceco!T173+Csper!T173+Cchi!T173+Cgiur!T173</f>
        <v>0</v>
      </c>
      <c r="U173" s="42">
        <f>Cagra!U173+Cuman!U173+Ceco!U173+Csper!U173+Cchi!U173+Cgiur!U173</f>
        <v>0</v>
      </c>
      <c r="V173" s="42">
        <f>Cagra!V173+Cuman!V173+Ceco!V173+Csper!V173+Cchi!V173+Cgiur!V173</f>
        <v>0</v>
      </c>
      <c r="W173" s="42">
        <f>Cagra!W173+Cuman!W173+Ceco!W173+Csper!W173+Cchi!W173+Cgiur!W173</f>
        <v>0</v>
      </c>
    </row>
    <row r="174" spans="2:23" s="41" customFormat="1" ht="30" customHeight="1">
      <c r="B174" s="24"/>
      <c r="C174" s="259">
        <v>2018</v>
      </c>
      <c r="D174" s="259"/>
      <c r="E174" s="8" t="s">
        <v>1238</v>
      </c>
      <c r="F174" s="261" t="s">
        <v>1237</v>
      </c>
      <c r="G174" s="261"/>
      <c r="H174" s="261"/>
      <c r="I174" s="8" t="s">
        <v>450</v>
      </c>
      <c r="J174" s="261" t="s">
        <v>17</v>
      </c>
      <c r="K174" s="261"/>
      <c r="L174" s="226" t="s">
        <v>18</v>
      </c>
      <c r="M174" s="226">
        <v>3</v>
      </c>
      <c r="N174" s="259" t="s">
        <v>19</v>
      </c>
      <c r="O174" s="259"/>
      <c r="P174" s="259"/>
      <c r="Q174" s="226" t="s">
        <v>18</v>
      </c>
      <c r="R174" s="40">
        <f>Cagra!R174+Cuman!R174+Ceco!R174+Csper!R174+Cchi!R174+Cgiur!R174</f>
        <v>0</v>
      </c>
      <c r="S174" s="40">
        <f>Cagra!S174+Cuman!S174+Ceco!S174+Csper!S174+Cchi!S174+Cgiur!S174</f>
        <v>0</v>
      </c>
      <c r="T174" s="40">
        <f>Cagra!T174+Cuman!T174+Ceco!T174+Csper!T174+Cchi!T174+Cgiur!T174</f>
        <v>0</v>
      </c>
      <c r="U174" s="40">
        <f>Cagra!U174+Cuman!U174+Ceco!U174+Csper!U174+Cchi!U174+Cgiur!U174</f>
        <v>0</v>
      </c>
      <c r="V174" s="40">
        <f>Cagra!V174+Cuman!V174+Ceco!V174+Csper!V174+Cchi!V174+Cgiur!V174</f>
        <v>0</v>
      </c>
      <c r="W174" s="40">
        <f>Cagra!W174+Cuman!W174+Ceco!W174+Csper!W174+Cchi!W174+Cgiur!W174</f>
        <v>0</v>
      </c>
    </row>
    <row r="175" spans="2:23" ht="30" customHeight="1">
      <c r="B175" s="23"/>
      <c r="C175" s="249">
        <v>2018</v>
      </c>
      <c r="D175" s="249"/>
      <c r="E175" s="225" t="s">
        <v>1236</v>
      </c>
      <c r="F175" s="270" t="s">
        <v>1234</v>
      </c>
      <c r="G175" s="270"/>
      <c r="H175" s="270"/>
      <c r="I175" s="225" t="s">
        <v>450</v>
      </c>
      <c r="J175" s="270" t="s">
        <v>17</v>
      </c>
      <c r="K175" s="270"/>
      <c r="L175" s="223" t="s">
        <v>18</v>
      </c>
      <c r="M175" s="223">
        <v>4</v>
      </c>
      <c r="N175" s="249" t="s">
        <v>19</v>
      </c>
      <c r="O175" s="249"/>
      <c r="P175" s="249"/>
      <c r="Q175" s="223" t="s">
        <v>18</v>
      </c>
      <c r="R175" s="42">
        <f>Cagra!R175+Cuman!R175+Ceco!R175+Csper!R175+Cchi!R175+Cgiur!R175</f>
        <v>0</v>
      </c>
      <c r="S175" s="42">
        <f>Cagra!S175+Cuman!S175+Ceco!S175+Csper!S175+Cchi!S175+Cgiur!S175</f>
        <v>0</v>
      </c>
      <c r="T175" s="42">
        <f>Cagra!T175+Cuman!T175+Ceco!T175+Csper!T175+Cchi!T175+Cgiur!T175</f>
        <v>0</v>
      </c>
      <c r="U175" s="42">
        <f>Cagra!U175+Cuman!U175+Ceco!U175+Csper!U175+Cchi!U175+Cgiur!U175</f>
        <v>0</v>
      </c>
      <c r="V175" s="42">
        <f>Cagra!V175+Cuman!V175+Ceco!V175+Csper!V175+Cchi!V175+Cgiur!V175</f>
        <v>0</v>
      </c>
      <c r="W175" s="42">
        <f>Cagra!W175+Cuman!W175+Ceco!W175+Csper!W175+Cchi!W175+Cgiur!W175</f>
        <v>0</v>
      </c>
    </row>
    <row r="176" spans="2:23" ht="30" customHeight="1">
      <c r="B176" s="26"/>
      <c r="C176" s="249">
        <v>2018</v>
      </c>
      <c r="D176" s="249"/>
      <c r="E176" s="225" t="s">
        <v>1235</v>
      </c>
      <c r="F176" s="270" t="s">
        <v>1234</v>
      </c>
      <c r="G176" s="270"/>
      <c r="H176" s="270"/>
      <c r="I176" s="225" t="s">
        <v>450</v>
      </c>
      <c r="J176" s="270" t="s">
        <v>17</v>
      </c>
      <c r="K176" s="270"/>
      <c r="L176" s="223" t="s">
        <v>29</v>
      </c>
      <c r="M176" s="223">
        <v>5</v>
      </c>
      <c r="N176" s="249" t="s">
        <v>19</v>
      </c>
      <c r="O176" s="249"/>
      <c r="P176" s="249"/>
      <c r="Q176" s="223" t="s">
        <v>18</v>
      </c>
      <c r="R176" s="42">
        <f>Cagra!R176+Cuman!R176+Ceco!R176+Csper!R176+Cchi!R176+Cgiur!R176</f>
        <v>0</v>
      </c>
      <c r="S176" s="42">
        <f>Cagra!S176+Cuman!S176+Ceco!S176+Csper!S176+Cchi!S176+Cgiur!S176</f>
        <v>0</v>
      </c>
      <c r="T176" s="42">
        <f>Cagra!T176+Cuman!T176+Ceco!T176+Csper!T176+Cchi!T176+Cgiur!T176</f>
        <v>0</v>
      </c>
      <c r="U176" s="42">
        <f>Cagra!U176+Cuman!U176+Ceco!U176+Csper!U176+Cchi!U176+Cgiur!U176</f>
        <v>0</v>
      </c>
      <c r="V176" s="42">
        <f>Cagra!V176+Cuman!V176+Ceco!V176+Csper!V176+Cchi!V176+Cgiur!V176</f>
        <v>0</v>
      </c>
      <c r="W176" s="42">
        <f>Cagra!W176+Cuman!W176+Ceco!W176+Csper!W176+Cchi!W176+Cgiur!W176</f>
        <v>0</v>
      </c>
    </row>
    <row r="177" spans="2:23" ht="30" customHeight="1">
      <c r="B177" s="26"/>
      <c r="C177" s="249">
        <v>2018</v>
      </c>
      <c r="D177" s="249"/>
      <c r="E177" s="225" t="s">
        <v>1233</v>
      </c>
      <c r="F177" s="270" t="s">
        <v>1232</v>
      </c>
      <c r="G177" s="270"/>
      <c r="H177" s="270"/>
      <c r="I177" s="225" t="s">
        <v>450</v>
      </c>
      <c r="J177" s="270" t="s">
        <v>17</v>
      </c>
      <c r="K177" s="270"/>
      <c r="L177" s="223" t="s">
        <v>29</v>
      </c>
      <c r="M177" s="223">
        <v>5</v>
      </c>
      <c r="N177" s="249" t="s">
        <v>19</v>
      </c>
      <c r="O177" s="249"/>
      <c r="P177" s="249"/>
      <c r="Q177" s="223" t="s">
        <v>18</v>
      </c>
      <c r="R177" s="42">
        <f>Cagra!R177+Cuman!R177+Ceco!R177+Csper!R177+Cchi!R177+Cgiur!R177</f>
        <v>0</v>
      </c>
      <c r="S177" s="42">
        <f>Cagra!S177+Cuman!S177+Ceco!S177+Csper!S177+Cchi!S177+Cgiur!S177</f>
        <v>0</v>
      </c>
      <c r="T177" s="42">
        <f>Cagra!T177+Cuman!T177+Ceco!T177+Csper!T177+Cchi!T177+Cgiur!T177</f>
        <v>0</v>
      </c>
      <c r="U177" s="42">
        <f>Cagra!U177+Cuman!U177+Ceco!U177+Csper!U177+Cchi!U177+Cgiur!U177</f>
        <v>0</v>
      </c>
      <c r="V177" s="42">
        <f>Cagra!V177+Cuman!V177+Ceco!V177+Csper!V177+Cchi!V177+Cgiur!V177</f>
        <v>0</v>
      </c>
      <c r="W177" s="42">
        <f>Cagra!W177+Cuman!W177+Ceco!W177+Csper!W177+Cchi!W177+Cgiur!W177</f>
        <v>0</v>
      </c>
    </row>
    <row r="178" spans="2:23" ht="30" customHeight="1">
      <c r="B178" s="26"/>
      <c r="C178" s="249">
        <v>2018</v>
      </c>
      <c r="D178" s="249"/>
      <c r="E178" s="225" t="s">
        <v>1231</v>
      </c>
      <c r="F178" s="270" t="s">
        <v>1230</v>
      </c>
      <c r="G178" s="270"/>
      <c r="H178" s="270"/>
      <c r="I178" s="225" t="s">
        <v>450</v>
      </c>
      <c r="J178" s="270" t="s">
        <v>17</v>
      </c>
      <c r="K178" s="270"/>
      <c r="L178" s="223" t="s">
        <v>29</v>
      </c>
      <c r="M178" s="223">
        <v>5</v>
      </c>
      <c r="N178" s="249" t="s">
        <v>19</v>
      </c>
      <c r="O178" s="249"/>
      <c r="P178" s="249"/>
      <c r="Q178" s="223" t="s">
        <v>18</v>
      </c>
      <c r="R178" s="42">
        <f>Cagra!R178+Cuman!R178+Ceco!R178+Csper!R178+Cchi!R178+Cgiur!R178</f>
        <v>0</v>
      </c>
      <c r="S178" s="42">
        <f>Cagra!S178+Cuman!S178+Ceco!S178+Csper!S178+Cchi!S178+Cgiur!S178</f>
        <v>0</v>
      </c>
      <c r="T178" s="42">
        <f>Cagra!T178+Cuman!T178+Ceco!T178+Csper!T178+Cchi!T178+Cgiur!T178</f>
        <v>0</v>
      </c>
      <c r="U178" s="42">
        <f>Cagra!U178+Cuman!U178+Ceco!U178+Csper!U178+Cchi!U178+Cgiur!U178</f>
        <v>0</v>
      </c>
      <c r="V178" s="42">
        <f>Cagra!V178+Cuman!V178+Ceco!V178+Csper!V178+Cchi!V178+Cgiur!V178</f>
        <v>0</v>
      </c>
      <c r="W178" s="42">
        <f>Cagra!W178+Cuman!W178+Ceco!W178+Csper!W178+Cchi!W178+Cgiur!W178</f>
        <v>0</v>
      </c>
    </row>
    <row r="179" spans="2:23" ht="30" customHeight="1">
      <c r="B179" s="26"/>
      <c r="C179" s="249">
        <v>2018</v>
      </c>
      <c r="D179" s="249"/>
      <c r="E179" s="225" t="s">
        <v>1229</v>
      </c>
      <c r="F179" s="270" t="s">
        <v>1228</v>
      </c>
      <c r="G179" s="270"/>
      <c r="H179" s="270"/>
      <c r="I179" s="225" t="s">
        <v>450</v>
      </c>
      <c r="J179" s="270" t="s">
        <v>17</v>
      </c>
      <c r="K179" s="270"/>
      <c r="L179" s="223" t="s">
        <v>29</v>
      </c>
      <c r="M179" s="223">
        <v>5</v>
      </c>
      <c r="N179" s="249" t="s">
        <v>19</v>
      </c>
      <c r="O179" s="249"/>
      <c r="P179" s="249"/>
      <c r="Q179" s="223" t="s">
        <v>18</v>
      </c>
      <c r="R179" s="42">
        <f>Cagra!R179+Cuman!R179+Ceco!R179+Csper!R179+Cchi!R179+Cgiur!R179</f>
        <v>0</v>
      </c>
      <c r="S179" s="42">
        <f>Cagra!S179+Cuman!S179+Ceco!S179+Csper!S179+Cchi!S179+Cgiur!S179</f>
        <v>0</v>
      </c>
      <c r="T179" s="42">
        <f>Cagra!T179+Cuman!T179+Ceco!T179+Csper!T179+Cchi!T179+Cgiur!T179</f>
        <v>0</v>
      </c>
      <c r="U179" s="42">
        <f>Cagra!U179+Cuman!U179+Ceco!U179+Csper!U179+Cchi!U179+Cgiur!U179</f>
        <v>0</v>
      </c>
      <c r="V179" s="42">
        <f>Cagra!V179+Cuman!V179+Ceco!V179+Csper!V179+Cchi!V179+Cgiur!V179</f>
        <v>0</v>
      </c>
      <c r="W179" s="42">
        <f>Cagra!W179+Cuman!W179+Ceco!W179+Csper!W179+Cchi!W179+Cgiur!W179</f>
        <v>0</v>
      </c>
    </row>
    <row r="180" spans="2:23" ht="30" customHeight="1">
      <c r="B180" s="23"/>
      <c r="C180" s="249">
        <v>2018</v>
      </c>
      <c r="D180" s="249"/>
      <c r="E180" s="225" t="s">
        <v>1227</v>
      </c>
      <c r="F180" s="270" t="s">
        <v>1225</v>
      </c>
      <c r="G180" s="270"/>
      <c r="H180" s="270"/>
      <c r="I180" s="225" t="s">
        <v>450</v>
      </c>
      <c r="J180" s="270" t="s">
        <v>17</v>
      </c>
      <c r="K180" s="270"/>
      <c r="L180" s="223" t="s">
        <v>18</v>
      </c>
      <c r="M180" s="223">
        <v>4</v>
      </c>
      <c r="N180" s="249" t="s">
        <v>19</v>
      </c>
      <c r="O180" s="249"/>
      <c r="P180" s="249"/>
      <c r="Q180" s="223" t="s">
        <v>18</v>
      </c>
      <c r="R180" s="42">
        <f>Cagra!R180+Cuman!R180+Ceco!R180+Csper!R180+Cchi!R180+Cgiur!R180</f>
        <v>0</v>
      </c>
      <c r="S180" s="42">
        <f>Cagra!S180+Cuman!S180+Ceco!S180+Csper!S180+Cchi!S180+Cgiur!S180</f>
        <v>0</v>
      </c>
      <c r="T180" s="42">
        <f>Cagra!T180+Cuman!T180+Ceco!T180+Csper!T180+Cchi!T180+Cgiur!T180</f>
        <v>0</v>
      </c>
      <c r="U180" s="42">
        <f>Cagra!U180+Cuman!U180+Ceco!U180+Csper!U180+Cchi!U180+Cgiur!U180</f>
        <v>0</v>
      </c>
      <c r="V180" s="42">
        <f>Cagra!V180+Cuman!V180+Ceco!V180+Csper!V180+Cchi!V180+Cgiur!V180</f>
        <v>0</v>
      </c>
      <c r="W180" s="42">
        <f>Cagra!W180+Cuman!W180+Ceco!W180+Csper!W180+Cchi!W180+Cgiur!W180</f>
        <v>0</v>
      </c>
    </row>
    <row r="181" spans="2:23" ht="30" customHeight="1">
      <c r="B181" s="26"/>
      <c r="C181" s="249">
        <v>2018</v>
      </c>
      <c r="D181" s="249"/>
      <c r="E181" s="225" t="s">
        <v>1226</v>
      </c>
      <c r="F181" s="270" t="s">
        <v>1225</v>
      </c>
      <c r="G181" s="270"/>
      <c r="H181" s="270"/>
      <c r="I181" s="225" t="s">
        <v>450</v>
      </c>
      <c r="J181" s="270" t="s">
        <v>17</v>
      </c>
      <c r="K181" s="270"/>
      <c r="L181" s="223" t="s">
        <v>29</v>
      </c>
      <c r="M181" s="223">
        <v>5</v>
      </c>
      <c r="N181" s="249" t="s">
        <v>19</v>
      </c>
      <c r="O181" s="249"/>
      <c r="P181" s="249"/>
      <c r="Q181" s="223" t="s">
        <v>18</v>
      </c>
      <c r="R181" s="42">
        <f>Cagra!R181+Cuman!R181+Ceco!R181+Csper!R181+Cchi!R181+Cgiur!R181</f>
        <v>0</v>
      </c>
      <c r="S181" s="42">
        <f>Cagra!S181+Cuman!S181+Ceco!S181+Csper!S181+Cchi!S181+Cgiur!S181</f>
        <v>0</v>
      </c>
      <c r="T181" s="42">
        <f>Cagra!T181+Cuman!T181+Ceco!T181+Csper!T181+Cchi!T181+Cgiur!T181</f>
        <v>0</v>
      </c>
      <c r="U181" s="42">
        <f>Cagra!U181+Cuman!U181+Ceco!U181+Csper!U181+Cchi!U181+Cgiur!U181</f>
        <v>0</v>
      </c>
      <c r="V181" s="42">
        <f>Cagra!V181+Cuman!V181+Ceco!V181+Csper!V181+Cchi!V181+Cgiur!V181</f>
        <v>0</v>
      </c>
      <c r="W181" s="42">
        <f>Cagra!W181+Cuman!W181+Ceco!W181+Csper!W181+Cchi!W181+Cgiur!W181</f>
        <v>0</v>
      </c>
    </row>
    <row r="182" spans="2:23" ht="30" customHeight="1">
      <c r="B182" s="26"/>
      <c r="C182" s="249">
        <v>2018</v>
      </c>
      <c r="D182" s="249"/>
      <c r="E182" s="225" t="s">
        <v>1224</v>
      </c>
      <c r="F182" s="270" t="s">
        <v>1223</v>
      </c>
      <c r="G182" s="270"/>
      <c r="H182" s="270"/>
      <c r="I182" s="225" t="s">
        <v>450</v>
      </c>
      <c r="J182" s="270" t="s">
        <v>17</v>
      </c>
      <c r="K182" s="270"/>
      <c r="L182" s="223" t="s">
        <v>29</v>
      </c>
      <c r="M182" s="223">
        <v>5</v>
      </c>
      <c r="N182" s="249" t="s">
        <v>19</v>
      </c>
      <c r="O182" s="249"/>
      <c r="P182" s="249"/>
      <c r="Q182" s="223" t="s">
        <v>18</v>
      </c>
      <c r="R182" s="42">
        <f>Cagra!R182+Cuman!R182+Ceco!R182+Csper!R182+Cchi!R182+Cgiur!R182</f>
        <v>0</v>
      </c>
      <c r="S182" s="42">
        <f>Cagra!S182+Cuman!S182+Ceco!S182+Csper!S182+Cchi!S182+Cgiur!S182</f>
        <v>0</v>
      </c>
      <c r="T182" s="42">
        <f>Cagra!T182+Cuman!T182+Ceco!T182+Csper!T182+Cchi!T182+Cgiur!T182</f>
        <v>0</v>
      </c>
      <c r="U182" s="42">
        <f>Cagra!U182+Cuman!U182+Ceco!U182+Csper!U182+Cchi!U182+Cgiur!U182</f>
        <v>0</v>
      </c>
      <c r="V182" s="42">
        <f>Cagra!V182+Cuman!V182+Ceco!V182+Csper!V182+Cchi!V182+Cgiur!V182</f>
        <v>0</v>
      </c>
      <c r="W182" s="42">
        <f>Cagra!W182+Cuman!W182+Ceco!W182+Csper!W182+Cchi!W182+Cgiur!W182</f>
        <v>0</v>
      </c>
    </row>
    <row r="183" spans="2:23" ht="30" customHeight="1">
      <c r="B183" s="26"/>
      <c r="C183" s="249">
        <v>2018</v>
      </c>
      <c r="D183" s="249"/>
      <c r="E183" s="225" t="s">
        <v>1222</v>
      </c>
      <c r="F183" s="270" t="s">
        <v>1221</v>
      </c>
      <c r="G183" s="270"/>
      <c r="H183" s="270"/>
      <c r="I183" s="225" t="s">
        <v>450</v>
      </c>
      <c r="J183" s="270" t="s">
        <v>17</v>
      </c>
      <c r="K183" s="270"/>
      <c r="L183" s="223" t="s">
        <v>29</v>
      </c>
      <c r="M183" s="223">
        <v>5</v>
      </c>
      <c r="N183" s="249" t="s">
        <v>19</v>
      </c>
      <c r="O183" s="249"/>
      <c r="P183" s="249"/>
      <c r="Q183" s="223" t="s">
        <v>18</v>
      </c>
      <c r="R183" s="42">
        <f>Cagra!R183+Cuman!R183+Ceco!R183+Csper!R183+Cchi!R183+Cgiur!R183</f>
        <v>0</v>
      </c>
      <c r="S183" s="42">
        <f>Cagra!S183+Cuman!S183+Ceco!S183+Csper!S183+Cchi!S183+Cgiur!S183</f>
        <v>0</v>
      </c>
      <c r="T183" s="42">
        <f>Cagra!T183+Cuman!T183+Ceco!T183+Csper!T183+Cchi!T183+Cgiur!T183</f>
        <v>0</v>
      </c>
      <c r="U183" s="42">
        <f>Cagra!U183+Cuman!U183+Ceco!U183+Csper!U183+Cchi!U183+Cgiur!U183</f>
        <v>0</v>
      </c>
      <c r="V183" s="42">
        <f>Cagra!V183+Cuman!V183+Ceco!V183+Csper!V183+Cchi!V183+Cgiur!V183</f>
        <v>0</v>
      </c>
      <c r="W183" s="42">
        <f>Cagra!W183+Cuman!W183+Ceco!W183+Csper!W183+Cchi!W183+Cgiur!W183</f>
        <v>0</v>
      </c>
    </row>
    <row r="184" spans="2:23" ht="30" customHeight="1">
      <c r="B184" s="26"/>
      <c r="C184" s="249">
        <v>2018</v>
      </c>
      <c r="D184" s="249"/>
      <c r="E184" s="225" t="s">
        <v>1220</v>
      </c>
      <c r="F184" s="270" t="s">
        <v>1219</v>
      </c>
      <c r="G184" s="270"/>
      <c r="H184" s="270"/>
      <c r="I184" s="225" t="s">
        <v>450</v>
      </c>
      <c r="J184" s="270" t="s">
        <v>17</v>
      </c>
      <c r="K184" s="270"/>
      <c r="L184" s="223" t="s">
        <v>29</v>
      </c>
      <c r="M184" s="223">
        <v>5</v>
      </c>
      <c r="N184" s="249" t="s">
        <v>19</v>
      </c>
      <c r="O184" s="249"/>
      <c r="P184" s="249"/>
      <c r="Q184" s="223" t="s">
        <v>18</v>
      </c>
      <c r="R184" s="42">
        <f>Cagra!R184+Cuman!R184+Ceco!R184+Csper!R184+Cchi!R184+Cgiur!R184</f>
        <v>0</v>
      </c>
      <c r="S184" s="42">
        <f>Cagra!S184+Cuman!S184+Ceco!S184+Csper!S184+Cchi!S184+Cgiur!S184</f>
        <v>0</v>
      </c>
      <c r="T184" s="42">
        <f>Cagra!T184+Cuman!T184+Ceco!T184+Csper!T184+Cchi!T184+Cgiur!T184</f>
        <v>0</v>
      </c>
      <c r="U184" s="42">
        <f>Cagra!U184+Cuman!U184+Ceco!U184+Csper!U184+Cchi!U184+Cgiur!U184</f>
        <v>0</v>
      </c>
      <c r="V184" s="42">
        <f>Cagra!V184+Cuman!V184+Ceco!V184+Csper!V184+Cchi!V184+Cgiur!V184</f>
        <v>0</v>
      </c>
      <c r="W184" s="42">
        <f>Cagra!W184+Cuman!W184+Ceco!W184+Csper!W184+Cchi!W184+Cgiur!W184</f>
        <v>0</v>
      </c>
    </row>
    <row r="185" spans="2:23" s="41" customFormat="1" ht="30" customHeight="1">
      <c r="B185" s="24"/>
      <c r="C185" s="259">
        <v>2018</v>
      </c>
      <c r="D185" s="259"/>
      <c r="E185" s="8" t="s">
        <v>1218</v>
      </c>
      <c r="F185" s="261" t="s">
        <v>1217</v>
      </c>
      <c r="G185" s="261"/>
      <c r="H185" s="261"/>
      <c r="I185" s="8" t="s">
        <v>450</v>
      </c>
      <c r="J185" s="261" t="s">
        <v>17</v>
      </c>
      <c r="K185" s="261"/>
      <c r="L185" s="226" t="s">
        <v>18</v>
      </c>
      <c r="M185" s="226">
        <v>3</v>
      </c>
      <c r="N185" s="259" t="s">
        <v>19</v>
      </c>
      <c r="O185" s="259"/>
      <c r="P185" s="259"/>
      <c r="Q185" s="226" t="s">
        <v>18</v>
      </c>
      <c r="R185" s="40">
        <f>Cagra!R185+Cuman!R185+Ceco!R185+Csper!R185+Cchi!R185+Cgiur!R185</f>
        <v>0</v>
      </c>
      <c r="S185" s="40">
        <f>Cagra!S185+Cuman!S185+Ceco!S185+Csper!S185+Cchi!S185+Cgiur!S185</f>
        <v>0</v>
      </c>
      <c r="T185" s="40">
        <f>Cagra!T185+Cuman!T185+Ceco!T185+Csper!T185+Cchi!T185+Cgiur!T185</f>
        <v>0</v>
      </c>
      <c r="U185" s="40">
        <f>Cagra!U185+Cuman!U185+Ceco!U185+Csper!U185+Cchi!U185+Cgiur!U185</f>
        <v>0</v>
      </c>
      <c r="V185" s="40">
        <f>Cagra!V185+Cuman!V185+Ceco!V185+Csper!V185+Cchi!V185+Cgiur!V185</f>
        <v>0</v>
      </c>
      <c r="W185" s="40">
        <f>Cagra!W185+Cuman!W185+Ceco!W185+Csper!W185+Cchi!W185+Cgiur!W185</f>
        <v>0</v>
      </c>
    </row>
    <row r="186" spans="2:23" ht="30" customHeight="1">
      <c r="B186" s="23"/>
      <c r="C186" s="249">
        <v>2018</v>
      </c>
      <c r="D186" s="249"/>
      <c r="E186" s="225" t="s">
        <v>1216</v>
      </c>
      <c r="F186" s="270" t="s">
        <v>1215</v>
      </c>
      <c r="G186" s="270"/>
      <c r="H186" s="270"/>
      <c r="I186" s="225" t="s">
        <v>450</v>
      </c>
      <c r="J186" s="270" t="s">
        <v>17</v>
      </c>
      <c r="K186" s="270"/>
      <c r="L186" s="223" t="s">
        <v>18</v>
      </c>
      <c r="M186" s="223">
        <v>4</v>
      </c>
      <c r="N186" s="249" t="s">
        <v>19</v>
      </c>
      <c r="O186" s="249"/>
      <c r="P186" s="249"/>
      <c r="Q186" s="223" t="s">
        <v>18</v>
      </c>
      <c r="R186" s="42">
        <f>Cagra!R186+Cuman!R186+Ceco!R186+Csper!R186+Cchi!R186+Cgiur!R186</f>
        <v>0</v>
      </c>
      <c r="S186" s="42">
        <f>Cagra!S186+Cuman!S186+Ceco!S186+Csper!S186+Cchi!S186+Cgiur!S186</f>
        <v>0</v>
      </c>
      <c r="T186" s="42">
        <f>Cagra!T186+Cuman!T186+Ceco!T186+Csper!T186+Cchi!T186+Cgiur!T186</f>
        <v>0</v>
      </c>
      <c r="U186" s="42">
        <f>Cagra!U186+Cuman!U186+Ceco!U186+Csper!U186+Cchi!U186+Cgiur!U186</f>
        <v>0</v>
      </c>
      <c r="V186" s="42">
        <f>Cagra!V186+Cuman!V186+Ceco!V186+Csper!V186+Cchi!V186+Cgiur!V186</f>
        <v>0</v>
      </c>
      <c r="W186" s="42">
        <f>Cagra!W186+Cuman!W186+Ceco!W186+Csper!W186+Cchi!W186+Cgiur!W186</f>
        <v>0</v>
      </c>
    </row>
    <row r="187" spans="2:23" ht="30" customHeight="1">
      <c r="B187" s="26"/>
      <c r="C187" s="249">
        <v>2018</v>
      </c>
      <c r="D187" s="249"/>
      <c r="E187" s="225" t="s">
        <v>1214</v>
      </c>
      <c r="F187" s="270" t="s">
        <v>1213</v>
      </c>
      <c r="G187" s="270"/>
      <c r="H187" s="270"/>
      <c r="I187" s="225" t="s">
        <v>450</v>
      </c>
      <c r="J187" s="270" t="s">
        <v>17</v>
      </c>
      <c r="K187" s="270"/>
      <c r="L187" s="223" t="s">
        <v>29</v>
      </c>
      <c r="M187" s="223">
        <v>5</v>
      </c>
      <c r="N187" s="249" t="s">
        <v>19</v>
      </c>
      <c r="O187" s="249"/>
      <c r="P187" s="249"/>
      <c r="Q187" s="223" t="s">
        <v>18</v>
      </c>
      <c r="R187" s="42">
        <f>Cagra!R187+Cuman!R187+Ceco!R187+Csper!R187+Cchi!R187+Cgiur!R187</f>
        <v>0</v>
      </c>
      <c r="S187" s="42">
        <f>Cagra!S187+Cuman!S187+Ceco!S187+Csper!S187+Cchi!S187+Cgiur!S187</f>
        <v>0</v>
      </c>
      <c r="T187" s="42">
        <f>Cagra!T187+Cuman!T187+Ceco!T187+Csper!T187+Cchi!T187+Cgiur!T187</f>
        <v>0</v>
      </c>
      <c r="U187" s="42">
        <f>Cagra!U187+Cuman!U187+Ceco!U187+Csper!U187+Cchi!U187+Cgiur!U187</f>
        <v>0</v>
      </c>
      <c r="V187" s="42">
        <f>Cagra!V187+Cuman!V187+Ceco!V187+Csper!V187+Cchi!V187+Cgiur!V187</f>
        <v>0</v>
      </c>
      <c r="W187" s="42">
        <f>Cagra!W187+Cuman!W187+Ceco!W187+Csper!W187+Cchi!W187+Cgiur!W187</f>
        <v>0</v>
      </c>
    </row>
    <row r="188" spans="2:23" ht="30" customHeight="1">
      <c r="B188" s="26"/>
      <c r="C188" s="249">
        <v>2018</v>
      </c>
      <c r="D188" s="249"/>
      <c r="E188" s="225" t="s">
        <v>1212</v>
      </c>
      <c r="F188" s="270" t="s">
        <v>1211</v>
      </c>
      <c r="G188" s="270"/>
      <c r="H188" s="270"/>
      <c r="I188" s="225" t="s">
        <v>450</v>
      </c>
      <c r="J188" s="270" t="s">
        <v>17</v>
      </c>
      <c r="K188" s="270"/>
      <c r="L188" s="223" t="s">
        <v>29</v>
      </c>
      <c r="M188" s="223">
        <v>5</v>
      </c>
      <c r="N188" s="249" t="s">
        <v>19</v>
      </c>
      <c r="O188" s="249"/>
      <c r="P188" s="249"/>
      <c r="Q188" s="223" t="s">
        <v>18</v>
      </c>
      <c r="R188" s="42">
        <f>Cagra!R188+Cuman!R188+Ceco!R188+Csper!R188+Cchi!R188+Cgiur!R188</f>
        <v>0</v>
      </c>
      <c r="S188" s="42">
        <f>Cagra!S188+Cuman!S188+Ceco!S188+Csper!S188+Cchi!S188+Cgiur!S188</f>
        <v>0</v>
      </c>
      <c r="T188" s="42">
        <f>Cagra!T188+Cuman!T188+Ceco!T188+Csper!T188+Cchi!T188+Cgiur!T188</f>
        <v>0</v>
      </c>
      <c r="U188" s="42">
        <f>Cagra!U188+Cuman!U188+Ceco!U188+Csper!U188+Cchi!U188+Cgiur!U188</f>
        <v>0</v>
      </c>
      <c r="V188" s="42">
        <f>Cagra!V188+Cuman!V188+Ceco!V188+Csper!V188+Cchi!V188+Cgiur!V188</f>
        <v>0</v>
      </c>
      <c r="W188" s="42">
        <f>Cagra!W188+Cuman!W188+Ceco!W188+Csper!W188+Cchi!W188+Cgiur!W188</f>
        <v>0</v>
      </c>
    </row>
    <row r="189" spans="2:23" ht="30" customHeight="1">
      <c r="B189" s="26"/>
      <c r="C189" s="249">
        <v>2018</v>
      </c>
      <c r="D189" s="249"/>
      <c r="E189" s="225" t="s">
        <v>1210</v>
      </c>
      <c r="F189" s="270" t="s">
        <v>1209</v>
      </c>
      <c r="G189" s="270"/>
      <c r="H189" s="270"/>
      <c r="I189" s="225" t="s">
        <v>450</v>
      </c>
      <c r="J189" s="270" t="s">
        <v>17</v>
      </c>
      <c r="K189" s="270"/>
      <c r="L189" s="223" t="s">
        <v>29</v>
      </c>
      <c r="M189" s="223">
        <v>5</v>
      </c>
      <c r="N189" s="249" t="s">
        <v>19</v>
      </c>
      <c r="O189" s="249"/>
      <c r="P189" s="249"/>
      <c r="Q189" s="223" t="s">
        <v>18</v>
      </c>
      <c r="R189" s="42">
        <f>Cagra!R189+Cuman!R189+Ceco!R189+Csper!R189+Cchi!R189+Cgiur!R189</f>
        <v>0</v>
      </c>
      <c r="S189" s="42">
        <f>Cagra!S189+Cuman!S189+Ceco!S189+Csper!S189+Cchi!S189+Cgiur!S189</f>
        <v>0</v>
      </c>
      <c r="T189" s="42">
        <f>Cagra!T189+Cuman!T189+Ceco!T189+Csper!T189+Cchi!T189+Cgiur!T189</f>
        <v>0</v>
      </c>
      <c r="U189" s="42">
        <f>Cagra!U189+Cuman!U189+Ceco!U189+Csper!U189+Cchi!U189+Cgiur!U189</f>
        <v>0</v>
      </c>
      <c r="V189" s="42">
        <f>Cagra!V189+Cuman!V189+Ceco!V189+Csper!V189+Cchi!V189+Cgiur!V189</f>
        <v>0</v>
      </c>
      <c r="W189" s="42">
        <f>Cagra!W189+Cuman!W189+Ceco!W189+Csper!W189+Cchi!W189+Cgiur!W189</f>
        <v>0</v>
      </c>
    </row>
    <row r="190" spans="2:23" ht="30" customHeight="1">
      <c r="B190" s="23"/>
      <c r="C190" s="249">
        <v>2018</v>
      </c>
      <c r="D190" s="249"/>
      <c r="E190" s="225" t="s">
        <v>1208</v>
      </c>
      <c r="F190" s="270" t="s">
        <v>1207</v>
      </c>
      <c r="G190" s="270"/>
      <c r="H190" s="270"/>
      <c r="I190" s="225" t="s">
        <v>450</v>
      </c>
      <c r="J190" s="270" t="s">
        <v>17</v>
      </c>
      <c r="K190" s="270"/>
      <c r="L190" s="223" t="s">
        <v>18</v>
      </c>
      <c r="M190" s="223">
        <v>4</v>
      </c>
      <c r="N190" s="249" t="s">
        <v>19</v>
      </c>
      <c r="O190" s="249"/>
      <c r="P190" s="249"/>
      <c r="Q190" s="223" t="s">
        <v>18</v>
      </c>
      <c r="R190" s="42">
        <f>Cagra!R190+Cuman!R190+Ceco!R190+Csper!R190+Cchi!R190+Cgiur!R190</f>
        <v>0</v>
      </c>
      <c r="S190" s="42">
        <f>Cagra!S190+Cuman!S190+Ceco!S190+Csper!S190+Cchi!S190+Cgiur!S190</f>
        <v>0</v>
      </c>
      <c r="T190" s="42">
        <f>Cagra!T190+Cuman!T190+Ceco!T190+Csper!T190+Cchi!T190+Cgiur!T190</f>
        <v>0</v>
      </c>
      <c r="U190" s="42">
        <f>Cagra!U190+Cuman!U190+Ceco!U190+Csper!U190+Cchi!U190+Cgiur!U190</f>
        <v>0</v>
      </c>
      <c r="V190" s="42">
        <f>Cagra!V190+Cuman!V190+Ceco!V190+Csper!V190+Cchi!V190+Cgiur!V190</f>
        <v>0</v>
      </c>
      <c r="W190" s="42">
        <f>Cagra!W190+Cuman!W190+Ceco!W190+Csper!W190+Cchi!W190+Cgiur!W190</f>
        <v>0</v>
      </c>
    </row>
    <row r="191" spans="2:23" ht="30" customHeight="1">
      <c r="B191" s="26"/>
      <c r="C191" s="249">
        <v>2018</v>
      </c>
      <c r="D191" s="249"/>
      <c r="E191" s="225" t="s">
        <v>1206</v>
      </c>
      <c r="F191" s="270" t="s">
        <v>1205</v>
      </c>
      <c r="G191" s="270"/>
      <c r="H191" s="270"/>
      <c r="I191" s="225" t="s">
        <v>450</v>
      </c>
      <c r="J191" s="270" t="s">
        <v>17</v>
      </c>
      <c r="K191" s="270"/>
      <c r="L191" s="223" t="s">
        <v>29</v>
      </c>
      <c r="M191" s="223">
        <v>5</v>
      </c>
      <c r="N191" s="249" t="s">
        <v>19</v>
      </c>
      <c r="O191" s="249"/>
      <c r="P191" s="249"/>
      <c r="Q191" s="223" t="s">
        <v>18</v>
      </c>
      <c r="R191" s="42">
        <f>Cagra!R191+Cuman!R191+Ceco!R191+Csper!R191+Cchi!R191+Cgiur!R191</f>
        <v>0</v>
      </c>
      <c r="S191" s="42">
        <f>Cagra!S191+Cuman!S191+Ceco!S191+Csper!S191+Cchi!S191+Cgiur!S191</f>
        <v>0</v>
      </c>
      <c r="T191" s="42">
        <f>Cagra!T191+Cuman!T191+Ceco!T191+Csper!T191+Cchi!T191+Cgiur!T191</f>
        <v>0</v>
      </c>
      <c r="U191" s="42">
        <f>Cagra!U191+Cuman!U191+Ceco!U191+Csper!U191+Cchi!U191+Cgiur!U191</f>
        <v>0</v>
      </c>
      <c r="V191" s="42">
        <f>Cagra!V191+Cuman!V191+Ceco!V191+Csper!V191+Cchi!V191+Cgiur!V191</f>
        <v>0</v>
      </c>
      <c r="W191" s="42">
        <f>Cagra!W191+Cuman!W191+Ceco!W191+Csper!W191+Cchi!W191+Cgiur!W191</f>
        <v>0</v>
      </c>
    </row>
    <row r="192" spans="2:23" ht="30" customHeight="1">
      <c r="B192" s="26"/>
      <c r="C192" s="249">
        <v>2018</v>
      </c>
      <c r="D192" s="249"/>
      <c r="E192" s="225" t="s">
        <v>1204</v>
      </c>
      <c r="F192" s="270" t="s">
        <v>1203</v>
      </c>
      <c r="G192" s="270"/>
      <c r="H192" s="270"/>
      <c r="I192" s="225" t="s">
        <v>450</v>
      </c>
      <c r="J192" s="270" t="s">
        <v>17</v>
      </c>
      <c r="K192" s="270"/>
      <c r="L192" s="223" t="s">
        <v>29</v>
      </c>
      <c r="M192" s="223">
        <v>5</v>
      </c>
      <c r="N192" s="249" t="s">
        <v>19</v>
      </c>
      <c r="O192" s="249"/>
      <c r="P192" s="249"/>
      <c r="Q192" s="223" t="s">
        <v>18</v>
      </c>
      <c r="R192" s="42">
        <f>Cagra!R192+Cuman!R192+Ceco!R192+Csper!R192+Cchi!R192+Cgiur!R192</f>
        <v>0</v>
      </c>
      <c r="S192" s="42">
        <f>Cagra!S192+Cuman!S192+Ceco!S192+Csper!S192+Cchi!S192+Cgiur!S192</f>
        <v>0</v>
      </c>
      <c r="T192" s="42">
        <f>Cagra!T192+Cuman!T192+Ceco!T192+Csper!T192+Cchi!T192+Cgiur!T192</f>
        <v>0</v>
      </c>
      <c r="U192" s="42">
        <f>Cagra!U192+Cuman!U192+Ceco!U192+Csper!U192+Cchi!U192+Cgiur!U192</f>
        <v>0</v>
      </c>
      <c r="V192" s="42">
        <f>Cagra!V192+Cuman!V192+Ceco!V192+Csper!V192+Cchi!V192+Cgiur!V192</f>
        <v>0</v>
      </c>
      <c r="W192" s="42">
        <f>Cagra!W192+Cuman!W192+Ceco!W192+Csper!W192+Cchi!W192+Cgiur!W192</f>
        <v>0</v>
      </c>
    </row>
    <row r="193" spans="2:23" s="41" customFormat="1" ht="30" customHeight="1">
      <c r="B193" s="24"/>
      <c r="C193" s="259">
        <v>2018</v>
      </c>
      <c r="D193" s="259"/>
      <c r="E193" s="8" t="s">
        <v>1202</v>
      </c>
      <c r="F193" s="261" t="s">
        <v>1200</v>
      </c>
      <c r="G193" s="261"/>
      <c r="H193" s="261"/>
      <c r="I193" s="8" t="s">
        <v>450</v>
      </c>
      <c r="J193" s="261" t="s">
        <v>17</v>
      </c>
      <c r="K193" s="261"/>
      <c r="L193" s="226" t="s">
        <v>18</v>
      </c>
      <c r="M193" s="226">
        <v>3</v>
      </c>
      <c r="N193" s="259" t="s">
        <v>19</v>
      </c>
      <c r="O193" s="259"/>
      <c r="P193" s="259"/>
      <c r="Q193" s="226" t="s">
        <v>18</v>
      </c>
      <c r="R193" s="40">
        <f>Cagra!R193+Cuman!R193+Ceco!R193+Csper!R193+Cchi!R193+Cgiur!R193</f>
        <v>0</v>
      </c>
      <c r="S193" s="40">
        <f>Cagra!S193+Cuman!S193+Ceco!S193+Csper!S193+Cchi!S193+Cgiur!S193</f>
        <v>0</v>
      </c>
      <c r="T193" s="40">
        <f>Cagra!T193+Cuman!T193+Ceco!T193+Csper!T193+Cchi!T193+Cgiur!T193</f>
        <v>0</v>
      </c>
      <c r="U193" s="40">
        <f>Cagra!U193+Cuman!U193+Ceco!U193+Csper!U193+Cchi!U193+Cgiur!U193</f>
        <v>0</v>
      </c>
      <c r="V193" s="40">
        <f>Cagra!V193+Cuman!V193+Ceco!V193+Csper!V193+Cchi!V193+Cgiur!V193</f>
        <v>0</v>
      </c>
      <c r="W193" s="40">
        <f>Cagra!W193+Cuman!W193+Ceco!W193+Csper!W193+Cchi!W193+Cgiur!W193</f>
        <v>0</v>
      </c>
    </row>
    <row r="194" spans="2:23" ht="30" customHeight="1">
      <c r="B194" s="23"/>
      <c r="C194" s="249">
        <v>2018</v>
      </c>
      <c r="D194" s="249"/>
      <c r="E194" s="225" t="s">
        <v>1201</v>
      </c>
      <c r="F194" s="270" t="s">
        <v>1200</v>
      </c>
      <c r="G194" s="270"/>
      <c r="H194" s="270"/>
      <c r="I194" s="225" t="s">
        <v>450</v>
      </c>
      <c r="J194" s="270" t="s">
        <v>17</v>
      </c>
      <c r="K194" s="270"/>
      <c r="L194" s="223" t="s">
        <v>18</v>
      </c>
      <c r="M194" s="223">
        <v>4</v>
      </c>
      <c r="N194" s="249" t="s">
        <v>19</v>
      </c>
      <c r="O194" s="249"/>
      <c r="P194" s="249"/>
      <c r="Q194" s="223" t="s">
        <v>18</v>
      </c>
      <c r="R194" s="42">
        <f>Cagra!R194+Cuman!R194+Ceco!R194+Csper!R194+Cchi!R194+Cgiur!R194</f>
        <v>0</v>
      </c>
      <c r="S194" s="42">
        <f>Cagra!S194+Cuman!S194+Ceco!S194+Csper!S194+Cchi!S194+Cgiur!S194</f>
        <v>0</v>
      </c>
      <c r="T194" s="42">
        <f>Cagra!T194+Cuman!T194+Ceco!T194+Csper!T194+Cchi!T194+Cgiur!T194</f>
        <v>0</v>
      </c>
      <c r="U194" s="42">
        <f>Cagra!U194+Cuman!U194+Ceco!U194+Csper!U194+Cchi!U194+Cgiur!U194</f>
        <v>0</v>
      </c>
      <c r="V194" s="42">
        <f>Cagra!V194+Cuman!V194+Ceco!V194+Csper!V194+Cchi!V194+Cgiur!V194</f>
        <v>0</v>
      </c>
      <c r="W194" s="42">
        <f>Cagra!W194+Cuman!W194+Ceco!W194+Csper!W194+Cchi!W194+Cgiur!W194</f>
        <v>0</v>
      </c>
    </row>
    <row r="195" spans="2:23" ht="30" customHeight="1">
      <c r="B195" s="26"/>
      <c r="C195" s="249">
        <v>2018</v>
      </c>
      <c r="D195" s="249"/>
      <c r="E195" s="225" t="s">
        <v>1199</v>
      </c>
      <c r="F195" s="270" t="s">
        <v>1198</v>
      </c>
      <c r="G195" s="270"/>
      <c r="H195" s="270"/>
      <c r="I195" s="225" t="s">
        <v>450</v>
      </c>
      <c r="J195" s="270" t="s">
        <v>17</v>
      </c>
      <c r="K195" s="270"/>
      <c r="L195" s="223" t="s">
        <v>29</v>
      </c>
      <c r="M195" s="223">
        <v>5</v>
      </c>
      <c r="N195" s="249" t="s">
        <v>19</v>
      </c>
      <c r="O195" s="249"/>
      <c r="P195" s="249"/>
      <c r="Q195" s="223" t="s">
        <v>18</v>
      </c>
      <c r="R195" s="42">
        <f>Cagra!R195+Cuman!R195+Ceco!R195+Csper!R195+Cchi!R195+Cgiur!R195</f>
        <v>0</v>
      </c>
      <c r="S195" s="42">
        <f>Cagra!S195+Cuman!S195+Ceco!S195+Csper!S195+Cchi!S195+Cgiur!S195</f>
        <v>0</v>
      </c>
      <c r="T195" s="42">
        <f>Cagra!T195+Cuman!T195+Ceco!T195+Csper!T195+Cchi!T195+Cgiur!T195</f>
        <v>0</v>
      </c>
      <c r="U195" s="42">
        <f>Cagra!U195+Cuman!U195+Ceco!U195+Csper!U195+Cchi!U195+Cgiur!U195</f>
        <v>0</v>
      </c>
      <c r="V195" s="42">
        <f>Cagra!V195+Cuman!V195+Ceco!V195+Csper!V195+Cchi!V195+Cgiur!V195</f>
        <v>0</v>
      </c>
      <c r="W195" s="42">
        <f>Cagra!W195+Cuman!W195+Ceco!W195+Csper!W195+Cchi!W195+Cgiur!W195</f>
        <v>0</v>
      </c>
    </row>
    <row r="196" spans="2:23" ht="30" customHeight="1">
      <c r="B196" s="26"/>
      <c r="C196" s="249">
        <v>2018</v>
      </c>
      <c r="D196" s="249"/>
      <c r="E196" s="225" t="s">
        <v>1197</v>
      </c>
      <c r="F196" s="270" t="s">
        <v>1196</v>
      </c>
      <c r="G196" s="270"/>
      <c r="H196" s="270"/>
      <c r="I196" s="225" t="s">
        <v>450</v>
      </c>
      <c r="J196" s="270" t="s">
        <v>17</v>
      </c>
      <c r="K196" s="270"/>
      <c r="L196" s="223" t="s">
        <v>29</v>
      </c>
      <c r="M196" s="223">
        <v>5</v>
      </c>
      <c r="N196" s="249" t="s">
        <v>19</v>
      </c>
      <c r="O196" s="249"/>
      <c r="P196" s="249"/>
      <c r="Q196" s="223" t="s">
        <v>18</v>
      </c>
      <c r="R196" s="42">
        <f>Cagra!R196+Cuman!R196+Ceco!R196+Csper!R196+Cchi!R196+Cgiur!R196</f>
        <v>0</v>
      </c>
      <c r="S196" s="42">
        <f>Cagra!S196+Cuman!S196+Ceco!S196+Csper!S196+Cchi!S196+Cgiur!S196</f>
        <v>0</v>
      </c>
      <c r="T196" s="42">
        <f>Cagra!T196+Cuman!T196+Ceco!T196+Csper!T196+Cchi!T196+Cgiur!T196</f>
        <v>0</v>
      </c>
      <c r="U196" s="42">
        <f>Cagra!U196+Cuman!U196+Ceco!U196+Csper!U196+Cchi!U196+Cgiur!U196</f>
        <v>0</v>
      </c>
      <c r="V196" s="42">
        <f>Cagra!V196+Cuman!V196+Ceco!V196+Csper!V196+Cchi!V196+Cgiur!V196</f>
        <v>0</v>
      </c>
      <c r="W196" s="42">
        <f>Cagra!W196+Cuman!W196+Ceco!W196+Csper!W196+Cchi!W196+Cgiur!W196</f>
        <v>0</v>
      </c>
    </row>
    <row r="197" spans="2:23" ht="30" customHeight="1">
      <c r="B197" s="26"/>
      <c r="C197" s="249">
        <v>2018</v>
      </c>
      <c r="D197" s="249"/>
      <c r="E197" s="225" t="s">
        <v>1195</v>
      </c>
      <c r="F197" s="270" t="s">
        <v>1194</v>
      </c>
      <c r="G197" s="270"/>
      <c r="H197" s="270"/>
      <c r="I197" s="225" t="s">
        <v>450</v>
      </c>
      <c r="J197" s="270" t="s">
        <v>17</v>
      </c>
      <c r="K197" s="270"/>
      <c r="L197" s="223" t="s">
        <v>29</v>
      </c>
      <c r="M197" s="223">
        <v>5</v>
      </c>
      <c r="N197" s="249" t="s">
        <v>19</v>
      </c>
      <c r="O197" s="249"/>
      <c r="P197" s="249"/>
      <c r="Q197" s="223" t="s">
        <v>18</v>
      </c>
      <c r="R197" s="42">
        <f>Cagra!R197+Cuman!R197+Ceco!R197+Csper!R197+Cchi!R197+Cgiur!R197</f>
        <v>0</v>
      </c>
      <c r="S197" s="42">
        <f>Cagra!S197+Cuman!S197+Ceco!S197+Csper!S197+Cchi!S197+Cgiur!S197</f>
        <v>0</v>
      </c>
      <c r="T197" s="42">
        <f>Cagra!T197+Cuman!T197+Ceco!T197+Csper!T197+Cchi!T197+Cgiur!T197</f>
        <v>0</v>
      </c>
      <c r="U197" s="42">
        <f>Cagra!U197+Cuman!U197+Ceco!U197+Csper!U197+Cchi!U197+Cgiur!U197</f>
        <v>0</v>
      </c>
      <c r="V197" s="42">
        <f>Cagra!V197+Cuman!V197+Ceco!V197+Csper!V197+Cchi!V197+Cgiur!V197</f>
        <v>0</v>
      </c>
      <c r="W197" s="42">
        <f>Cagra!W197+Cuman!W197+Ceco!W197+Csper!W197+Cchi!W197+Cgiur!W197</f>
        <v>0</v>
      </c>
    </row>
    <row r="198" spans="2:23" s="41" customFormat="1" ht="30" customHeight="1">
      <c r="B198" s="24"/>
      <c r="C198" s="259">
        <v>2018</v>
      </c>
      <c r="D198" s="259"/>
      <c r="E198" s="8" t="s">
        <v>1193</v>
      </c>
      <c r="F198" s="261" t="s">
        <v>1191</v>
      </c>
      <c r="G198" s="261"/>
      <c r="H198" s="261"/>
      <c r="I198" s="8" t="s">
        <v>450</v>
      </c>
      <c r="J198" s="261" t="s">
        <v>17</v>
      </c>
      <c r="K198" s="261"/>
      <c r="L198" s="226" t="s">
        <v>18</v>
      </c>
      <c r="M198" s="226">
        <v>3</v>
      </c>
      <c r="N198" s="259" t="s">
        <v>19</v>
      </c>
      <c r="O198" s="259"/>
      <c r="P198" s="259"/>
      <c r="Q198" s="226" t="s">
        <v>18</v>
      </c>
      <c r="R198" s="40">
        <f>Cagra!R198+Cuman!R198+Ceco!R198+Csper!R198+Cchi!R198+Cgiur!R198</f>
        <v>0</v>
      </c>
      <c r="S198" s="40">
        <f>Cagra!S198+Cuman!S198+Ceco!S198+Csper!S198+Cchi!S198+Cgiur!S198</f>
        <v>0</v>
      </c>
      <c r="T198" s="40">
        <f>Cagra!T198+Cuman!T198+Ceco!T198+Csper!T198+Cchi!T198+Cgiur!T198</f>
        <v>0</v>
      </c>
      <c r="U198" s="40">
        <f>Cagra!U198+Cuman!U198+Ceco!U198+Csper!U198+Cchi!U198+Cgiur!U198</f>
        <v>0</v>
      </c>
      <c r="V198" s="40">
        <f>Cagra!V198+Cuman!V198+Ceco!V198+Csper!V198+Cchi!V198+Cgiur!V198</f>
        <v>0</v>
      </c>
      <c r="W198" s="40">
        <f>Cagra!W198+Cuman!W198+Ceco!W198+Csper!W198+Cchi!W198+Cgiur!W198</f>
        <v>0</v>
      </c>
    </row>
    <row r="199" spans="2:23" ht="30" customHeight="1">
      <c r="B199" s="23"/>
      <c r="C199" s="249">
        <v>2018</v>
      </c>
      <c r="D199" s="249"/>
      <c r="E199" s="225" t="s">
        <v>1192</v>
      </c>
      <c r="F199" s="270" t="s">
        <v>1191</v>
      </c>
      <c r="G199" s="270"/>
      <c r="H199" s="270"/>
      <c r="I199" s="225" t="s">
        <v>450</v>
      </c>
      <c r="J199" s="270" t="s">
        <v>17</v>
      </c>
      <c r="K199" s="270"/>
      <c r="L199" s="223" t="s">
        <v>18</v>
      </c>
      <c r="M199" s="223">
        <v>4</v>
      </c>
      <c r="N199" s="249" t="s">
        <v>19</v>
      </c>
      <c r="O199" s="249"/>
      <c r="P199" s="249"/>
      <c r="Q199" s="223" t="s">
        <v>18</v>
      </c>
      <c r="R199" s="42">
        <f>Cagra!R199+Cuman!R199+Ceco!R199+Csper!R199+Cchi!R199+Cgiur!R199</f>
        <v>0</v>
      </c>
      <c r="S199" s="42">
        <f>Cagra!S199+Cuman!S199+Ceco!S199+Csper!S199+Cchi!S199+Cgiur!S199</f>
        <v>0</v>
      </c>
      <c r="T199" s="42">
        <f>Cagra!T199+Cuman!T199+Ceco!T199+Csper!T199+Cchi!T199+Cgiur!T199</f>
        <v>0</v>
      </c>
      <c r="U199" s="42">
        <f>Cagra!U199+Cuman!U199+Ceco!U199+Csper!U199+Cchi!U199+Cgiur!U199</f>
        <v>0</v>
      </c>
      <c r="V199" s="42">
        <f>Cagra!V199+Cuman!V199+Ceco!V199+Csper!V199+Cchi!V199+Cgiur!V199</f>
        <v>0</v>
      </c>
      <c r="W199" s="42">
        <f>Cagra!W199+Cuman!W199+Ceco!W199+Csper!W199+Cchi!W199+Cgiur!W199</f>
        <v>0</v>
      </c>
    </row>
    <row r="200" spans="2:23" ht="30" customHeight="1">
      <c r="B200" s="26"/>
      <c r="C200" s="249">
        <v>2018</v>
      </c>
      <c r="D200" s="249"/>
      <c r="E200" s="225" t="s">
        <v>1190</v>
      </c>
      <c r="F200" s="270" t="s">
        <v>1189</v>
      </c>
      <c r="G200" s="270"/>
      <c r="H200" s="270"/>
      <c r="I200" s="225" t="s">
        <v>450</v>
      </c>
      <c r="J200" s="270" t="s">
        <v>17</v>
      </c>
      <c r="K200" s="270"/>
      <c r="L200" s="223" t="s">
        <v>29</v>
      </c>
      <c r="M200" s="223">
        <v>5</v>
      </c>
      <c r="N200" s="249" t="s">
        <v>19</v>
      </c>
      <c r="O200" s="249"/>
      <c r="P200" s="249"/>
      <c r="Q200" s="223" t="s">
        <v>18</v>
      </c>
      <c r="R200" s="42">
        <f>Cagra!R200+Cuman!R200+Ceco!R200+Csper!R200+Cchi!R200+Cgiur!R200</f>
        <v>0</v>
      </c>
      <c r="S200" s="42">
        <f>Cagra!S200+Cuman!S200+Ceco!S200+Csper!S200+Cchi!S200+Cgiur!S200</f>
        <v>0</v>
      </c>
      <c r="T200" s="42">
        <f>Cagra!T200+Cuman!T200+Ceco!T200+Csper!T200+Cchi!T200+Cgiur!T200</f>
        <v>0</v>
      </c>
      <c r="U200" s="42">
        <f>Cagra!U200+Cuman!U200+Ceco!U200+Csper!U200+Cchi!U200+Cgiur!U200</f>
        <v>0</v>
      </c>
      <c r="V200" s="42">
        <f>Cagra!V200+Cuman!V200+Ceco!V200+Csper!V200+Cchi!V200+Cgiur!V200</f>
        <v>0</v>
      </c>
      <c r="W200" s="42">
        <f>Cagra!W200+Cuman!W200+Ceco!W200+Csper!W200+Cchi!W200+Cgiur!W200</f>
        <v>0</v>
      </c>
    </row>
    <row r="201" spans="2:23" ht="30" customHeight="1">
      <c r="B201" s="26"/>
      <c r="C201" s="249">
        <v>2018</v>
      </c>
      <c r="D201" s="249"/>
      <c r="E201" s="225" t="s">
        <v>1188</v>
      </c>
      <c r="F201" s="270" t="s">
        <v>1187</v>
      </c>
      <c r="G201" s="270"/>
      <c r="H201" s="270"/>
      <c r="I201" s="225" t="s">
        <v>450</v>
      </c>
      <c r="J201" s="270" t="s">
        <v>17</v>
      </c>
      <c r="K201" s="270"/>
      <c r="L201" s="223" t="s">
        <v>29</v>
      </c>
      <c r="M201" s="223">
        <v>5</v>
      </c>
      <c r="N201" s="249" t="s">
        <v>19</v>
      </c>
      <c r="O201" s="249"/>
      <c r="P201" s="249"/>
      <c r="Q201" s="223" t="s">
        <v>18</v>
      </c>
      <c r="R201" s="42">
        <f>Cagra!R201+Cuman!R201+Ceco!R201+Csper!R201+Cchi!R201+Cgiur!R201</f>
        <v>0</v>
      </c>
      <c r="S201" s="42">
        <f>Cagra!S201+Cuman!S201+Ceco!S201+Csper!S201+Cchi!S201+Cgiur!S201</f>
        <v>0</v>
      </c>
      <c r="T201" s="42">
        <f>Cagra!T201+Cuman!T201+Ceco!T201+Csper!T201+Cchi!T201+Cgiur!T201</f>
        <v>0</v>
      </c>
      <c r="U201" s="42">
        <f>Cagra!U201+Cuman!U201+Ceco!U201+Csper!U201+Cchi!U201+Cgiur!U201</f>
        <v>0</v>
      </c>
      <c r="V201" s="42">
        <f>Cagra!V201+Cuman!V201+Ceco!V201+Csper!V201+Cchi!V201+Cgiur!V201</f>
        <v>0</v>
      </c>
      <c r="W201" s="42">
        <f>Cagra!W201+Cuman!W201+Ceco!W201+Csper!W201+Cchi!W201+Cgiur!W201</f>
        <v>0</v>
      </c>
    </row>
    <row r="202" spans="2:23" ht="30" customHeight="1">
      <c r="B202" s="26"/>
      <c r="C202" s="249">
        <v>2018</v>
      </c>
      <c r="D202" s="249"/>
      <c r="E202" s="225" t="s">
        <v>1186</v>
      </c>
      <c r="F202" s="270" t="s">
        <v>1185</v>
      </c>
      <c r="G202" s="270"/>
      <c r="H202" s="270"/>
      <c r="I202" s="225" t="s">
        <v>450</v>
      </c>
      <c r="J202" s="270" t="s">
        <v>17</v>
      </c>
      <c r="K202" s="270"/>
      <c r="L202" s="223" t="s">
        <v>29</v>
      </c>
      <c r="M202" s="223">
        <v>5</v>
      </c>
      <c r="N202" s="249" t="s">
        <v>19</v>
      </c>
      <c r="O202" s="249"/>
      <c r="P202" s="249"/>
      <c r="Q202" s="223" t="s">
        <v>18</v>
      </c>
      <c r="R202" s="42">
        <f>Cagra!R202+Cuman!R202+Ceco!R202+Csper!R202+Cchi!R202+Cgiur!R202</f>
        <v>0</v>
      </c>
      <c r="S202" s="42">
        <f>Cagra!S202+Cuman!S202+Ceco!S202+Csper!S202+Cchi!S202+Cgiur!S202</f>
        <v>0</v>
      </c>
      <c r="T202" s="42">
        <f>Cagra!T202+Cuman!T202+Ceco!T202+Csper!T202+Cchi!T202+Cgiur!T202</f>
        <v>0</v>
      </c>
      <c r="U202" s="42">
        <f>Cagra!U202+Cuman!U202+Ceco!U202+Csper!U202+Cchi!U202+Cgiur!U202</f>
        <v>0</v>
      </c>
      <c r="V202" s="42">
        <f>Cagra!V202+Cuman!V202+Ceco!V202+Csper!V202+Cchi!V202+Cgiur!V202</f>
        <v>0</v>
      </c>
      <c r="W202" s="42">
        <f>Cagra!W202+Cuman!W202+Ceco!W202+Csper!W202+Cchi!W202+Cgiur!W202</f>
        <v>0</v>
      </c>
    </row>
    <row r="203" spans="2:23" ht="30" customHeight="1">
      <c r="B203" s="26"/>
      <c r="C203" s="249">
        <v>2018</v>
      </c>
      <c r="D203" s="249"/>
      <c r="E203" s="225" t="s">
        <v>1184</v>
      </c>
      <c r="F203" s="270" t="s">
        <v>1183</v>
      </c>
      <c r="G203" s="270"/>
      <c r="H203" s="270"/>
      <c r="I203" s="225" t="s">
        <v>450</v>
      </c>
      <c r="J203" s="270" t="s">
        <v>17</v>
      </c>
      <c r="K203" s="270"/>
      <c r="L203" s="223" t="s">
        <v>29</v>
      </c>
      <c r="M203" s="223">
        <v>5</v>
      </c>
      <c r="N203" s="249" t="s">
        <v>19</v>
      </c>
      <c r="O203" s="249"/>
      <c r="P203" s="249"/>
      <c r="Q203" s="223" t="s">
        <v>18</v>
      </c>
      <c r="R203" s="42">
        <f>Cagra!R203+Cuman!R203+Ceco!R203+Csper!R203+Cchi!R203+Cgiur!R203</f>
        <v>0</v>
      </c>
      <c r="S203" s="42">
        <f>Cagra!S203+Cuman!S203+Ceco!S203+Csper!S203+Cchi!S203+Cgiur!S203</f>
        <v>0</v>
      </c>
      <c r="T203" s="42">
        <f>Cagra!T203+Cuman!T203+Ceco!T203+Csper!T203+Cchi!T203+Cgiur!T203</f>
        <v>0</v>
      </c>
      <c r="U203" s="42">
        <f>Cagra!U203+Cuman!U203+Ceco!U203+Csper!U203+Cchi!U203+Cgiur!U203</f>
        <v>0</v>
      </c>
      <c r="V203" s="42">
        <f>Cagra!V203+Cuman!V203+Ceco!V203+Csper!V203+Cchi!V203+Cgiur!V203</f>
        <v>0</v>
      </c>
      <c r="W203" s="42">
        <f>Cagra!W203+Cuman!W203+Ceco!W203+Csper!W203+Cchi!W203+Cgiur!W203</f>
        <v>0</v>
      </c>
    </row>
    <row r="204" spans="2:23" s="41" customFormat="1" ht="30" customHeight="1">
      <c r="B204" s="24"/>
      <c r="C204" s="259">
        <v>2018</v>
      </c>
      <c r="D204" s="259"/>
      <c r="E204" s="8" t="s">
        <v>1182</v>
      </c>
      <c r="F204" s="261" t="s">
        <v>1181</v>
      </c>
      <c r="G204" s="261"/>
      <c r="H204" s="261"/>
      <c r="I204" s="8" t="s">
        <v>450</v>
      </c>
      <c r="J204" s="261" t="s">
        <v>17</v>
      </c>
      <c r="K204" s="261"/>
      <c r="L204" s="226" t="s">
        <v>18</v>
      </c>
      <c r="M204" s="226">
        <v>3</v>
      </c>
      <c r="N204" s="259" t="s">
        <v>19</v>
      </c>
      <c r="O204" s="259"/>
      <c r="P204" s="259"/>
      <c r="Q204" s="226" t="s">
        <v>18</v>
      </c>
      <c r="R204" s="40">
        <f>Cagra!R204+Cuman!R204+Ceco!R204+Csper!R204+Cchi!R204+Cgiur!R204</f>
        <v>0</v>
      </c>
      <c r="S204" s="40">
        <f>Cagra!S204+Cuman!S204+Ceco!S204+Csper!S204+Cchi!S204+Cgiur!S204</f>
        <v>0</v>
      </c>
      <c r="T204" s="40">
        <f>Cagra!T204+Cuman!T204+Ceco!T204+Csper!T204+Cchi!T204+Cgiur!T204</f>
        <v>0</v>
      </c>
      <c r="U204" s="40">
        <f>Cagra!U204+Cuman!U204+Ceco!U204+Csper!U204+Cchi!U204+Cgiur!U204</f>
        <v>0</v>
      </c>
      <c r="V204" s="40">
        <f>Cagra!V204+Cuman!V204+Ceco!V204+Csper!V204+Cchi!V204+Cgiur!V204</f>
        <v>0</v>
      </c>
      <c r="W204" s="40">
        <f>Cagra!W204+Cuman!W204+Ceco!W204+Csper!W204+Cchi!W204+Cgiur!W204</f>
        <v>0</v>
      </c>
    </row>
    <row r="205" spans="2:23" ht="30" customHeight="1">
      <c r="B205" s="23"/>
      <c r="C205" s="249">
        <v>2018</v>
      </c>
      <c r="D205" s="249"/>
      <c r="E205" s="225" t="s">
        <v>1180</v>
      </c>
      <c r="F205" s="270" t="s">
        <v>1179</v>
      </c>
      <c r="G205" s="270"/>
      <c r="H205" s="270"/>
      <c r="I205" s="225" t="s">
        <v>450</v>
      </c>
      <c r="J205" s="270" t="s">
        <v>17</v>
      </c>
      <c r="K205" s="270"/>
      <c r="L205" s="223" t="s">
        <v>18</v>
      </c>
      <c r="M205" s="223">
        <v>4</v>
      </c>
      <c r="N205" s="249" t="s">
        <v>19</v>
      </c>
      <c r="O205" s="249"/>
      <c r="P205" s="249"/>
      <c r="Q205" s="223" t="s">
        <v>18</v>
      </c>
      <c r="R205" s="42">
        <f>Cagra!R205+Cuman!R205+Ceco!R205+Csper!R205+Cchi!R205+Cgiur!R205</f>
        <v>0</v>
      </c>
      <c r="S205" s="42">
        <f>Cagra!S205+Cuman!S205+Ceco!S205+Csper!S205+Cchi!S205+Cgiur!S205</f>
        <v>0</v>
      </c>
      <c r="T205" s="42">
        <f>Cagra!T205+Cuman!T205+Ceco!T205+Csper!T205+Cchi!T205+Cgiur!T205</f>
        <v>0</v>
      </c>
      <c r="U205" s="42">
        <f>Cagra!U205+Cuman!U205+Ceco!U205+Csper!U205+Cchi!U205+Cgiur!U205</f>
        <v>0</v>
      </c>
      <c r="V205" s="42">
        <f>Cagra!V205+Cuman!V205+Ceco!V205+Csper!V205+Cchi!V205+Cgiur!V205</f>
        <v>0</v>
      </c>
      <c r="W205" s="42">
        <f>Cagra!W205+Cuman!W205+Ceco!W205+Csper!W205+Cchi!W205+Cgiur!W205</f>
        <v>0</v>
      </c>
    </row>
    <row r="206" spans="2:23" ht="30" customHeight="1">
      <c r="B206" s="26"/>
      <c r="C206" s="249">
        <v>2018</v>
      </c>
      <c r="D206" s="249"/>
      <c r="E206" s="225" t="s">
        <v>1178</v>
      </c>
      <c r="F206" s="270" t="s">
        <v>1177</v>
      </c>
      <c r="G206" s="270"/>
      <c r="H206" s="270"/>
      <c r="I206" s="225" t="s">
        <v>450</v>
      </c>
      <c r="J206" s="270" t="s">
        <v>17</v>
      </c>
      <c r="K206" s="270"/>
      <c r="L206" s="223" t="s">
        <v>29</v>
      </c>
      <c r="M206" s="223">
        <v>5</v>
      </c>
      <c r="N206" s="249" t="s">
        <v>19</v>
      </c>
      <c r="O206" s="249"/>
      <c r="P206" s="249"/>
      <c r="Q206" s="223" t="s">
        <v>18</v>
      </c>
      <c r="R206" s="44">
        <f>Cagra!R206+Cuman!R206+Ceco!R206+Csper!R206+Cchi!R206+Cgiur!R206</f>
        <v>0</v>
      </c>
      <c r="S206" s="44">
        <f>Cagra!S206+Cuman!S206+Ceco!S206+Csper!S206+Cchi!S206+Cgiur!S206</f>
        <v>0</v>
      </c>
      <c r="T206" s="44">
        <f>Cagra!T206+Cuman!T206+Ceco!T206+Csper!T206+Cchi!T206+Cgiur!T206</f>
        <v>0</v>
      </c>
      <c r="U206" s="44">
        <f>Cagra!U206+Cuman!U206+Ceco!U206+Csper!U206+Cchi!U206+Cgiur!U206</f>
        <v>0</v>
      </c>
      <c r="V206" s="44">
        <f>Cagra!V206+Cuman!V206+Ceco!V206+Csper!V206+Cchi!V206+Cgiur!V206</f>
        <v>0</v>
      </c>
      <c r="W206" s="44">
        <f>Cagra!W206+Cuman!W206+Ceco!W206+Csper!W206+Cchi!W206+Cgiur!W206</f>
        <v>0</v>
      </c>
    </row>
    <row r="207" spans="2:23" ht="30" customHeight="1">
      <c r="B207" s="26"/>
      <c r="C207" s="249">
        <v>2018</v>
      </c>
      <c r="D207" s="249"/>
      <c r="E207" s="225" t="s">
        <v>1176</v>
      </c>
      <c r="F207" s="270" t="s">
        <v>1175</v>
      </c>
      <c r="G207" s="270"/>
      <c r="H207" s="270"/>
      <c r="I207" s="225" t="s">
        <v>450</v>
      </c>
      <c r="J207" s="270" t="s">
        <v>17</v>
      </c>
      <c r="K207" s="270"/>
      <c r="L207" s="223" t="s">
        <v>29</v>
      </c>
      <c r="M207" s="223">
        <v>5</v>
      </c>
      <c r="N207" s="249" t="s">
        <v>19</v>
      </c>
      <c r="O207" s="249"/>
      <c r="P207" s="249"/>
      <c r="Q207" s="223" t="s">
        <v>18</v>
      </c>
      <c r="R207" s="44">
        <f>Cagra!R207+Cuman!R207+Ceco!R207+Csper!R207+Cchi!R207+Cgiur!R207</f>
        <v>0</v>
      </c>
      <c r="S207" s="44">
        <f>Cagra!S207+Cuman!S207+Ceco!S207+Csper!S207+Cchi!S207+Cgiur!S207</f>
        <v>0</v>
      </c>
      <c r="T207" s="44">
        <f>Cagra!T207+Cuman!T207+Ceco!T207+Csper!T207+Cchi!T207+Cgiur!T207</f>
        <v>0</v>
      </c>
      <c r="U207" s="44">
        <f>Cagra!U207+Cuman!U207+Ceco!U207+Csper!U207+Cchi!U207+Cgiur!U207</f>
        <v>0</v>
      </c>
      <c r="V207" s="44">
        <f>Cagra!V207+Cuman!V207+Ceco!V207+Csper!V207+Cchi!V207+Cgiur!V207</f>
        <v>0</v>
      </c>
      <c r="W207" s="44">
        <f>Cagra!W207+Cuman!W207+Ceco!W207+Csper!W207+Cchi!W207+Cgiur!W207</f>
        <v>0</v>
      </c>
    </row>
    <row r="208" spans="2:23" ht="30" customHeight="1">
      <c r="B208" s="26"/>
      <c r="C208" s="249">
        <v>2018</v>
      </c>
      <c r="D208" s="249"/>
      <c r="E208" s="225" t="s">
        <v>1174</v>
      </c>
      <c r="F208" s="270" t="s">
        <v>1173</v>
      </c>
      <c r="G208" s="270"/>
      <c r="H208" s="270"/>
      <c r="I208" s="225" t="s">
        <v>450</v>
      </c>
      <c r="J208" s="270" t="s">
        <v>17</v>
      </c>
      <c r="K208" s="270"/>
      <c r="L208" s="223" t="s">
        <v>29</v>
      </c>
      <c r="M208" s="223">
        <v>5</v>
      </c>
      <c r="N208" s="249" t="s">
        <v>19</v>
      </c>
      <c r="O208" s="249"/>
      <c r="P208" s="249"/>
      <c r="Q208" s="223" t="s">
        <v>18</v>
      </c>
      <c r="R208" s="44">
        <f>Cagra!R208+Cuman!R208+Ceco!R208+Csper!R208+Cchi!R208+Cgiur!R208</f>
        <v>0</v>
      </c>
      <c r="S208" s="44">
        <f>Cagra!S208+Cuman!S208+Ceco!S208+Csper!S208+Cchi!S208+Cgiur!S208</f>
        <v>0</v>
      </c>
      <c r="T208" s="44">
        <f>Cagra!T208+Cuman!T208+Ceco!T208+Csper!T208+Cchi!T208+Cgiur!T208</f>
        <v>0</v>
      </c>
      <c r="U208" s="44">
        <f>Cagra!U208+Cuman!U208+Ceco!U208+Csper!U208+Cchi!U208+Cgiur!U208</f>
        <v>0</v>
      </c>
      <c r="V208" s="44">
        <f>Cagra!V208+Cuman!V208+Ceco!V208+Csper!V208+Cchi!V208+Cgiur!V208</f>
        <v>0</v>
      </c>
      <c r="W208" s="44">
        <f>Cagra!W208+Cuman!W208+Ceco!W208+Csper!W208+Cchi!W208+Cgiur!W208</f>
        <v>0</v>
      </c>
    </row>
    <row r="209" spans="2:23" ht="30" customHeight="1">
      <c r="B209" s="23"/>
      <c r="C209" s="249">
        <v>2018</v>
      </c>
      <c r="D209" s="249"/>
      <c r="E209" s="225" t="s">
        <v>1172</v>
      </c>
      <c r="F209" s="270" t="s">
        <v>1171</v>
      </c>
      <c r="G209" s="270"/>
      <c r="H209" s="270"/>
      <c r="I209" s="225" t="s">
        <v>450</v>
      </c>
      <c r="J209" s="270" t="s">
        <v>17</v>
      </c>
      <c r="K209" s="270"/>
      <c r="L209" s="223" t="s">
        <v>18</v>
      </c>
      <c r="M209" s="223">
        <v>4</v>
      </c>
      <c r="N209" s="249" t="s">
        <v>19</v>
      </c>
      <c r="O209" s="249"/>
      <c r="P209" s="249"/>
      <c r="Q209" s="223" t="s">
        <v>18</v>
      </c>
      <c r="R209" s="42">
        <f>Cagra!R209+Cuman!R209+Ceco!R209+Csper!R209+Cchi!R209+Cgiur!R209</f>
        <v>0</v>
      </c>
      <c r="S209" s="42">
        <f>Cagra!S209+Cuman!S209+Ceco!S209+Csper!S209+Cchi!S209+Cgiur!S209</f>
        <v>0</v>
      </c>
      <c r="T209" s="42">
        <f>Cagra!T209+Cuman!T209+Ceco!T209+Csper!T209+Cchi!T209+Cgiur!T209</f>
        <v>0</v>
      </c>
      <c r="U209" s="42">
        <f>Cagra!U209+Cuman!U209+Ceco!U209+Csper!U209+Cchi!U209+Cgiur!U209</f>
        <v>0</v>
      </c>
      <c r="V209" s="42">
        <f>Cagra!V209+Cuman!V209+Ceco!V209+Csper!V209+Cchi!V209+Cgiur!V209</f>
        <v>0</v>
      </c>
      <c r="W209" s="42">
        <f>Cagra!W209+Cuman!W209+Ceco!W209+Csper!W209+Cchi!W209+Cgiur!W209</f>
        <v>0</v>
      </c>
    </row>
    <row r="210" spans="2:23" ht="30" customHeight="1">
      <c r="B210" s="26"/>
      <c r="C210" s="249">
        <v>2018</v>
      </c>
      <c r="D210" s="249"/>
      <c r="E210" s="225" t="s">
        <v>1170</v>
      </c>
      <c r="F210" s="270" t="s">
        <v>1169</v>
      </c>
      <c r="G210" s="270"/>
      <c r="H210" s="270"/>
      <c r="I210" s="225" t="s">
        <v>450</v>
      </c>
      <c r="J210" s="270" t="s">
        <v>17</v>
      </c>
      <c r="K210" s="270"/>
      <c r="L210" s="223" t="s">
        <v>29</v>
      </c>
      <c r="M210" s="223">
        <v>5</v>
      </c>
      <c r="N210" s="249" t="s">
        <v>19</v>
      </c>
      <c r="O210" s="249"/>
      <c r="P210" s="249"/>
      <c r="Q210" s="223" t="s">
        <v>18</v>
      </c>
      <c r="R210" s="44">
        <f>Cagra!R210+Cuman!R210+Ceco!R210+Csper!R210+Cchi!R210+Cgiur!R210</f>
        <v>0</v>
      </c>
      <c r="S210" s="44">
        <f>Cagra!S210+Cuman!S210+Ceco!S210+Csper!S210+Cchi!S210+Cgiur!S210</f>
        <v>0</v>
      </c>
      <c r="T210" s="44">
        <f>Cagra!T210+Cuman!T210+Ceco!T210+Csper!T210+Cchi!T210+Cgiur!T210</f>
        <v>0</v>
      </c>
      <c r="U210" s="44">
        <f>Cagra!U210+Cuman!U210+Ceco!U210+Csper!U210+Cchi!U210+Cgiur!U210</f>
        <v>0</v>
      </c>
      <c r="V210" s="44">
        <f>Cagra!V210+Cuman!V210+Ceco!V210+Csper!V210+Cchi!V210+Cgiur!V210</f>
        <v>0</v>
      </c>
      <c r="W210" s="44">
        <f>Cagra!W210+Cuman!W210+Ceco!W210+Csper!W210+Cchi!W210+Cgiur!W210</f>
        <v>0</v>
      </c>
    </row>
    <row r="211" spans="2:23" ht="30" customHeight="1">
      <c r="B211" s="26"/>
      <c r="C211" s="249">
        <v>2018</v>
      </c>
      <c r="D211" s="249"/>
      <c r="E211" s="225" t="s">
        <v>1168</v>
      </c>
      <c r="F211" s="270" t="s">
        <v>1167</v>
      </c>
      <c r="G211" s="270"/>
      <c r="H211" s="270"/>
      <c r="I211" s="225" t="s">
        <v>450</v>
      </c>
      <c r="J211" s="270" t="s">
        <v>17</v>
      </c>
      <c r="K211" s="270"/>
      <c r="L211" s="223" t="s">
        <v>29</v>
      </c>
      <c r="M211" s="223">
        <v>5</v>
      </c>
      <c r="N211" s="249" t="s">
        <v>19</v>
      </c>
      <c r="O211" s="249"/>
      <c r="P211" s="249"/>
      <c r="Q211" s="223" t="s">
        <v>18</v>
      </c>
      <c r="R211" s="42">
        <f>Cagra!R211+Cuman!R211+Ceco!R211+Csper!R211+Cchi!R211+Cgiur!R211</f>
        <v>0</v>
      </c>
      <c r="S211" s="42">
        <f>Cagra!S211+Cuman!S211+Ceco!S211+Csper!S211+Cchi!S211+Cgiur!S211</f>
        <v>0</v>
      </c>
      <c r="T211" s="42">
        <f>Cagra!T211+Cuman!T211+Ceco!T211+Csper!T211+Cchi!T211+Cgiur!T211</f>
        <v>0</v>
      </c>
      <c r="U211" s="42">
        <f>Cagra!U211+Cuman!U211+Ceco!U211+Csper!U211+Cchi!U211+Cgiur!U211</f>
        <v>0</v>
      </c>
      <c r="V211" s="42">
        <f>Cagra!V211+Cuman!V211+Ceco!V211+Csper!V211+Cchi!V211+Cgiur!V211</f>
        <v>0</v>
      </c>
      <c r="W211" s="42">
        <f>Cagra!W211+Cuman!W211+Ceco!W211+Csper!W211+Cchi!W211+Cgiur!W211</f>
        <v>0</v>
      </c>
    </row>
    <row r="212" spans="2:23" ht="30" customHeight="1">
      <c r="B212" s="26"/>
      <c r="C212" s="249">
        <v>2018</v>
      </c>
      <c r="D212" s="249"/>
      <c r="E212" s="225" t="s">
        <v>1166</v>
      </c>
      <c r="F212" s="270" t="s">
        <v>1165</v>
      </c>
      <c r="G212" s="270"/>
      <c r="H212" s="270"/>
      <c r="I212" s="225" t="s">
        <v>450</v>
      </c>
      <c r="J212" s="270" t="s">
        <v>17</v>
      </c>
      <c r="K212" s="270"/>
      <c r="L212" s="223" t="s">
        <v>29</v>
      </c>
      <c r="M212" s="223">
        <v>5</v>
      </c>
      <c r="N212" s="249" t="s">
        <v>19</v>
      </c>
      <c r="O212" s="249"/>
      <c r="P212" s="249"/>
      <c r="Q212" s="223" t="s">
        <v>18</v>
      </c>
      <c r="R212" s="42">
        <f>Cagra!R212+Cuman!R212+Ceco!R212+Csper!R212+Cchi!R212+Cgiur!R212</f>
        <v>0</v>
      </c>
      <c r="S212" s="42">
        <f>Cagra!S212+Cuman!S212+Ceco!S212+Csper!S212+Cchi!S212+Cgiur!S212</f>
        <v>0</v>
      </c>
      <c r="T212" s="42">
        <f>Cagra!T212+Cuman!T212+Ceco!T212+Csper!T212+Cchi!T212+Cgiur!T212</f>
        <v>0</v>
      </c>
      <c r="U212" s="42">
        <f>Cagra!U212+Cuman!U212+Ceco!U212+Csper!U212+Cchi!U212+Cgiur!U212</f>
        <v>0</v>
      </c>
      <c r="V212" s="42">
        <f>Cagra!V212+Cuman!V212+Ceco!V212+Csper!V212+Cchi!V212+Cgiur!V212</f>
        <v>0</v>
      </c>
      <c r="W212" s="42">
        <f>Cagra!W212+Cuman!W212+Ceco!W212+Csper!W212+Cchi!W212+Cgiur!W212</f>
        <v>0</v>
      </c>
    </row>
    <row r="213" spans="2:23" ht="30" customHeight="1">
      <c r="B213" s="23"/>
      <c r="C213" s="249">
        <v>2018</v>
      </c>
      <c r="D213" s="249"/>
      <c r="E213" s="225" t="s">
        <v>1164</v>
      </c>
      <c r="F213" s="270" t="s">
        <v>1163</v>
      </c>
      <c r="G213" s="270"/>
      <c r="H213" s="270"/>
      <c r="I213" s="225" t="s">
        <v>450</v>
      </c>
      <c r="J213" s="270" t="s">
        <v>17</v>
      </c>
      <c r="K213" s="270"/>
      <c r="L213" s="223" t="s">
        <v>18</v>
      </c>
      <c r="M213" s="223">
        <v>4</v>
      </c>
      <c r="N213" s="249" t="s">
        <v>19</v>
      </c>
      <c r="O213" s="249"/>
      <c r="P213" s="249"/>
      <c r="Q213" s="223" t="s">
        <v>18</v>
      </c>
      <c r="R213" s="42">
        <f>Cagra!R213+Cuman!R213+Ceco!R213+Csper!R213+Cchi!R213+Cgiur!R213</f>
        <v>0</v>
      </c>
      <c r="S213" s="42">
        <f>Cagra!S213+Cuman!S213+Ceco!S213+Csper!S213+Cchi!S213+Cgiur!S213</f>
        <v>0</v>
      </c>
      <c r="T213" s="42">
        <f>Cagra!T213+Cuman!T213+Ceco!T213+Csper!T213+Cchi!T213+Cgiur!T213</f>
        <v>0</v>
      </c>
      <c r="U213" s="42">
        <f>Cagra!U213+Cuman!U213+Ceco!U213+Csper!U213+Cchi!U213+Cgiur!U213</f>
        <v>0</v>
      </c>
      <c r="V213" s="42">
        <f>Cagra!V213+Cuman!V213+Ceco!V213+Csper!V213+Cchi!V213+Cgiur!V213</f>
        <v>0</v>
      </c>
      <c r="W213" s="42">
        <f>Cagra!W213+Cuman!W213+Ceco!W213+Csper!W213+Cchi!W213+Cgiur!W213</f>
        <v>0</v>
      </c>
    </row>
    <row r="214" spans="2:23" ht="30" customHeight="1">
      <c r="B214" s="26"/>
      <c r="C214" s="249">
        <v>2018</v>
      </c>
      <c r="D214" s="249"/>
      <c r="E214" s="225" t="s">
        <v>1162</v>
      </c>
      <c r="F214" s="270" t="s">
        <v>1161</v>
      </c>
      <c r="G214" s="270"/>
      <c r="H214" s="270"/>
      <c r="I214" s="225" t="s">
        <v>450</v>
      </c>
      <c r="J214" s="270" t="s">
        <v>17</v>
      </c>
      <c r="K214" s="270"/>
      <c r="L214" s="223" t="s">
        <v>29</v>
      </c>
      <c r="M214" s="223">
        <v>5</v>
      </c>
      <c r="N214" s="249" t="s">
        <v>19</v>
      </c>
      <c r="O214" s="249"/>
      <c r="P214" s="249"/>
      <c r="Q214" s="223" t="s">
        <v>18</v>
      </c>
      <c r="R214" s="42">
        <f>Cagra!R214+Cuman!R214+Ceco!R214+Csper!R214+Cchi!R214+Cgiur!R214</f>
        <v>0</v>
      </c>
      <c r="S214" s="42">
        <f>Cagra!S214+Cuman!S214+Ceco!S214+Csper!S214+Cchi!S214+Cgiur!S214</f>
        <v>0</v>
      </c>
      <c r="T214" s="42">
        <f>Cagra!T214+Cuman!T214+Ceco!T214+Csper!T214+Cchi!T214+Cgiur!T214</f>
        <v>0</v>
      </c>
      <c r="U214" s="42">
        <f>Cagra!U214+Cuman!U214+Ceco!U214+Csper!U214+Cchi!U214+Cgiur!U214</f>
        <v>0</v>
      </c>
      <c r="V214" s="42">
        <f>Cagra!V214+Cuman!V214+Ceco!V214+Csper!V214+Cchi!V214+Cgiur!V214</f>
        <v>0</v>
      </c>
      <c r="W214" s="42">
        <f>Cagra!W214+Cuman!W214+Ceco!W214+Csper!W214+Cchi!W214+Cgiur!W214</f>
        <v>0</v>
      </c>
    </row>
    <row r="215" spans="2:23" ht="30" customHeight="1">
      <c r="B215" s="26"/>
      <c r="C215" s="249">
        <v>2018</v>
      </c>
      <c r="D215" s="249"/>
      <c r="E215" s="225" t="s">
        <v>1160</v>
      </c>
      <c r="F215" s="270" t="s">
        <v>1159</v>
      </c>
      <c r="G215" s="270"/>
      <c r="H215" s="270"/>
      <c r="I215" s="225" t="s">
        <v>450</v>
      </c>
      <c r="J215" s="270" t="s">
        <v>17</v>
      </c>
      <c r="K215" s="270"/>
      <c r="L215" s="223" t="s">
        <v>29</v>
      </c>
      <c r="M215" s="223">
        <v>5</v>
      </c>
      <c r="N215" s="249" t="s">
        <v>19</v>
      </c>
      <c r="O215" s="249"/>
      <c r="P215" s="249"/>
      <c r="Q215" s="223" t="s">
        <v>18</v>
      </c>
      <c r="R215" s="42">
        <f>Cagra!R215+Cuman!R215+Ceco!R215+Csper!R215+Cchi!R215+Cgiur!R215</f>
        <v>0</v>
      </c>
      <c r="S215" s="42">
        <f>Cagra!S215+Cuman!S215+Ceco!S215+Csper!S215+Cchi!S215+Cgiur!S215</f>
        <v>0</v>
      </c>
      <c r="T215" s="42">
        <f>Cagra!T215+Cuman!T215+Ceco!T215+Csper!T215+Cchi!T215+Cgiur!T215</f>
        <v>0</v>
      </c>
      <c r="U215" s="42">
        <f>Cagra!U215+Cuman!U215+Ceco!U215+Csper!U215+Cchi!U215+Cgiur!U215</f>
        <v>0</v>
      </c>
      <c r="V215" s="42">
        <f>Cagra!V215+Cuman!V215+Ceco!V215+Csper!V215+Cchi!V215+Cgiur!V215</f>
        <v>0</v>
      </c>
      <c r="W215" s="42">
        <f>Cagra!W215+Cuman!W215+Ceco!W215+Csper!W215+Cchi!W215+Cgiur!W215</f>
        <v>0</v>
      </c>
    </row>
    <row r="216" spans="2:23" ht="30" customHeight="1">
      <c r="B216" s="23"/>
      <c r="C216" s="249">
        <v>2018</v>
      </c>
      <c r="D216" s="249"/>
      <c r="E216" s="225" t="s">
        <v>1158</v>
      </c>
      <c r="F216" s="270" t="s">
        <v>1157</v>
      </c>
      <c r="G216" s="270"/>
      <c r="H216" s="270"/>
      <c r="I216" s="225" t="s">
        <v>450</v>
      </c>
      <c r="J216" s="270" t="s">
        <v>17</v>
      </c>
      <c r="K216" s="270"/>
      <c r="L216" s="223" t="s">
        <v>18</v>
      </c>
      <c r="M216" s="223">
        <v>4</v>
      </c>
      <c r="N216" s="249" t="s">
        <v>19</v>
      </c>
      <c r="O216" s="249"/>
      <c r="P216" s="249"/>
      <c r="Q216" s="223" t="s">
        <v>18</v>
      </c>
      <c r="R216" s="42">
        <f>Cagra!R216+Cuman!R216+Ceco!R216+Csper!R216+Cchi!R216+Cgiur!R216</f>
        <v>0</v>
      </c>
      <c r="S216" s="42">
        <f>Cagra!S216+Cuman!S216+Ceco!S216+Csper!S216+Cchi!S216+Cgiur!S216</f>
        <v>0</v>
      </c>
      <c r="T216" s="42">
        <f>Cagra!T216+Cuman!T216+Ceco!T216+Csper!T216+Cchi!T216+Cgiur!T216</f>
        <v>0</v>
      </c>
      <c r="U216" s="42">
        <f>Cagra!U216+Cuman!U216+Ceco!U216+Csper!U216+Cchi!U216+Cgiur!U216</f>
        <v>0</v>
      </c>
      <c r="V216" s="42">
        <f>Cagra!V216+Cuman!V216+Ceco!V216+Csper!V216+Cchi!V216+Cgiur!V216</f>
        <v>0</v>
      </c>
      <c r="W216" s="42">
        <f>Cagra!W216+Cuman!W216+Ceco!W216+Csper!W216+Cchi!W216+Cgiur!W216</f>
        <v>0</v>
      </c>
    </row>
    <row r="217" spans="2:23" ht="30" customHeight="1">
      <c r="B217" s="26"/>
      <c r="C217" s="249">
        <v>2018</v>
      </c>
      <c r="D217" s="249"/>
      <c r="E217" s="225" t="s">
        <v>1156</v>
      </c>
      <c r="F217" s="270" t="s">
        <v>1155</v>
      </c>
      <c r="G217" s="270"/>
      <c r="H217" s="270"/>
      <c r="I217" s="225" t="s">
        <v>450</v>
      </c>
      <c r="J217" s="270" t="s">
        <v>17</v>
      </c>
      <c r="K217" s="270"/>
      <c r="L217" s="223" t="s">
        <v>29</v>
      </c>
      <c r="M217" s="223">
        <v>5</v>
      </c>
      <c r="N217" s="249" t="s">
        <v>19</v>
      </c>
      <c r="O217" s="249"/>
      <c r="P217" s="249"/>
      <c r="Q217" s="223" t="s">
        <v>18</v>
      </c>
      <c r="R217" s="42">
        <f>Cagra!R217+Cuman!R217+Ceco!R217+Csper!R217+Cchi!R217+Cgiur!R217</f>
        <v>0</v>
      </c>
      <c r="S217" s="42">
        <f>Cagra!S217+Cuman!S217+Ceco!S217+Csper!S217+Cchi!S217+Cgiur!S217</f>
        <v>0</v>
      </c>
      <c r="T217" s="42">
        <f>Cagra!T217+Cuman!T217+Ceco!T217+Csper!T217+Cchi!T217+Cgiur!T217</f>
        <v>0</v>
      </c>
      <c r="U217" s="42">
        <f>Cagra!U217+Cuman!U217+Ceco!U217+Csper!U217+Cchi!U217+Cgiur!U217</f>
        <v>0</v>
      </c>
      <c r="V217" s="42">
        <f>Cagra!V217+Cuman!V217+Ceco!V217+Csper!V217+Cchi!V217+Cgiur!V217</f>
        <v>0</v>
      </c>
      <c r="W217" s="42">
        <f>Cagra!W217+Cuman!W217+Ceco!W217+Csper!W217+Cchi!W217+Cgiur!W217</f>
        <v>0</v>
      </c>
    </row>
    <row r="218" spans="2:23" ht="30" customHeight="1">
      <c r="B218" s="26"/>
      <c r="C218" s="249">
        <v>2018</v>
      </c>
      <c r="D218" s="249"/>
      <c r="E218" s="225" t="s">
        <v>1154</v>
      </c>
      <c r="F218" s="270" t="s">
        <v>1153</v>
      </c>
      <c r="G218" s="270"/>
      <c r="H218" s="270"/>
      <c r="I218" s="225" t="s">
        <v>450</v>
      </c>
      <c r="J218" s="270" t="s">
        <v>17</v>
      </c>
      <c r="K218" s="270"/>
      <c r="L218" s="223" t="s">
        <v>29</v>
      </c>
      <c r="M218" s="223">
        <v>5</v>
      </c>
      <c r="N218" s="249" t="s">
        <v>19</v>
      </c>
      <c r="O218" s="249"/>
      <c r="P218" s="249"/>
      <c r="Q218" s="223" t="s">
        <v>18</v>
      </c>
      <c r="R218" s="42">
        <f>Cagra!R218+Cuman!R218+Ceco!R218+Csper!R218+Cchi!R218+Cgiur!R218</f>
        <v>0</v>
      </c>
      <c r="S218" s="42">
        <f>Cagra!S218+Cuman!S218+Ceco!S218+Csper!S218+Cchi!S218+Cgiur!S218</f>
        <v>0</v>
      </c>
      <c r="T218" s="42">
        <f>Cagra!T218+Cuman!T218+Ceco!T218+Csper!T218+Cchi!T218+Cgiur!T218</f>
        <v>0</v>
      </c>
      <c r="U218" s="42">
        <f>Cagra!U218+Cuman!U218+Ceco!U218+Csper!U218+Cchi!U218+Cgiur!U218</f>
        <v>0</v>
      </c>
      <c r="V218" s="42">
        <f>Cagra!V218+Cuman!V218+Ceco!V218+Csper!V218+Cchi!V218+Cgiur!V218</f>
        <v>0</v>
      </c>
      <c r="W218" s="42">
        <f>Cagra!W218+Cuman!W218+Ceco!W218+Csper!W218+Cchi!W218+Cgiur!W218</f>
        <v>0</v>
      </c>
    </row>
    <row r="219" spans="2:23" ht="30" customHeight="1">
      <c r="B219" s="26"/>
      <c r="C219" s="249">
        <v>2018</v>
      </c>
      <c r="D219" s="249"/>
      <c r="E219" s="225" t="s">
        <v>1152</v>
      </c>
      <c r="F219" s="270" t="s">
        <v>1151</v>
      </c>
      <c r="G219" s="270"/>
      <c r="H219" s="270"/>
      <c r="I219" s="225" t="s">
        <v>450</v>
      </c>
      <c r="J219" s="270" t="s">
        <v>17</v>
      </c>
      <c r="K219" s="270"/>
      <c r="L219" s="223" t="s">
        <v>29</v>
      </c>
      <c r="M219" s="223">
        <v>5</v>
      </c>
      <c r="N219" s="249" t="s">
        <v>19</v>
      </c>
      <c r="O219" s="249"/>
      <c r="P219" s="249"/>
      <c r="Q219" s="223" t="s">
        <v>18</v>
      </c>
      <c r="R219" s="42">
        <f>Cagra!R219+Cuman!R219+Ceco!R219+Csper!R219+Cchi!R219+Cgiur!R219</f>
        <v>0</v>
      </c>
      <c r="S219" s="42">
        <f>Cagra!S219+Cuman!S219+Ceco!S219+Csper!S219+Cchi!S219+Cgiur!S219</f>
        <v>0</v>
      </c>
      <c r="T219" s="42">
        <f>Cagra!T219+Cuman!T219+Ceco!T219+Csper!T219+Cchi!T219+Cgiur!T219</f>
        <v>0</v>
      </c>
      <c r="U219" s="42">
        <f>Cagra!U219+Cuman!U219+Ceco!U219+Csper!U219+Cchi!U219+Cgiur!U219</f>
        <v>0</v>
      </c>
      <c r="V219" s="42">
        <f>Cagra!V219+Cuman!V219+Ceco!V219+Csper!V219+Cchi!V219+Cgiur!V219</f>
        <v>0</v>
      </c>
      <c r="W219" s="42">
        <f>Cagra!W219+Cuman!W219+Ceco!W219+Csper!W219+Cchi!W219+Cgiur!W219</f>
        <v>0</v>
      </c>
    </row>
    <row r="220" spans="2:23" ht="30" customHeight="1">
      <c r="B220" s="23"/>
      <c r="C220" s="249">
        <v>2018</v>
      </c>
      <c r="D220" s="249"/>
      <c r="E220" s="225" t="s">
        <v>1150</v>
      </c>
      <c r="F220" s="270" t="s">
        <v>1149</v>
      </c>
      <c r="G220" s="270"/>
      <c r="H220" s="270"/>
      <c r="I220" s="225" t="s">
        <v>450</v>
      </c>
      <c r="J220" s="270" t="s">
        <v>17</v>
      </c>
      <c r="K220" s="270"/>
      <c r="L220" s="223" t="s">
        <v>18</v>
      </c>
      <c r="M220" s="223">
        <v>4</v>
      </c>
      <c r="N220" s="249" t="s">
        <v>19</v>
      </c>
      <c r="O220" s="249"/>
      <c r="P220" s="249"/>
      <c r="Q220" s="223" t="s">
        <v>18</v>
      </c>
      <c r="R220" s="42">
        <f>Cagra!R220+Cuman!R220+Ceco!R220+Csper!R220+Cchi!R220+Cgiur!R220</f>
        <v>0</v>
      </c>
      <c r="S220" s="42">
        <f>Cagra!S220+Cuman!S220+Ceco!S220+Csper!S220+Cchi!S220+Cgiur!S220</f>
        <v>0</v>
      </c>
      <c r="T220" s="42">
        <f>Cagra!T220+Cuman!T220+Ceco!T220+Csper!T220+Cchi!T220+Cgiur!T220</f>
        <v>0</v>
      </c>
      <c r="U220" s="42">
        <f>Cagra!U220+Cuman!U220+Ceco!U220+Csper!U220+Cchi!U220+Cgiur!U220</f>
        <v>0</v>
      </c>
      <c r="V220" s="42">
        <f>Cagra!V220+Cuman!V220+Ceco!V220+Csper!V220+Cchi!V220+Cgiur!V220</f>
        <v>0</v>
      </c>
      <c r="W220" s="42">
        <f>Cagra!W220+Cuman!W220+Ceco!W220+Csper!W220+Cchi!W220+Cgiur!W220</f>
        <v>0</v>
      </c>
    </row>
    <row r="221" spans="2:23" ht="30" customHeight="1">
      <c r="B221" s="26"/>
      <c r="C221" s="249">
        <v>2018</v>
      </c>
      <c r="D221" s="249"/>
      <c r="E221" s="225" t="s">
        <v>1148</v>
      </c>
      <c r="F221" s="270" t="s">
        <v>1147</v>
      </c>
      <c r="G221" s="270"/>
      <c r="H221" s="270"/>
      <c r="I221" s="225" t="s">
        <v>450</v>
      </c>
      <c r="J221" s="270" t="s">
        <v>17</v>
      </c>
      <c r="K221" s="270"/>
      <c r="L221" s="223" t="s">
        <v>29</v>
      </c>
      <c r="M221" s="223">
        <v>5</v>
      </c>
      <c r="N221" s="249" t="s">
        <v>19</v>
      </c>
      <c r="O221" s="249"/>
      <c r="P221" s="249"/>
      <c r="Q221" s="223" t="s">
        <v>18</v>
      </c>
      <c r="R221" s="42">
        <f>Cagra!R221+Cuman!R221+Ceco!R221+Csper!R221+Cchi!R221+Cgiur!R221</f>
        <v>0</v>
      </c>
      <c r="S221" s="42">
        <f>Cagra!S221+Cuman!S221+Ceco!S221+Csper!S221+Cchi!S221+Cgiur!S221</f>
        <v>0</v>
      </c>
      <c r="T221" s="42">
        <f>Cagra!T221+Cuman!T221+Ceco!T221+Csper!T221+Cchi!T221+Cgiur!T221</f>
        <v>0</v>
      </c>
      <c r="U221" s="42">
        <f>Cagra!U221+Cuman!U221+Ceco!U221+Csper!U221+Cchi!U221+Cgiur!U221</f>
        <v>0</v>
      </c>
      <c r="V221" s="42">
        <f>Cagra!V221+Cuman!V221+Ceco!V221+Csper!V221+Cchi!V221+Cgiur!V221</f>
        <v>0</v>
      </c>
      <c r="W221" s="42">
        <f>Cagra!W221+Cuman!W221+Ceco!W221+Csper!W221+Cchi!W221+Cgiur!W221</f>
        <v>0</v>
      </c>
    </row>
    <row r="222" spans="2:23" ht="30" customHeight="1">
      <c r="B222" s="26"/>
      <c r="C222" s="249">
        <v>2018</v>
      </c>
      <c r="D222" s="249"/>
      <c r="E222" s="225" t="s">
        <v>1146</v>
      </c>
      <c r="F222" s="270" t="s">
        <v>1145</v>
      </c>
      <c r="G222" s="270"/>
      <c r="H222" s="270"/>
      <c r="I222" s="225" t="s">
        <v>450</v>
      </c>
      <c r="J222" s="270" t="s">
        <v>17</v>
      </c>
      <c r="K222" s="270"/>
      <c r="L222" s="223" t="s">
        <v>29</v>
      </c>
      <c r="M222" s="223">
        <v>5</v>
      </c>
      <c r="N222" s="249" t="s">
        <v>19</v>
      </c>
      <c r="O222" s="249"/>
      <c r="P222" s="249"/>
      <c r="Q222" s="223" t="s">
        <v>18</v>
      </c>
      <c r="R222" s="42">
        <f>Cagra!R222+Cuman!R222+Ceco!R222+Csper!R222+Cchi!R222+Cgiur!R222</f>
        <v>0</v>
      </c>
      <c r="S222" s="42">
        <f>Cagra!S222+Cuman!S222+Ceco!S222+Csper!S222+Cchi!S222+Cgiur!S222</f>
        <v>0</v>
      </c>
      <c r="T222" s="42">
        <f>Cagra!T222+Cuman!T222+Ceco!T222+Csper!T222+Cchi!T222+Cgiur!T222</f>
        <v>0</v>
      </c>
      <c r="U222" s="42">
        <f>Cagra!U222+Cuman!U222+Ceco!U222+Csper!U222+Cchi!U222+Cgiur!U222</f>
        <v>0</v>
      </c>
      <c r="V222" s="42">
        <f>Cagra!V222+Cuman!V222+Ceco!V222+Csper!V222+Cchi!V222+Cgiur!V222</f>
        <v>0</v>
      </c>
      <c r="W222" s="42">
        <f>Cagra!W222+Cuman!W222+Ceco!W222+Csper!W222+Cchi!W222+Cgiur!W222</f>
        <v>0</v>
      </c>
    </row>
    <row r="223" spans="2:23" ht="30" customHeight="1">
      <c r="B223" s="26"/>
      <c r="C223" s="249">
        <v>2018</v>
      </c>
      <c r="D223" s="249"/>
      <c r="E223" s="225" t="s">
        <v>1144</v>
      </c>
      <c r="F223" s="270" t="s">
        <v>1143</v>
      </c>
      <c r="G223" s="270"/>
      <c r="H223" s="270"/>
      <c r="I223" s="225" t="s">
        <v>450</v>
      </c>
      <c r="J223" s="270" t="s">
        <v>17</v>
      </c>
      <c r="K223" s="270"/>
      <c r="L223" s="223" t="s">
        <v>29</v>
      </c>
      <c r="M223" s="223">
        <v>5</v>
      </c>
      <c r="N223" s="249" t="s">
        <v>19</v>
      </c>
      <c r="O223" s="249"/>
      <c r="P223" s="249"/>
      <c r="Q223" s="223" t="s">
        <v>18</v>
      </c>
      <c r="R223" s="42">
        <f>Cagra!R223+Cuman!R223+Ceco!R223+Csper!R223+Cchi!R223+Cgiur!R223</f>
        <v>0</v>
      </c>
      <c r="S223" s="42">
        <f>Cagra!S223+Cuman!S223+Ceco!S223+Csper!S223+Cchi!S223+Cgiur!S223</f>
        <v>0</v>
      </c>
      <c r="T223" s="42">
        <f>Cagra!T223+Cuman!T223+Ceco!T223+Csper!T223+Cchi!T223+Cgiur!T223</f>
        <v>0</v>
      </c>
      <c r="U223" s="42">
        <f>Cagra!U223+Cuman!U223+Ceco!U223+Csper!U223+Cchi!U223+Cgiur!U223</f>
        <v>0</v>
      </c>
      <c r="V223" s="42">
        <f>Cagra!V223+Cuman!V223+Ceco!V223+Csper!V223+Cchi!V223+Cgiur!V223</f>
        <v>0</v>
      </c>
      <c r="W223" s="42">
        <f>Cagra!W223+Cuman!W223+Ceco!W223+Csper!W223+Cchi!W223+Cgiur!W223</f>
        <v>0</v>
      </c>
    </row>
    <row r="224" spans="2:23" ht="30" customHeight="1">
      <c r="B224" s="23"/>
      <c r="C224" s="249">
        <v>2018</v>
      </c>
      <c r="D224" s="249"/>
      <c r="E224" s="225" t="s">
        <v>1142</v>
      </c>
      <c r="F224" s="270" t="s">
        <v>1141</v>
      </c>
      <c r="G224" s="270"/>
      <c r="H224" s="270"/>
      <c r="I224" s="225" t="s">
        <v>450</v>
      </c>
      <c r="J224" s="270" t="s">
        <v>17</v>
      </c>
      <c r="K224" s="270"/>
      <c r="L224" s="223" t="s">
        <v>18</v>
      </c>
      <c r="M224" s="223">
        <v>4</v>
      </c>
      <c r="N224" s="249" t="s">
        <v>19</v>
      </c>
      <c r="O224" s="249"/>
      <c r="P224" s="249"/>
      <c r="Q224" s="223" t="s">
        <v>18</v>
      </c>
      <c r="R224" s="42">
        <f>Cagra!R224+Cuman!R224+Ceco!R224+Csper!R224+Cchi!R224+Cgiur!R224</f>
        <v>0</v>
      </c>
      <c r="S224" s="42">
        <f>Cagra!S224+Cuman!S224+Ceco!S224+Csper!S224+Cchi!S224+Cgiur!S224</f>
        <v>0</v>
      </c>
      <c r="T224" s="42">
        <f>Cagra!T224+Cuman!T224+Ceco!T224+Csper!T224+Cchi!T224+Cgiur!T224</f>
        <v>0</v>
      </c>
      <c r="U224" s="42">
        <f>Cagra!U224+Cuman!U224+Ceco!U224+Csper!U224+Cchi!U224+Cgiur!U224</f>
        <v>0</v>
      </c>
      <c r="V224" s="42">
        <f>Cagra!V224+Cuman!V224+Ceco!V224+Csper!V224+Cchi!V224+Cgiur!V224</f>
        <v>0</v>
      </c>
      <c r="W224" s="42">
        <f>Cagra!W224+Cuman!W224+Ceco!W224+Csper!W224+Cchi!W224+Cgiur!W224</f>
        <v>0</v>
      </c>
    </row>
    <row r="225" spans="2:23" ht="30" customHeight="1">
      <c r="B225" s="26"/>
      <c r="C225" s="249">
        <v>2018</v>
      </c>
      <c r="D225" s="249"/>
      <c r="E225" s="225" t="s">
        <v>1140</v>
      </c>
      <c r="F225" s="270" t="s">
        <v>1139</v>
      </c>
      <c r="G225" s="270"/>
      <c r="H225" s="270"/>
      <c r="I225" s="225" t="s">
        <v>450</v>
      </c>
      <c r="J225" s="270" t="s">
        <v>17</v>
      </c>
      <c r="K225" s="270"/>
      <c r="L225" s="223" t="s">
        <v>29</v>
      </c>
      <c r="M225" s="223">
        <v>5</v>
      </c>
      <c r="N225" s="249" t="s">
        <v>19</v>
      </c>
      <c r="O225" s="249"/>
      <c r="P225" s="249"/>
      <c r="Q225" s="223" t="s">
        <v>18</v>
      </c>
      <c r="R225" s="42">
        <f>Cagra!R225+Cuman!R225+Ceco!R225+Csper!R225+Cchi!R225+Cgiur!R225</f>
        <v>0</v>
      </c>
      <c r="S225" s="42">
        <f>Cagra!S225+Cuman!S225+Ceco!S225+Csper!S225+Cchi!S225+Cgiur!S225</f>
        <v>0</v>
      </c>
      <c r="T225" s="42">
        <f>Cagra!T225+Cuman!T225+Ceco!T225+Csper!T225+Cchi!T225+Cgiur!T225</f>
        <v>0</v>
      </c>
      <c r="U225" s="42">
        <f>Cagra!U225+Cuman!U225+Ceco!U225+Csper!U225+Cchi!U225+Cgiur!U225</f>
        <v>0</v>
      </c>
      <c r="V225" s="42">
        <f>Cagra!V225+Cuman!V225+Ceco!V225+Csper!V225+Cchi!V225+Cgiur!V225</f>
        <v>0</v>
      </c>
      <c r="W225" s="42">
        <f>Cagra!W225+Cuman!W225+Ceco!W225+Csper!W225+Cchi!W225+Cgiur!W225</f>
        <v>0</v>
      </c>
    </row>
    <row r="226" spans="2:23" ht="30" customHeight="1">
      <c r="B226" s="26"/>
      <c r="C226" s="249">
        <v>2018</v>
      </c>
      <c r="D226" s="249"/>
      <c r="E226" s="225" t="s">
        <v>1138</v>
      </c>
      <c r="F226" s="270" t="s">
        <v>1137</v>
      </c>
      <c r="G226" s="270"/>
      <c r="H226" s="270"/>
      <c r="I226" s="225" t="s">
        <v>450</v>
      </c>
      <c r="J226" s="270" t="s">
        <v>17</v>
      </c>
      <c r="K226" s="270"/>
      <c r="L226" s="223" t="s">
        <v>29</v>
      </c>
      <c r="M226" s="223">
        <v>5</v>
      </c>
      <c r="N226" s="249" t="s">
        <v>19</v>
      </c>
      <c r="O226" s="249"/>
      <c r="P226" s="249"/>
      <c r="Q226" s="223" t="s">
        <v>18</v>
      </c>
      <c r="R226" s="42">
        <f>Cagra!R226+Cuman!R226+Ceco!R226+Csper!R226+Cchi!R226+Cgiur!R226</f>
        <v>0</v>
      </c>
      <c r="S226" s="42">
        <f>Cagra!S226+Cuman!S226+Ceco!S226+Csper!S226+Cchi!S226+Cgiur!S226</f>
        <v>0</v>
      </c>
      <c r="T226" s="42">
        <f>Cagra!T226+Cuman!T226+Ceco!T226+Csper!T226+Cchi!T226+Cgiur!T226</f>
        <v>0</v>
      </c>
      <c r="U226" s="42">
        <f>Cagra!U226+Cuman!U226+Ceco!U226+Csper!U226+Cchi!U226+Cgiur!U226</f>
        <v>0</v>
      </c>
      <c r="V226" s="42">
        <f>Cagra!V226+Cuman!V226+Ceco!V226+Csper!V226+Cchi!V226+Cgiur!V226</f>
        <v>0</v>
      </c>
      <c r="W226" s="42">
        <f>Cagra!W226+Cuman!W226+Ceco!W226+Csper!W226+Cchi!W226+Cgiur!W226</f>
        <v>0</v>
      </c>
    </row>
    <row r="227" spans="2:23" ht="30" customHeight="1">
      <c r="B227" s="26"/>
      <c r="C227" s="249">
        <v>2018</v>
      </c>
      <c r="D227" s="249"/>
      <c r="E227" s="225" t="s">
        <v>1136</v>
      </c>
      <c r="F227" s="270" t="s">
        <v>1135</v>
      </c>
      <c r="G227" s="270"/>
      <c r="H227" s="270"/>
      <c r="I227" s="225" t="s">
        <v>450</v>
      </c>
      <c r="J227" s="270" t="s">
        <v>17</v>
      </c>
      <c r="K227" s="270"/>
      <c r="L227" s="223" t="s">
        <v>29</v>
      </c>
      <c r="M227" s="223">
        <v>5</v>
      </c>
      <c r="N227" s="249" t="s">
        <v>19</v>
      </c>
      <c r="O227" s="249"/>
      <c r="P227" s="249"/>
      <c r="Q227" s="223" t="s">
        <v>18</v>
      </c>
      <c r="R227" s="42">
        <f>Cagra!R227+Cuman!R227+Ceco!R227+Csper!R227+Cchi!R227+Cgiur!R227</f>
        <v>0</v>
      </c>
      <c r="S227" s="42">
        <f>Cagra!S227+Cuman!S227+Ceco!S227+Csper!S227+Cchi!S227+Cgiur!S227</f>
        <v>0</v>
      </c>
      <c r="T227" s="42">
        <f>Cagra!T227+Cuman!T227+Ceco!T227+Csper!T227+Cchi!T227+Cgiur!T227</f>
        <v>0</v>
      </c>
      <c r="U227" s="42">
        <f>Cagra!U227+Cuman!U227+Ceco!U227+Csper!U227+Cchi!U227+Cgiur!U227</f>
        <v>0</v>
      </c>
      <c r="V227" s="42">
        <f>Cagra!V227+Cuman!V227+Ceco!V227+Csper!V227+Cchi!V227+Cgiur!V227</f>
        <v>0</v>
      </c>
      <c r="W227" s="42">
        <f>Cagra!W227+Cuman!W227+Ceco!W227+Csper!W227+Cchi!W227+Cgiur!W227</f>
        <v>0</v>
      </c>
    </row>
    <row r="228" spans="2:23" ht="30" customHeight="1">
      <c r="B228" s="23"/>
      <c r="C228" s="249">
        <v>2018</v>
      </c>
      <c r="D228" s="249"/>
      <c r="E228" s="225" t="s">
        <v>1134</v>
      </c>
      <c r="F228" s="270" t="s">
        <v>1133</v>
      </c>
      <c r="G228" s="270"/>
      <c r="H228" s="270"/>
      <c r="I228" s="225" t="s">
        <v>450</v>
      </c>
      <c r="J228" s="270" t="s">
        <v>17</v>
      </c>
      <c r="K228" s="270"/>
      <c r="L228" s="223" t="s">
        <v>18</v>
      </c>
      <c r="M228" s="223">
        <v>4</v>
      </c>
      <c r="N228" s="249" t="s">
        <v>19</v>
      </c>
      <c r="O228" s="249"/>
      <c r="P228" s="249"/>
      <c r="Q228" s="223" t="s">
        <v>18</v>
      </c>
      <c r="R228" s="42">
        <f>Cagra!R228+Cuman!R228+Ceco!R228+Csper!R228+Cchi!R228+Cgiur!R228</f>
        <v>0</v>
      </c>
      <c r="S228" s="42">
        <f>Cagra!S228+Cuman!S228+Ceco!S228+Csper!S228+Cchi!S228+Cgiur!S228</f>
        <v>0</v>
      </c>
      <c r="T228" s="42">
        <f>Cagra!T228+Cuman!T228+Ceco!T228+Csper!T228+Cchi!T228+Cgiur!T228</f>
        <v>0</v>
      </c>
      <c r="U228" s="42">
        <f>Cagra!U228+Cuman!U228+Ceco!U228+Csper!U228+Cchi!U228+Cgiur!U228</f>
        <v>0</v>
      </c>
      <c r="V228" s="42">
        <f>Cagra!V228+Cuman!V228+Ceco!V228+Csper!V228+Cchi!V228+Cgiur!V228</f>
        <v>0</v>
      </c>
      <c r="W228" s="42">
        <f>Cagra!W228+Cuman!W228+Ceco!W228+Csper!W228+Cchi!W228+Cgiur!W228</f>
        <v>0</v>
      </c>
    </row>
    <row r="229" spans="2:23" ht="30" customHeight="1">
      <c r="B229" s="26"/>
      <c r="C229" s="249">
        <v>2018</v>
      </c>
      <c r="D229" s="249"/>
      <c r="E229" s="225" t="s">
        <v>1132</v>
      </c>
      <c r="F229" s="270" t="s">
        <v>1131</v>
      </c>
      <c r="G229" s="270"/>
      <c r="H229" s="270"/>
      <c r="I229" s="225" t="s">
        <v>450</v>
      </c>
      <c r="J229" s="270" t="s">
        <v>17</v>
      </c>
      <c r="K229" s="270"/>
      <c r="L229" s="223" t="s">
        <v>29</v>
      </c>
      <c r="M229" s="223">
        <v>5</v>
      </c>
      <c r="N229" s="249" t="s">
        <v>19</v>
      </c>
      <c r="O229" s="249"/>
      <c r="P229" s="249"/>
      <c r="Q229" s="223" t="s">
        <v>18</v>
      </c>
      <c r="R229" s="42">
        <f>Cagra!R229+Cuman!R229+Ceco!R229+Csper!R229+Cchi!R229+Cgiur!R229</f>
        <v>0</v>
      </c>
      <c r="S229" s="42">
        <f>Cagra!S229+Cuman!S229+Ceco!S229+Csper!S229+Cchi!S229+Cgiur!S229</f>
        <v>0</v>
      </c>
      <c r="T229" s="42">
        <f>Cagra!T229+Cuman!T229+Ceco!T229+Csper!T229+Cchi!T229+Cgiur!T229</f>
        <v>0</v>
      </c>
      <c r="U229" s="42">
        <f>Cagra!U229+Cuman!U229+Ceco!U229+Csper!U229+Cchi!U229+Cgiur!U229</f>
        <v>0</v>
      </c>
      <c r="V229" s="42">
        <f>Cagra!V229+Cuman!V229+Ceco!V229+Csper!V229+Cchi!V229+Cgiur!V229</f>
        <v>0</v>
      </c>
      <c r="W229" s="42">
        <f>Cagra!W229+Cuman!W229+Ceco!W229+Csper!W229+Cchi!W229+Cgiur!W229</f>
        <v>0</v>
      </c>
    </row>
    <row r="230" spans="2:23" ht="36.75" customHeight="1">
      <c r="B230" s="26"/>
      <c r="C230" s="249">
        <v>2018</v>
      </c>
      <c r="D230" s="249"/>
      <c r="E230" s="225" t="s">
        <v>1130</v>
      </c>
      <c r="F230" s="270" t="s">
        <v>1129</v>
      </c>
      <c r="G230" s="270"/>
      <c r="H230" s="270"/>
      <c r="I230" s="225" t="s">
        <v>450</v>
      </c>
      <c r="J230" s="270" t="s">
        <v>17</v>
      </c>
      <c r="K230" s="270"/>
      <c r="L230" s="223" t="s">
        <v>29</v>
      </c>
      <c r="M230" s="223">
        <v>5</v>
      </c>
      <c r="N230" s="249" t="s">
        <v>19</v>
      </c>
      <c r="O230" s="249"/>
      <c r="P230" s="249"/>
      <c r="Q230" s="223" t="s">
        <v>18</v>
      </c>
      <c r="R230" s="42">
        <f>Cagra!R230+Cuman!R230+Ceco!R230+Csper!R230+Cchi!R230+Cgiur!R230</f>
        <v>0</v>
      </c>
      <c r="S230" s="42">
        <f>Cagra!S230+Cuman!S230+Ceco!S230+Csper!S230+Cchi!S230+Cgiur!S230</f>
        <v>0</v>
      </c>
      <c r="T230" s="42">
        <f>Cagra!T230+Cuman!T230+Ceco!T230+Csper!T230+Cchi!T230+Cgiur!T230</f>
        <v>0</v>
      </c>
      <c r="U230" s="42">
        <f>Cagra!U230+Cuman!U230+Ceco!U230+Csper!U230+Cchi!U230+Cgiur!U230</f>
        <v>0</v>
      </c>
      <c r="V230" s="42">
        <f>Cagra!V230+Cuman!V230+Ceco!V230+Csper!V230+Cchi!V230+Cgiur!V230</f>
        <v>0</v>
      </c>
      <c r="W230" s="42">
        <f>Cagra!W230+Cuman!W230+Ceco!W230+Csper!W230+Cchi!W230+Cgiur!W230</f>
        <v>0</v>
      </c>
    </row>
    <row r="231" spans="2:23" ht="30" customHeight="1">
      <c r="B231" s="26"/>
      <c r="C231" s="249">
        <v>2018</v>
      </c>
      <c r="D231" s="249"/>
      <c r="E231" s="225" t="s">
        <v>1128</v>
      </c>
      <c r="F231" s="270" t="s">
        <v>1127</v>
      </c>
      <c r="G231" s="270"/>
      <c r="H231" s="270"/>
      <c r="I231" s="225" t="s">
        <v>450</v>
      </c>
      <c r="J231" s="270" t="s">
        <v>17</v>
      </c>
      <c r="K231" s="270"/>
      <c r="L231" s="223" t="s">
        <v>29</v>
      </c>
      <c r="M231" s="223">
        <v>5</v>
      </c>
      <c r="N231" s="249" t="s">
        <v>19</v>
      </c>
      <c r="O231" s="249"/>
      <c r="P231" s="249"/>
      <c r="Q231" s="223" t="s">
        <v>18</v>
      </c>
      <c r="R231" s="42">
        <f>Cagra!R231+Cuman!R231+Ceco!R231+Csper!R231+Cchi!R231+Cgiur!R231</f>
        <v>0</v>
      </c>
      <c r="S231" s="42">
        <f>Cagra!S231+Cuman!S231+Ceco!S231+Csper!S231+Cchi!S231+Cgiur!S231</f>
        <v>0</v>
      </c>
      <c r="T231" s="42">
        <f>Cagra!T231+Cuman!T231+Ceco!T231+Csper!T231+Cchi!T231+Cgiur!T231</f>
        <v>0</v>
      </c>
      <c r="U231" s="42">
        <f>Cagra!U231+Cuman!U231+Ceco!U231+Csper!U231+Cchi!U231+Cgiur!U231</f>
        <v>0</v>
      </c>
      <c r="V231" s="42">
        <f>Cagra!V231+Cuman!V231+Ceco!V231+Csper!V231+Cchi!V231+Cgiur!V231</f>
        <v>0</v>
      </c>
      <c r="W231" s="42">
        <f>Cagra!W231+Cuman!W231+Ceco!W231+Csper!W231+Cchi!W231+Cgiur!W231</f>
        <v>0</v>
      </c>
    </row>
    <row r="232" spans="2:23" s="41" customFormat="1" ht="30" customHeight="1">
      <c r="B232" s="24"/>
      <c r="C232" s="259">
        <v>2018</v>
      </c>
      <c r="D232" s="259"/>
      <c r="E232" s="8" t="s">
        <v>1126</v>
      </c>
      <c r="F232" s="261" t="s">
        <v>1125</v>
      </c>
      <c r="G232" s="261"/>
      <c r="H232" s="261"/>
      <c r="I232" s="8" t="s">
        <v>450</v>
      </c>
      <c r="J232" s="261" t="s">
        <v>17</v>
      </c>
      <c r="K232" s="261"/>
      <c r="L232" s="226" t="s">
        <v>18</v>
      </c>
      <c r="M232" s="226">
        <v>3</v>
      </c>
      <c r="N232" s="259" t="s">
        <v>19</v>
      </c>
      <c r="O232" s="259"/>
      <c r="P232" s="259"/>
      <c r="Q232" s="226" t="s">
        <v>18</v>
      </c>
      <c r="R232" s="40">
        <f>Cagra!R232+Cuman!R232+Ceco!R232+Csper!R232+Cchi!R232+Cgiur!R232</f>
        <v>0</v>
      </c>
      <c r="S232" s="40">
        <f>Cagra!S232+Cuman!S232+Ceco!S232+Csper!S232+Cchi!S232+Cgiur!S232</f>
        <v>0</v>
      </c>
      <c r="T232" s="40">
        <f>Cagra!T232+Cuman!T232+Ceco!T232+Csper!T232+Cchi!T232+Cgiur!T232</f>
        <v>0</v>
      </c>
      <c r="U232" s="40">
        <f>Cagra!U232+Cuman!U232+Ceco!U232+Csper!U232+Cchi!U232+Cgiur!U232</f>
        <v>0</v>
      </c>
      <c r="V232" s="40">
        <f>Cagra!V232+Cuman!V232+Ceco!V232+Csper!V232+Cchi!V232+Cgiur!V232</f>
        <v>0</v>
      </c>
      <c r="W232" s="40">
        <f>Cagra!W232+Cuman!W232+Ceco!W232+Csper!W232+Cchi!W232+Cgiur!W232</f>
        <v>0</v>
      </c>
    </row>
    <row r="233" spans="2:23" ht="30" customHeight="1">
      <c r="B233" s="23"/>
      <c r="C233" s="249">
        <v>2018</v>
      </c>
      <c r="D233" s="249"/>
      <c r="E233" s="225" t="s">
        <v>1124</v>
      </c>
      <c r="F233" s="270" t="s">
        <v>1123</v>
      </c>
      <c r="G233" s="270"/>
      <c r="H233" s="270"/>
      <c r="I233" s="225" t="s">
        <v>450</v>
      </c>
      <c r="J233" s="270" t="s">
        <v>17</v>
      </c>
      <c r="K233" s="270"/>
      <c r="L233" s="223" t="s">
        <v>18</v>
      </c>
      <c r="M233" s="223">
        <v>4</v>
      </c>
      <c r="N233" s="249" t="s">
        <v>19</v>
      </c>
      <c r="O233" s="249"/>
      <c r="P233" s="249"/>
      <c r="Q233" s="223" t="s">
        <v>18</v>
      </c>
      <c r="R233" s="42">
        <f>Cagra!R233+Cuman!R233+Ceco!R233+Csper!R233+Cchi!R233+Cgiur!R233</f>
        <v>0</v>
      </c>
      <c r="S233" s="42">
        <f>Cagra!S233+Cuman!S233+Ceco!S233+Csper!S233+Cchi!S233+Cgiur!S233</f>
        <v>0</v>
      </c>
      <c r="T233" s="42">
        <f>Cagra!T233+Cuman!T233+Ceco!T233+Csper!T233+Cchi!T233+Cgiur!T233</f>
        <v>0</v>
      </c>
      <c r="U233" s="42">
        <f>Cagra!U233+Cuman!U233+Ceco!U233+Csper!U233+Cchi!U233+Cgiur!U233</f>
        <v>0</v>
      </c>
      <c r="V233" s="42">
        <f>Cagra!V233+Cuman!V233+Ceco!V233+Csper!V233+Cchi!V233+Cgiur!V233</f>
        <v>0</v>
      </c>
      <c r="W233" s="42">
        <f>Cagra!W233+Cuman!W233+Ceco!W233+Csper!W233+Cchi!W233+Cgiur!W233</f>
        <v>0</v>
      </c>
    </row>
    <row r="234" spans="2:23" ht="30" customHeight="1">
      <c r="B234" s="26"/>
      <c r="C234" s="249">
        <v>2018</v>
      </c>
      <c r="D234" s="249"/>
      <c r="E234" s="225" t="s">
        <v>1122</v>
      </c>
      <c r="F234" s="270" t="s">
        <v>1121</v>
      </c>
      <c r="G234" s="270"/>
      <c r="H234" s="270"/>
      <c r="I234" s="225" t="s">
        <v>450</v>
      </c>
      <c r="J234" s="270" t="s">
        <v>17</v>
      </c>
      <c r="K234" s="270"/>
      <c r="L234" s="223" t="s">
        <v>29</v>
      </c>
      <c r="M234" s="223">
        <v>5</v>
      </c>
      <c r="N234" s="249" t="s">
        <v>19</v>
      </c>
      <c r="O234" s="249"/>
      <c r="P234" s="249"/>
      <c r="Q234" s="223" t="s">
        <v>18</v>
      </c>
      <c r="R234" s="42">
        <f>Cagra!R234+Cuman!R234+Ceco!R234+Csper!R234+Cchi!R234+Cgiur!R234</f>
        <v>0</v>
      </c>
      <c r="S234" s="42">
        <f>Cagra!S234+Cuman!S234+Ceco!S234+Csper!S234+Cchi!S234+Cgiur!S234</f>
        <v>0</v>
      </c>
      <c r="T234" s="42">
        <f>Cagra!T234+Cuman!T234+Ceco!T234+Csper!T234+Cchi!T234+Cgiur!T234</f>
        <v>0</v>
      </c>
      <c r="U234" s="42">
        <f>Cagra!U234+Cuman!U234+Ceco!U234+Csper!U234+Cchi!U234+Cgiur!U234</f>
        <v>0</v>
      </c>
      <c r="V234" s="42">
        <f>Cagra!V234+Cuman!V234+Ceco!V234+Csper!V234+Cchi!V234+Cgiur!V234</f>
        <v>0</v>
      </c>
      <c r="W234" s="42">
        <f>Cagra!W234+Cuman!W234+Ceco!W234+Csper!W234+Cchi!W234+Cgiur!W234</f>
        <v>0</v>
      </c>
    </row>
    <row r="235" spans="2:23" ht="30" customHeight="1">
      <c r="B235" s="26"/>
      <c r="C235" s="249">
        <v>2018</v>
      </c>
      <c r="D235" s="249"/>
      <c r="E235" s="225" t="s">
        <v>1120</v>
      </c>
      <c r="F235" s="270" t="s">
        <v>1119</v>
      </c>
      <c r="G235" s="270"/>
      <c r="H235" s="270"/>
      <c r="I235" s="225" t="s">
        <v>450</v>
      </c>
      <c r="J235" s="270" t="s">
        <v>17</v>
      </c>
      <c r="K235" s="270"/>
      <c r="L235" s="223" t="s">
        <v>29</v>
      </c>
      <c r="M235" s="223">
        <v>5</v>
      </c>
      <c r="N235" s="249" t="s">
        <v>19</v>
      </c>
      <c r="O235" s="249"/>
      <c r="P235" s="249"/>
      <c r="Q235" s="223" t="s">
        <v>18</v>
      </c>
      <c r="R235" s="42">
        <f>Cagra!R235+Cuman!R235+Ceco!R235+Csper!R235+Cchi!R235+Cgiur!R235</f>
        <v>0</v>
      </c>
      <c r="S235" s="42">
        <f>Cagra!S235+Cuman!S235+Ceco!S235+Csper!S235+Cchi!S235+Cgiur!S235</f>
        <v>0</v>
      </c>
      <c r="T235" s="42">
        <f>Cagra!T235+Cuman!T235+Ceco!T235+Csper!T235+Cchi!T235+Cgiur!T235</f>
        <v>0</v>
      </c>
      <c r="U235" s="42">
        <f>Cagra!U235+Cuman!U235+Ceco!U235+Csper!U235+Cchi!U235+Cgiur!U235</f>
        <v>0</v>
      </c>
      <c r="V235" s="42">
        <f>Cagra!V235+Cuman!V235+Ceco!V235+Csper!V235+Cchi!V235+Cgiur!V235</f>
        <v>0</v>
      </c>
      <c r="W235" s="42">
        <f>Cagra!W235+Cuman!W235+Ceco!W235+Csper!W235+Cchi!W235+Cgiur!W235</f>
        <v>0</v>
      </c>
    </row>
    <row r="236" spans="2:23" ht="30" customHeight="1">
      <c r="B236" s="26"/>
      <c r="C236" s="249">
        <v>2018</v>
      </c>
      <c r="D236" s="249"/>
      <c r="E236" s="225" t="s">
        <v>1118</v>
      </c>
      <c r="F236" s="270" t="s">
        <v>1117</v>
      </c>
      <c r="G236" s="270"/>
      <c r="H236" s="270"/>
      <c r="I236" s="225" t="s">
        <v>450</v>
      </c>
      <c r="J236" s="270" t="s">
        <v>17</v>
      </c>
      <c r="K236" s="270"/>
      <c r="L236" s="223" t="s">
        <v>29</v>
      </c>
      <c r="M236" s="223">
        <v>5</v>
      </c>
      <c r="N236" s="249" t="s">
        <v>19</v>
      </c>
      <c r="O236" s="249"/>
      <c r="P236" s="249"/>
      <c r="Q236" s="223" t="s">
        <v>18</v>
      </c>
      <c r="R236" s="42">
        <f>Cagra!R236+Cuman!R236+Ceco!R236+Csper!R236+Cchi!R236+Cgiur!R236</f>
        <v>0</v>
      </c>
      <c r="S236" s="42">
        <f>Cagra!S236+Cuman!S236+Ceco!S236+Csper!S236+Cchi!S236+Cgiur!S236</f>
        <v>0</v>
      </c>
      <c r="T236" s="42">
        <f>Cagra!T236+Cuman!T236+Ceco!T236+Csper!T236+Cchi!T236+Cgiur!T236</f>
        <v>0</v>
      </c>
      <c r="U236" s="42">
        <f>Cagra!U236+Cuman!U236+Ceco!U236+Csper!U236+Cchi!U236+Cgiur!U236</f>
        <v>0</v>
      </c>
      <c r="V236" s="42">
        <f>Cagra!V236+Cuman!V236+Ceco!V236+Csper!V236+Cchi!V236+Cgiur!V236</f>
        <v>0</v>
      </c>
      <c r="W236" s="42">
        <f>Cagra!W236+Cuman!W236+Ceco!W236+Csper!W236+Cchi!W236+Cgiur!W236</f>
        <v>0</v>
      </c>
    </row>
    <row r="237" spans="2:23" ht="30" customHeight="1">
      <c r="B237" s="23"/>
      <c r="C237" s="249">
        <v>2018</v>
      </c>
      <c r="D237" s="249"/>
      <c r="E237" s="225" t="s">
        <v>1116</v>
      </c>
      <c r="F237" s="270" t="s">
        <v>1115</v>
      </c>
      <c r="G237" s="270"/>
      <c r="H237" s="270"/>
      <c r="I237" s="225" t="s">
        <v>450</v>
      </c>
      <c r="J237" s="270" t="s">
        <v>17</v>
      </c>
      <c r="K237" s="270"/>
      <c r="L237" s="223" t="s">
        <v>18</v>
      </c>
      <c r="M237" s="223">
        <v>4</v>
      </c>
      <c r="N237" s="249" t="s">
        <v>19</v>
      </c>
      <c r="O237" s="249"/>
      <c r="P237" s="249"/>
      <c r="Q237" s="223" t="s">
        <v>18</v>
      </c>
      <c r="R237" s="42">
        <f>Cagra!R237+Cuman!R237+Ceco!R237+Csper!R237+Cchi!R237+Cgiur!R237</f>
        <v>0</v>
      </c>
      <c r="S237" s="42">
        <f>Cagra!S237+Cuman!S237+Ceco!S237+Csper!S237+Cchi!S237+Cgiur!S237</f>
        <v>0</v>
      </c>
      <c r="T237" s="42">
        <f>Cagra!T237+Cuman!T237+Ceco!T237+Csper!T237+Cchi!T237+Cgiur!T237</f>
        <v>0</v>
      </c>
      <c r="U237" s="42">
        <f>Cagra!U237+Cuman!U237+Ceco!U237+Csper!U237+Cchi!U237+Cgiur!U237</f>
        <v>0</v>
      </c>
      <c r="V237" s="42">
        <f>Cagra!V237+Cuman!V237+Ceco!V237+Csper!V237+Cchi!V237+Cgiur!V237</f>
        <v>0</v>
      </c>
      <c r="W237" s="42">
        <f>Cagra!W237+Cuman!W237+Ceco!W237+Csper!W237+Cchi!W237+Cgiur!W237</f>
        <v>0</v>
      </c>
    </row>
    <row r="238" spans="2:23" ht="30" customHeight="1">
      <c r="B238" s="26"/>
      <c r="C238" s="249">
        <v>2018</v>
      </c>
      <c r="D238" s="249"/>
      <c r="E238" s="225" t="s">
        <v>1114</v>
      </c>
      <c r="F238" s="270" t="s">
        <v>1113</v>
      </c>
      <c r="G238" s="270"/>
      <c r="H238" s="270"/>
      <c r="I238" s="225" t="s">
        <v>450</v>
      </c>
      <c r="J238" s="270" t="s">
        <v>17</v>
      </c>
      <c r="K238" s="270"/>
      <c r="L238" s="223" t="s">
        <v>29</v>
      </c>
      <c r="M238" s="223">
        <v>5</v>
      </c>
      <c r="N238" s="249" t="s">
        <v>19</v>
      </c>
      <c r="O238" s="249"/>
      <c r="P238" s="249"/>
      <c r="Q238" s="223" t="s">
        <v>18</v>
      </c>
      <c r="R238" s="42">
        <f>Cagra!R238+Cuman!R238+Ceco!R238+Csper!R238+Cchi!R238+Cgiur!R238</f>
        <v>0</v>
      </c>
      <c r="S238" s="42">
        <f>Cagra!S238+Cuman!S238+Ceco!S238+Csper!S238+Cchi!S238+Cgiur!S238</f>
        <v>0</v>
      </c>
      <c r="T238" s="42">
        <f>Cagra!T238+Cuman!T238+Ceco!T238+Csper!T238+Cchi!T238+Cgiur!T238</f>
        <v>0</v>
      </c>
      <c r="U238" s="42">
        <f>Cagra!U238+Cuman!U238+Ceco!U238+Csper!U238+Cchi!U238+Cgiur!U238</f>
        <v>0</v>
      </c>
      <c r="V238" s="42">
        <f>Cagra!V238+Cuman!V238+Ceco!V238+Csper!V238+Cchi!V238+Cgiur!V238</f>
        <v>0</v>
      </c>
      <c r="W238" s="42">
        <f>Cagra!W238+Cuman!W238+Ceco!W238+Csper!W238+Cchi!W238+Cgiur!W238</f>
        <v>0</v>
      </c>
    </row>
    <row r="239" spans="2:23" ht="30" customHeight="1">
      <c r="B239" s="26"/>
      <c r="C239" s="249">
        <v>2018</v>
      </c>
      <c r="D239" s="249"/>
      <c r="E239" s="225" t="s">
        <v>1112</v>
      </c>
      <c r="F239" s="270" t="s">
        <v>1111</v>
      </c>
      <c r="G239" s="270"/>
      <c r="H239" s="270"/>
      <c r="I239" s="225" t="s">
        <v>450</v>
      </c>
      <c r="J239" s="270" t="s">
        <v>17</v>
      </c>
      <c r="K239" s="270"/>
      <c r="L239" s="223" t="s">
        <v>29</v>
      </c>
      <c r="M239" s="223">
        <v>5</v>
      </c>
      <c r="N239" s="249" t="s">
        <v>19</v>
      </c>
      <c r="O239" s="249"/>
      <c r="P239" s="249"/>
      <c r="Q239" s="223" t="s">
        <v>18</v>
      </c>
      <c r="R239" s="42">
        <f>Cagra!R239+Cuman!R239+Ceco!R239+Csper!R239+Cchi!R239+Cgiur!R239</f>
        <v>0</v>
      </c>
      <c r="S239" s="42">
        <f>Cagra!S239+Cuman!S239+Ceco!S239+Csper!S239+Cchi!S239+Cgiur!S239</f>
        <v>0</v>
      </c>
      <c r="T239" s="42">
        <f>Cagra!T239+Cuman!T239+Ceco!T239+Csper!T239+Cchi!T239+Cgiur!T239</f>
        <v>0</v>
      </c>
      <c r="U239" s="42">
        <f>Cagra!U239+Cuman!U239+Ceco!U239+Csper!U239+Cchi!U239+Cgiur!U239</f>
        <v>0</v>
      </c>
      <c r="V239" s="42">
        <f>Cagra!V239+Cuman!V239+Ceco!V239+Csper!V239+Cchi!V239+Cgiur!V239</f>
        <v>0</v>
      </c>
      <c r="W239" s="42">
        <f>Cagra!W239+Cuman!W239+Ceco!W239+Csper!W239+Cchi!W239+Cgiur!W239</f>
        <v>0</v>
      </c>
    </row>
    <row r="240" spans="2:23" ht="30" customHeight="1">
      <c r="B240" s="26"/>
      <c r="C240" s="249">
        <v>2018</v>
      </c>
      <c r="D240" s="249"/>
      <c r="E240" s="225" t="s">
        <v>1110</v>
      </c>
      <c r="F240" s="270" t="s">
        <v>1109</v>
      </c>
      <c r="G240" s="270"/>
      <c r="H240" s="270"/>
      <c r="I240" s="225" t="s">
        <v>450</v>
      </c>
      <c r="J240" s="270" t="s">
        <v>17</v>
      </c>
      <c r="K240" s="270"/>
      <c r="L240" s="223" t="s">
        <v>29</v>
      </c>
      <c r="M240" s="223">
        <v>5</v>
      </c>
      <c r="N240" s="249" t="s">
        <v>19</v>
      </c>
      <c r="O240" s="249"/>
      <c r="P240" s="249"/>
      <c r="Q240" s="223" t="s">
        <v>18</v>
      </c>
      <c r="R240" s="42">
        <f>Cagra!R240+Cuman!R240+Ceco!R240+Csper!R240+Cchi!R240+Cgiur!R240</f>
        <v>0</v>
      </c>
      <c r="S240" s="42">
        <f>Cagra!S240+Cuman!S240+Ceco!S240+Csper!S240+Cchi!S240+Cgiur!S240</f>
        <v>0</v>
      </c>
      <c r="T240" s="42">
        <f>Cagra!T240+Cuman!T240+Ceco!T240+Csper!T240+Cchi!T240+Cgiur!T240</f>
        <v>0</v>
      </c>
      <c r="U240" s="42">
        <f>Cagra!U240+Cuman!U240+Ceco!U240+Csper!U240+Cchi!U240+Cgiur!U240</f>
        <v>0</v>
      </c>
      <c r="V240" s="42">
        <f>Cagra!V240+Cuman!V240+Ceco!V240+Csper!V240+Cchi!V240+Cgiur!V240</f>
        <v>0</v>
      </c>
      <c r="W240" s="42">
        <f>Cagra!W240+Cuman!W240+Ceco!W240+Csper!W240+Cchi!W240+Cgiur!W240</f>
        <v>0</v>
      </c>
    </row>
    <row r="241" spans="2:23" s="41" customFormat="1" ht="30" customHeight="1">
      <c r="B241" s="24"/>
      <c r="C241" s="259">
        <v>2018</v>
      </c>
      <c r="D241" s="259"/>
      <c r="E241" s="8" t="s">
        <v>1108</v>
      </c>
      <c r="F241" s="261" t="s">
        <v>1106</v>
      </c>
      <c r="G241" s="261"/>
      <c r="H241" s="261"/>
      <c r="I241" s="8" t="s">
        <v>450</v>
      </c>
      <c r="J241" s="261" t="s">
        <v>17</v>
      </c>
      <c r="K241" s="261"/>
      <c r="L241" s="226" t="s">
        <v>18</v>
      </c>
      <c r="M241" s="226">
        <v>3</v>
      </c>
      <c r="N241" s="259" t="s">
        <v>19</v>
      </c>
      <c r="O241" s="259"/>
      <c r="P241" s="259"/>
      <c r="Q241" s="226" t="s">
        <v>18</v>
      </c>
      <c r="R241" s="40">
        <f>Cagra!R241+Cuman!R241+Ceco!R241+Csper!R241+Cchi!R241+Cgiur!R241</f>
        <v>0</v>
      </c>
      <c r="S241" s="40">
        <f>Cagra!S241+Cuman!S241+Ceco!S241+Csper!S241+Cchi!S241+Cgiur!S241</f>
        <v>0</v>
      </c>
      <c r="T241" s="40">
        <f>Cagra!T241+Cuman!T241+Ceco!T241+Csper!T241+Cchi!T241+Cgiur!T241</f>
        <v>0</v>
      </c>
      <c r="U241" s="40">
        <f>Cagra!U241+Cuman!U241+Ceco!U241+Csper!U241+Cchi!U241+Cgiur!U241</f>
        <v>0</v>
      </c>
      <c r="V241" s="40">
        <f>Cagra!V241+Cuman!V241+Ceco!V241+Csper!V241+Cchi!V241+Cgiur!V241</f>
        <v>0</v>
      </c>
      <c r="W241" s="40">
        <f>Cagra!W241+Cuman!W241+Ceco!W241+Csper!W241+Cchi!W241+Cgiur!W241</f>
        <v>0</v>
      </c>
    </row>
    <row r="242" spans="2:23" ht="30" customHeight="1">
      <c r="B242" s="23"/>
      <c r="C242" s="249">
        <v>2018</v>
      </c>
      <c r="D242" s="249"/>
      <c r="E242" s="225" t="s">
        <v>1107</v>
      </c>
      <c r="F242" s="270" t="s">
        <v>1106</v>
      </c>
      <c r="G242" s="270"/>
      <c r="H242" s="270"/>
      <c r="I242" s="225" t="s">
        <v>450</v>
      </c>
      <c r="J242" s="270" t="s">
        <v>17</v>
      </c>
      <c r="K242" s="270"/>
      <c r="L242" s="223" t="s">
        <v>18</v>
      </c>
      <c r="M242" s="223">
        <v>4</v>
      </c>
      <c r="N242" s="249" t="s">
        <v>19</v>
      </c>
      <c r="O242" s="249"/>
      <c r="P242" s="249"/>
      <c r="Q242" s="223" t="s">
        <v>18</v>
      </c>
      <c r="R242" s="42">
        <f>Cagra!R242+Cuman!R242+Ceco!R242+Csper!R242+Cchi!R242+Cgiur!R242</f>
        <v>0</v>
      </c>
      <c r="S242" s="42">
        <f>Cagra!S242+Cuman!S242+Ceco!S242+Csper!S242+Cchi!S242+Cgiur!S242</f>
        <v>0</v>
      </c>
      <c r="T242" s="42">
        <f>Cagra!T242+Cuman!T242+Ceco!T242+Csper!T242+Cchi!T242+Cgiur!T242</f>
        <v>0</v>
      </c>
      <c r="U242" s="42">
        <f>Cagra!U242+Cuman!U242+Ceco!U242+Csper!U242+Cchi!U242+Cgiur!U242</f>
        <v>0</v>
      </c>
      <c r="V242" s="42">
        <f>Cagra!V242+Cuman!V242+Ceco!V242+Csper!V242+Cchi!V242+Cgiur!V242</f>
        <v>0</v>
      </c>
      <c r="W242" s="42">
        <f>Cagra!W242+Cuman!W242+Ceco!W242+Csper!W242+Cchi!W242+Cgiur!W242</f>
        <v>0</v>
      </c>
    </row>
    <row r="243" spans="2:23" ht="30" customHeight="1">
      <c r="B243" s="26"/>
      <c r="C243" s="249">
        <v>2018</v>
      </c>
      <c r="D243" s="249"/>
      <c r="E243" s="225" t="s">
        <v>1105</v>
      </c>
      <c r="F243" s="270" t="s">
        <v>1104</v>
      </c>
      <c r="G243" s="270"/>
      <c r="H243" s="270"/>
      <c r="I243" s="225" t="s">
        <v>450</v>
      </c>
      <c r="J243" s="270" t="s">
        <v>17</v>
      </c>
      <c r="K243" s="270"/>
      <c r="L243" s="223" t="s">
        <v>29</v>
      </c>
      <c r="M243" s="223">
        <v>5</v>
      </c>
      <c r="N243" s="249" t="s">
        <v>19</v>
      </c>
      <c r="O243" s="249"/>
      <c r="P243" s="249"/>
      <c r="Q243" s="223" t="s">
        <v>18</v>
      </c>
      <c r="R243" s="42">
        <f>Cagra!R243+Cuman!R243+Ceco!R243+Csper!R243+Cchi!R243+Cgiur!R243</f>
        <v>0</v>
      </c>
      <c r="S243" s="42">
        <f>Cagra!S243+Cuman!S243+Ceco!S243+Csper!S243+Cchi!S243+Cgiur!S243</f>
        <v>0</v>
      </c>
      <c r="T243" s="42">
        <f>Cagra!T243+Cuman!T243+Ceco!T243+Csper!T243+Cchi!T243+Cgiur!T243</f>
        <v>0</v>
      </c>
      <c r="U243" s="42">
        <f>Cagra!U243+Cuman!U243+Ceco!U243+Csper!U243+Cchi!U243+Cgiur!U243</f>
        <v>0</v>
      </c>
      <c r="V243" s="42">
        <f>Cagra!V243+Cuman!V243+Ceco!V243+Csper!V243+Cchi!V243+Cgiur!V243</f>
        <v>0</v>
      </c>
      <c r="W243" s="42">
        <f>Cagra!W243+Cuman!W243+Ceco!W243+Csper!W243+Cchi!W243+Cgiur!W243</f>
        <v>0</v>
      </c>
    </row>
    <row r="244" spans="2:23" ht="30" customHeight="1">
      <c r="B244" s="26"/>
      <c r="C244" s="249">
        <v>2018</v>
      </c>
      <c r="D244" s="249"/>
      <c r="E244" s="225" t="s">
        <v>1103</v>
      </c>
      <c r="F244" s="270" t="s">
        <v>1102</v>
      </c>
      <c r="G244" s="270"/>
      <c r="H244" s="270"/>
      <c r="I244" s="225" t="s">
        <v>450</v>
      </c>
      <c r="J244" s="270" t="s">
        <v>17</v>
      </c>
      <c r="K244" s="270"/>
      <c r="L244" s="223" t="s">
        <v>29</v>
      </c>
      <c r="M244" s="223">
        <v>5</v>
      </c>
      <c r="N244" s="249" t="s">
        <v>19</v>
      </c>
      <c r="O244" s="249"/>
      <c r="P244" s="249"/>
      <c r="Q244" s="223" t="s">
        <v>18</v>
      </c>
      <c r="R244" s="42">
        <f>Cagra!R244+Cuman!R244+Ceco!R244+Csper!R244+Cchi!R244+Cgiur!R244</f>
        <v>0</v>
      </c>
      <c r="S244" s="42">
        <f>Cagra!S244+Cuman!S244+Ceco!S244+Csper!S244+Cchi!S244+Cgiur!S244</f>
        <v>0</v>
      </c>
      <c r="T244" s="42">
        <f>Cagra!T244+Cuman!T244+Ceco!T244+Csper!T244+Cchi!T244+Cgiur!T244</f>
        <v>0</v>
      </c>
      <c r="U244" s="42">
        <f>Cagra!U244+Cuman!U244+Ceco!U244+Csper!U244+Cchi!U244+Cgiur!U244</f>
        <v>0</v>
      </c>
      <c r="V244" s="42">
        <f>Cagra!V244+Cuman!V244+Ceco!V244+Csper!V244+Cchi!V244+Cgiur!V244</f>
        <v>0</v>
      </c>
      <c r="W244" s="42">
        <f>Cagra!W244+Cuman!W244+Ceco!W244+Csper!W244+Cchi!W244+Cgiur!W244</f>
        <v>0</v>
      </c>
    </row>
    <row r="245" spans="2:23" ht="30" customHeight="1">
      <c r="B245" s="26"/>
      <c r="C245" s="249">
        <v>2018</v>
      </c>
      <c r="D245" s="249"/>
      <c r="E245" s="225" t="s">
        <v>1101</v>
      </c>
      <c r="F245" s="270" t="s">
        <v>1100</v>
      </c>
      <c r="G245" s="270"/>
      <c r="H245" s="270"/>
      <c r="I245" s="225" t="s">
        <v>450</v>
      </c>
      <c r="J245" s="270" t="s">
        <v>17</v>
      </c>
      <c r="K245" s="270"/>
      <c r="L245" s="223" t="s">
        <v>29</v>
      </c>
      <c r="M245" s="223">
        <v>5</v>
      </c>
      <c r="N245" s="249" t="s">
        <v>19</v>
      </c>
      <c r="O245" s="249"/>
      <c r="P245" s="249"/>
      <c r="Q245" s="223" t="s">
        <v>18</v>
      </c>
      <c r="R245" s="42">
        <f>Cagra!R245+Cuman!R245+Ceco!R245+Csper!R245+Cchi!R245+Cgiur!R245</f>
        <v>0</v>
      </c>
      <c r="S245" s="42">
        <f>Cagra!S245+Cuman!S245+Ceco!S245+Csper!S245+Cchi!S245+Cgiur!S245</f>
        <v>0</v>
      </c>
      <c r="T245" s="42">
        <f>Cagra!T245+Cuman!T245+Ceco!T245+Csper!T245+Cchi!T245+Cgiur!T245</f>
        <v>0</v>
      </c>
      <c r="U245" s="42">
        <f>Cagra!U245+Cuman!U245+Ceco!U245+Csper!U245+Cchi!U245+Cgiur!U245</f>
        <v>0</v>
      </c>
      <c r="V245" s="42">
        <f>Cagra!V245+Cuman!V245+Ceco!V245+Csper!V245+Cchi!V245+Cgiur!V245</f>
        <v>0</v>
      </c>
      <c r="W245" s="42">
        <f>Cagra!W245+Cuman!W245+Ceco!W245+Csper!W245+Cchi!W245+Cgiur!W245</f>
        <v>0</v>
      </c>
    </row>
    <row r="246" spans="2:23" s="41" customFormat="1" ht="30" customHeight="1">
      <c r="B246" s="24"/>
      <c r="C246" s="259">
        <v>2018</v>
      </c>
      <c r="D246" s="259"/>
      <c r="E246" s="8" t="s">
        <v>1099</v>
      </c>
      <c r="F246" s="261" t="s">
        <v>1098</v>
      </c>
      <c r="G246" s="261"/>
      <c r="H246" s="261"/>
      <c r="I246" s="8" t="s">
        <v>450</v>
      </c>
      <c r="J246" s="261" t="s">
        <v>17</v>
      </c>
      <c r="K246" s="261"/>
      <c r="L246" s="226" t="s">
        <v>18</v>
      </c>
      <c r="M246" s="226">
        <v>3</v>
      </c>
      <c r="N246" s="259" t="s">
        <v>19</v>
      </c>
      <c r="O246" s="259"/>
      <c r="P246" s="259"/>
      <c r="Q246" s="226" t="s">
        <v>18</v>
      </c>
      <c r="R246" s="40">
        <f>Cagra!R246+Cuman!R246+Ceco!R246+Csper!R246+Cchi!R246+Cgiur!R246</f>
        <v>0</v>
      </c>
      <c r="S246" s="40">
        <f>Cagra!S246+Cuman!S246+Ceco!S246+Csper!S246+Cchi!S246+Cgiur!S246</f>
        <v>0</v>
      </c>
      <c r="T246" s="40">
        <f>Cagra!T246+Cuman!T246+Ceco!T246+Csper!T246+Cchi!T246+Cgiur!T246</f>
        <v>0</v>
      </c>
      <c r="U246" s="40">
        <f>Cagra!U246+Cuman!U246+Ceco!U246+Csper!U246+Cchi!U246+Cgiur!U246</f>
        <v>0</v>
      </c>
      <c r="V246" s="40">
        <f>Cagra!V246+Cuman!V246+Ceco!V246+Csper!V246+Cchi!V246+Cgiur!V246</f>
        <v>0</v>
      </c>
      <c r="W246" s="40">
        <f>Cagra!W246+Cuman!W246+Ceco!W246+Csper!W246+Cchi!W246+Cgiur!W246</f>
        <v>0</v>
      </c>
    </row>
    <row r="247" spans="2:23" ht="30" customHeight="1">
      <c r="B247" s="23"/>
      <c r="C247" s="249">
        <v>2018</v>
      </c>
      <c r="D247" s="249"/>
      <c r="E247" s="225" t="s">
        <v>1097</v>
      </c>
      <c r="F247" s="270" t="s">
        <v>1096</v>
      </c>
      <c r="G247" s="270"/>
      <c r="H247" s="270"/>
      <c r="I247" s="225" t="s">
        <v>450</v>
      </c>
      <c r="J247" s="270" t="s">
        <v>17</v>
      </c>
      <c r="K247" s="270"/>
      <c r="L247" s="223" t="s">
        <v>18</v>
      </c>
      <c r="M247" s="223">
        <v>4</v>
      </c>
      <c r="N247" s="249" t="s">
        <v>19</v>
      </c>
      <c r="O247" s="249"/>
      <c r="P247" s="249"/>
      <c r="Q247" s="223" t="s">
        <v>18</v>
      </c>
      <c r="R247" s="42">
        <f>Cagra!R247+Cuman!R247+Ceco!R247+Csper!R247+Cchi!R247+Cgiur!R247</f>
        <v>0</v>
      </c>
      <c r="S247" s="42">
        <f>Cagra!S247+Cuman!S247+Ceco!S247+Csper!S247+Cchi!S247+Cgiur!S247</f>
        <v>0</v>
      </c>
      <c r="T247" s="42">
        <f>Cagra!T247+Cuman!T247+Ceco!T247+Csper!T247+Cchi!T247+Cgiur!T247</f>
        <v>0</v>
      </c>
      <c r="U247" s="42">
        <f>Cagra!U247+Cuman!U247+Ceco!U247+Csper!U247+Cchi!U247+Cgiur!U247</f>
        <v>0</v>
      </c>
      <c r="V247" s="42">
        <f>Cagra!V247+Cuman!V247+Ceco!V247+Csper!V247+Cchi!V247+Cgiur!V247</f>
        <v>0</v>
      </c>
      <c r="W247" s="42">
        <f>Cagra!W247+Cuman!W247+Ceco!W247+Csper!W247+Cchi!W247+Cgiur!W247</f>
        <v>0</v>
      </c>
    </row>
    <row r="248" spans="2:23" ht="30" customHeight="1">
      <c r="B248" s="26"/>
      <c r="C248" s="249">
        <v>2018</v>
      </c>
      <c r="D248" s="249"/>
      <c r="E248" s="225" t="s">
        <v>1095</v>
      </c>
      <c r="F248" s="270" t="s">
        <v>1094</v>
      </c>
      <c r="G248" s="270"/>
      <c r="H248" s="270"/>
      <c r="I248" s="225" t="s">
        <v>450</v>
      </c>
      <c r="J248" s="270" t="s">
        <v>17</v>
      </c>
      <c r="K248" s="270"/>
      <c r="L248" s="223" t="s">
        <v>29</v>
      </c>
      <c r="M248" s="223">
        <v>5</v>
      </c>
      <c r="N248" s="249" t="s">
        <v>19</v>
      </c>
      <c r="O248" s="249"/>
      <c r="P248" s="249"/>
      <c r="Q248" s="223" t="s">
        <v>18</v>
      </c>
      <c r="R248" s="42">
        <f>Cagra!R248+Cuman!R248+Ceco!R248+Csper!R248+Cchi!R248+Cgiur!R248</f>
        <v>0</v>
      </c>
      <c r="S248" s="42">
        <f>Cagra!S248+Cuman!S248+Ceco!S248+Csper!S248+Cchi!S248+Cgiur!S248</f>
        <v>0</v>
      </c>
      <c r="T248" s="42">
        <f>Cagra!T248+Cuman!T248+Ceco!T248+Csper!T248+Cchi!T248+Cgiur!T248</f>
        <v>0</v>
      </c>
      <c r="U248" s="42">
        <f>Cagra!U248+Cuman!U248+Ceco!U248+Csper!U248+Cchi!U248+Cgiur!U248</f>
        <v>0</v>
      </c>
      <c r="V248" s="42">
        <f>Cagra!V248+Cuman!V248+Ceco!V248+Csper!V248+Cchi!V248+Cgiur!V248</f>
        <v>0</v>
      </c>
      <c r="W248" s="42">
        <f>Cagra!W248+Cuman!W248+Ceco!W248+Csper!W248+Cchi!W248+Cgiur!W248</f>
        <v>0</v>
      </c>
    </row>
    <row r="249" spans="2:23" ht="30" customHeight="1">
      <c r="B249" s="26"/>
      <c r="C249" s="249">
        <v>2018</v>
      </c>
      <c r="D249" s="249"/>
      <c r="E249" s="225" t="s">
        <v>1093</v>
      </c>
      <c r="F249" s="270" t="s">
        <v>1092</v>
      </c>
      <c r="G249" s="270"/>
      <c r="H249" s="270"/>
      <c r="I249" s="225" t="s">
        <v>450</v>
      </c>
      <c r="J249" s="270" t="s">
        <v>17</v>
      </c>
      <c r="K249" s="270"/>
      <c r="L249" s="223" t="s">
        <v>29</v>
      </c>
      <c r="M249" s="223">
        <v>5</v>
      </c>
      <c r="N249" s="249" t="s">
        <v>19</v>
      </c>
      <c r="O249" s="249"/>
      <c r="P249" s="249"/>
      <c r="Q249" s="223" t="s">
        <v>18</v>
      </c>
      <c r="R249" s="42">
        <f>Cagra!R249+Cuman!R249+Ceco!R249+Csper!R249+Cchi!R249+Cgiur!R249</f>
        <v>0</v>
      </c>
      <c r="S249" s="42">
        <f>Cagra!S249+Cuman!S249+Ceco!S249+Csper!S249+Cchi!S249+Cgiur!S249</f>
        <v>0</v>
      </c>
      <c r="T249" s="42">
        <f>Cagra!T249+Cuman!T249+Ceco!T249+Csper!T249+Cchi!T249+Cgiur!T249</f>
        <v>0</v>
      </c>
      <c r="U249" s="42">
        <f>Cagra!U249+Cuman!U249+Ceco!U249+Csper!U249+Cchi!U249+Cgiur!U249</f>
        <v>0</v>
      </c>
      <c r="V249" s="42">
        <f>Cagra!V249+Cuman!V249+Ceco!V249+Csper!V249+Cchi!V249+Cgiur!V249</f>
        <v>0</v>
      </c>
      <c r="W249" s="42">
        <f>Cagra!W249+Cuman!W249+Ceco!W249+Csper!W249+Cchi!W249+Cgiur!W249</f>
        <v>0</v>
      </c>
    </row>
    <row r="250" spans="2:23" ht="30" customHeight="1">
      <c r="B250" s="26"/>
      <c r="C250" s="249">
        <v>2018</v>
      </c>
      <c r="D250" s="249"/>
      <c r="E250" s="225" t="s">
        <v>1091</v>
      </c>
      <c r="F250" s="270" t="s">
        <v>1090</v>
      </c>
      <c r="G250" s="270"/>
      <c r="H250" s="270"/>
      <c r="I250" s="225" t="s">
        <v>450</v>
      </c>
      <c r="J250" s="270" t="s">
        <v>17</v>
      </c>
      <c r="K250" s="270"/>
      <c r="L250" s="223" t="s">
        <v>29</v>
      </c>
      <c r="M250" s="223">
        <v>5</v>
      </c>
      <c r="N250" s="249" t="s">
        <v>19</v>
      </c>
      <c r="O250" s="249"/>
      <c r="P250" s="249"/>
      <c r="Q250" s="223" t="s">
        <v>18</v>
      </c>
      <c r="R250" s="42">
        <f>Cagra!R250+Cuman!R250+Ceco!R250+Csper!R250+Cchi!R250+Cgiur!R250</f>
        <v>0</v>
      </c>
      <c r="S250" s="42">
        <f>Cagra!S250+Cuman!S250+Ceco!S250+Csper!S250+Cchi!S250+Cgiur!S250</f>
        <v>0</v>
      </c>
      <c r="T250" s="42">
        <f>Cagra!T250+Cuman!T250+Ceco!T250+Csper!T250+Cchi!T250+Cgiur!T250</f>
        <v>0</v>
      </c>
      <c r="U250" s="42">
        <f>Cagra!U250+Cuman!U250+Ceco!U250+Csper!U250+Cchi!U250+Cgiur!U250</f>
        <v>0</v>
      </c>
      <c r="V250" s="42">
        <f>Cagra!V250+Cuman!V250+Ceco!V250+Csper!V250+Cchi!V250+Cgiur!V250</f>
        <v>0</v>
      </c>
      <c r="W250" s="42">
        <f>Cagra!W250+Cuman!W250+Ceco!W250+Csper!W250+Cchi!W250+Cgiur!W250</f>
        <v>0</v>
      </c>
    </row>
    <row r="251" spans="2:23" ht="30" customHeight="1">
      <c r="B251" s="26"/>
      <c r="C251" s="249">
        <v>2018</v>
      </c>
      <c r="D251" s="249"/>
      <c r="E251" s="225" t="s">
        <v>1089</v>
      </c>
      <c r="F251" s="270" t="s">
        <v>1088</v>
      </c>
      <c r="G251" s="270"/>
      <c r="H251" s="270"/>
      <c r="I251" s="225" t="s">
        <v>450</v>
      </c>
      <c r="J251" s="270" t="s">
        <v>17</v>
      </c>
      <c r="K251" s="270"/>
      <c r="L251" s="223" t="s">
        <v>29</v>
      </c>
      <c r="M251" s="223">
        <v>5</v>
      </c>
      <c r="N251" s="249" t="s">
        <v>19</v>
      </c>
      <c r="O251" s="249"/>
      <c r="P251" s="249"/>
      <c r="Q251" s="223" t="s">
        <v>18</v>
      </c>
      <c r="R251" s="42">
        <f>Cagra!R251+Cuman!R251+Ceco!R251+Csper!R251+Cchi!R251+Cgiur!R251</f>
        <v>0</v>
      </c>
      <c r="S251" s="42">
        <f>Cagra!S251+Cuman!S251+Ceco!S251+Csper!S251+Cchi!S251+Cgiur!S251</f>
        <v>0</v>
      </c>
      <c r="T251" s="42">
        <f>Cagra!T251+Cuman!T251+Ceco!T251+Csper!T251+Cchi!T251+Cgiur!T251</f>
        <v>0</v>
      </c>
      <c r="U251" s="42">
        <f>Cagra!U251+Cuman!U251+Ceco!U251+Csper!U251+Cchi!U251+Cgiur!U251</f>
        <v>0</v>
      </c>
      <c r="V251" s="42">
        <f>Cagra!V251+Cuman!V251+Ceco!V251+Csper!V251+Cchi!V251+Cgiur!V251</f>
        <v>0</v>
      </c>
      <c r="W251" s="42">
        <f>Cagra!W251+Cuman!W251+Ceco!W251+Csper!W251+Cchi!W251+Cgiur!W251</f>
        <v>0</v>
      </c>
    </row>
    <row r="252" spans="2:23" ht="30" customHeight="1">
      <c r="B252" s="23"/>
      <c r="C252" s="249">
        <v>2018</v>
      </c>
      <c r="D252" s="249"/>
      <c r="E252" s="225" t="s">
        <v>1087</v>
      </c>
      <c r="F252" s="270" t="s">
        <v>1086</v>
      </c>
      <c r="G252" s="270"/>
      <c r="H252" s="270"/>
      <c r="I252" s="225" t="s">
        <v>450</v>
      </c>
      <c r="J252" s="270" t="s">
        <v>17</v>
      </c>
      <c r="K252" s="270"/>
      <c r="L252" s="223" t="s">
        <v>18</v>
      </c>
      <c r="M252" s="223">
        <v>4</v>
      </c>
      <c r="N252" s="249" t="s">
        <v>19</v>
      </c>
      <c r="O252" s="249"/>
      <c r="P252" s="249"/>
      <c r="Q252" s="223" t="s">
        <v>18</v>
      </c>
      <c r="R252" s="42">
        <f>Cagra!R252+Cuman!R252+Ceco!R252+Csper!R252+Cchi!R252+Cgiur!R252</f>
        <v>0</v>
      </c>
      <c r="S252" s="42">
        <f>Cagra!S252+Cuman!S252+Ceco!S252+Csper!S252+Cchi!S252+Cgiur!S252</f>
        <v>0</v>
      </c>
      <c r="T252" s="42">
        <f>Cagra!T252+Cuman!T252+Ceco!T252+Csper!T252+Cchi!T252+Cgiur!T252</f>
        <v>0</v>
      </c>
      <c r="U252" s="42">
        <f>Cagra!U252+Cuman!U252+Ceco!U252+Csper!U252+Cchi!U252+Cgiur!U252</f>
        <v>0</v>
      </c>
      <c r="V252" s="42">
        <f>Cagra!V252+Cuman!V252+Ceco!V252+Csper!V252+Cchi!V252+Cgiur!V252</f>
        <v>0</v>
      </c>
      <c r="W252" s="42">
        <f>Cagra!W252+Cuman!W252+Ceco!W252+Csper!W252+Cchi!W252+Cgiur!W252</f>
        <v>0</v>
      </c>
    </row>
    <row r="253" spans="2:23" ht="30" customHeight="1">
      <c r="B253" s="26"/>
      <c r="C253" s="249">
        <v>2018</v>
      </c>
      <c r="D253" s="249"/>
      <c r="E253" s="225" t="s">
        <v>1085</v>
      </c>
      <c r="F253" s="270" t="s">
        <v>1084</v>
      </c>
      <c r="G253" s="270"/>
      <c r="H253" s="270"/>
      <c r="I253" s="225" t="s">
        <v>450</v>
      </c>
      <c r="J253" s="270" t="s">
        <v>17</v>
      </c>
      <c r="K253" s="270"/>
      <c r="L253" s="223" t="s">
        <v>29</v>
      </c>
      <c r="M253" s="223">
        <v>5</v>
      </c>
      <c r="N253" s="249" t="s">
        <v>19</v>
      </c>
      <c r="O253" s="249"/>
      <c r="P253" s="249"/>
      <c r="Q253" s="223" t="s">
        <v>18</v>
      </c>
      <c r="R253" s="42">
        <f>Cagra!R253+Cuman!R253+Ceco!R253+Csper!R253+Cchi!R253+Cgiur!R253</f>
        <v>0</v>
      </c>
      <c r="S253" s="42">
        <f>Cagra!S253+Cuman!S253+Ceco!S253+Csper!S253+Cchi!S253+Cgiur!S253</f>
        <v>0</v>
      </c>
      <c r="T253" s="42">
        <f>Cagra!T253+Cuman!T253+Ceco!T253+Csper!T253+Cchi!T253+Cgiur!T253</f>
        <v>0</v>
      </c>
      <c r="U253" s="42">
        <f>Cagra!U253+Cuman!U253+Ceco!U253+Csper!U253+Cchi!U253+Cgiur!U253</f>
        <v>0</v>
      </c>
      <c r="V253" s="42">
        <f>Cagra!V253+Cuman!V253+Ceco!V253+Csper!V253+Cchi!V253+Cgiur!V253</f>
        <v>0</v>
      </c>
      <c r="W253" s="42">
        <f>Cagra!W253+Cuman!W253+Ceco!W253+Csper!W253+Cchi!W253+Cgiur!W253</f>
        <v>0</v>
      </c>
    </row>
    <row r="254" spans="2:23" ht="30" customHeight="1">
      <c r="B254" s="26"/>
      <c r="C254" s="249">
        <v>2018</v>
      </c>
      <c r="D254" s="249"/>
      <c r="E254" s="225" t="s">
        <v>1083</v>
      </c>
      <c r="F254" s="270" t="s">
        <v>1082</v>
      </c>
      <c r="G254" s="270"/>
      <c r="H254" s="270"/>
      <c r="I254" s="225" t="s">
        <v>450</v>
      </c>
      <c r="J254" s="270" t="s">
        <v>17</v>
      </c>
      <c r="K254" s="270"/>
      <c r="L254" s="223" t="s">
        <v>29</v>
      </c>
      <c r="M254" s="223">
        <v>5</v>
      </c>
      <c r="N254" s="249" t="s">
        <v>19</v>
      </c>
      <c r="O254" s="249"/>
      <c r="P254" s="249"/>
      <c r="Q254" s="223" t="s">
        <v>18</v>
      </c>
      <c r="R254" s="42">
        <f>Cagra!R254+Cuman!R254+Ceco!R254+Csper!R254+Cchi!R254+Cgiur!R254</f>
        <v>0</v>
      </c>
      <c r="S254" s="42">
        <f>Cagra!S254+Cuman!S254+Ceco!S254+Csper!S254+Cchi!S254+Cgiur!S254</f>
        <v>0</v>
      </c>
      <c r="T254" s="42">
        <f>Cagra!T254+Cuman!T254+Ceco!T254+Csper!T254+Cchi!T254+Cgiur!T254</f>
        <v>0</v>
      </c>
      <c r="U254" s="42">
        <f>Cagra!U254+Cuman!U254+Ceco!U254+Csper!U254+Cchi!U254+Cgiur!U254</f>
        <v>0</v>
      </c>
      <c r="V254" s="42">
        <f>Cagra!V254+Cuman!V254+Ceco!V254+Csper!V254+Cchi!V254+Cgiur!V254</f>
        <v>0</v>
      </c>
      <c r="W254" s="42">
        <f>Cagra!W254+Cuman!W254+Ceco!W254+Csper!W254+Cchi!W254+Cgiur!W254</f>
        <v>0</v>
      </c>
    </row>
    <row r="255" spans="2:23" ht="30" customHeight="1">
      <c r="B255" s="26"/>
      <c r="C255" s="249">
        <v>2018</v>
      </c>
      <c r="D255" s="249"/>
      <c r="E255" s="225" t="s">
        <v>1081</v>
      </c>
      <c r="F255" s="270" t="s">
        <v>1080</v>
      </c>
      <c r="G255" s="270"/>
      <c r="H255" s="270"/>
      <c r="I255" s="225" t="s">
        <v>450</v>
      </c>
      <c r="J255" s="270" t="s">
        <v>17</v>
      </c>
      <c r="K255" s="270"/>
      <c r="L255" s="223" t="s">
        <v>29</v>
      </c>
      <c r="M255" s="223">
        <v>5</v>
      </c>
      <c r="N255" s="249" t="s">
        <v>19</v>
      </c>
      <c r="O255" s="249"/>
      <c r="P255" s="249"/>
      <c r="Q255" s="223" t="s">
        <v>18</v>
      </c>
      <c r="R255" s="42">
        <f>Cagra!R255+Cuman!R255+Ceco!R255+Csper!R255+Cchi!R255+Cgiur!R255</f>
        <v>0</v>
      </c>
      <c r="S255" s="42">
        <f>Cagra!S255+Cuman!S255+Ceco!S255+Csper!S255+Cchi!S255+Cgiur!S255</f>
        <v>0</v>
      </c>
      <c r="T255" s="42">
        <f>Cagra!T255+Cuman!T255+Ceco!T255+Csper!T255+Cchi!T255+Cgiur!T255</f>
        <v>0</v>
      </c>
      <c r="U255" s="42">
        <f>Cagra!U255+Cuman!U255+Ceco!U255+Csper!U255+Cchi!U255+Cgiur!U255</f>
        <v>0</v>
      </c>
      <c r="V255" s="42">
        <f>Cagra!V255+Cuman!V255+Ceco!V255+Csper!V255+Cchi!V255+Cgiur!V255</f>
        <v>0</v>
      </c>
      <c r="W255" s="42">
        <f>Cagra!W255+Cuman!W255+Ceco!W255+Csper!W255+Cchi!W255+Cgiur!W255</f>
        <v>0</v>
      </c>
    </row>
    <row r="256" spans="2:23" s="41" customFormat="1" ht="30" customHeight="1">
      <c r="B256" s="24"/>
      <c r="C256" s="259">
        <v>2018</v>
      </c>
      <c r="D256" s="259"/>
      <c r="E256" s="8" t="s">
        <v>1079</v>
      </c>
      <c r="F256" s="261" t="s">
        <v>1077</v>
      </c>
      <c r="G256" s="261"/>
      <c r="H256" s="261"/>
      <c r="I256" s="8" t="s">
        <v>450</v>
      </c>
      <c r="J256" s="261" t="s">
        <v>17</v>
      </c>
      <c r="K256" s="261"/>
      <c r="L256" s="226" t="s">
        <v>18</v>
      </c>
      <c r="M256" s="226">
        <v>3</v>
      </c>
      <c r="N256" s="259" t="s">
        <v>19</v>
      </c>
      <c r="O256" s="259"/>
      <c r="P256" s="259"/>
      <c r="Q256" s="226" t="s">
        <v>18</v>
      </c>
      <c r="R256" s="40">
        <f>Cagra!R256+Cuman!R256+Ceco!R256+Csper!R256+Cchi!R256+Cgiur!R256</f>
        <v>0</v>
      </c>
      <c r="S256" s="40">
        <f>Cagra!S256+Cuman!S256+Ceco!S256+Csper!S256+Cchi!S256+Cgiur!S256</f>
        <v>0</v>
      </c>
      <c r="T256" s="40">
        <f>Cagra!T256+Cuman!T256+Ceco!T256+Csper!T256+Cchi!T256+Cgiur!T256</f>
        <v>0</v>
      </c>
      <c r="U256" s="40">
        <f>Cagra!U256+Cuman!U256+Ceco!U256+Csper!U256+Cchi!U256+Cgiur!U256</f>
        <v>0</v>
      </c>
      <c r="V256" s="40">
        <f>Cagra!V256+Cuman!V256+Ceco!V256+Csper!V256+Cchi!V256+Cgiur!V256</f>
        <v>0</v>
      </c>
      <c r="W256" s="40">
        <f>Cagra!W256+Cuman!W256+Ceco!W256+Csper!W256+Cchi!W256+Cgiur!W256</f>
        <v>0</v>
      </c>
    </row>
    <row r="257" spans="2:23" ht="30" customHeight="1">
      <c r="B257" s="23"/>
      <c r="C257" s="249">
        <v>2018</v>
      </c>
      <c r="D257" s="249"/>
      <c r="E257" s="225" t="s">
        <v>1078</v>
      </c>
      <c r="F257" s="270" t="s">
        <v>1077</v>
      </c>
      <c r="G257" s="270"/>
      <c r="H257" s="270"/>
      <c r="I257" s="225" t="s">
        <v>450</v>
      </c>
      <c r="J257" s="270" t="s">
        <v>17</v>
      </c>
      <c r="K257" s="270"/>
      <c r="L257" s="223" t="s">
        <v>18</v>
      </c>
      <c r="M257" s="223">
        <v>4</v>
      </c>
      <c r="N257" s="249" t="s">
        <v>19</v>
      </c>
      <c r="O257" s="249"/>
      <c r="P257" s="249"/>
      <c r="Q257" s="223" t="s">
        <v>18</v>
      </c>
      <c r="R257" s="42">
        <f>Cagra!R257+Cuman!R257+Ceco!R257+Csper!R257+Cchi!R257+Cgiur!R257</f>
        <v>0</v>
      </c>
      <c r="S257" s="42">
        <f>Cagra!S257+Cuman!S257+Ceco!S257+Csper!S257+Cchi!S257+Cgiur!S257</f>
        <v>0</v>
      </c>
      <c r="T257" s="42">
        <f>Cagra!T257+Cuman!T257+Ceco!T257+Csper!T257+Cchi!T257+Cgiur!T257</f>
        <v>0</v>
      </c>
      <c r="U257" s="42">
        <f>Cagra!U257+Cuman!U257+Ceco!U257+Csper!U257+Cchi!U257+Cgiur!U257</f>
        <v>0</v>
      </c>
      <c r="V257" s="42">
        <f>Cagra!V257+Cuman!V257+Ceco!V257+Csper!V257+Cchi!V257+Cgiur!V257</f>
        <v>0</v>
      </c>
      <c r="W257" s="42">
        <f>Cagra!W257+Cuman!W257+Ceco!W257+Csper!W257+Cchi!W257+Cgiur!W257</f>
        <v>0</v>
      </c>
    </row>
    <row r="258" spans="2:23" ht="30" customHeight="1">
      <c r="B258" s="26"/>
      <c r="C258" s="249">
        <v>2018</v>
      </c>
      <c r="D258" s="249"/>
      <c r="E258" s="225" t="s">
        <v>1076</v>
      </c>
      <c r="F258" s="270" t="s">
        <v>1075</v>
      </c>
      <c r="G258" s="270"/>
      <c r="H258" s="270"/>
      <c r="I258" s="225" t="s">
        <v>450</v>
      </c>
      <c r="J258" s="270" t="s">
        <v>17</v>
      </c>
      <c r="K258" s="270"/>
      <c r="L258" s="223" t="s">
        <v>29</v>
      </c>
      <c r="M258" s="223">
        <v>5</v>
      </c>
      <c r="N258" s="249" t="s">
        <v>19</v>
      </c>
      <c r="O258" s="249"/>
      <c r="P258" s="249"/>
      <c r="Q258" s="223" t="s">
        <v>18</v>
      </c>
      <c r="R258" s="42">
        <f>Cagra!R258+Cuman!R258+Ceco!R258+Csper!R258+Cchi!R258+Cgiur!R258</f>
        <v>0</v>
      </c>
      <c r="S258" s="42">
        <f>Cagra!S258+Cuman!S258+Ceco!S258+Csper!S258+Cchi!S258+Cgiur!S258</f>
        <v>0</v>
      </c>
      <c r="T258" s="42">
        <f>Cagra!T258+Cuman!T258+Ceco!T258+Csper!T258+Cchi!T258+Cgiur!T258</f>
        <v>0</v>
      </c>
      <c r="U258" s="42">
        <f>Cagra!U258+Cuman!U258+Ceco!U258+Csper!U258+Cchi!U258+Cgiur!U258</f>
        <v>0</v>
      </c>
      <c r="V258" s="42">
        <f>Cagra!V258+Cuman!V258+Ceco!V258+Csper!V258+Cchi!V258+Cgiur!V258</f>
        <v>0</v>
      </c>
      <c r="W258" s="42">
        <f>Cagra!W258+Cuman!W258+Ceco!W258+Csper!W258+Cchi!W258+Cgiur!W258</f>
        <v>0</v>
      </c>
    </row>
    <row r="259" spans="2:23" ht="30" customHeight="1">
      <c r="B259" s="26"/>
      <c r="C259" s="249">
        <v>2018</v>
      </c>
      <c r="D259" s="249"/>
      <c r="E259" s="225" t="s">
        <v>1074</v>
      </c>
      <c r="F259" s="270" t="s">
        <v>1073</v>
      </c>
      <c r="G259" s="270"/>
      <c r="H259" s="270"/>
      <c r="I259" s="225" t="s">
        <v>450</v>
      </c>
      <c r="J259" s="270" t="s">
        <v>17</v>
      </c>
      <c r="K259" s="270"/>
      <c r="L259" s="223" t="s">
        <v>29</v>
      </c>
      <c r="M259" s="223">
        <v>5</v>
      </c>
      <c r="N259" s="249" t="s">
        <v>19</v>
      </c>
      <c r="O259" s="249"/>
      <c r="P259" s="249"/>
      <c r="Q259" s="223" t="s">
        <v>18</v>
      </c>
      <c r="R259" s="42">
        <f>Cagra!R259+Cuman!R259+Ceco!R259+Csper!R259+Cchi!R259+Cgiur!R259</f>
        <v>0</v>
      </c>
      <c r="S259" s="42">
        <f>Cagra!S259+Cuman!S259+Ceco!S259+Csper!S259+Cchi!S259+Cgiur!S259</f>
        <v>0</v>
      </c>
      <c r="T259" s="42">
        <f>Cagra!T259+Cuman!T259+Ceco!T259+Csper!T259+Cchi!T259+Cgiur!T259</f>
        <v>0</v>
      </c>
      <c r="U259" s="42">
        <f>Cagra!U259+Cuman!U259+Ceco!U259+Csper!U259+Cchi!U259+Cgiur!U259</f>
        <v>0</v>
      </c>
      <c r="V259" s="42">
        <f>Cagra!V259+Cuman!V259+Ceco!V259+Csper!V259+Cchi!V259+Cgiur!V259</f>
        <v>0</v>
      </c>
      <c r="W259" s="42">
        <f>Cagra!W259+Cuman!W259+Ceco!W259+Csper!W259+Cchi!W259+Cgiur!W259</f>
        <v>0</v>
      </c>
    </row>
    <row r="260" spans="2:23" ht="30" customHeight="1">
      <c r="B260" s="26"/>
      <c r="C260" s="249">
        <v>2018</v>
      </c>
      <c r="D260" s="249"/>
      <c r="E260" s="225" t="s">
        <v>1072</v>
      </c>
      <c r="F260" s="270" t="s">
        <v>1071</v>
      </c>
      <c r="G260" s="270"/>
      <c r="H260" s="270"/>
      <c r="I260" s="225" t="s">
        <v>450</v>
      </c>
      <c r="J260" s="270" t="s">
        <v>17</v>
      </c>
      <c r="K260" s="270"/>
      <c r="L260" s="223" t="s">
        <v>29</v>
      </c>
      <c r="M260" s="223">
        <v>5</v>
      </c>
      <c r="N260" s="249" t="s">
        <v>19</v>
      </c>
      <c r="O260" s="249"/>
      <c r="P260" s="249"/>
      <c r="Q260" s="223" t="s">
        <v>18</v>
      </c>
      <c r="R260" s="42">
        <f>Cagra!R260+Cuman!R260+Ceco!R260+Csper!R260+Cchi!R260+Cgiur!R260</f>
        <v>0</v>
      </c>
      <c r="S260" s="42">
        <f>Cagra!S260+Cuman!S260+Ceco!S260+Csper!S260+Cchi!S260+Cgiur!S260</f>
        <v>0</v>
      </c>
      <c r="T260" s="42">
        <f>Cagra!T260+Cuman!T260+Ceco!T260+Csper!T260+Cchi!T260+Cgiur!T260</f>
        <v>0</v>
      </c>
      <c r="U260" s="42">
        <f>Cagra!U260+Cuman!U260+Ceco!U260+Csper!U260+Cchi!U260+Cgiur!U260</f>
        <v>0</v>
      </c>
      <c r="V260" s="42">
        <f>Cagra!V260+Cuman!V260+Ceco!V260+Csper!V260+Cchi!V260+Cgiur!V260</f>
        <v>0</v>
      </c>
      <c r="W260" s="42">
        <f>Cagra!W260+Cuman!W260+Ceco!W260+Csper!W260+Cchi!W260+Cgiur!W260</f>
        <v>0</v>
      </c>
    </row>
    <row r="261" spans="2:23" s="41" customFormat="1" ht="30" customHeight="1">
      <c r="B261" s="24"/>
      <c r="C261" s="259">
        <v>2018</v>
      </c>
      <c r="D261" s="259"/>
      <c r="E261" s="8" t="s">
        <v>1070</v>
      </c>
      <c r="F261" s="261" t="s">
        <v>1068</v>
      </c>
      <c r="G261" s="261"/>
      <c r="H261" s="261"/>
      <c r="I261" s="8" t="s">
        <v>450</v>
      </c>
      <c r="J261" s="261" t="s">
        <v>17</v>
      </c>
      <c r="K261" s="261"/>
      <c r="L261" s="226" t="s">
        <v>18</v>
      </c>
      <c r="M261" s="226">
        <v>3</v>
      </c>
      <c r="N261" s="259" t="s">
        <v>19</v>
      </c>
      <c r="O261" s="259"/>
      <c r="P261" s="259"/>
      <c r="Q261" s="226" t="s">
        <v>18</v>
      </c>
      <c r="R261" s="40">
        <f>Cagra!R261+Cuman!R261+Ceco!R261+Csper!R261+Cchi!R261+Cgiur!R261</f>
        <v>0</v>
      </c>
      <c r="S261" s="40">
        <f>Cagra!S261+Cuman!S261+Ceco!S261+Csper!S261+Cchi!S261+Cgiur!S261</f>
        <v>0</v>
      </c>
      <c r="T261" s="40">
        <f>Cagra!T261+Cuman!T261+Ceco!T261+Csper!T261+Cchi!T261+Cgiur!T261</f>
        <v>0</v>
      </c>
      <c r="U261" s="40">
        <f>Cagra!U261+Cuman!U261+Ceco!U261+Csper!U261+Cchi!U261+Cgiur!U261</f>
        <v>0</v>
      </c>
      <c r="V261" s="40">
        <f>Cagra!V261+Cuman!V261+Ceco!V261+Csper!V261+Cchi!V261+Cgiur!V261</f>
        <v>0</v>
      </c>
      <c r="W261" s="40">
        <f>Cagra!W261+Cuman!W261+Ceco!W261+Csper!W261+Cchi!W261+Cgiur!W261</f>
        <v>0</v>
      </c>
    </row>
    <row r="262" spans="2:23" ht="30" customHeight="1">
      <c r="B262" s="23"/>
      <c r="C262" s="249">
        <v>2018</v>
      </c>
      <c r="D262" s="249"/>
      <c r="E262" s="225" t="s">
        <v>1069</v>
      </c>
      <c r="F262" s="270" t="s">
        <v>1068</v>
      </c>
      <c r="G262" s="270"/>
      <c r="H262" s="270"/>
      <c r="I262" s="225" t="s">
        <v>450</v>
      </c>
      <c r="J262" s="270" t="s">
        <v>17</v>
      </c>
      <c r="K262" s="270"/>
      <c r="L262" s="223" t="s">
        <v>18</v>
      </c>
      <c r="M262" s="223">
        <v>4</v>
      </c>
      <c r="N262" s="249" t="s">
        <v>19</v>
      </c>
      <c r="O262" s="249"/>
      <c r="P262" s="249"/>
      <c r="Q262" s="223" t="s">
        <v>18</v>
      </c>
      <c r="R262" s="42">
        <f>Cagra!R262+Cuman!R262+Ceco!R262+Csper!R262+Cchi!R262+Cgiur!R262</f>
        <v>0</v>
      </c>
      <c r="S262" s="42">
        <f>Cagra!S262+Cuman!S262+Ceco!S262+Csper!S262+Cchi!S262+Cgiur!S262</f>
        <v>0</v>
      </c>
      <c r="T262" s="42">
        <f>Cagra!T262+Cuman!T262+Ceco!T262+Csper!T262+Cchi!T262+Cgiur!T262</f>
        <v>0</v>
      </c>
      <c r="U262" s="42">
        <f>Cagra!U262+Cuman!U262+Ceco!U262+Csper!U262+Cchi!U262+Cgiur!U262</f>
        <v>0</v>
      </c>
      <c r="V262" s="42">
        <f>Cagra!V262+Cuman!V262+Ceco!V262+Csper!V262+Cchi!V262+Cgiur!V262</f>
        <v>0</v>
      </c>
      <c r="W262" s="42">
        <f>Cagra!W262+Cuman!W262+Ceco!W262+Csper!W262+Cchi!W262+Cgiur!W262</f>
        <v>0</v>
      </c>
    </row>
    <row r="263" spans="2:23" ht="30" customHeight="1">
      <c r="B263" s="26"/>
      <c r="C263" s="249">
        <v>2018</v>
      </c>
      <c r="D263" s="249"/>
      <c r="E263" s="225" t="s">
        <v>1067</v>
      </c>
      <c r="F263" s="270" t="s">
        <v>1066</v>
      </c>
      <c r="G263" s="270"/>
      <c r="H263" s="270"/>
      <c r="I263" s="225" t="s">
        <v>450</v>
      </c>
      <c r="J263" s="270" t="s">
        <v>17</v>
      </c>
      <c r="K263" s="270"/>
      <c r="L263" s="223" t="s">
        <v>29</v>
      </c>
      <c r="M263" s="223">
        <v>5</v>
      </c>
      <c r="N263" s="249" t="s">
        <v>19</v>
      </c>
      <c r="O263" s="249"/>
      <c r="P263" s="249"/>
      <c r="Q263" s="223" t="s">
        <v>18</v>
      </c>
      <c r="R263" s="42">
        <f>Cagra!R263+Cuman!R263+Ceco!R263+Csper!R263+Cchi!R263+Cgiur!R263</f>
        <v>0</v>
      </c>
      <c r="S263" s="42">
        <f>Cagra!S263+Cuman!S263+Ceco!S263+Csper!S263+Cchi!S263+Cgiur!S263</f>
        <v>0</v>
      </c>
      <c r="T263" s="42">
        <f>Cagra!T263+Cuman!T263+Ceco!T263+Csper!T263+Cchi!T263+Cgiur!T263</f>
        <v>0</v>
      </c>
      <c r="U263" s="42">
        <f>Cagra!U263+Cuman!U263+Ceco!U263+Csper!U263+Cchi!U263+Cgiur!U263</f>
        <v>0</v>
      </c>
      <c r="V263" s="42">
        <f>Cagra!V263+Cuman!V263+Ceco!V263+Csper!V263+Cchi!V263+Cgiur!V263</f>
        <v>0</v>
      </c>
      <c r="W263" s="42">
        <f>Cagra!W263+Cuman!W263+Ceco!W263+Csper!W263+Cchi!W263+Cgiur!W263</f>
        <v>0</v>
      </c>
    </row>
    <row r="264" spans="2:23" ht="30" customHeight="1">
      <c r="B264" s="26"/>
      <c r="C264" s="249">
        <v>2018</v>
      </c>
      <c r="D264" s="249"/>
      <c r="E264" s="225" t="s">
        <v>1065</v>
      </c>
      <c r="F264" s="270" t="s">
        <v>1064</v>
      </c>
      <c r="G264" s="270"/>
      <c r="H264" s="270"/>
      <c r="I264" s="225" t="s">
        <v>450</v>
      </c>
      <c r="J264" s="270" t="s">
        <v>17</v>
      </c>
      <c r="K264" s="270"/>
      <c r="L264" s="223" t="s">
        <v>29</v>
      </c>
      <c r="M264" s="223">
        <v>5</v>
      </c>
      <c r="N264" s="249" t="s">
        <v>19</v>
      </c>
      <c r="O264" s="249"/>
      <c r="P264" s="249"/>
      <c r="Q264" s="223" t="s">
        <v>18</v>
      </c>
      <c r="R264" s="42">
        <f>Cagra!R264+Cuman!R264+Ceco!R264+Csper!R264+Cchi!R264+Cgiur!R264</f>
        <v>0</v>
      </c>
      <c r="S264" s="42">
        <f>Cagra!S264+Cuman!S264+Ceco!S264+Csper!S264+Cchi!S264+Cgiur!S264</f>
        <v>0</v>
      </c>
      <c r="T264" s="42">
        <f>Cagra!T264+Cuman!T264+Ceco!T264+Csper!T264+Cchi!T264+Cgiur!T264</f>
        <v>0</v>
      </c>
      <c r="U264" s="42">
        <f>Cagra!U264+Cuman!U264+Ceco!U264+Csper!U264+Cchi!U264+Cgiur!U264</f>
        <v>0</v>
      </c>
      <c r="V264" s="42">
        <f>Cagra!V264+Cuman!V264+Ceco!V264+Csper!V264+Cchi!V264+Cgiur!V264</f>
        <v>0</v>
      </c>
      <c r="W264" s="42">
        <f>Cagra!W264+Cuman!W264+Ceco!W264+Csper!W264+Cchi!W264+Cgiur!W264</f>
        <v>0</v>
      </c>
    </row>
    <row r="265" spans="2:23" ht="30" customHeight="1">
      <c r="B265" s="26"/>
      <c r="C265" s="249">
        <v>2018</v>
      </c>
      <c r="D265" s="249"/>
      <c r="E265" s="225" t="s">
        <v>1063</v>
      </c>
      <c r="F265" s="270" t="s">
        <v>1062</v>
      </c>
      <c r="G265" s="270"/>
      <c r="H265" s="270"/>
      <c r="I265" s="225" t="s">
        <v>450</v>
      </c>
      <c r="J265" s="270" t="s">
        <v>17</v>
      </c>
      <c r="K265" s="270"/>
      <c r="L265" s="223" t="s">
        <v>29</v>
      </c>
      <c r="M265" s="223">
        <v>5</v>
      </c>
      <c r="N265" s="249" t="s">
        <v>19</v>
      </c>
      <c r="O265" s="249"/>
      <c r="P265" s="249"/>
      <c r="Q265" s="223" t="s">
        <v>18</v>
      </c>
      <c r="R265" s="42">
        <f>Cagra!R265+Cuman!R265+Ceco!R265+Csper!R265+Cchi!R265+Cgiur!R265</f>
        <v>0</v>
      </c>
      <c r="S265" s="42">
        <f>Cagra!S265+Cuman!S265+Ceco!S265+Csper!S265+Cchi!S265+Cgiur!S265</f>
        <v>0</v>
      </c>
      <c r="T265" s="42">
        <f>Cagra!T265+Cuman!T265+Ceco!T265+Csper!T265+Cchi!T265+Cgiur!T265</f>
        <v>0</v>
      </c>
      <c r="U265" s="42">
        <f>Cagra!U265+Cuman!U265+Ceco!U265+Csper!U265+Cchi!U265+Cgiur!U265</f>
        <v>0</v>
      </c>
      <c r="V265" s="42">
        <f>Cagra!V265+Cuman!V265+Ceco!V265+Csper!V265+Cchi!V265+Cgiur!V265</f>
        <v>0</v>
      </c>
      <c r="W265" s="42">
        <f>Cagra!W265+Cuman!W265+Ceco!W265+Csper!W265+Cchi!W265+Cgiur!W265</f>
        <v>0</v>
      </c>
    </row>
    <row r="266" spans="2:23" ht="30" customHeight="1">
      <c r="B266" s="23"/>
      <c r="C266" s="249">
        <v>2018</v>
      </c>
      <c r="D266" s="249"/>
      <c r="E266" s="225" t="s">
        <v>1061</v>
      </c>
      <c r="F266" s="270" t="s">
        <v>1060</v>
      </c>
      <c r="G266" s="270"/>
      <c r="H266" s="270"/>
      <c r="I266" s="225" t="s">
        <v>450</v>
      </c>
      <c r="J266" s="270" t="s">
        <v>17</v>
      </c>
      <c r="K266" s="270"/>
      <c r="L266" s="223" t="s">
        <v>18</v>
      </c>
      <c r="M266" s="223">
        <v>4</v>
      </c>
      <c r="N266" s="249" t="s">
        <v>19</v>
      </c>
      <c r="O266" s="249"/>
      <c r="P266" s="249"/>
      <c r="Q266" s="223" t="s">
        <v>18</v>
      </c>
      <c r="R266" s="42">
        <f>Cagra!R266+Cuman!R266+Ceco!R266+Csper!R266+Cchi!R266+Cgiur!R266</f>
        <v>0</v>
      </c>
      <c r="S266" s="42">
        <f>Cagra!S266+Cuman!S266+Ceco!S266+Csper!S266+Cchi!S266+Cgiur!S266</f>
        <v>0</v>
      </c>
      <c r="T266" s="42">
        <f>Cagra!T266+Cuman!T266+Ceco!T266+Csper!T266+Cchi!T266+Cgiur!T266</f>
        <v>0</v>
      </c>
      <c r="U266" s="42">
        <f>Cagra!U266+Cuman!U266+Ceco!U266+Csper!U266+Cchi!U266+Cgiur!U266</f>
        <v>0</v>
      </c>
      <c r="V266" s="42">
        <f>Cagra!V266+Cuman!V266+Ceco!V266+Csper!V266+Cchi!V266+Cgiur!V266</f>
        <v>0</v>
      </c>
      <c r="W266" s="42">
        <f>Cagra!W266+Cuman!W266+Ceco!W266+Csper!W266+Cchi!W266+Cgiur!W266</f>
        <v>0</v>
      </c>
    </row>
    <row r="267" spans="2:23" ht="30" customHeight="1">
      <c r="B267" s="26"/>
      <c r="C267" s="249">
        <v>2018</v>
      </c>
      <c r="D267" s="249"/>
      <c r="E267" s="225" t="s">
        <v>1059</v>
      </c>
      <c r="F267" s="270" t="s">
        <v>1058</v>
      </c>
      <c r="G267" s="270"/>
      <c r="H267" s="270"/>
      <c r="I267" s="225" t="s">
        <v>450</v>
      </c>
      <c r="J267" s="270" t="s">
        <v>17</v>
      </c>
      <c r="K267" s="270"/>
      <c r="L267" s="223" t="s">
        <v>29</v>
      </c>
      <c r="M267" s="223">
        <v>5</v>
      </c>
      <c r="N267" s="249" t="s">
        <v>19</v>
      </c>
      <c r="O267" s="249"/>
      <c r="P267" s="249"/>
      <c r="Q267" s="223" t="s">
        <v>18</v>
      </c>
      <c r="R267" s="42">
        <f>Cagra!R267+Cuman!R267+Ceco!R267+Csper!R267+Cchi!R267+Cgiur!R267</f>
        <v>0</v>
      </c>
      <c r="S267" s="42">
        <f>Cagra!S267+Cuman!S267+Ceco!S267+Csper!S267+Cchi!S267+Cgiur!S267</f>
        <v>0</v>
      </c>
      <c r="T267" s="42">
        <f>Cagra!T267+Cuman!T267+Ceco!T267+Csper!T267+Cchi!T267+Cgiur!T267</f>
        <v>0</v>
      </c>
      <c r="U267" s="42">
        <f>Cagra!U267+Cuman!U267+Ceco!U267+Csper!U267+Cchi!U267+Cgiur!U267</f>
        <v>0</v>
      </c>
      <c r="V267" s="42">
        <f>Cagra!V267+Cuman!V267+Ceco!V267+Csper!V267+Cchi!V267+Cgiur!V267</f>
        <v>0</v>
      </c>
      <c r="W267" s="42">
        <f>Cagra!W267+Cuman!W267+Ceco!W267+Csper!W267+Cchi!W267+Cgiur!W267</f>
        <v>0</v>
      </c>
    </row>
    <row r="268" spans="2:23" ht="30" customHeight="1">
      <c r="B268" s="26"/>
      <c r="C268" s="249">
        <v>2018</v>
      </c>
      <c r="D268" s="249"/>
      <c r="E268" s="225" t="s">
        <v>1057</v>
      </c>
      <c r="F268" s="270" t="s">
        <v>1056</v>
      </c>
      <c r="G268" s="270"/>
      <c r="H268" s="270"/>
      <c r="I268" s="225" t="s">
        <v>450</v>
      </c>
      <c r="J268" s="270" t="s">
        <v>17</v>
      </c>
      <c r="K268" s="270"/>
      <c r="L268" s="223" t="s">
        <v>29</v>
      </c>
      <c r="M268" s="223">
        <v>5</v>
      </c>
      <c r="N268" s="249" t="s">
        <v>19</v>
      </c>
      <c r="O268" s="249"/>
      <c r="P268" s="249"/>
      <c r="Q268" s="223" t="s">
        <v>18</v>
      </c>
      <c r="R268" s="42">
        <f>Cagra!R268+Cuman!R268+Ceco!R268+Csper!R268+Cchi!R268+Cgiur!R268</f>
        <v>0</v>
      </c>
      <c r="S268" s="42">
        <f>Cagra!S268+Cuman!S268+Ceco!S268+Csper!S268+Cchi!S268+Cgiur!S268</f>
        <v>0</v>
      </c>
      <c r="T268" s="42">
        <f>Cagra!T268+Cuman!T268+Ceco!T268+Csper!T268+Cchi!T268+Cgiur!T268</f>
        <v>0</v>
      </c>
      <c r="U268" s="42">
        <f>Cagra!U268+Cuman!U268+Ceco!U268+Csper!U268+Cchi!U268+Cgiur!U268</f>
        <v>0</v>
      </c>
      <c r="V268" s="42">
        <f>Cagra!V268+Cuman!V268+Ceco!V268+Csper!V268+Cchi!V268+Cgiur!V268</f>
        <v>0</v>
      </c>
      <c r="W268" s="42">
        <f>Cagra!W268+Cuman!W268+Ceco!W268+Csper!W268+Cchi!W268+Cgiur!W268</f>
        <v>0</v>
      </c>
    </row>
    <row r="269" spans="2:23" ht="30" customHeight="1">
      <c r="B269" s="26"/>
      <c r="C269" s="249">
        <v>2018</v>
      </c>
      <c r="D269" s="249"/>
      <c r="E269" s="225" t="s">
        <v>1055</v>
      </c>
      <c r="F269" s="270" t="s">
        <v>1054</v>
      </c>
      <c r="G269" s="270"/>
      <c r="H269" s="270"/>
      <c r="I269" s="225" t="s">
        <v>450</v>
      </c>
      <c r="J269" s="270" t="s">
        <v>17</v>
      </c>
      <c r="K269" s="270"/>
      <c r="L269" s="223" t="s">
        <v>29</v>
      </c>
      <c r="M269" s="223">
        <v>5</v>
      </c>
      <c r="N269" s="249" t="s">
        <v>19</v>
      </c>
      <c r="O269" s="249"/>
      <c r="P269" s="249"/>
      <c r="Q269" s="223" t="s">
        <v>18</v>
      </c>
      <c r="R269" s="42">
        <f>Cagra!R269+Cuman!R269+Ceco!R269+Csper!R269+Cchi!R269+Cgiur!R269</f>
        <v>0</v>
      </c>
      <c r="S269" s="42">
        <f>Cagra!S269+Cuman!S269+Ceco!S269+Csper!S269+Cchi!S269+Cgiur!S269</f>
        <v>0</v>
      </c>
      <c r="T269" s="42">
        <f>Cagra!T269+Cuman!T269+Ceco!T269+Csper!T269+Cchi!T269+Cgiur!T269</f>
        <v>0</v>
      </c>
      <c r="U269" s="42">
        <f>Cagra!U269+Cuman!U269+Ceco!U269+Csper!U269+Cchi!U269+Cgiur!U269</f>
        <v>0</v>
      </c>
      <c r="V269" s="42">
        <f>Cagra!V269+Cuman!V269+Ceco!V269+Csper!V269+Cchi!V269+Cgiur!V269</f>
        <v>0</v>
      </c>
      <c r="W269" s="42">
        <f>Cagra!W269+Cuman!W269+Ceco!W269+Csper!W269+Cchi!W269+Cgiur!W269</f>
        <v>0</v>
      </c>
    </row>
    <row r="270" spans="2:23" ht="30" customHeight="1">
      <c r="B270" s="26"/>
      <c r="C270" s="249">
        <v>2018</v>
      </c>
      <c r="D270" s="249"/>
      <c r="E270" s="225" t="s">
        <v>1053</v>
      </c>
      <c r="F270" s="270" t="s">
        <v>1052</v>
      </c>
      <c r="G270" s="270"/>
      <c r="H270" s="270"/>
      <c r="I270" s="225" t="s">
        <v>450</v>
      </c>
      <c r="J270" s="270" t="s">
        <v>17</v>
      </c>
      <c r="K270" s="270"/>
      <c r="L270" s="223" t="s">
        <v>29</v>
      </c>
      <c r="M270" s="223">
        <v>5</v>
      </c>
      <c r="N270" s="249" t="s">
        <v>19</v>
      </c>
      <c r="O270" s="249"/>
      <c r="P270" s="249"/>
      <c r="Q270" s="223" t="s">
        <v>18</v>
      </c>
      <c r="R270" s="42">
        <f>Cagra!R270+Cuman!R270+Ceco!R270+Csper!R270+Cchi!R270+Cgiur!R270</f>
        <v>0</v>
      </c>
      <c r="S270" s="42">
        <f>Cagra!S270+Cuman!S270+Ceco!S270+Csper!S270+Cchi!S270+Cgiur!S270</f>
        <v>0</v>
      </c>
      <c r="T270" s="42">
        <f>Cagra!T270+Cuman!T270+Ceco!T270+Csper!T270+Cchi!T270+Cgiur!T270</f>
        <v>0</v>
      </c>
      <c r="U270" s="42">
        <f>Cagra!U270+Cuman!U270+Ceco!U270+Csper!U270+Cchi!U270+Cgiur!U270</f>
        <v>0</v>
      </c>
      <c r="V270" s="42">
        <f>Cagra!V270+Cuman!V270+Ceco!V270+Csper!V270+Cchi!V270+Cgiur!V270</f>
        <v>0</v>
      </c>
      <c r="W270" s="42">
        <f>Cagra!W270+Cuman!W270+Ceco!W270+Csper!W270+Cchi!W270+Cgiur!W270</f>
        <v>0</v>
      </c>
    </row>
    <row r="271" spans="2:23" s="41" customFormat="1" ht="30" customHeight="1">
      <c r="B271" s="24"/>
      <c r="C271" s="259">
        <v>2018</v>
      </c>
      <c r="D271" s="259"/>
      <c r="E271" s="8" t="s">
        <v>1051</v>
      </c>
      <c r="F271" s="261" t="s">
        <v>1049</v>
      </c>
      <c r="G271" s="261"/>
      <c r="H271" s="261"/>
      <c r="I271" s="8" t="s">
        <v>450</v>
      </c>
      <c r="J271" s="261" t="s">
        <v>17</v>
      </c>
      <c r="K271" s="261"/>
      <c r="L271" s="226" t="s">
        <v>18</v>
      </c>
      <c r="M271" s="226">
        <v>3</v>
      </c>
      <c r="N271" s="259" t="s">
        <v>19</v>
      </c>
      <c r="O271" s="259"/>
      <c r="P271" s="259"/>
      <c r="Q271" s="226" t="s">
        <v>18</v>
      </c>
      <c r="R271" s="40">
        <f>Cagra!R271+Cuman!R271+Ceco!R271+Csper!R271+Cchi!R271+Cgiur!R271</f>
        <v>0</v>
      </c>
      <c r="S271" s="40">
        <f>Cagra!S271+Cuman!S271+Ceco!S271+Csper!S271+Cchi!S271+Cgiur!S271</f>
        <v>0</v>
      </c>
      <c r="T271" s="40">
        <f>Cagra!T271+Cuman!T271+Ceco!T271+Csper!T271+Cchi!T271+Cgiur!T271</f>
        <v>0</v>
      </c>
      <c r="U271" s="40">
        <f>Cagra!U271+Cuman!U271+Ceco!U271+Csper!U271+Cchi!U271+Cgiur!U271</f>
        <v>0</v>
      </c>
      <c r="V271" s="40">
        <f>Cagra!V271+Cuman!V271+Ceco!V271+Csper!V271+Cchi!V271+Cgiur!V271</f>
        <v>0</v>
      </c>
      <c r="W271" s="40">
        <f>Cagra!W271+Cuman!W271+Ceco!W271+Csper!W271+Cchi!W271+Cgiur!W271</f>
        <v>0</v>
      </c>
    </row>
    <row r="272" spans="2:23" ht="30" customHeight="1">
      <c r="B272" s="23"/>
      <c r="C272" s="249">
        <v>2018</v>
      </c>
      <c r="D272" s="249"/>
      <c r="E272" s="225" t="s">
        <v>1050</v>
      </c>
      <c r="F272" s="270" t="s">
        <v>1049</v>
      </c>
      <c r="G272" s="270"/>
      <c r="H272" s="270"/>
      <c r="I272" s="225" t="s">
        <v>450</v>
      </c>
      <c r="J272" s="270" t="s">
        <v>17</v>
      </c>
      <c r="K272" s="270"/>
      <c r="L272" s="223" t="s">
        <v>18</v>
      </c>
      <c r="M272" s="223">
        <v>4</v>
      </c>
      <c r="N272" s="249" t="s">
        <v>19</v>
      </c>
      <c r="O272" s="249"/>
      <c r="P272" s="249"/>
      <c r="Q272" s="223" t="s">
        <v>18</v>
      </c>
      <c r="R272" s="42">
        <f>Cagra!R272+Cuman!R272+Ceco!R272+Csper!R272+Cchi!R272+Cgiur!R272</f>
        <v>0</v>
      </c>
      <c r="S272" s="42">
        <f>Cagra!S272+Cuman!S272+Ceco!S272+Csper!S272+Cchi!S272+Cgiur!S272</f>
        <v>0</v>
      </c>
      <c r="T272" s="42">
        <f>Cagra!T272+Cuman!T272+Ceco!T272+Csper!T272+Cchi!T272+Cgiur!T272</f>
        <v>0</v>
      </c>
      <c r="U272" s="42">
        <f>Cagra!U272+Cuman!U272+Ceco!U272+Csper!U272+Cchi!U272+Cgiur!U272</f>
        <v>0</v>
      </c>
      <c r="V272" s="42">
        <f>Cagra!V272+Cuman!V272+Ceco!V272+Csper!V272+Cchi!V272+Cgiur!V272</f>
        <v>0</v>
      </c>
      <c r="W272" s="42">
        <f>Cagra!W272+Cuman!W272+Ceco!W272+Csper!W272+Cchi!W272+Cgiur!W272</f>
        <v>0</v>
      </c>
    </row>
    <row r="273" spans="2:23" ht="30" customHeight="1">
      <c r="B273" s="26"/>
      <c r="C273" s="249">
        <v>2018</v>
      </c>
      <c r="D273" s="249"/>
      <c r="E273" s="225" t="s">
        <v>1048</v>
      </c>
      <c r="F273" s="270" t="s">
        <v>1047</v>
      </c>
      <c r="G273" s="270"/>
      <c r="H273" s="270"/>
      <c r="I273" s="225" t="s">
        <v>450</v>
      </c>
      <c r="J273" s="270" t="s">
        <v>17</v>
      </c>
      <c r="K273" s="270"/>
      <c r="L273" s="223" t="s">
        <v>29</v>
      </c>
      <c r="M273" s="223">
        <v>5</v>
      </c>
      <c r="N273" s="249" t="s">
        <v>19</v>
      </c>
      <c r="O273" s="249"/>
      <c r="P273" s="249"/>
      <c r="Q273" s="223" t="s">
        <v>18</v>
      </c>
      <c r="R273" s="42">
        <f>Cagra!R273+Cuman!R273+Ceco!R273+Csper!R273+Cchi!R273+Cgiur!R273</f>
        <v>0</v>
      </c>
      <c r="S273" s="42">
        <f>Cagra!S273+Cuman!S273+Ceco!S273+Csper!S273+Cchi!S273+Cgiur!S273</f>
        <v>0</v>
      </c>
      <c r="T273" s="42">
        <f>Cagra!T273+Cuman!T273+Ceco!T273+Csper!T273+Cchi!T273+Cgiur!T273</f>
        <v>0</v>
      </c>
      <c r="U273" s="42">
        <f>Cagra!U273+Cuman!U273+Ceco!U273+Csper!U273+Cchi!U273+Cgiur!U273</f>
        <v>0</v>
      </c>
      <c r="V273" s="42">
        <f>Cagra!V273+Cuman!V273+Ceco!V273+Csper!V273+Cchi!V273+Cgiur!V273</f>
        <v>0</v>
      </c>
      <c r="W273" s="42">
        <f>Cagra!W273+Cuman!W273+Ceco!W273+Csper!W273+Cchi!W273+Cgiur!W273</f>
        <v>0</v>
      </c>
    </row>
    <row r="274" spans="2:23" ht="30" customHeight="1">
      <c r="B274" s="26"/>
      <c r="C274" s="249">
        <v>2018</v>
      </c>
      <c r="D274" s="249"/>
      <c r="E274" s="225" t="s">
        <v>1046</v>
      </c>
      <c r="F274" s="270" t="s">
        <v>1045</v>
      </c>
      <c r="G274" s="270"/>
      <c r="H274" s="270"/>
      <c r="I274" s="225" t="s">
        <v>450</v>
      </c>
      <c r="J274" s="270" t="s">
        <v>17</v>
      </c>
      <c r="K274" s="270"/>
      <c r="L274" s="223" t="s">
        <v>29</v>
      </c>
      <c r="M274" s="223">
        <v>5</v>
      </c>
      <c r="N274" s="249" t="s">
        <v>19</v>
      </c>
      <c r="O274" s="249"/>
      <c r="P274" s="249"/>
      <c r="Q274" s="223" t="s">
        <v>18</v>
      </c>
      <c r="R274" s="42">
        <f>Cagra!R274+Cuman!R274+Ceco!R274+Csper!R274+Cchi!R274+Cgiur!R274</f>
        <v>0</v>
      </c>
      <c r="S274" s="42">
        <f>Cagra!S274+Cuman!S274+Ceco!S274+Csper!S274+Cchi!S274+Cgiur!S274</f>
        <v>0</v>
      </c>
      <c r="T274" s="42">
        <f>Cagra!T274+Cuman!T274+Ceco!T274+Csper!T274+Cchi!T274+Cgiur!T274</f>
        <v>0</v>
      </c>
      <c r="U274" s="42">
        <f>Cagra!U274+Cuman!U274+Ceco!U274+Csper!U274+Cchi!U274+Cgiur!U274</f>
        <v>0</v>
      </c>
      <c r="V274" s="42">
        <f>Cagra!V274+Cuman!V274+Ceco!V274+Csper!V274+Cchi!V274+Cgiur!V274</f>
        <v>0</v>
      </c>
      <c r="W274" s="42">
        <f>Cagra!W274+Cuman!W274+Ceco!W274+Csper!W274+Cchi!W274+Cgiur!W274</f>
        <v>0</v>
      </c>
    </row>
    <row r="275" spans="2:23" ht="30" customHeight="1">
      <c r="B275" s="26"/>
      <c r="C275" s="249">
        <v>2018</v>
      </c>
      <c r="D275" s="249"/>
      <c r="E275" s="225" t="s">
        <v>1044</v>
      </c>
      <c r="F275" s="270" t="s">
        <v>1043</v>
      </c>
      <c r="G275" s="270"/>
      <c r="H275" s="270"/>
      <c r="I275" s="225" t="s">
        <v>450</v>
      </c>
      <c r="J275" s="270" t="s">
        <v>17</v>
      </c>
      <c r="K275" s="270"/>
      <c r="L275" s="223" t="s">
        <v>29</v>
      </c>
      <c r="M275" s="223">
        <v>5</v>
      </c>
      <c r="N275" s="249" t="s">
        <v>19</v>
      </c>
      <c r="O275" s="249"/>
      <c r="P275" s="249"/>
      <c r="Q275" s="223" t="s">
        <v>18</v>
      </c>
      <c r="R275" s="42">
        <f>Cagra!R275+Cuman!R275+Ceco!R275+Csper!R275+Cchi!R275+Cgiur!R275</f>
        <v>0</v>
      </c>
      <c r="S275" s="42">
        <f>Cagra!S275+Cuman!S275+Ceco!S275+Csper!S275+Cchi!S275+Cgiur!S275</f>
        <v>0</v>
      </c>
      <c r="T275" s="42">
        <f>Cagra!T275+Cuman!T275+Ceco!T275+Csper!T275+Cchi!T275+Cgiur!T275</f>
        <v>0</v>
      </c>
      <c r="U275" s="42">
        <f>Cagra!U275+Cuman!U275+Ceco!U275+Csper!U275+Cchi!U275+Cgiur!U275</f>
        <v>0</v>
      </c>
      <c r="V275" s="42">
        <f>Cagra!V275+Cuman!V275+Ceco!V275+Csper!V275+Cchi!V275+Cgiur!V275</f>
        <v>0</v>
      </c>
      <c r="W275" s="42">
        <f>Cagra!W275+Cuman!W275+Ceco!W275+Csper!W275+Cchi!W275+Cgiur!W275</f>
        <v>0</v>
      </c>
    </row>
    <row r="276" spans="2:23" s="41" customFormat="1" ht="30" customHeight="1">
      <c r="B276" s="24"/>
      <c r="C276" s="259">
        <v>2018</v>
      </c>
      <c r="D276" s="259"/>
      <c r="E276" s="8" t="s">
        <v>1042</v>
      </c>
      <c r="F276" s="261" t="s">
        <v>1040</v>
      </c>
      <c r="G276" s="261"/>
      <c r="H276" s="261"/>
      <c r="I276" s="8" t="s">
        <v>450</v>
      </c>
      <c r="J276" s="261" t="s">
        <v>17</v>
      </c>
      <c r="K276" s="261"/>
      <c r="L276" s="226" t="s">
        <v>18</v>
      </c>
      <c r="M276" s="226">
        <v>3</v>
      </c>
      <c r="N276" s="259" t="s">
        <v>19</v>
      </c>
      <c r="O276" s="259"/>
      <c r="P276" s="259"/>
      <c r="Q276" s="226" t="s">
        <v>18</v>
      </c>
      <c r="R276" s="40">
        <f>Cagra!R276+Cuman!R276+Ceco!R276+Csper!R276+Cchi!R276+Cgiur!R276</f>
        <v>0</v>
      </c>
      <c r="S276" s="40">
        <f>Cagra!S276+Cuman!S276+Ceco!S276+Csper!S276+Cchi!S276+Cgiur!S276</f>
        <v>0</v>
      </c>
      <c r="T276" s="40">
        <f>Cagra!T276+Cuman!T276+Ceco!T276+Csper!T276+Cchi!T276+Cgiur!T276</f>
        <v>0</v>
      </c>
      <c r="U276" s="40">
        <f>Cagra!U276+Cuman!U276+Ceco!U276+Csper!U276+Cchi!U276+Cgiur!U276</f>
        <v>0</v>
      </c>
      <c r="V276" s="40">
        <f>Cagra!V276+Cuman!V276+Ceco!V276+Csper!V276+Cchi!V276+Cgiur!V276</f>
        <v>0</v>
      </c>
      <c r="W276" s="40">
        <f>Cagra!W276+Cuman!W276+Ceco!W276+Csper!W276+Cchi!W276+Cgiur!W276</f>
        <v>0</v>
      </c>
    </row>
    <row r="277" spans="2:23" ht="30" customHeight="1">
      <c r="B277" s="23"/>
      <c r="C277" s="249">
        <v>2018</v>
      </c>
      <c r="D277" s="249"/>
      <c r="E277" s="225" t="s">
        <v>1041</v>
      </c>
      <c r="F277" s="270" t="s">
        <v>1040</v>
      </c>
      <c r="G277" s="270"/>
      <c r="H277" s="270"/>
      <c r="I277" s="225" t="s">
        <v>450</v>
      </c>
      <c r="J277" s="270" t="s">
        <v>17</v>
      </c>
      <c r="K277" s="270"/>
      <c r="L277" s="223" t="s">
        <v>18</v>
      </c>
      <c r="M277" s="223">
        <v>4</v>
      </c>
      <c r="N277" s="249" t="s">
        <v>19</v>
      </c>
      <c r="O277" s="249"/>
      <c r="P277" s="249"/>
      <c r="Q277" s="223" t="s">
        <v>18</v>
      </c>
      <c r="R277" s="42">
        <f>Cagra!R277+Cuman!R277+Ceco!R277+Csper!R277+Cchi!R277+Cgiur!R277</f>
        <v>0</v>
      </c>
      <c r="S277" s="42">
        <f>Cagra!S277+Cuman!S277+Ceco!S277+Csper!S277+Cchi!S277+Cgiur!S277</f>
        <v>0</v>
      </c>
      <c r="T277" s="42">
        <f>Cagra!T277+Cuman!T277+Ceco!T277+Csper!T277+Cchi!T277+Cgiur!T277</f>
        <v>0</v>
      </c>
      <c r="U277" s="42">
        <f>Cagra!U277+Cuman!U277+Ceco!U277+Csper!U277+Cchi!U277+Cgiur!U277</f>
        <v>0</v>
      </c>
      <c r="V277" s="42">
        <f>Cagra!V277+Cuman!V277+Ceco!V277+Csper!V277+Cchi!V277+Cgiur!V277</f>
        <v>0</v>
      </c>
      <c r="W277" s="42">
        <f>Cagra!W277+Cuman!W277+Ceco!W277+Csper!W277+Cchi!W277+Cgiur!W277</f>
        <v>0</v>
      </c>
    </row>
    <row r="278" spans="2:23" ht="30" customHeight="1">
      <c r="B278" s="26"/>
      <c r="C278" s="249">
        <v>2018</v>
      </c>
      <c r="D278" s="249"/>
      <c r="E278" s="225" t="s">
        <v>1039</v>
      </c>
      <c r="F278" s="270" t="s">
        <v>1038</v>
      </c>
      <c r="G278" s="270"/>
      <c r="H278" s="270"/>
      <c r="I278" s="225" t="s">
        <v>450</v>
      </c>
      <c r="J278" s="270" t="s">
        <v>17</v>
      </c>
      <c r="K278" s="270"/>
      <c r="L278" s="223" t="s">
        <v>29</v>
      </c>
      <c r="M278" s="223">
        <v>5</v>
      </c>
      <c r="N278" s="249" t="s">
        <v>19</v>
      </c>
      <c r="O278" s="249"/>
      <c r="P278" s="249"/>
      <c r="Q278" s="223" t="s">
        <v>18</v>
      </c>
      <c r="R278" s="42">
        <f>Cagra!R278+Cuman!R278+Ceco!R278+Csper!R278+Cchi!R278+Cgiur!R278</f>
        <v>0</v>
      </c>
      <c r="S278" s="42">
        <f>Cagra!S278+Cuman!S278+Ceco!S278+Csper!S278+Cchi!S278+Cgiur!S278</f>
        <v>0</v>
      </c>
      <c r="T278" s="42">
        <f>Cagra!T278+Cuman!T278+Ceco!T278+Csper!T278+Cchi!T278+Cgiur!T278</f>
        <v>0</v>
      </c>
      <c r="U278" s="42">
        <f>Cagra!U278+Cuman!U278+Ceco!U278+Csper!U278+Cchi!U278+Cgiur!U278</f>
        <v>0</v>
      </c>
      <c r="V278" s="42">
        <f>Cagra!V278+Cuman!V278+Ceco!V278+Csper!V278+Cchi!V278+Cgiur!V278</f>
        <v>0</v>
      </c>
      <c r="W278" s="42">
        <f>Cagra!W278+Cuman!W278+Ceco!W278+Csper!W278+Cchi!W278+Cgiur!W278</f>
        <v>0</v>
      </c>
    </row>
    <row r="279" spans="2:23" ht="30" customHeight="1">
      <c r="B279" s="26"/>
      <c r="C279" s="249">
        <v>2018</v>
      </c>
      <c r="D279" s="249"/>
      <c r="E279" s="225" t="s">
        <v>1037</v>
      </c>
      <c r="F279" s="270" t="s">
        <v>1036</v>
      </c>
      <c r="G279" s="270"/>
      <c r="H279" s="270"/>
      <c r="I279" s="225" t="s">
        <v>450</v>
      </c>
      <c r="J279" s="270" t="s">
        <v>17</v>
      </c>
      <c r="K279" s="270"/>
      <c r="L279" s="223" t="s">
        <v>29</v>
      </c>
      <c r="M279" s="223">
        <v>5</v>
      </c>
      <c r="N279" s="249" t="s">
        <v>19</v>
      </c>
      <c r="O279" s="249"/>
      <c r="P279" s="249"/>
      <c r="Q279" s="223" t="s">
        <v>29</v>
      </c>
      <c r="R279" s="42">
        <f>Cagra!R279+Cuman!R279+Ceco!R279+Csper!R279+Cchi!R279+Cgiur!R279</f>
        <v>0</v>
      </c>
      <c r="S279" s="42">
        <f>Cagra!S279+Cuman!S279+Ceco!S279+Csper!S279+Cchi!S279+Cgiur!S279</f>
        <v>0</v>
      </c>
      <c r="T279" s="42">
        <f>Cagra!T279+Cuman!T279+Ceco!T279+Csper!T279+Cchi!T279+Cgiur!T279</f>
        <v>0</v>
      </c>
      <c r="U279" s="42">
        <f>Cagra!U279+Cuman!U279+Ceco!U279+Csper!U279+Cchi!U279+Cgiur!U279</f>
        <v>0</v>
      </c>
      <c r="V279" s="42">
        <f>Cagra!V279+Cuman!V279+Ceco!V279+Csper!V279+Cchi!V279+Cgiur!V279</f>
        <v>0</v>
      </c>
      <c r="W279" s="42">
        <f>Cagra!W279+Cuman!W279+Ceco!W279+Csper!W279+Cchi!W279+Cgiur!W279</f>
        <v>0</v>
      </c>
    </row>
    <row r="280" spans="2:23" ht="30" customHeight="1">
      <c r="B280" s="26"/>
      <c r="C280" s="249">
        <v>2018</v>
      </c>
      <c r="D280" s="249"/>
      <c r="E280" s="225" t="s">
        <v>1035</v>
      </c>
      <c r="F280" s="270" t="s">
        <v>1034</v>
      </c>
      <c r="G280" s="270"/>
      <c r="H280" s="270"/>
      <c r="I280" s="225" t="s">
        <v>450</v>
      </c>
      <c r="J280" s="270" t="s">
        <v>17</v>
      </c>
      <c r="K280" s="270"/>
      <c r="L280" s="223" t="s">
        <v>29</v>
      </c>
      <c r="M280" s="223">
        <v>5</v>
      </c>
      <c r="N280" s="249" t="s">
        <v>19</v>
      </c>
      <c r="O280" s="249"/>
      <c r="P280" s="249"/>
      <c r="Q280" s="223" t="s">
        <v>18</v>
      </c>
      <c r="R280" s="44">
        <f>Cagra!R280+Cuman!R280+Ceco!R280+Csper!R280+Cchi!R280+Cgiur!R280</f>
        <v>0</v>
      </c>
      <c r="S280" s="44">
        <f>Cagra!S280+Cuman!S280+Ceco!S280+Csper!S280+Cchi!S280+Cgiur!S280</f>
        <v>0</v>
      </c>
      <c r="T280" s="44">
        <f>Cagra!T280+Cuman!T280+Ceco!T280+Csper!T280+Cchi!T280+Cgiur!T280</f>
        <v>0</v>
      </c>
      <c r="U280" s="44">
        <f>Cagra!U280+Cuman!U280+Ceco!U280+Csper!U280+Cchi!U280+Cgiur!U280</f>
        <v>0</v>
      </c>
      <c r="V280" s="44">
        <f>Cagra!V280+Cuman!V280+Ceco!V280+Csper!V280+Cchi!V280+Cgiur!V280</f>
        <v>0</v>
      </c>
      <c r="W280" s="44">
        <f>Cagra!W280+Cuman!W280+Ceco!W280+Csper!W280+Cchi!W280+Cgiur!W280</f>
        <v>0</v>
      </c>
    </row>
    <row r="281" spans="2:23" ht="30" customHeight="1">
      <c r="B281" s="26"/>
      <c r="C281" s="249">
        <v>2018</v>
      </c>
      <c r="D281" s="249"/>
      <c r="E281" s="225" t="s">
        <v>1033</v>
      </c>
      <c r="F281" s="270" t="s">
        <v>1032</v>
      </c>
      <c r="G281" s="270"/>
      <c r="H281" s="270"/>
      <c r="I281" s="225" t="s">
        <v>450</v>
      </c>
      <c r="J281" s="270" t="s">
        <v>17</v>
      </c>
      <c r="K281" s="270"/>
      <c r="L281" s="223" t="s">
        <v>29</v>
      </c>
      <c r="M281" s="223">
        <v>5</v>
      </c>
      <c r="N281" s="249" t="s">
        <v>19</v>
      </c>
      <c r="O281" s="249"/>
      <c r="P281" s="249"/>
      <c r="Q281" s="223" t="s">
        <v>18</v>
      </c>
      <c r="R281" s="44">
        <f>Cagra!R281+Cuman!R281+Ceco!R281+Csper!R281+Cchi!R281+Cgiur!R281</f>
        <v>0</v>
      </c>
      <c r="S281" s="44">
        <f>Cagra!S281+Cuman!S281+Ceco!S281+Csper!S281+Cchi!S281+Cgiur!S281</f>
        <v>0</v>
      </c>
      <c r="T281" s="44">
        <f>Cagra!T281+Cuman!T281+Ceco!T281+Csper!T281+Cchi!T281+Cgiur!T281</f>
        <v>0</v>
      </c>
      <c r="U281" s="44">
        <f>Cagra!U281+Cuman!U281+Ceco!U281+Csper!U281+Cchi!U281+Cgiur!U281</f>
        <v>0</v>
      </c>
      <c r="V281" s="44">
        <f>Cagra!V281+Cuman!V281+Ceco!V281+Csper!V281+Cchi!V281+Cgiur!V281</f>
        <v>0</v>
      </c>
      <c r="W281" s="44">
        <f>Cagra!W281+Cuman!W281+Ceco!W281+Csper!W281+Cchi!W281+Cgiur!W281</f>
        <v>0</v>
      </c>
    </row>
    <row r="282" spans="2:23" ht="30" customHeight="1">
      <c r="B282" s="26"/>
      <c r="C282" s="249">
        <v>2018</v>
      </c>
      <c r="D282" s="249"/>
      <c r="E282" s="225" t="s">
        <v>1031</v>
      </c>
      <c r="F282" s="270" t="s">
        <v>1030</v>
      </c>
      <c r="G282" s="270"/>
      <c r="H282" s="270"/>
      <c r="I282" s="225" t="s">
        <v>450</v>
      </c>
      <c r="J282" s="270" t="s">
        <v>17</v>
      </c>
      <c r="K282" s="270"/>
      <c r="L282" s="223" t="s">
        <v>29</v>
      </c>
      <c r="M282" s="223">
        <v>5</v>
      </c>
      <c r="N282" s="249" t="s">
        <v>19</v>
      </c>
      <c r="O282" s="249"/>
      <c r="P282" s="249"/>
      <c r="Q282" s="223" t="s">
        <v>18</v>
      </c>
      <c r="R282" s="42">
        <f>Cagra!R282+Cuman!R282+Ceco!R282+Csper!R282+Cchi!R282+Cgiur!R282</f>
        <v>0</v>
      </c>
      <c r="S282" s="42">
        <f>Cagra!S282+Cuman!S282+Ceco!S282+Csper!S282+Cchi!S282+Cgiur!S282</f>
        <v>0</v>
      </c>
      <c r="T282" s="42">
        <f>Cagra!T282+Cuman!T282+Ceco!T282+Csper!T282+Cchi!T282+Cgiur!T282</f>
        <v>0</v>
      </c>
      <c r="U282" s="42">
        <f>Cagra!U282+Cuman!U282+Ceco!U282+Csper!U282+Cchi!U282+Cgiur!U282</f>
        <v>0</v>
      </c>
      <c r="V282" s="42">
        <f>Cagra!V282+Cuman!V282+Ceco!V282+Csper!V282+Cchi!V282+Cgiur!V282</f>
        <v>0</v>
      </c>
      <c r="W282" s="42">
        <f>Cagra!W282+Cuman!W282+Ceco!W282+Csper!W282+Cchi!W282+Cgiur!W282</f>
        <v>0</v>
      </c>
    </row>
    <row r="283" spans="2:23" ht="30" customHeight="1">
      <c r="B283" s="26"/>
      <c r="C283" s="249">
        <v>2018</v>
      </c>
      <c r="D283" s="249"/>
      <c r="E283" s="225" t="s">
        <v>1029</v>
      </c>
      <c r="F283" s="270" t="s">
        <v>1028</v>
      </c>
      <c r="G283" s="270"/>
      <c r="H283" s="270"/>
      <c r="I283" s="225" t="s">
        <v>450</v>
      </c>
      <c r="J283" s="270" t="s">
        <v>17</v>
      </c>
      <c r="K283" s="270"/>
      <c r="L283" s="223" t="s">
        <v>29</v>
      </c>
      <c r="M283" s="223">
        <v>5</v>
      </c>
      <c r="N283" s="249" t="s">
        <v>19</v>
      </c>
      <c r="O283" s="249"/>
      <c r="P283" s="249"/>
      <c r="Q283" s="223" t="s">
        <v>18</v>
      </c>
      <c r="R283" s="42">
        <f>Cagra!R283+Cuman!R283+Ceco!R283+Csper!R283+Cchi!R283+Cgiur!R283</f>
        <v>0</v>
      </c>
      <c r="S283" s="42">
        <f>Cagra!S283+Cuman!S283+Ceco!S283+Csper!S283+Cchi!S283+Cgiur!S283</f>
        <v>0</v>
      </c>
      <c r="T283" s="42">
        <f>Cagra!T283+Cuman!T283+Ceco!T283+Csper!T283+Cchi!T283+Cgiur!T283</f>
        <v>0</v>
      </c>
      <c r="U283" s="42">
        <f>Cagra!U283+Cuman!U283+Ceco!U283+Csper!U283+Cchi!U283+Cgiur!U283</f>
        <v>0</v>
      </c>
      <c r="V283" s="42">
        <f>Cagra!V283+Cuman!V283+Ceco!V283+Csper!V283+Cchi!V283+Cgiur!V283</f>
        <v>0</v>
      </c>
      <c r="W283" s="42">
        <f>Cagra!W283+Cuman!W283+Ceco!W283+Csper!W283+Cchi!W283+Cgiur!W283</f>
        <v>0</v>
      </c>
    </row>
    <row r="284" spans="2:23" ht="30" customHeight="1">
      <c r="B284" s="26"/>
      <c r="C284" s="249">
        <v>2018</v>
      </c>
      <c r="D284" s="249"/>
      <c r="E284" s="225" t="s">
        <v>1027</v>
      </c>
      <c r="F284" s="270" t="s">
        <v>1026</v>
      </c>
      <c r="G284" s="270"/>
      <c r="H284" s="270"/>
      <c r="I284" s="225" t="s">
        <v>450</v>
      </c>
      <c r="J284" s="270" t="s">
        <v>17</v>
      </c>
      <c r="K284" s="270"/>
      <c r="L284" s="223" t="s">
        <v>29</v>
      </c>
      <c r="M284" s="223">
        <v>5</v>
      </c>
      <c r="N284" s="249" t="s">
        <v>19</v>
      </c>
      <c r="O284" s="249"/>
      <c r="P284" s="249"/>
      <c r="Q284" s="223" t="s">
        <v>18</v>
      </c>
      <c r="R284" s="42">
        <f>Cagra!R284+Cuman!R284+Ceco!R284+Csper!R284+Cchi!R284+Cgiur!R284</f>
        <v>0</v>
      </c>
      <c r="S284" s="42">
        <f>Cagra!S284+Cuman!S284+Ceco!S284+Csper!S284+Cchi!S284+Cgiur!S284</f>
        <v>0</v>
      </c>
      <c r="T284" s="42">
        <f>Cagra!T284+Cuman!T284+Ceco!T284+Csper!T284+Cchi!T284+Cgiur!T284</f>
        <v>0</v>
      </c>
      <c r="U284" s="42">
        <f>Cagra!U284+Cuman!U284+Ceco!U284+Csper!U284+Cchi!U284+Cgiur!U284</f>
        <v>0</v>
      </c>
      <c r="V284" s="42">
        <f>Cagra!V284+Cuman!V284+Ceco!V284+Csper!V284+Cchi!V284+Cgiur!V284</f>
        <v>0</v>
      </c>
      <c r="W284" s="42">
        <f>Cagra!W284+Cuman!W284+Ceco!W284+Csper!W284+Cchi!W284+Cgiur!W284</f>
        <v>0</v>
      </c>
    </row>
    <row r="285" spans="2:23" s="41" customFormat="1" ht="30" customHeight="1">
      <c r="B285" s="24"/>
      <c r="C285" s="259">
        <v>2018</v>
      </c>
      <c r="D285" s="259"/>
      <c r="E285" s="8" t="s">
        <v>1025</v>
      </c>
      <c r="F285" s="261" t="s">
        <v>1024</v>
      </c>
      <c r="G285" s="261"/>
      <c r="H285" s="261"/>
      <c r="I285" s="8" t="s">
        <v>450</v>
      </c>
      <c r="J285" s="261" t="s">
        <v>17</v>
      </c>
      <c r="K285" s="261"/>
      <c r="L285" s="226" t="s">
        <v>18</v>
      </c>
      <c r="M285" s="226">
        <v>3</v>
      </c>
      <c r="N285" s="259" t="s">
        <v>19</v>
      </c>
      <c r="O285" s="259"/>
      <c r="P285" s="259"/>
      <c r="Q285" s="226" t="s">
        <v>18</v>
      </c>
      <c r="R285" s="40">
        <f>Cagra!R285+Cuman!R285+Ceco!R285+Csper!R285+Cchi!R285+Cgiur!R285</f>
        <v>0</v>
      </c>
      <c r="S285" s="40">
        <f>Cagra!S285+Cuman!S285+Ceco!S285+Csper!S285+Cchi!S285+Cgiur!S285</f>
        <v>0</v>
      </c>
      <c r="T285" s="40">
        <f>Cagra!T285+Cuman!T285+Ceco!T285+Csper!T285+Cchi!T285+Cgiur!T285</f>
        <v>0</v>
      </c>
      <c r="U285" s="40">
        <f>Cagra!U285+Cuman!U285+Ceco!U285+Csper!U285+Cchi!U285+Cgiur!U285</f>
        <v>0</v>
      </c>
      <c r="V285" s="40">
        <f>Cagra!V285+Cuman!V285+Ceco!V285+Csper!V285+Cchi!V285+Cgiur!V285</f>
        <v>0</v>
      </c>
      <c r="W285" s="40">
        <f>Cagra!W285+Cuman!W285+Ceco!W285+Csper!W285+Cchi!W285+Cgiur!W285</f>
        <v>0</v>
      </c>
    </row>
    <row r="286" spans="2:23" ht="30" customHeight="1">
      <c r="B286" s="23"/>
      <c r="C286" s="249">
        <v>2018</v>
      </c>
      <c r="D286" s="249"/>
      <c r="E286" s="225" t="s">
        <v>1023</v>
      </c>
      <c r="F286" s="270" t="s">
        <v>1022</v>
      </c>
      <c r="G286" s="270"/>
      <c r="H286" s="270"/>
      <c r="I286" s="225" t="s">
        <v>450</v>
      </c>
      <c r="J286" s="270" t="s">
        <v>17</v>
      </c>
      <c r="K286" s="270"/>
      <c r="L286" s="223" t="s">
        <v>29</v>
      </c>
      <c r="M286" s="223">
        <v>4</v>
      </c>
      <c r="N286" s="249" t="s">
        <v>19</v>
      </c>
      <c r="O286" s="249"/>
      <c r="P286" s="249"/>
      <c r="Q286" s="223" t="s">
        <v>18</v>
      </c>
      <c r="R286" s="42">
        <f>Cagra!R286+Cuman!R286+Ceco!R286+Csper!R286+Cchi!R286+Cgiur!R286</f>
        <v>0</v>
      </c>
      <c r="S286" s="42">
        <f>Cagra!S286+Cuman!S286+Ceco!S286+Csper!S286+Cchi!S286+Cgiur!S286</f>
        <v>0</v>
      </c>
      <c r="T286" s="42">
        <f>Cagra!T286+Cuman!T286+Ceco!T286+Csper!T286+Cchi!T286+Cgiur!T286</f>
        <v>0</v>
      </c>
      <c r="U286" s="42">
        <f>Cagra!U286+Cuman!U286+Ceco!U286+Csper!U286+Cchi!U286+Cgiur!U286</f>
        <v>0</v>
      </c>
      <c r="V286" s="42">
        <f>Cagra!V286+Cuman!V286+Ceco!V286+Csper!V286+Cchi!V286+Cgiur!V286</f>
        <v>0</v>
      </c>
      <c r="W286" s="42">
        <f>Cagra!W286+Cuman!W286+Ceco!W286+Csper!W286+Cchi!W286+Cgiur!W286</f>
        <v>0</v>
      </c>
    </row>
    <row r="287" spans="2:23" s="41" customFormat="1" ht="30" customHeight="1">
      <c r="B287" s="24"/>
      <c r="C287" s="259">
        <v>2018</v>
      </c>
      <c r="D287" s="259"/>
      <c r="E287" s="8" t="s">
        <v>1021</v>
      </c>
      <c r="F287" s="261" t="s">
        <v>1020</v>
      </c>
      <c r="G287" s="261"/>
      <c r="H287" s="261"/>
      <c r="I287" s="8" t="s">
        <v>450</v>
      </c>
      <c r="J287" s="261" t="s">
        <v>17</v>
      </c>
      <c r="K287" s="261"/>
      <c r="L287" s="226" t="s">
        <v>18</v>
      </c>
      <c r="M287" s="226">
        <v>3</v>
      </c>
      <c r="N287" s="259" t="s">
        <v>19</v>
      </c>
      <c r="O287" s="259"/>
      <c r="P287" s="259"/>
      <c r="Q287" s="226" t="s">
        <v>18</v>
      </c>
      <c r="R287" s="40">
        <f>Cagra!R287+Cuman!R287+Ceco!R287+Csper!R287+Cchi!R287+Cgiur!R287</f>
        <v>0</v>
      </c>
      <c r="S287" s="40">
        <f>Cagra!S287+Cuman!S287+Ceco!S287+Csper!S287+Cchi!S287+Cgiur!S287</f>
        <v>0</v>
      </c>
      <c r="T287" s="40">
        <f>Cagra!T287+Cuman!T287+Ceco!T287+Csper!T287+Cchi!T287+Cgiur!T287</f>
        <v>0</v>
      </c>
      <c r="U287" s="40">
        <f>Cagra!U287+Cuman!U287+Ceco!U287+Csper!U287+Cchi!U287+Cgiur!U287</f>
        <v>0</v>
      </c>
      <c r="V287" s="40">
        <f>Cagra!V287+Cuman!V287+Ceco!V287+Csper!V287+Cchi!V287+Cgiur!V287</f>
        <v>0</v>
      </c>
      <c r="W287" s="40">
        <f>Cagra!W287+Cuman!W287+Ceco!W287+Csper!W287+Cchi!W287+Cgiur!W287</f>
        <v>0</v>
      </c>
    </row>
    <row r="288" spans="2:23" ht="30" customHeight="1">
      <c r="B288" s="23"/>
      <c r="C288" s="249">
        <v>2018</v>
      </c>
      <c r="D288" s="249"/>
      <c r="E288" s="225" t="s">
        <v>1019</v>
      </c>
      <c r="F288" s="270" t="s">
        <v>1018</v>
      </c>
      <c r="G288" s="270"/>
      <c r="H288" s="270"/>
      <c r="I288" s="225" t="s">
        <v>450</v>
      </c>
      <c r="J288" s="270" t="s">
        <v>17</v>
      </c>
      <c r="K288" s="270"/>
      <c r="L288" s="223" t="s">
        <v>29</v>
      </c>
      <c r="M288" s="223">
        <v>4</v>
      </c>
      <c r="N288" s="249" t="s">
        <v>19</v>
      </c>
      <c r="O288" s="249"/>
      <c r="P288" s="249"/>
      <c r="Q288" s="223" t="s">
        <v>18</v>
      </c>
      <c r="R288" s="42">
        <f>Cagra!R288+Cuman!R288+Ceco!R288+Csper!R288+Cchi!R288+Cgiur!R288</f>
        <v>0</v>
      </c>
      <c r="S288" s="42">
        <f>Cagra!S288+Cuman!S288+Ceco!S288+Csper!S288+Cchi!S288+Cgiur!S288</f>
        <v>0</v>
      </c>
      <c r="T288" s="42">
        <f>Cagra!T288+Cuman!T288+Ceco!T288+Csper!T288+Cchi!T288+Cgiur!T288</f>
        <v>0</v>
      </c>
      <c r="U288" s="42">
        <f>Cagra!U288+Cuman!U288+Ceco!U288+Csper!U288+Cchi!U288+Cgiur!U288</f>
        <v>0</v>
      </c>
      <c r="V288" s="42">
        <f>Cagra!V288+Cuman!V288+Ceco!V288+Csper!V288+Cchi!V288+Cgiur!V288</f>
        <v>0</v>
      </c>
      <c r="W288" s="42">
        <f>Cagra!W288+Cuman!W288+Ceco!W288+Csper!W288+Cchi!W288+Cgiur!W288</f>
        <v>0</v>
      </c>
    </row>
    <row r="289" spans="2:23" ht="30" customHeight="1">
      <c r="B289" s="23"/>
      <c r="C289" s="249">
        <v>2018</v>
      </c>
      <c r="D289" s="249"/>
      <c r="E289" s="225" t="s">
        <v>1017</v>
      </c>
      <c r="F289" s="270" t="s">
        <v>1016</v>
      </c>
      <c r="G289" s="270"/>
      <c r="H289" s="270"/>
      <c r="I289" s="225" t="s">
        <v>450</v>
      </c>
      <c r="J289" s="270" t="s">
        <v>17</v>
      </c>
      <c r="K289" s="270"/>
      <c r="L289" s="223" t="s">
        <v>29</v>
      </c>
      <c r="M289" s="223">
        <v>4</v>
      </c>
      <c r="N289" s="249" t="s">
        <v>19</v>
      </c>
      <c r="O289" s="249"/>
      <c r="P289" s="249"/>
      <c r="Q289" s="223" t="s">
        <v>18</v>
      </c>
      <c r="R289" s="42">
        <f>Cagra!R289+Cuman!R289+Ceco!R289+Csper!R289+Cchi!R289+Cgiur!R289</f>
        <v>0</v>
      </c>
      <c r="S289" s="42">
        <f>Cagra!S289+Cuman!S289+Ceco!S289+Csper!S289+Cchi!S289+Cgiur!S289</f>
        <v>0</v>
      </c>
      <c r="T289" s="42">
        <f>Cagra!T289+Cuman!T289+Ceco!T289+Csper!T289+Cchi!T289+Cgiur!T289</f>
        <v>0</v>
      </c>
      <c r="U289" s="42">
        <f>Cagra!U289+Cuman!U289+Ceco!U289+Csper!U289+Cchi!U289+Cgiur!U289</f>
        <v>0</v>
      </c>
      <c r="V289" s="42">
        <f>Cagra!V289+Cuman!V289+Ceco!V289+Csper!V289+Cchi!V289+Cgiur!V289</f>
        <v>0</v>
      </c>
      <c r="W289" s="42">
        <f>Cagra!W289+Cuman!W289+Ceco!W289+Csper!W289+Cchi!W289+Cgiur!W289</f>
        <v>0</v>
      </c>
    </row>
    <row r="290" spans="2:23" s="41" customFormat="1" ht="30" customHeight="1">
      <c r="B290" s="24"/>
      <c r="C290" s="259">
        <v>2018</v>
      </c>
      <c r="D290" s="259"/>
      <c r="E290" s="8" t="s">
        <v>1015</v>
      </c>
      <c r="F290" s="261" t="s">
        <v>1014</v>
      </c>
      <c r="G290" s="261"/>
      <c r="H290" s="261"/>
      <c r="I290" s="8" t="s">
        <v>450</v>
      </c>
      <c r="J290" s="261" t="s">
        <v>17</v>
      </c>
      <c r="K290" s="261"/>
      <c r="L290" s="226" t="s">
        <v>18</v>
      </c>
      <c r="M290" s="226">
        <v>3</v>
      </c>
      <c r="N290" s="259" t="s">
        <v>19</v>
      </c>
      <c r="O290" s="259"/>
      <c r="P290" s="259"/>
      <c r="Q290" s="226" t="s">
        <v>18</v>
      </c>
      <c r="R290" s="40">
        <f>Cagra!R290+Cuman!R290+Ceco!R290+Csper!R290+Cchi!R290+Cgiur!R290</f>
        <v>0</v>
      </c>
      <c r="S290" s="40">
        <f>Cagra!S290+Cuman!S290+Ceco!S290+Csper!S290+Cchi!S290+Cgiur!S290</f>
        <v>0</v>
      </c>
      <c r="T290" s="40">
        <f>Cagra!T290+Cuman!T290+Ceco!T290+Csper!T290+Cchi!T290+Cgiur!T290</f>
        <v>0</v>
      </c>
      <c r="U290" s="40">
        <f>Cagra!U290+Cuman!U290+Ceco!U290+Csper!U290+Cchi!U290+Cgiur!U290</f>
        <v>14616.56</v>
      </c>
      <c r="V290" s="40">
        <f>Cagra!V290+Cuman!V290+Ceco!V290+Csper!V290+Cchi!V290+Cgiur!V290</f>
        <v>0</v>
      </c>
      <c r="W290" s="40">
        <f>Cagra!W290+Cuman!W290+Ceco!W290+Csper!W290+Cchi!W290+Cgiur!W290</f>
        <v>14616.56</v>
      </c>
    </row>
    <row r="291" spans="2:23" ht="30" customHeight="1">
      <c r="B291" s="23"/>
      <c r="C291" s="249">
        <v>2018</v>
      </c>
      <c r="D291" s="249"/>
      <c r="E291" s="225" t="s">
        <v>1013</v>
      </c>
      <c r="F291" s="270" t="s">
        <v>1012</v>
      </c>
      <c r="G291" s="270"/>
      <c r="H291" s="270"/>
      <c r="I291" s="225" t="s">
        <v>450</v>
      </c>
      <c r="J291" s="270" t="s">
        <v>17</v>
      </c>
      <c r="K291" s="270"/>
      <c r="L291" s="223" t="s">
        <v>29</v>
      </c>
      <c r="M291" s="223">
        <v>4</v>
      </c>
      <c r="N291" s="249" t="s">
        <v>19</v>
      </c>
      <c r="O291" s="249"/>
      <c r="P291" s="249"/>
      <c r="Q291" s="223" t="s">
        <v>18</v>
      </c>
      <c r="R291" s="42">
        <f>Cagra!R291+Cuman!R291+Ceco!R291+Csper!R291+Cchi!R291+Cgiur!R291</f>
        <v>0</v>
      </c>
      <c r="S291" s="42">
        <f>Cagra!S291+Cuman!S291+Ceco!S291+Csper!S291+Cchi!S291+Cgiur!S291</f>
        <v>0</v>
      </c>
      <c r="T291" s="42">
        <f>Cagra!T291+Cuman!T291+Ceco!T291+Csper!T291+Cchi!T291+Cgiur!T291</f>
        <v>0</v>
      </c>
      <c r="U291" s="42">
        <f>Cagra!U291+Cuman!U291+Ceco!U291+Csper!U291+Cchi!U291+Cgiur!U291</f>
        <v>1000</v>
      </c>
      <c r="V291" s="42">
        <f>Cagra!V291+Cuman!V291+Ceco!V291+Csper!V291+Cchi!V291+Cgiur!V291</f>
        <v>0</v>
      </c>
      <c r="W291" s="42">
        <f>Cagra!W291+Cuman!W291+Ceco!W291+Csper!W291+Cchi!W291+Cgiur!W291</f>
        <v>1000</v>
      </c>
    </row>
    <row r="292" spans="2:23" ht="30" customHeight="1">
      <c r="B292" s="23"/>
      <c r="C292" s="249">
        <v>2018</v>
      </c>
      <c r="D292" s="249"/>
      <c r="E292" s="225" t="s">
        <v>1011</v>
      </c>
      <c r="F292" s="270" t="s">
        <v>1010</v>
      </c>
      <c r="G292" s="270"/>
      <c r="H292" s="270"/>
      <c r="I292" s="225" t="s">
        <v>450</v>
      </c>
      <c r="J292" s="270" t="s">
        <v>17</v>
      </c>
      <c r="K292" s="270"/>
      <c r="L292" s="223" t="s">
        <v>29</v>
      </c>
      <c r="M292" s="223">
        <v>4</v>
      </c>
      <c r="N292" s="249" t="s">
        <v>19</v>
      </c>
      <c r="O292" s="249"/>
      <c r="P292" s="249"/>
      <c r="Q292" s="223" t="s">
        <v>18</v>
      </c>
      <c r="R292" s="42">
        <f>Cagra!R292+Cuman!R292+Ceco!R292+Csper!R292+Cchi!R292+Cgiur!R292</f>
        <v>0</v>
      </c>
      <c r="S292" s="42">
        <f>Cagra!S292+Cuman!S292+Ceco!S292+Csper!S292+Cchi!S292+Cgiur!S292</f>
        <v>0</v>
      </c>
      <c r="T292" s="42">
        <f>Cagra!T292+Cuman!T292+Ceco!T292+Csper!T292+Cchi!T292+Cgiur!T292</f>
        <v>0</v>
      </c>
      <c r="U292" s="42">
        <f>Cagra!U292+Cuman!U292+Ceco!U292+Csper!U292+Cchi!U292+Cgiur!U292</f>
        <v>8616.56</v>
      </c>
      <c r="V292" s="42">
        <f>Cagra!V292+Cuman!V292+Ceco!V292+Csper!V292+Cchi!V292+Cgiur!V292</f>
        <v>0</v>
      </c>
      <c r="W292" s="42">
        <f>Cagra!W292+Cuman!W292+Ceco!W292+Csper!W292+Cchi!W292+Cgiur!W292</f>
        <v>8616.56</v>
      </c>
    </row>
    <row r="293" spans="2:23" ht="30" customHeight="1">
      <c r="B293" s="23"/>
      <c r="C293" s="249">
        <v>2018</v>
      </c>
      <c r="D293" s="249"/>
      <c r="E293" s="225" t="s">
        <v>1009</v>
      </c>
      <c r="F293" s="270" t="s">
        <v>1008</v>
      </c>
      <c r="G293" s="270"/>
      <c r="H293" s="270"/>
      <c r="I293" s="225" t="s">
        <v>450</v>
      </c>
      <c r="J293" s="270" t="s">
        <v>17</v>
      </c>
      <c r="K293" s="270"/>
      <c r="L293" s="223" t="s">
        <v>29</v>
      </c>
      <c r="M293" s="223">
        <v>4</v>
      </c>
      <c r="N293" s="249" t="s">
        <v>19</v>
      </c>
      <c r="O293" s="249"/>
      <c r="P293" s="249"/>
      <c r="Q293" s="223" t="s">
        <v>18</v>
      </c>
      <c r="R293" s="42">
        <f>Cagra!R293+Cuman!R293+Ceco!R293+Csper!R293+Cchi!R293+Cgiur!R293</f>
        <v>0</v>
      </c>
      <c r="S293" s="42">
        <f>Cagra!S293+Cuman!S293+Ceco!S293+Csper!S293+Cchi!S293+Cgiur!S293</f>
        <v>0</v>
      </c>
      <c r="T293" s="42">
        <f>Cagra!T293+Cuman!T293+Ceco!T293+Csper!T293+Cchi!T293+Cgiur!T293</f>
        <v>0</v>
      </c>
      <c r="U293" s="42">
        <f>Cagra!U293+Cuman!U293+Ceco!U293+Csper!U293+Cchi!U293+Cgiur!U293</f>
        <v>1500</v>
      </c>
      <c r="V293" s="42">
        <f>Cagra!V293+Cuman!V293+Ceco!V293+Csper!V293+Cchi!V293+Cgiur!V293</f>
        <v>0</v>
      </c>
      <c r="W293" s="42">
        <f>Cagra!W293+Cuman!W293+Ceco!W293+Csper!W293+Cchi!W293+Cgiur!W293</f>
        <v>1500</v>
      </c>
    </row>
    <row r="294" spans="2:23" ht="30" customHeight="1">
      <c r="B294" s="23"/>
      <c r="C294" s="249">
        <v>2018</v>
      </c>
      <c r="D294" s="249"/>
      <c r="E294" s="225" t="s">
        <v>1007</v>
      </c>
      <c r="F294" s="270" t="s">
        <v>1006</v>
      </c>
      <c r="G294" s="270"/>
      <c r="H294" s="270"/>
      <c r="I294" s="225" t="s">
        <v>450</v>
      </c>
      <c r="J294" s="270" t="s">
        <v>17</v>
      </c>
      <c r="K294" s="270"/>
      <c r="L294" s="223" t="s">
        <v>29</v>
      </c>
      <c r="M294" s="223">
        <v>4</v>
      </c>
      <c r="N294" s="249" t="s">
        <v>19</v>
      </c>
      <c r="O294" s="249"/>
      <c r="P294" s="249"/>
      <c r="Q294" s="223" t="s">
        <v>18</v>
      </c>
      <c r="R294" s="42">
        <f>Cagra!R294+Cuman!R294+Ceco!R294+Csper!R294+Cchi!R294+Cgiur!R294</f>
        <v>0</v>
      </c>
      <c r="S294" s="42">
        <f>Cagra!S294+Cuman!S294+Ceco!S294+Csper!S294+Cchi!S294+Cgiur!S294</f>
        <v>0</v>
      </c>
      <c r="T294" s="42">
        <f>Cagra!T294+Cuman!T294+Ceco!T294+Csper!T294+Cchi!T294+Cgiur!T294</f>
        <v>0</v>
      </c>
      <c r="U294" s="42">
        <f>Cagra!U294+Cuman!U294+Ceco!U294+Csper!U294+Cchi!U294+Cgiur!U294</f>
        <v>3500</v>
      </c>
      <c r="V294" s="42">
        <f>Cagra!V294+Cuman!V294+Ceco!V294+Csper!V294+Cchi!V294+Cgiur!V294</f>
        <v>0</v>
      </c>
      <c r="W294" s="42">
        <f>Cagra!W294+Cuman!W294+Ceco!W294+Csper!W294+Cchi!W294+Cgiur!W294</f>
        <v>3500</v>
      </c>
    </row>
    <row r="295" spans="2:23" ht="30" customHeight="1">
      <c r="B295" s="23"/>
      <c r="C295" s="249">
        <v>2018</v>
      </c>
      <c r="D295" s="249"/>
      <c r="E295" s="225" t="s">
        <v>1005</v>
      </c>
      <c r="F295" s="270" t="s">
        <v>1004</v>
      </c>
      <c r="G295" s="270"/>
      <c r="H295" s="270"/>
      <c r="I295" s="225" t="s">
        <v>450</v>
      </c>
      <c r="J295" s="270" t="s">
        <v>17</v>
      </c>
      <c r="K295" s="270"/>
      <c r="L295" s="223" t="s">
        <v>29</v>
      </c>
      <c r="M295" s="223">
        <v>4</v>
      </c>
      <c r="N295" s="249" t="s">
        <v>19</v>
      </c>
      <c r="O295" s="249"/>
      <c r="P295" s="249"/>
      <c r="Q295" s="223" t="s">
        <v>18</v>
      </c>
      <c r="R295" s="42">
        <f>Cagra!R295+Cuman!R295+Ceco!R295+Csper!R295+Cchi!R295+Cgiur!R295</f>
        <v>0</v>
      </c>
      <c r="S295" s="42">
        <f>Cagra!S295+Cuman!S295+Ceco!S295+Csper!S295+Cchi!S295+Cgiur!S295</f>
        <v>0</v>
      </c>
      <c r="T295" s="42">
        <f>Cagra!T295+Cuman!T295+Ceco!T295+Csper!T295+Cchi!T295+Cgiur!T295</f>
        <v>0</v>
      </c>
      <c r="U295" s="42">
        <f>Cagra!U295+Cuman!U295+Ceco!U295+Csper!U295+Cchi!U295+Cgiur!U295</f>
        <v>0</v>
      </c>
      <c r="V295" s="42">
        <f>Cagra!V295+Cuman!V295+Ceco!V295+Csper!V295+Cchi!V295+Cgiur!V295</f>
        <v>0</v>
      </c>
      <c r="W295" s="42">
        <f>Cagra!W295+Cuman!W295+Ceco!W295+Csper!W295+Cchi!W295+Cgiur!W295</f>
        <v>0</v>
      </c>
    </row>
    <row r="296" spans="2:23" ht="30" customHeight="1">
      <c r="B296" s="23"/>
      <c r="C296" s="249">
        <v>2018</v>
      </c>
      <c r="D296" s="249"/>
      <c r="E296" s="225" t="s">
        <v>1003</v>
      </c>
      <c r="F296" s="270" t="s">
        <v>1002</v>
      </c>
      <c r="G296" s="270"/>
      <c r="H296" s="270"/>
      <c r="I296" s="225" t="s">
        <v>450</v>
      </c>
      <c r="J296" s="270" t="s">
        <v>17</v>
      </c>
      <c r="K296" s="270"/>
      <c r="L296" s="223" t="s">
        <v>29</v>
      </c>
      <c r="M296" s="223">
        <v>4</v>
      </c>
      <c r="N296" s="249" t="s">
        <v>19</v>
      </c>
      <c r="O296" s="249"/>
      <c r="P296" s="249"/>
      <c r="Q296" s="223" t="s">
        <v>18</v>
      </c>
      <c r="R296" s="42">
        <f>Cagra!R296+Cuman!R296+Ceco!R296+Csper!R296+Cchi!R296+Cgiur!R296</f>
        <v>0</v>
      </c>
      <c r="S296" s="42">
        <f>Cagra!S296+Cuman!S296+Ceco!S296+Csper!S296+Cchi!S296+Cgiur!S296</f>
        <v>0</v>
      </c>
      <c r="T296" s="42">
        <f>Cagra!T296+Cuman!T296+Ceco!T296+Csper!T296+Cchi!T296+Cgiur!T296</f>
        <v>0</v>
      </c>
      <c r="U296" s="42">
        <f>Cagra!U296+Cuman!U296+Ceco!U296+Csper!U296+Cchi!U296+Cgiur!U296</f>
        <v>0</v>
      </c>
      <c r="V296" s="42">
        <f>Cagra!V296+Cuman!V296+Ceco!V296+Csper!V296+Cchi!V296+Cgiur!V296</f>
        <v>0</v>
      </c>
      <c r="W296" s="42">
        <f>Cagra!W296+Cuman!W296+Ceco!W296+Csper!W296+Cchi!W296+Cgiur!W296</f>
        <v>0</v>
      </c>
    </row>
    <row r="297" spans="2:23" ht="30" customHeight="1">
      <c r="B297" s="23"/>
      <c r="C297" s="249">
        <v>2018</v>
      </c>
      <c r="D297" s="249"/>
      <c r="E297" s="225" t="s">
        <v>1001</v>
      </c>
      <c r="F297" s="270" t="s">
        <v>1000</v>
      </c>
      <c r="G297" s="270"/>
      <c r="H297" s="270"/>
      <c r="I297" s="225" t="s">
        <v>450</v>
      </c>
      <c r="J297" s="270" t="s">
        <v>17</v>
      </c>
      <c r="K297" s="270"/>
      <c r="L297" s="223" t="s">
        <v>18</v>
      </c>
      <c r="M297" s="223">
        <v>4</v>
      </c>
      <c r="N297" s="249" t="s">
        <v>19</v>
      </c>
      <c r="O297" s="249"/>
      <c r="P297" s="249"/>
      <c r="Q297" s="223" t="s">
        <v>18</v>
      </c>
      <c r="R297" s="42">
        <f>Cagra!R297+Cuman!R297+Ceco!R297+Csper!R297+Cchi!R297+Cgiur!R297</f>
        <v>0</v>
      </c>
      <c r="S297" s="42">
        <f>Cagra!S297+Cuman!S297+Ceco!S297+Csper!S297+Cchi!S297+Cgiur!S297</f>
        <v>0</v>
      </c>
      <c r="T297" s="42">
        <f>Cagra!T297+Cuman!T297+Ceco!T297+Csper!T297+Cchi!T297+Cgiur!T297</f>
        <v>0</v>
      </c>
      <c r="U297" s="42">
        <f>Cagra!U297+Cuman!U297+Ceco!U297+Csper!U297+Cchi!U297+Cgiur!U297</f>
        <v>0</v>
      </c>
      <c r="V297" s="42">
        <f>Cagra!V297+Cuman!V297+Ceco!V297+Csper!V297+Cchi!V297+Cgiur!V297</f>
        <v>0</v>
      </c>
      <c r="W297" s="42">
        <f>Cagra!W297+Cuman!W297+Ceco!W297+Csper!W297+Cchi!W297+Cgiur!W297</f>
        <v>0</v>
      </c>
    </row>
    <row r="298" spans="2:23" ht="30" customHeight="1">
      <c r="B298" s="26"/>
      <c r="C298" s="249">
        <v>2018</v>
      </c>
      <c r="D298" s="249"/>
      <c r="E298" s="225" t="s">
        <v>999</v>
      </c>
      <c r="F298" s="270" t="s">
        <v>998</v>
      </c>
      <c r="G298" s="270"/>
      <c r="H298" s="270"/>
      <c r="I298" s="225" t="s">
        <v>450</v>
      </c>
      <c r="J298" s="270" t="s">
        <v>17</v>
      </c>
      <c r="K298" s="270"/>
      <c r="L298" s="223" t="s">
        <v>29</v>
      </c>
      <c r="M298" s="223">
        <v>5</v>
      </c>
      <c r="N298" s="249" t="s">
        <v>19</v>
      </c>
      <c r="O298" s="249"/>
      <c r="P298" s="249"/>
      <c r="Q298" s="223" t="s">
        <v>18</v>
      </c>
      <c r="R298" s="42">
        <f>Cagra!R298+Cuman!R298+Ceco!R298+Csper!R298+Cchi!R298+Cgiur!R298</f>
        <v>0</v>
      </c>
      <c r="S298" s="42">
        <f>Cagra!S298+Cuman!S298+Ceco!S298+Csper!S298+Cchi!S298+Cgiur!S298</f>
        <v>0</v>
      </c>
      <c r="T298" s="42">
        <f>Cagra!T298+Cuman!T298+Ceco!T298+Csper!T298+Cchi!T298+Cgiur!T298</f>
        <v>0</v>
      </c>
      <c r="U298" s="42">
        <f>Cagra!U298+Cuman!U298+Ceco!U298+Csper!U298+Cchi!U298+Cgiur!U298</f>
        <v>0</v>
      </c>
      <c r="V298" s="42">
        <f>Cagra!V298+Cuman!V298+Ceco!V298+Csper!V298+Cchi!V298+Cgiur!V298</f>
        <v>0</v>
      </c>
      <c r="W298" s="42">
        <f>Cagra!W298+Cuman!W298+Ceco!W298+Csper!W298+Cchi!W298+Cgiur!W298</f>
        <v>0</v>
      </c>
    </row>
    <row r="299" spans="2:23" ht="30" customHeight="1">
      <c r="B299" s="26"/>
      <c r="C299" s="249">
        <v>2018</v>
      </c>
      <c r="D299" s="249"/>
      <c r="E299" s="225" t="s">
        <v>997</v>
      </c>
      <c r="F299" s="270" t="s">
        <v>996</v>
      </c>
      <c r="G299" s="270"/>
      <c r="H299" s="270"/>
      <c r="I299" s="225" t="s">
        <v>450</v>
      </c>
      <c r="J299" s="270" t="s">
        <v>17</v>
      </c>
      <c r="K299" s="270"/>
      <c r="L299" s="223" t="s">
        <v>29</v>
      </c>
      <c r="M299" s="223">
        <v>5</v>
      </c>
      <c r="N299" s="249" t="s">
        <v>19</v>
      </c>
      <c r="O299" s="249"/>
      <c r="P299" s="249"/>
      <c r="Q299" s="223" t="s">
        <v>18</v>
      </c>
      <c r="R299" s="42">
        <f>Cagra!R299+Cuman!R299+Ceco!R299+Csper!R299+Cchi!R299+Cgiur!R299</f>
        <v>0</v>
      </c>
      <c r="S299" s="42">
        <f>Cagra!S299+Cuman!S299+Ceco!S299+Csper!S299+Cchi!S299+Cgiur!S299</f>
        <v>0</v>
      </c>
      <c r="T299" s="42">
        <f>Cagra!T299+Cuman!T299+Ceco!T299+Csper!T299+Cchi!T299+Cgiur!T299</f>
        <v>0</v>
      </c>
      <c r="U299" s="42">
        <f>Cagra!U299+Cuman!U299+Ceco!U299+Csper!U299+Cchi!U299+Cgiur!U299</f>
        <v>0</v>
      </c>
      <c r="V299" s="42">
        <f>Cagra!V299+Cuman!V299+Ceco!V299+Csper!V299+Cchi!V299+Cgiur!V299</f>
        <v>0</v>
      </c>
      <c r="W299" s="42">
        <f>Cagra!W299+Cuman!W299+Ceco!W299+Csper!W299+Cchi!W299+Cgiur!W299</f>
        <v>0</v>
      </c>
    </row>
    <row r="300" spans="2:23" ht="30" customHeight="1">
      <c r="B300" s="23"/>
      <c r="C300" s="249">
        <v>2018</v>
      </c>
      <c r="D300" s="249"/>
      <c r="E300" s="225" t="s">
        <v>995</v>
      </c>
      <c r="F300" s="270" t="s">
        <v>994</v>
      </c>
      <c r="G300" s="270"/>
      <c r="H300" s="270"/>
      <c r="I300" s="225" t="s">
        <v>450</v>
      </c>
      <c r="J300" s="270" t="s">
        <v>17</v>
      </c>
      <c r="K300" s="270"/>
      <c r="L300" s="223" t="s">
        <v>29</v>
      </c>
      <c r="M300" s="223">
        <v>4</v>
      </c>
      <c r="N300" s="249" t="s">
        <v>19</v>
      </c>
      <c r="O300" s="249"/>
      <c r="P300" s="249"/>
      <c r="Q300" s="223" t="s">
        <v>18</v>
      </c>
      <c r="R300" s="42">
        <f>Cagra!R300+Cuman!R300+Ceco!R300+Csper!R300+Cchi!R300+Cgiur!R300</f>
        <v>0</v>
      </c>
      <c r="S300" s="42">
        <f>Cagra!S300+Cuman!S300+Ceco!S300+Csper!S300+Cchi!S300+Cgiur!S300</f>
        <v>0</v>
      </c>
      <c r="T300" s="42">
        <f>Cagra!T300+Cuman!T300+Ceco!T300+Csper!T300+Cchi!T300+Cgiur!T300</f>
        <v>0</v>
      </c>
      <c r="U300" s="42">
        <f>Cagra!U300+Cuman!U300+Ceco!U300+Csper!U300+Cchi!U300+Cgiur!U300</f>
        <v>0</v>
      </c>
      <c r="V300" s="42">
        <f>Cagra!V300+Cuman!V300+Ceco!V300+Csper!V300+Cchi!V300+Cgiur!V300</f>
        <v>0</v>
      </c>
      <c r="W300" s="42">
        <f>Cagra!W300+Cuman!W300+Ceco!W300+Csper!W300+Cchi!W300+Cgiur!W300</f>
        <v>0</v>
      </c>
    </row>
    <row r="301" spans="2:23" ht="30" customHeight="1">
      <c r="B301" s="23"/>
      <c r="C301" s="249">
        <v>2018</v>
      </c>
      <c r="D301" s="249"/>
      <c r="E301" s="225" t="s">
        <v>993</v>
      </c>
      <c r="F301" s="270" t="s">
        <v>992</v>
      </c>
      <c r="G301" s="270"/>
      <c r="H301" s="270"/>
      <c r="I301" s="225" t="s">
        <v>450</v>
      </c>
      <c r="J301" s="270" t="s">
        <v>17</v>
      </c>
      <c r="K301" s="270"/>
      <c r="L301" s="223" t="s">
        <v>29</v>
      </c>
      <c r="M301" s="223">
        <v>4</v>
      </c>
      <c r="N301" s="249" t="s">
        <v>19</v>
      </c>
      <c r="O301" s="249"/>
      <c r="P301" s="249"/>
      <c r="Q301" s="223" t="s">
        <v>18</v>
      </c>
      <c r="R301" s="42">
        <f>Cagra!R301+Cuman!R301+Ceco!R301+Csper!R301+Cchi!R301+Cgiur!R301</f>
        <v>0</v>
      </c>
      <c r="S301" s="42">
        <f>Cagra!S301+Cuman!S301+Ceco!S301+Csper!S301+Cchi!S301+Cgiur!S301</f>
        <v>0</v>
      </c>
      <c r="T301" s="42">
        <f>Cagra!T301+Cuman!T301+Ceco!T301+Csper!T301+Cchi!T301+Cgiur!T301</f>
        <v>0</v>
      </c>
      <c r="U301" s="42">
        <f>Cagra!U301+Cuman!U301+Ceco!U301+Csper!U301+Cchi!U301+Cgiur!U301</f>
        <v>0</v>
      </c>
      <c r="V301" s="42">
        <f>Cagra!V301+Cuman!V301+Ceco!V301+Csper!V301+Cchi!V301+Cgiur!V301</f>
        <v>0</v>
      </c>
      <c r="W301" s="42">
        <f>Cagra!W301+Cuman!W301+Ceco!W301+Csper!W301+Cchi!W301+Cgiur!W301</f>
        <v>0</v>
      </c>
    </row>
    <row r="302" spans="2:23" ht="30" customHeight="1">
      <c r="B302" s="23"/>
      <c r="C302" s="249">
        <v>2018</v>
      </c>
      <c r="D302" s="249"/>
      <c r="E302" s="225" t="s">
        <v>991</v>
      </c>
      <c r="F302" s="270" t="s">
        <v>990</v>
      </c>
      <c r="G302" s="270"/>
      <c r="H302" s="270"/>
      <c r="I302" s="225" t="s">
        <v>450</v>
      </c>
      <c r="J302" s="270" t="s">
        <v>17</v>
      </c>
      <c r="K302" s="270"/>
      <c r="L302" s="223" t="s">
        <v>29</v>
      </c>
      <c r="M302" s="223">
        <v>4</v>
      </c>
      <c r="N302" s="249" t="s">
        <v>19</v>
      </c>
      <c r="O302" s="249"/>
      <c r="P302" s="249"/>
      <c r="Q302" s="223" t="s">
        <v>18</v>
      </c>
      <c r="R302" s="42">
        <f>Cagra!R302+Cuman!R302+Ceco!R302+Csper!R302+Cchi!R302+Cgiur!R302</f>
        <v>0</v>
      </c>
      <c r="S302" s="42">
        <f>Cagra!S302+Cuman!S302+Ceco!S302+Csper!S302+Cchi!S302+Cgiur!S302</f>
        <v>0</v>
      </c>
      <c r="T302" s="42">
        <f>Cagra!T302+Cuman!T302+Ceco!T302+Csper!T302+Cchi!T302+Cgiur!T302</f>
        <v>0</v>
      </c>
      <c r="U302" s="42">
        <f>Cagra!U302+Cuman!U302+Ceco!U302+Csper!U302+Cchi!U302+Cgiur!U302</f>
        <v>0</v>
      </c>
      <c r="V302" s="42">
        <f>Cagra!V302+Cuman!V302+Ceco!V302+Csper!V302+Cchi!V302+Cgiur!V302</f>
        <v>0</v>
      </c>
      <c r="W302" s="42">
        <f>Cagra!W302+Cuman!W302+Ceco!W302+Csper!W302+Cchi!W302+Cgiur!W302</f>
        <v>0</v>
      </c>
    </row>
    <row r="303" spans="2:23" ht="30" customHeight="1">
      <c r="B303" s="23"/>
      <c r="C303" s="249">
        <v>2018</v>
      </c>
      <c r="D303" s="249"/>
      <c r="E303" s="225" t="s">
        <v>989</v>
      </c>
      <c r="F303" s="270" t="s">
        <v>988</v>
      </c>
      <c r="G303" s="270"/>
      <c r="H303" s="270"/>
      <c r="I303" s="225" t="s">
        <v>450</v>
      </c>
      <c r="J303" s="270" t="s">
        <v>17</v>
      </c>
      <c r="K303" s="270"/>
      <c r="L303" s="223" t="s">
        <v>29</v>
      </c>
      <c r="M303" s="223">
        <v>4</v>
      </c>
      <c r="N303" s="249" t="s">
        <v>19</v>
      </c>
      <c r="O303" s="249"/>
      <c r="P303" s="249"/>
      <c r="Q303" s="223" t="s">
        <v>18</v>
      </c>
      <c r="R303" s="42">
        <f>Cagra!R303+Cuman!R303+Ceco!R303+Csper!R303+Cchi!R303+Cgiur!R303</f>
        <v>0</v>
      </c>
      <c r="S303" s="42">
        <f>Cagra!S303+Cuman!S303+Ceco!S303+Csper!S303+Cchi!S303+Cgiur!S303</f>
        <v>0</v>
      </c>
      <c r="T303" s="42">
        <f>Cagra!T303+Cuman!T303+Ceco!T303+Csper!T303+Cchi!T303+Cgiur!T303</f>
        <v>0</v>
      </c>
      <c r="U303" s="42">
        <f>Cagra!U303+Cuman!U303+Ceco!U303+Csper!U303+Cchi!U303+Cgiur!U303</f>
        <v>0</v>
      </c>
      <c r="V303" s="42">
        <f>Cagra!V303+Cuman!V303+Ceco!V303+Csper!V303+Cchi!V303+Cgiur!V303</f>
        <v>0</v>
      </c>
      <c r="W303" s="42">
        <f>Cagra!W303+Cuman!W303+Ceco!W303+Csper!W303+Cchi!W303+Cgiur!W303</f>
        <v>0</v>
      </c>
    </row>
    <row r="304" spans="2:23" ht="30" customHeight="1">
      <c r="B304" s="23"/>
      <c r="C304" s="249">
        <v>2018</v>
      </c>
      <c r="D304" s="249"/>
      <c r="E304" s="225" t="s">
        <v>987</v>
      </c>
      <c r="F304" s="270" t="s">
        <v>986</v>
      </c>
      <c r="G304" s="270"/>
      <c r="H304" s="270"/>
      <c r="I304" s="225" t="s">
        <v>450</v>
      </c>
      <c r="J304" s="270" t="s">
        <v>17</v>
      </c>
      <c r="K304" s="270"/>
      <c r="L304" s="223" t="s">
        <v>29</v>
      </c>
      <c r="M304" s="223">
        <v>4</v>
      </c>
      <c r="N304" s="249" t="s">
        <v>19</v>
      </c>
      <c r="O304" s="249"/>
      <c r="P304" s="249"/>
      <c r="Q304" s="223" t="s">
        <v>18</v>
      </c>
      <c r="R304" s="42">
        <f>Cagra!R304+Cuman!R304+Ceco!R304+Csper!R304+Cchi!R304+Cgiur!R304</f>
        <v>0</v>
      </c>
      <c r="S304" s="42">
        <f>Cagra!S304+Cuman!S304+Ceco!S304+Csper!S304+Cchi!S304+Cgiur!S304</f>
        <v>0</v>
      </c>
      <c r="T304" s="42">
        <f>Cagra!T304+Cuman!T304+Ceco!T304+Csper!T304+Cchi!T304+Cgiur!T304</f>
        <v>0</v>
      </c>
      <c r="U304" s="42">
        <f>Cagra!U304+Cuman!U304+Ceco!U304+Csper!U304+Cchi!U304+Cgiur!U304</f>
        <v>0</v>
      </c>
      <c r="V304" s="42">
        <f>Cagra!V304+Cuman!V304+Ceco!V304+Csper!V304+Cchi!V304+Cgiur!V304</f>
        <v>0</v>
      </c>
      <c r="W304" s="42">
        <f>Cagra!W304+Cuman!W304+Ceco!W304+Csper!W304+Cchi!W304+Cgiur!W304</f>
        <v>0</v>
      </c>
    </row>
    <row r="305" spans="2:23" ht="30" customHeight="1">
      <c r="B305" s="23"/>
      <c r="C305" s="249">
        <v>2018</v>
      </c>
      <c r="D305" s="249"/>
      <c r="E305" s="225" t="s">
        <v>985</v>
      </c>
      <c r="F305" s="270" t="s">
        <v>984</v>
      </c>
      <c r="G305" s="270"/>
      <c r="H305" s="270"/>
      <c r="I305" s="225" t="s">
        <v>450</v>
      </c>
      <c r="J305" s="270" t="s">
        <v>17</v>
      </c>
      <c r="K305" s="270"/>
      <c r="L305" s="223" t="s">
        <v>29</v>
      </c>
      <c r="M305" s="223">
        <v>4</v>
      </c>
      <c r="N305" s="249" t="s">
        <v>19</v>
      </c>
      <c r="O305" s="249"/>
      <c r="P305" s="249"/>
      <c r="Q305" s="223" t="s">
        <v>18</v>
      </c>
      <c r="R305" s="42">
        <f>Cagra!R305+Cuman!R305+Ceco!R305+Csper!R305+Cchi!R305+Cgiur!R305</f>
        <v>0</v>
      </c>
      <c r="S305" s="42">
        <f>Cagra!S305+Cuman!S305+Ceco!S305+Csper!S305+Cchi!S305+Cgiur!S305</f>
        <v>0</v>
      </c>
      <c r="T305" s="42">
        <f>Cagra!T305+Cuman!T305+Ceco!T305+Csper!T305+Cchi!T305+Cgiur!T305</f>
        <v>0</v>
      </c>
      <c r="U305" s="42">
        <f>Cagra!U305+Cuman!U305+Ceco!U305+Csper!U305+Cchi!U305+Cgiur!U305</f>
        <v>0</v>
      </c>
      <c r="V305" s="42">
        <f>Cagra!V305+Cuman!V305+Ceco!V305+Csper!V305+Cchi!V305+Cgiur!V305</f>
        <v>0</v>
      </c>
      <c r="W305" s="42">
        <f>Cagra!W305+Cuman!W305+Ceco!W305+Csper!W305+Cchi!W305+Cgiur!W305</f>
        <v>0</v>
      </c>
    </row>
    <row r="306" spans="2:23" ht="30" customHeight="1">
      <c r="B306" s="23"/>
      <c r="C306" s="249">
        <v>2018</v>
      </c>
      <c r="D306" s="249"/>
      <c r="E306" s="225" t="s">
        <v>983</v>
      </c>
      <c r="F306" s="270" t="s">
        <v>982</v>
      </c>
      <c r="G306" s="270"/>
      <c r="H306" s="270"/>
      <c r="I306" s="225" t="s">
        <v>450</v>
      </c>
      <c r="J306" s="270" t="s">
        <v>17</v>
      </c>
      <c r="K306" s="270"/>
      <c r="L306" s="223" t="s">
        <v>29</v>
      </c>
      <c r="M306" s="223">
        <v>4</v>
      </c>
      <c r="N306" s="249" t="s">
        <v>19</v>
      </c>
      <c r="O306" s="249"/>
      <c r="P306" s="249"/>
      <c r="Q306" s="223" t="s">
        <v>18</v>
      </c>
      <c r="R306" s="42">
        <f>Cagra!R306+Cuman!R306+Ceco!R306+Csper!R306+Cchi!R306+Cgiur!R306</f>
        <v>0</v>
      </c>
      <c r="S306" s="42">
        <f>Cagra!S306+Cuman!S306+Ceco!S306+Csper!S306+Cchi!S306+Cgiur!S306</f>
        <v>0</v>
      </c>
      <c r="T306" s="42">
        <f>Cagra!T306+Cuman!T306+Ceco!T306+Csper!T306+Cchi!T306+Cgiur!T306</f>
        <v>0</v>
      </c>
      <c r="U306" s="42">
        <f>Cagra!U306+Cuman!U306+Ceco!U306+Csper!U306+Cchi!U306+Cgiur!U306</f>
        <v>0</v>
      </c>
      <c r="V306" s="42">
        <f>Cagra!V306+Cuman!V306+Ceco!V306+Csper!V306+Cchi!V306+Cgiur!V306</f>
        <v>0</v>
      </c>
      <c r="W306" s="42">
        <f>Cagra!W306+Cuman!W306+Ceco!W306+Csper!W306+Cchi!W306+Cgiur!W306</f>
        <v>0</v>
      </c>
    </row>
    <row r="307" spans="2:23" ht="30" customHeight="1">
      <c r="B307" s="23"/>
      <c r="C307" s="249">
        <v>2018</v>
      </c>
      <c r="D307" s="249"/>
      <c r="E307" s="225" t="s">
        <v>981</v>
      </c>
      <c r="F307" s="270" t="s">
        <v>980</v>
      </c>
      <c r="G307" s="270"/>
      <c r="H307" s="270"/>
      <c r="I307" s="225" t="s">
        <v>450</v>
      </c>
      <c r="J307" s="270" t="s">
        <v>17</v>
      </c>
      <c r="K307" s="270"/>
      <c r="L307" s="223" t="s">
        <v>29</v>
      </c>
      <c r="M307" s="223">
        <v>4</v>
      </c>
      <c r="N307" s="249" t="s">
        <v>19</v>
      </c>
      <c r="O307" s="249"/>
      <c r="P307" s="249"/>
      <c r="Q307" s="223" t="s">
        <v>18</v>
      </c>
      <c r="R307" s="42">
        <f>Cagra!R307+Cuman!R307+Ceco!R307+Csper!R307+Cchi!R307+Cgiur!R307</f>
        <v>0</v>
      </c>
      <c r="S307" s="42">
        <f>Cagra!S307+Cuman!S307+Ceco!S307+Csper!S307+Cchi!S307+Cgiur!S307</f>
        <v>0</v>
      </c>
      <c r="T307" s="42">
        <f>Cagra!T307+Cuman!T307+Ceco!T307+Csper!T307+Cchi!T307+Cgiur!T307</f>
        <v>0</v>
      </c>
      <c r="U307" s="42">
        <f>Cagra!U307+Cuman!U307+Ceco!U307+Csper!U307+Cchi!U307+Cgiur!U307</f>
        <v>0</v>
      </c>
      <c r="V307" s="42">
        <f>Cagra!V307+Cuman!V307+Ceco!V307+Csper!V307+Cchi!V307+Cgiur!V307</f>
        <v>0</v>
      </c>
      <c r="W307" s="42">
        <f>Cagra!W307+Cuman!W307+Ceco!W307+Csper!W307+Cchi!W307+Cgiur!W307</f>
        <v>0</v>
      </c>
    </row>
    <row r="308" spans="2:23" ht="30" customHeight="1">
      <c r="B308" s="23"/>
      <c r="C308" s="249">
        <v>2018</v>
      </c>
      <c r="D308" s="249"/>
      <c r="E308" s="225" t="s">
        <v>979</v>
      </c>
      <c r="F308" s="270" t="s">
        <v>978</v>
      </c>
      <c r="G308" s="270"/>
      <c r="H308" s="270"/>
      <c r="I308" s="225" t="s">
        <v>450</v>
      </c>
      <c r="J308" s="270" t="s">
        <v>17</v>
      </c>
      <c r="K308" s="270"/>
      <c r="L308" s="223" t="s">
        <v>29</v>
      </c>
      <c r="M308" s="223">
        <v>4</v>
      </c>
      <c r="N308" s="249" t="s">
        <v>19</v>
      </c>
      <c r="O308" s="249"/>
      <c r="P308" s="249"/>
      <c r="Q308" s="223" t="s">
        <v>18</v>
      </c>
      <c r="R308" s="42">
        <f>Cagra!R308+Cuman!R308+Ceco!R308+Csper!R308+Cchi!R308+Cgiur!R308</f>
        <v>0</v>
      </c>
      <c r="S308" s="42">
        <f>Cagra!S308+Cuman!S308+Ceco!S308+Csper!S308+Cchi!S308+Cgiur!S308</f>
        <v>0</v>
      </c>
      <c r="T308" s="42">
        <f>Cagra!T308+Cuman!T308+Ceco!T308+Csper!T308+Cchi!T308+Cgiur!T308</f>
        <v>0</v>
      </c>
      <c r="U308" s="42">
        <f>Cagra!U308+Cuman!U308+Ceco!U308+Csper!U308+Cchi!U308+Cgiur!U308</f>
        <v>0</v>
      </c>
      <c r="V308" s="42">
        <f>Cagra!V308+Cuman!V308+Ceco!V308+Csper!V308+Cchi!V308+Cgiur!V308</f>
        <v>0</v>
      </c>
      <c r="W308" s="42">
        <f>Cagra!W308+Cuman!W308+Ceco!W308+Csper!W308+Cchi!W308+Cgiur!W308</f>
        <v>0</v>
      </c>
    </row>
    <row r="309" spans="2:23" ht="30" customHeight="1">
      <c r="B309" s="23"/>
      <c r="C309" s="249">
        <v>2018</v>
      </c>
      <c r="D309" s="249"/>
      <c r="E309" s="225" t="s">
        <v>977</v>
      </c>
      <c r="F309" s="270" t="s">
        <v>976</v>
      </c>
      <c r="G309" s="270"/>
      <c r="H309" s="270"/>
      <c r="I309" s="225" t="s">
        <v>450</v>
      </c>
      <c r="J309" s="270" t="s">
        <v>17</v>
      </c>
      <c r="K309" s="270"/>
      <c r="L309" s="223" t="s">
        <v>29</v>
      </c>
      <c r="M309" s="223">
        <v>4</v>
      </c>
      <c r="N309" s="249" t="s">
        <v>19</v>
      </c>
      <c r="O309" s="249"/>
      <c r="P309" s="249"/>
      <c r="Q309" s="223" t="s">
        <v>18</v>
      </c>
      <c r="R309" s="42">
        <f>Cagra!R309+Cuman!R309+Ceco!R309+Csper!R309+Cchi!R309+Cgiur!R309</f>
        <v>0</v>
      </c>
      <c r="S309" s="42">
        <f>Cagra!S309+Cuman!S309+Ceco!S309+Csper!S309+Cchi!S309+Cgiur!S309</f>
        <v>0</v>
      </c>
      <c r="T309" s="42">
        <f>Cagra!T309+Cuman!T309+Ceco!T309+Csper!T309+Cchi!T309+Cgiur!T309</f>
        <v>0</v>
      </c>
      <c r="U309" s="42">
        <f>Cagra!U309+Cuman!U309+Ceco!U309+Csper!U309+Cchi!U309+Cgiur!U309</f>
        <v>0</v>
      </c>
      <c r="V309" s="42">
        <f>Cagra!V309+Cuman!V309+Ceco!V309+Csper!V309+Cchi!V309+Cgiur!V309</f>
        <v>0</v>
      </c>
      <c r="W309" s="42">
        <f>Cagra!W309+Cuman!W309+Ceco!W309+Csper!W309+Cchi!W309+Cgiur!W309</f>
        <v>0</v>
      </c>
    </row>
    <row r="310" spans="2:23" ht="30" customHeight="1">
      <c r="B310" s="23"/>
      <c r="C310" s="249">
        <v>2018</v>
      </c>
      <c r="D310" s="249"/>
      <c r="E310" s="225" t="s">
        <v>975</v>
      </c>
      <c r="F310" s="270" t="s">
        <v>974</v>
      </c>
      <c r="G310" s="270"/>
      <c r="H310" s="270"/>
      <c r="I310" s="225" t="s">
        <v>450</v>
      </c>
      <c r="J310" s="270" t="s">
        <v>17</v>
      </c>
      <c r="K310" s="270"/>
      <c r="L310" s="223" t="s">
        <v>29</v>
      </c>
      <c r="M310" s="223">
        <v>4</v>
      </c>
      <c r="N310" s="249" t="s">
        <v>19</v>
      </c>
      <c r="O310" s="249"/>
      <c r="P310" s="249"/>
      <c r="Q310" s="223" t="s">
        <v>18</v>
      </c>
      <c r="R310" s="42">
        <f>Cagra!R310+Cuman!R310+Ceco!R310+Csper!R310+Cchi!R310+Cgiur!R310</f>
        <v>0</v>
      </c>
      <c r="S310" s="42">
        <f>Cagra!S310+Cuman!S310+Ceco!S310+Csper!S310+Cchi!S310+Cgiur!S310</f>
        <v>0</v>
      </c>
      <c r="T310" s="42">
        <f>Cagra!T310+Cuman!T310+Ceco!T310+Csper!T310+Cchi!T310+Cgiur!T310</f>
        <v>0</v>
      </c>
      <c r="U310" s="42">
        <f>Cagra!U310+Cuman!U310+Ceco!U310+Csper!U310+Cchi!U310+Cgiur!U310</f>
        <v>0</v>
      </c>
      <c r="V310" s="42">
        <f>Cagra!V310+Cuman!V310+Ceco!V310+Csper!V310+Cchi!V310+Cgiur!V310</f>
        <v>0</v>
      </c>
      <c r="W310" s="42">
        <f>Cagra!W310+Cuman!W310+Ceco!W310+Csper!W310+Cchi!W310+Cgiur!W310</f>
        <v>0</v>
      </c>
    </row>
    <row r="311" spans="2:23" ht="30" customHeight="1">
      <c r="B311" s="23"/>
      <c r="C311" s="249">
        <v>2018</v>
      </c>
      <c r="D311" s="249"/>
      <c r="E311" s="225" t="s">
        <v>973</v>
      </c>
      <c r="F311" s="270" t="s">
        <v>972</v>
      </c>
      <c r="G311" s="270"/>
      <c r="H311" s="270"/>
      <c r="I311" s="225" t="s">
        <v>450</v>
      </c>
      <c r="J311" s="270" t="s">
        <v>17</v>
      </c>
      <c r="K311" s="270"/>
      <c r="L311" s="223" t="s">
        <v>29</v>
      </c>
      <c r="M311" s="223">
        <v>4</v>
      </c>
      <c r="N311" s="249" t="s">
        <v>19</v>
      </c>
      <c r="O311" s="249"/>
      <c r="P311" s="249"/>
      <c r="Q311" s="223" t="s">
        <v>18</v>
      </c>
      <c r="R311" s="42">
        <f>Cagra!R311+Cuman!R311+Ceco!R311+Csper!R311+Cchi!R311+Cgiur!R311</f>
        <v>0</v>
      </c>
      <c r="S311" s="42">
        <f>Cagra!S311+Cuman!S311+Ceco!S311+Csper!S311+Cchi!S311+Cgiur!S311</f>
        <v>0</v>
      </c>
      <c r="T311" s="42">
        <f>Cagra!T311+Cuman!T311+Ceco!T311+Csper!T311+Cchi!T311+Cgiur!T311</f>
        <v>0</v>
      </c>
      <c r="U311" s="42">
        <f>Cagra!U311+Cuman!U311+Ceco!U311+Csper!U311+Cchi!U311+Cgiur!U311</f>
        <v>0</v>
      </c>
      <c r="V311" s="42">
        <f>Cagra!V311+Cuman!V311+Ceco!V311+Csper!V311+Cchi!V311+Cgiur!V311</f>
        <v>0</v>
      </c>
      <c r="W311" s="42">
        <f>Cagra!W311+Cuman!W311+Ceco!W311+Csper!W311+Cchi!W311+Cgiur!W311</f>
        <v>0</v>
      </c>
    </row>
    <row r="312" spans="2:23" s="41" customFormat="1" ht="30" customHeight="1">
      <c r="B312" s="24"/>
      <c r="C312" s="259">
        <v>2018</v>
      </c>
      <c r="D312" s="259"/>
      <c r="E312" s="8" t="s">
        <v>971</v>
      </c>
      <c r="F312" s="261" t="s">
        <v>970</v>
      </c>
      <c r="G312" s="261"/>
      <c r="H312" s="261"/>
      <c r="I312" s="8" t="s">
        <v>450</v>
      </c>
      <c r="J312" s="261" t="s">
        <v>17</v>
      </c>
      <c r="K312" s="261"/>
      <c r="L312" s="226" t="s">
        <v>18</v>
      </c>
      <c r="M312" s="226">
        <v>3</v>
      </c>
      <c r="N312" s="259" t="s">
        <v>19</v>
      </c>
      <c r="O312" s="259"/>
      <c r="P312" s="259"/>
      <c r="Q312" s="226" t="s">
        <v>18</v>
      </c>
      <c r="R312" s="40">
        <f>Cagra!R312+Cuman!R312+Ceco!R312+Csper!R312+Cchi!R312+Cgiur!R312</f>
        <v>0</v>
      </c>
      <c r="S312" s="40">
        <f>Cagra!S312+Cuman!S312+Ceco!S312+Csper!S312+Cchi!S312+Cgiur!S312</f>
        <v>0</v>
      </c>
      <c r="T312" s="40">
        <f>Cagra!T312+Cuman!T312+Ceco!T312+Csper!T312+Cchi!T312+Cgiur!T312</f>
        <v>0</v>
      </c>
      <c r="U312" s="40">
        <f>Cagra!U312+Cuman!U312+Ceco!U312+Csper!U312+Cchi!U312+Cgiur!U312</f>
        <v>0</v>
      </c>
      <c r="V312" s="40">
        <f>Cagra!V312+Cuman!V312+Ceco!V312+Csper!V312+Cchi!V312+Cgiur!V312</f>
        <v>0</v>
      </c>
      <c r="W312" s="40">
        <f>Cagra!W312+Cuman!W312+Ceco!W312+Csper!W312+Cchi!W312+Cgiur!W312</f>
        <v>0</v>
      </c>
    </row>
    <row r="313" spans="2:23" ht="30" customHeight="1">
      <c r="B313" s="23"/>
      <c r="C313" s="249">
        <v>2018</v>
      </c>
      <c r="D313" s="249"/>
      <c r="E313" s="225" t="s">
        <v>969</v>
      </c>
      <c r="F313" s="270" t="s">
        <v>968</v>
      </c>
      <c r="G313" s="270"/>
      <c r="H313" s="270"/>
      <c r="I313" s="225" t="s">
        <v>450</v>
      </c>
      <c r="J313" s="270" t="s">
        <v>17</v>
      </c>
      <c r="K313" s="270"/>
      <c r="L313" s="223" t="s">
        <v>29</v>
      </c>
      <c r="M313" s="223">
        <v>4</v>
      </c>
      <c r="N313" s="249" t="s">
        <v>19</v>
      </c>
      <c r="O313" s="249"/>
      <c r="P313" s="249"/>
      <c r="Q313" s="223" t="s">
        <v>18</v>
      </c>
      <c r="R313" s="42">
        <f>Cagra!R313+Cuman!R313+Ceco!R313+Csper!R313+Cchi!R313+Cgiur!R313</f>
        <v>0</v>
      </c>
      <c r="S313" s="42">
        <f>Cagra!S313+Cuman!S313+Ceco!S313+Csper!S313+Cchi!S313+Cgiur!S313</f>
        <v>0</v>
      </c>
      <c r="T313" s="42">
        <f>Cagra!T313+Cuman!T313+Ceco!T313+Csper!T313+Cchi!T313+Cgiur!T313</f>
        <v>0</v>
      </c>
      <c r="U313" s="42">
        <f>Cagra!U313+Cuman!U313+Ceco!U313+Csper!U313+Cchi!U313+Cgiur!U313</f>
        <v>0</v>
      </c>
      <c r="V313" s="42">
        <f>Cagra!V313+Cuman!V313+Ceco!V313+Csper!V313+Cchi!V313+Cgiur!V313</f>
        <v>0</v>
      </c>
      <c r="W313" s="42">
        <f>Cagra!W313+Cuman!W313+Ceco!W313+Csper!W313+Cchi!W313+Cgiur!W313</f>
        <v>0</v>
      </c>
    </row>
    <row r="314" spans="2:23" ht="30" customHeight="1">
      <c r="B314" s="23"/>
      <c r="C314" s="249">
        <v>2018</v>
      </c>
      <c r="D314" s="249"/>
      <c r="E314" s="225" t="s">
        <v>967</v>
      </c>
      <c r="F314" s="270" t="s">
        <v>966</v>
      </c>
      <c r="G314" s="270"/>
      <c r="H314" s="270"/>
      <c r="I314" s="225" t="s">
        <v>450</v>
      </c>
      <c r="J314" s="270" t="s">
        <v>17</v>
      </c>
      <c r="K314" s="270"/>
      <c r="L314" s="223" t="s">
        <v>29</v>
      </c>
      <c r="M314" s="223">
        <v>4</v>
      </c>
      <c r="N314" s="249" t="s">
        <v>19</v>
      </c>
      <c r="O314" s="249"/>
      <c r="P314" s="249"/>
      <c r="Q314" s="223" t="s">
        <v>18</v>
      </c>
      <c r="R314" s="42">
        <f>Cagra!R314+Cuman!R314+Ceco!R314+Csper!R314+Cchi!R314+Cgiur!R314</f>
        <v>0</v>
      </c>
      <c r="S314" s="42">
        <f>Cagra!S314+Cuman!S314+Ceco!S314+Csper!S314+Cchi!S314+Cgiur!S314</f>
        <v>0</v>
      </c>
      <c r="T314" s="42">
        <f>Cagra!T314+Cuman!T314+Ceco!T314+Csper!T314+Cchi!T314+Cgiur!T314</f>
        <v>0</v>
      </c>
      <c r="U314" s="42">
        <f>Cagra!U314+Cuman!U314+Ceco!U314+Csper!U314+Cchi!U314+Cgiur!U314</f>
        <v>0</v>
      </c>
      <c r="V314" s="42">
        <f>Cagra!V314+Cuman!V314+Ceco!V314+Csper!V314+Cchi!V314+Cgiur!V314</f>
        <v>0</v>
      </c>
      <c r="W314" s="42">
        <f>Cagra!W314+Cuman!W314+Ceco!W314+Csper!W314+Cchi!W314+Cgiur!W314</f>
        <v>0</v>
      </c>
    </row>
    <row r="315" spans="2:23" s="39" customFormat="1" ht="30" customHeight="1">
      <c r="B315" s="25"/>
      <c r="C315" s="256">
        <v>2018</v>
      </c>
      <c r="D315" s="256"/>
      <c r="E315" s="231" t="s">
        <v>965</v>
      </c>
      <c r="F315" s="258" t="s">
        <v>964</v>
      </c>
      <c r="G315" s="258"/>
      <c r="H315" s="258"/>
      <c r="I315" s="231" t="s">
        <v>450</v>
      </c>
      <c r="J315" s="258" t="s">
        <v>17</v>
      </c>
      <c r="K315" s="258"/>
      <c r="L315" s="229" t="s">
        <v>18</v>
      </c>
      <c r="M315" s="229">
        <v>2</v>
      </c>
      <c r="N315" s="256" t="s">
        <v>19</v>
      </c>
      <c r="O315" s="256"/>
      <c r="P315" s="256"/>
      <c r="Q315" s="229" t="s">
        <v>18</v>
      </c>
      <c r="R315" s="38">
        <f>Cagra!R315+Cuman!R315+Ceco!R315+Csper!R315+Cchi!R315+Cgiur!R315</f>
        <v>0</v>
      </c>
      <c r="S315" s="38">
        <f>Cagra!S315+Cuman!S315+Ceco!S315+Csper!S315+Cchi!S315+Cgiur!S315</f>
        <v>394698.10000000003</v>
      </c>
      <c r="T315" s="38">
        <f>Cagra!T315+Cuman!T315+Ceco!T315+Csper!T315+Cchi!T315+Cgiur!T315</f>
        <v>40483.299999999996</v>
      </c>
      <c r="U315" s="38">
        <f>Cagra!U315+Cuman!U315+Ceco!U315+Csper!U315+Cchi!U315+Cgiur!U315</f>
        <v>135.78</v>
      </c>
      <c r="V315" s="38">
        <f>Cagra!V315+Cuman!V315+Ceco!V315+Csper!V315+Cchi!V315+Cgiur!V315</f>
        <v>116363.01999999999</v>
      </c>
      <c r="W315" s="38">
        <f>Cagra!W315+Cuman!W315+Ceco!W315+Csper!W315+Cchi!W315+Cgiur!W315</f>
        <v>551680.19999999995</v>
      </c>
    </row>
    <row r="316" spans="2:23" s="41" customFormat="1" ht="30" customHeight="1">
      <c r="B316" s="24"/>
      <c r="C316" s="259">
        <v>2018</v>
      </c>
      <c r="D316" s="259"/>
      <c r="E316" s="8" t="s">
        <v>963</v>
      </c>
      <c r="F316" s="261" t="s">
        <v>962</v>
      </c>
      <c r="G316" s="261"/>
      <c r="H316" s="261"/>
      <c r="I316" s="8" t="s">
        <v>450</v>
      </c>
      <c r="J316" s="261" t="s">
        <v>17</v>
      </c>
      <c r="K316" s="261"/>
      <c r="L316" s="226" t="s">
        <v>18</v>
      </c>
      <c r="M316" s="226">
        <v>3</v>
      </c>
      <c r="N316" s="259" t="s">
        <v>19</v>
      </c>
      <c r="O316" s="259"/>
      <c r="P316" s="259"/>
      <c r="Q316" s="226" t="s">
        <v>18</v>
      </c>
      <c r="R316" s="40">
        <f>Cagra!R316+Cuman!R316+Ceco!R316+Csper!R316+Cchi!R316+Cgiur!R316</f>
        <v>0</v>
      </c>
      <c r="S316" s="40">
        <f>Cagra!S316+Cuman!S316+Ceco!S316+Csper!S316+Cchi!S316+Cgiur!S316</f>
        <v>0</v>
      </c>
      <c r="T316" s="40">
        <f>Cagra!T316+Cuman!T316+Ceco!T316+Csper!T316+Cchi!T316+Cgiur!T316</f>
        <v>0</v>
      </c>
      <c r="U316" s="40">
        <f>Cagra!U316+Cuman!U316+Ceco!U316+Csper!U316+Cchi!U316+Cgiur!U316</f>
        <v>0</v>
      </c>
      <c r="V316" s="40">
        <f>Cagra!V316+Cuman!V316+Ceco!V316+Csper!V316+Cchi!V316+Cgiur!V316</f>
        <v>0</v>
      </c>
      <c r="W316" s="40">
        <f>Cagra!W316+Cuman!W316+Ceco!W316+Csper!W316+Cchi!W316+Cgiur!W316</f>
        <v>0</v>
      </c>
    </row>
    <row r="317" spans="2:23" ht="30" customHeight="1">
      <c r="B317" s="23"/>
      <c r="C317" s="249">
        <v>2018</v>
      </c>
      <c r="D317" s="249"/>
      <c r="E317" s="225" t="s">
        <v>961</v>
      </c>
      <c r="F317" s="270" t="s">
        <v>960</v>
      </c>
      <c r="G317" s="270"/>
      <c r="H317" s="270"/>
      <c r="I317" s="225" t="s">
        <v>450</v>
      </c>
      <c r="J317" s="270" t="s">
        <v>17</v>
      </c>
      <c r="K317" s="270"/>
      <c r="L317" s="223" t="s">
        <v>29</v>
      </c>
      <c r="M317" s="223">
        <v>4</v>
      </c>
      <c r="N317" s="249" t="s">
        <v>19</v>
      </c>
      <c r="O317" s="249"/>
      <c r="P317" s="249"/>
      <c r="Q317" s="223" t="s">
        <v>18</v>
      </c>
      <c r="R317" s="42">
        <f>Cagra!R317+Cuman!R317+Ceco!R317+Csper!R317+Cchi!R317+Cgiur!R317</f>
        <v>0</v>
      </c>
      <c r="S317" s="42">
        <f>Cagra!S317+Cuman!S317+Ceco!S317+Csper!S317+Cchi!S317+Cgiur!S317</f>
        <v>0</v>
      </c>
      <c r="T317" s="42">
        <f>Cagra!T317+Cuman!T317+Ceco!T317+Csper!T317+Cchi!T317+Cgiur!T317</f>
        <v>0</v>
      </c>
      <c r="U317" s="42">
        <f>Cagra!U317+Cuman!U317+Ceco!U317+Csper!U317+Cchi!U317+Cgiur!U317</f>
        <v>0</v>
      </c>
      <c r="V317" s="42">
        <f>Cagra!V317+Cuman!V317+Ceco!V317+Csper!V317+Cchi!V317+Cgiur!V317</f>
        <v>0</v>
      </c>
      <c r="W317" s="42">
        <f>Cagra!W317+Cuman!W317+Ceco!W317+Csper!W317+Cchi!W317+Cgiur!W317</f>
        <v>0</v>
      </c>
    </row>
    <row r="318" spans="2:23" s="41" customFormat="1" ht="30" customHeight="1">
      <c r="B318" s="24"/>
      <c r="C318" s="259">
        <v>2018</v>
      </c>
      <c r="D318" s="259"/>
      <c r="E318" s="8" t="s">
        <v>959</v>
      </c>
      <c r="F318" s="261" t="s">
        <v>958</v>
      </c>
      <c r="G318" s="261"/>
      <c r="H318" s="261"/>
      <c r="I318" s="8" t="s">
        <v>450</v>
      </c>
      <c r="J318" s="261" t="s">
        <v>17</v>
      </c>
      <c r="K318" s="261"/>
      <c r="L318" s="226" t="s">
        <v>18</v>
      </c>
      <c r="M318" s="226">
        <v>3</v>
      </c>
      <c r="N318" s="259" t="s">
        <v>19</v>
      </c>
      <c r="O318" s="259"/>
      <c r="P318" s="259"/>
      <c r="Q318" s="226" t="s">
        <v>18</v>
      </c>
      <c r="R318" s="40">
        <f>Cagra!R318+Cuman!R318+Ceco!R318+Csper!R318+Cchi!R318+Cgiur!R318</f>
        <v>0</v>
      </c>
      <c r="S318" s="40">
        <f>Cagra!S318+Cuman!S318+Ceco!S318+Csper!S318+Cchi!S318+Cgiur!S318</f>
        <v>0</v>
      </c>
      <c r="T318" s="40">
        <f>Cagra!T318+Cuman!T318+Ceco!T318+Csper!T318+Cchi!T318+Cgiur!T318</f>
        <v>0</v>
      </c>
      <c r="U318" s="40">
        <f>Cagra!U318+Cuman!U318+Ceco!U318+Csper!U318+Cchi!U318+Cgiur!U318</f>
        <v>0</v>
      </c>
      <c r="V318" s="40">
        <f>Cagra!V318+Cuman!V318+Ceco!V318+Csper!V318+Cchi!V318+Cgiur!V318</f>
        <v>0</v>
      </c>
      <c r="W318" s="40">
        <f>Cagra!W318+Cuman!W318+Ceco!W318+Csper!W318+Cchi!W318+Cgiur!W318</f>
        <v>0</v>
      </c>
    </row>
    <row r="319" spans="2:23" ht="30" customHeight="1">
      <c r="B319" s="23"/>
      <c r="C319" s="249">
        <v>2018</v>
      </c>
      <c r="D319" s="249"/>
      <c r="E319" s="225" t="s">
        <v>957</v>
      </c>
      <c r="F319" s="270" t="s">
        <v>956</v>
      </c>
      <c r="G319" s="270"/>
      <c r="H319" s="270"/>
      <c r="I319" s="225" t="s">
        <v>450</v>
      </c>
      <c r="J319" s="270" t="s">
        <v>17</v>
      </c>
      <c r="K319" s="270"/>
      <c r="L319" s="223" t="s">
        <v>29</v>
      </c>
      <c r="M319" s="223">
        <v>4</v>
      </c>
      <c r="N319" s="249" t="s">
        <v>19</v>
      </c>
      <c r="O319" s="249"/>
      <c r="P319" s="249"/>
      <c r="Q319" s="223" t="s">
        <v>18</v>
      </c>
      <c r="R319" s="42">
        <f>Cagra!R319+Cuman!R319+Ceco!R319+Csper!R319+Cchi!R319+Cgiur!R319</f>
        <v>0</v>
      </c>
      <c r="S319" s="42">
        <f>Cagra!S319+Cuman!S319+Ceco!S319+Csper!S319+Cchi!S319+Cgiur!S319</f>
        <v>0</v>
      </c>
      <c r="T319" s="42">
        <f>Cagra!T319+Cuman!T319+Ceco!T319+Csper!T319+Cchi!T319+Cgiur!T319</f>
        <v>0</v>
      </c>
      <c r="U319" s="42">
        <f>Cagra!U319+Cuman!U319+Ceco!U319+Csper!U319+Cchi!U319+Cgiur!U319</f>
        <v>0</v>
      </c>
      <c r="V319" s="42">
        <f>Cagra!V319+Cuman!V319+Ceco!V319+Csper!V319+Cchi!V319+Cgiur!V319</f>
        <v>0</v>
      </c>
      <c r="W319" s="42">
        <f>Cagra!W319+Cuman!W319+Ceco!W319+Csper!W319+Cchi!W319+Cgiur!W319</f>
        <v>0</v>
      </c>
    </row>
    <row r="320" spans="2:23" s="41" customFormat="1" ht="43.5" customHeight="1">
      <c r="B320" s="24"/>
      <c r="C320" s="259">
        <v>2018</v>
      </c>
      <c r="D320" s="259"/>
      <c r="E320" s="8" t="s">
        <v>955</v>
      </c>
      <c r="F320" s="261" t="s">
        <v>954</v>
      </c>
      <c r="G320" s="261"/>
      <c r="H320" s="261"/>
      <c r="I320" s="8" t="s">
        <v>450</v>
      </c>
      <c r="J320" s="261" t="s">
        <v>17</v>
      </c>
      <c r="K320" s="261"/>
      <c r="L320" s="226" t="s">
        <v>18</v>
      </c>
      <c r="M320" s="226">
        <v>3</v>
      </c>
      <c r="N320" s="259" t="s">
        <v>19</v>
      </c>
      <c r="O320" s="259"/>
      <c r="P320" s="259"/>
      <c r="Q320" s="226" t="s">
        <v>18</v>
      </c>
      <c r="R320" s="40">
        <f>Cagra!R320+Cuman!R320+Ceco!R320+Csper!R320+Cchi!R320+Cgiur!R320</f>
        <v>0</v>
      </c>
      <c r="S320" s="40">
        <f>Cagra!S320+Cuman!S320+Ceco!S320+Csper!S320+Cchi!S320+Cgiur!S320</f>
        <v>0</v>
      </c>
      <c r="T320" s="40">
        <f>Cagra!T320+Cuman!T320+Ceco!T320+Csper!T320+Cchi!T320+Cgiur!T320</f>
        <v>0</v>
      </c>
      <c r="U320" s="40">
        <f>Cagra!U320+Cuman!U320+Ceco!U320+Csper!U320+Cchi!U320+Cgiur!U320</f>
        <v>0</v>
      </c>
      <c r="V320" s="40">
        <f>Cagra!V320+Cuman!V320+Ceco!V320+Csper!V320+Cchi!V320+Cgiur!V320</f>
        <v>0</v>
      </c>
      <c r="W320" s="40">
        <f>Cagra!W320+Cuman!W320+Ceco!W320+Csper!W320+Cchi!W320+Cgiur!W320</f>
        <v>0</v>
      </c>
    </row>
    <row r="321" spans="2:23" ht="30" customHeight="1">
      <c r="B321" s="23"/>
      <c r="C321" s="249">
        <v>2018</v>
      </c>
      <c r="D321" s="249"/>
      <c r="E321" s="225" t="s">
        <v>953</v>
      </c>
      <c r="F321" s="270" t="s">
        <v>952</v>
      </c>
      <c r="G321" s="270"/>
      <c r="H321" s="270"/>
      <c r="I321" s="225" t="s">
        <v>450</v>
      </c>
      <c r="J321" s="270" t="s">
        <v>17</v>
      </c>
      <c r="K321" s="270"/>
      <c r="L321" s="223" t="s">
        <v>29</v>
      </c>
      <c r="M321" s="223">
        <v>4</v>
      </c>
      <c r="N321" s="249" t="s">
        <v>19</v>
      </c>
      <c r="O321" s="249"/>
      <c r="P321" s="249"/>
      <c r="Q321" s="223" t="s">
        <v>18</v>
      </c>
      <c r="R321" s="42">
        <f>Cagra!R321+Cuman!R321+Ceco!R321+Csper!R321+Cchi!R321+Cgiur!R321</f>
        <v>0</v>
      </c>
      <c r="S321" s="42">
        <f>Cagra!S321+Cuman!S321+Ceco!S321+Csper!S321+Cchi!S321+Cgiur!S321</f>
        <v>0</v>
      </c>
      <c r="T321" s="42">
        <f>Cagra!T321+Cuman!T321+Ceco!T321+Csper!T321+Cchi!T321+Cgiur!T321</f>
        <v>0</v>
      </c>
      <c r="U321" s="42">
        <f>Cagra!U321+Cuman!U321+Ceco!U321+Csper!U321+Cchi!U321+Cgiur!U321</f>
        <v>0</v>
      </c>
      <c r="V321" s="42">
        <f>Cagra!V321+Cuman!V321+Ceco!V321+Csper!V321+Cchi!V321+Cgiur!V321</f>
        <v>0</v>
      </c>
      <c r="W321" s="42">
        <f>Cagra!W321+Cuman!W321+Ceco!W321+Csper!W321+Cchi!W321+Cgiur!W321</f>
        <v>0</v>
      </c>
    </row>
    <row r="322" spans="2:23" ht="30" customHeight="1">
      <c r="B322" s="23"/>
      <c r="C322" s="249">
        <v>2018</v>
      </c>
      <c r="D322" s="249"/>
      <c r="E322" s="225" t="s">
        <v>951</v>
      </c>
      <c r="F322" s="270" t="s">
        <v>950</v>
      </c>
      <c r="G322" s="270"/>
      <c r="H322" s="270"/>
      <c r="I322" s="225" t="s">
        <v>450</v>
      </c>
      <c r="J322" s="270" t="s">
        <v>17</v>
      </c>
      <c r="K322" s="270"/>
      <c r="L322" s="223" t="s">
        <v>29</v>
      </c>
      <c r="M322" s="223">
        <v>4</v>
      </c>
      <c r="N322" s="249" t="s">
        <v>19</v>
      </c>
      <c r="O322" s="249"/>
      <c r="P322" s="249"/>
      <c r="Q322" s="223" t="s">
        <v>18</v>
      </c>
      <c r="R322" s="42">
        <f>Cagra!R322+Cuman!R322+Ceco!R322+Csper!R322+Cchi!R322+Cgiur!R322</f>
        <v>0</v>
      </c>
      <c r="S322" s="42">
        <f>Cagra!S322+Cuman!S322+Ceco!S322+Csper!S322+Cchi!S322+Cgiur!S322</f>
        <v>0</v>
      </c>
      <c r="T322" s="42">
        <f>Cagra!T322+Cuman!T322+Ceco!T322+Csper!T322+Cchi!T322+Cgiur!T322</f>
        <v>0</v>
      </c>
      <c r="U322" s="42">
        <f>Cagra!U322+Cuman!U322+Ceco!U322+Csper!U322+Cchi!U322+Cgiur!U322</f>
        <v>0</v>
      </c>
      <c r="V322" s="42">
        <f>Cagra!V322+Cuman!V322+Ceco!V322+Csper!V322+Cchi!V322+Cgiur!V322</f>
        <v>0</v>
      </c>
      <c r="W322" s="42">
        <f>Cagra!W322+Cuman!W322+Ceco!W322+Csper!W322+Cchi!W322+Cgiur!W322</f>
        <v>0</v>
      </c>
    </row>
    <row r="323" spans="2:23" s="41" customFormat="1" ht="30" customHeight="1">
      <c r="B323" s="24"/>
      <c r="C323" s="259">
        <v>2018</v>
      </c>
      <c r="D323" s="259"/>
      <c r="E323" s="8" t="s">
        <v>949</v>
      </c>
      <c r="F323" s="261" t="s">
        <v>948</v>
      </c>
      <c r="G323" s="261"/>
      <c r="H323" s="261"/>
      <c r="I323" s="8" t="s">
        <v>450</v>
      </c>
      <c r="J323" s="261" t="s">
        <v>17</v>
      </c>
      <c r="K323" s="261"/>
      <c r="L323" s="226" t="s">
        <v>18</v>
      </c>
      <c r="M323" s="226">
        <v>3</v>
      </c>
      <c r="N323" s="259" t="s">
        <v>19</v>
      </c>
      <c r="O323" s="259"/>
      <c r="P323" s="259"/>
      <c r="Q323" s="226" t="s">
        <v>18</v>
      </c>
      <c r="R323" s="40">
        <f>Cagra!R323+Cuman!R323+Ceco!R323+Csper!R323+Cchi!R323+Cgiur!R323</f>
        <v>0</v>
      </c>
      <c r="S323" s="40">
        <f>Cagra!S323+Cuman!S323+Ceco!S323+Csper!S323+Cchi!S323+Cgiur!S323</f>
        <v>1124.8400000000001</v>
      </c>
      <c r="T323" s="40">
        <f>Cagra!T323+Cuman!T323+Ceco!T323+Csper!T323+Cchi!T323+Cgiur!T323</f>
        <v>190.38</v>
      </c>
      <c r="U323" s="40">
        <f>Cagra!U323+Cuman!U323+Ceco!U323+Csper!U323+Cchi!U323+Cgiur!U323</f>
        <v>0</v>
      </c>
      <c r="V323" s="40">
        <f>Cagra!V323+Cuman!V323+Ceco!V323+Csper!V323+Cchi!V323+Cgiur!V323</f>
        <v>474.18</v>
      </c>
      <c r="W323" s="40">
        <f>Cagra!W323+Cuman!W323+Ceco!W323+Csper!W323+Cchi!W323+Cgiur!W323</f>
        <v>1789.4</v>
      </c>
    </row>
    <row r="324" spans="2:23" ht="30" customHeight="1">
      <c r="B324" s="23"/>
      <c r="C324" s="249">
        <v>2018</v>
      </c>
      <c r="D324" s="249"/>
      <c r="E324" s="225" t="s">
        <v>947</v>
      </c>
      <c r="F324" s="270" t="s">
        <v>946</v>
      </c>
      <c r="G324" s="270"/>
      <c r="H324" s="270"/>
      <c r="I324" s="225" t="s">
        <v>450</v>
      </c>
      <c r="J324" s="270" t="s">
        <v>17</v>
      </c>
      <c r="K324" s="270"/>
      <c r="L324" s="223" t="s">
        <v>29</v>
      </c>
      <c r="M324" s="223">
        <v>4</v>
      </c>
      <c r="N324" s="249" t="s">
        <v>19</v>
      </c>
      <c r="O324" s="249"/>
      <c r="P324" s="249"/>
      <c r="Q324" s="223" t="s">
        <v>18</v>
      </c>
      <c r="R324" s="42">
        <f>Cagra!R324+Cuman!R324+Ceco!R324+Csper!R324+Cchi!R324+Cgiur!R324</f>
        <v>0</v>
      </c>
      <c r="S324" s="42">
        <f>Cagra!S324+Cuman!S324+Ceco!S324+Csper!S324+Cchi!S324+Cgiur!S324</f>
        <v>0</v>
      </c>
      <c r="T324" s="42">
        <f>Cagra!T324+Cuman!T324+Ceco!T324+Csper!T324+Cchi!T324+Cgiur!T324</f>
        <v>0</v>
      </c>
      <c r="U324" s="42">
        <f>Cagra!U324+Cuman!U324+Ceco!U324+Csper!U324+Cchi!U324+Cgiur!U324</f>
        <v>0</v>
      </c>
      <c r="V324" s="42">
        <f>Cagra!V324+Cuman!V324+Ceco!V324+Csper!V324+Cchi!V324+Cgiur!V324</f>
        <v>0</v>
      </c>
      <c r="W324" s="42">
        <f>Cagra!W324+Cuman!W324+Ceco!W324+Csper!W324+Cchi!W324+Cgiur!W324</f>
        <v>0</v>
      </c>
    </row>
    <row r="325" spans="2:23" ht="30" customHeight="1">
      <c r="B325" s="23"/>
      <c r="C325" s="249">
        <v>2018</v>
      </c>
      <c r="D325" s="249"/>
      <c r="E325" s="225" t="s">
        <v>945</v>
      </c>
      <c r="F325" s="270" t="s">
        <v>944</v>
      </c>
      <c r="G325" s="270"/>
      <c r="H325" s="270"/>
      <c r="I325" s="225" t="s">
        <v>450</v>
      </c>
      <c r="J325" s="270" t="s">
        <v>17</v>
      </c>
      <c r="K325" s="270"/>
      <c r="L325" s="223" t="s">
        <v>29</v>
      </c>
      <c r="M325" s="223">
        <v>4</v>
      </c>
      <c r="N325" s="249" t="s">
        <v>19</v>
      </c>
      <c r="O325" s="249"/>
      <c r="P325" s="249"/>
      <c r="Q325" s="223" t="s">
        <v>18</v>
      </c>
      <c r="R325" s="42">
        <f>Cagra!R325+Cuman!R325+Ceco!R325+Csper!R325+Cchi!R325+Cgiur!R325</f>
        <v>0</v>
      </c>
      <c r="S325" s="42">
        <f>Cagra!S325+Cuman!S325+Ceco!S325+Csper!S325+Cchi!S325+Cgiur!S325</f>
        <v>186.56</v>
      </c>
      <c r="T325" s="42">
        <f>Cagra!T325+Cuman!T325+Ceco!T325+Csper!T325+Cchi!T325+Cgiur!T325</f>
        <v>190.38</v>
      </c>
      <c r="U325" s="42">
        <f>Cagra!U325+Cuman!U325+Ceco!U325+Csper!U325+Cchi!U325+Cgiur!U325</f>
        <v>0</v>
      </c>
      <c r="V325" s="42">
        <f>Cagra!V325+Cuman!V325+Ceco!V325+Csper!V325+Cchi!V325+Cgiur!V325</f>
        <v>474.18</v>
      </c>
      <c r="W325" s="42">
        <f>Cagra!W325+Cuman!W325+Ceco!W325+Csper!W325+Cchi!W325+Cgiur!W325</f>
        <v>851.11999999999989</v>
      </c>
    </row>
    <row r="326" spans="2:23" ht="30" customHeight="1">
      <c r="B326" s="23"/>
      <c r="C326" s="249">
        <v>2018</v>
      </c>
      <c r="D326" s="249"/>
      <c r="E326" s="225" t="s">
        <v>943</v>
      </c>
      <c r="F326" s="270" t="s">
        <v>942</v>
      </c>
      <c r="G326" s="270"/>
      <c r="H326" s="270"/>
      <c r="I326" s="225" t="s">
        <v>450</v>
      </c>
      <c r="J326" s="270" t="s">
        <v>17</v>
      </c>
      <c r="K326" s="270"/>
      <c r="L326" s="223" t="s">
        <v>29</v>
      </c>
      <c r="M326" s="223">
        <v>4</v>
      </c>
      <c r="N326" s="249" t="s">
        <v>19</v>
      </c>
      <c r="O326" s="249"/>
      <c r="P326" s="249"/>
      <c r="Q326" s="223" t="s">
        <v>18</v>
      </c>
      <c r="R326" s="42">
        <f>Cagra!R326+Cuman!R326+Ceco!R326+Csper!R326+Cchi!R326+Cgiur!R326</f>
        <v>0</v>
      </c>
      <c r="S326" s="42">
        <f>Cagra!S326+Cuman!S326+Ceco!S326+Csper!S326+Cchi!S326+Cgiur!S326</f>
        <v>938.28</v>
      </c>
      <c r="T326" s="42">
        <f>Cagra!T326+Cuman!T326+Ceco!T326+Csper!T326+Cchi!T326+Cgiur!T326</f>
        <v>0</v>
      </c>
      <c r="U326" s="42">
        <f>Cagra!U326+Cuman!U326+Ceco!U326+Csper!U326+Cchi!U326+Cgiur!U326</f>
        <v>0</v>
      </c>
      <c r="V326" s="42">
        <f>Cagra!V326+Cuman!V326+Ceco!V326+Csper!V326+Cchi!V326+Cgiur!V326</f>
        <v>0</v>
      </c>
      <c r="W326" s="42">
        <f>Cagra!W326+Cuman!W326+Ceco!W326+Csper!W326+Cchi!W326+Cgiur!W326</f>
        <v>938.28</v>
      </c>
    </row>
    <row r="327" spans="2:23" s="41" customFormat="1" ht="30" customHeight="1">
      <c r="B327" s="24"/>
      <c r="C327" s="259">
        <v>2018</v>
      </c>
      <c r="D327" s="259"/>
      <c r="E327" s="8" t="s">
        <v>941</v>
      </c>
      <c r="F327" s="261" t="s">
        <v>940</v>
      </c>
      <c r="G327" s="261"/>
      <c r="H327" s="261"/>
      <c r="I327" s="8" t="s">
        <v>450</v>
      </c>
      <c r="J327" s="261" t="s">
        <v>17</v>
      </c>
      <c r="K327" s="261"/>
      <c r="L327" s="226" t="s">
        <v>18</v>
      </c>
      <c r="M327" s="226">
        <v>3</v>
      </c>
      <c r="N327" s="259" t="s">
        <v>19</v>
      </c>
      <c r="O327" s="259"/>
      <c r="P327" s="259"/>
      <c r="Q327" s="226" t="s">
        <v>18</v>
      </c>
      <c r="R327" s="40">
        <f>Cagra!R327+Cuman!R327+Ceco!R327+Csper!R327+Cchi!R327+Cgiur!R327</f>
        <v>0</v>
      </c>
      <c r="S327" s="40">
        <f>Cagra!S327+Cuman!S327+Ceco!S327+Csper!S327+Cchi!S327+Cgiur!S327</f>
        <v>2005.88</v>
      </c>
      <c r="T327" s="40">
        <f>Cagra!T327+Cuman!T327+Ceco!T327+Csper!T327+Cchi!T327+Cgiur!T327</f>
        <v>0</v>
      </c>
      <c r="U327" s="40">
        <f>Cagra!U327+Cuman!U327+Ceco!U327+Csper!U327+Cchi!U327+Cgiur!U327</f>
        <v>0</v>
      </c>
      <c r="V327" s="40">
        <f>Cagra!V327+Cuman!V327+Ceco!V327+Csper!V327+Cchi!V327+Cgiur!V327</f>
        <v>0</v>
      </c>
      <c r="W327" s="40">
        <f>Cagra!W327+Cuman!W327+Ceco!W327+Csper!W327+Cchi!W327+Cgiur!W327</f>
        <v>2005.88</v>
      </c>
    </row>
    <row r="328" spans="2:23" ht="30" customHeight="1">
      <c r="B328" s="23"/>
      <c r="C328" s="249">
        <v>2018</v>
      </c>
      <c r="D328" s="249"/>
      <c r="E328" s="225" t="s">
        <v>939</v>
      </c>
      <c r="F328" s="270" t="s">
        <v>938</v>
      </c>
      <c r="G328" s="270"/>
      <c r="H328" s="270"/>
      <c r="I328" s="225" t="s">
        <v>450</v>
      </c>
      <c r="J328" s="270" t="s">
        <v>17</v>
      </c>
      <c r="K328" s="270"/>
      <c r="L328" s="223" t="s">
        <v>29</v>
      </c>
      <c r="M328" s="223">
        <v>4</v>
      </c>
      <c r="N328" s="249" t="s">
        <v>19</v>
      </c>
      <c r="O328" s="249"/>
      <c r="P328" s="249"/>
      <c r="Q328" s="223" t="s">
        <v>18</v>
      </c>
      <c r="R328" s="42">
        <f>Cagra!R328+Cuman!R328+Ceco!R328+Csper!R328+Cchi!R328+Cgiur!R328</f>
        <v>0</v>
      </c>
      <c r="S328" s="42">
        <f>Cagra!S328+Cuman!S328+Ceco!S328+Csper!S328+Cchi!S328+Cgiur!S328</f>
        <v>2005.88</v>
      </c>
      <c r="T328" s="42">
        <f>Cagra!T328+Cuman!T328+Ceco!T328+Csper!T328+Cchi!T328+Cgiur!T328</f>
        <v>0</v>
      </c>
      <c r="U328" s="42">
        <f>Cagra!U328+Cuman!U328+Ceco!U328+Csper!U328+Cchi!U328+Cgiur!U328</f>
        <v>0</v>
      </c>
      <c r="V328" s="42">
        <f>Cagra!V328+Cuman!V328+Ceco!V328+Csper!V328+Cchi!V328+Cgiur!V328</f>
        <v>0</v>
      </c>
      <c r="W328" s="42">
        <f>Cagra!W328+Cuman!W328+Ceco!W328+Csper!W328+Cchi!W328+Cgiur!W328</f>
        <v>2005.88</v>
      </c>
    </row>
    <row r="329" spans="2:23" ht="30" customHeight="1">
      <c r="B329" s="23"/>
      <c r="C329" s="249">
        <v>2018</v>
      </c>
      <c r="D329" s="249"/>
      <c r="E329" s="225" t="s">
        <v>937</v>
      </c>
      <c r="F329" s="270" t="s">
        <v>936</v>
      </c>
      <c r="G329" s="270"/>
      <c r="H329" s="270"/>
      <c r="I329" s="225" t="s">
        <v>450</v>
      </c>
      <c r="J329" s="270" t="s">
        <v>17</v>
      </c>
      <c r="K329" s="270"/>
      <c r="L329" s="223" t="s">
        <v>29</v>
      </c>
      <c r="M329" s="223">
        <v>4</v>
      </c>
      <c r="N329" s="249" t="s">
        <v>19</v>
      </c>
      <c r="O329" s="249"/>
      <c r="P329" s="249"/>
      <c r="Q329" s="223" t="s">
        <v>18</v>
      </c>
      <c r="R329" s="42">
        <f>Cagra!R329+Cuman!R329+Ceco!R329+Csper!R329+Cchi!R329+Cgiur!R329</f>
        <v>0</v>
      </c>
      <c r="S329" s="42">
        <f>Cagra!S329+Cuman!S329+Ceco!S329+Csper!S329+Cchi!S329+Cgiur!S329</f>
        <v>0</v>
      </c>
      <c r="T329" s="42">
        <f>Cagra!T329+Cuman!T329+Ceco!T329+Csper!T329+Cchi!T329+Cgiur!T329</f>
        <v>0</v>
      </c>
      <c r="U329" s="42">
        <f>Cagra!U329+Cuman!U329+Ceco!U329+Csper!U329+Cchi!U329+Cgiur!U329</f>
        <v>0</v>
      </c>
      <c r="V329" s="42">
        <f>Cagra!V329+Cuman!V329+Ceco!V329+Csper!V329+Cchi!V329+Cgiur!V329</f>
        <v>0</v>
      </c>
      <c r="W329" s="42">
        <f>Cagra!W329+Cuman!W329+Ceco!W329+Csper!W329+Cchi!W329+Cgiur!W329</f>
        <v>0</v>
      </c>
    </row>
    <row r="330" spans="2:23" s="41" customFormat="1" ht="30" customHeight="1">
      <c r="B330" s="24"/>
      <c r="C330" s="259">
        <v>2018</v>
      </c>
      <c r="D330" s="259"/>
      <c r="E330" s="8" t="s">
        <v>935</v>
      </c>
      <c r="F330" s="261" t="s">
        <v>934</v>
      </c>
      <c r="G330" s="261"/>
      <c r="H330" s="261"/>
      <c r="I330" s="8" t="s">
        <v>450</v>
      </c>
      <c r="J330" s="261" t="s">
        <v>17</v>
      </c>
      <c r="K330" s="261"/>
      <c r="L330" s="226" t="s">
        <v>18</v>
      </c>
      <c r="M330" s="226">
        <v>3</v>
      </c>
      <c r="N330" s="259" t="s">
        <v>19</v>
      </c>
      <c r="O330" s="259"/>
      <c r="P330" s="259"/>
      <c r="Q330" s="226" t="s">
        <v>18</v>
      </c>
      <c r="R330" s="40">
        <f>Cagra!R330+Cuman!R330+Ceco!R330+Csper!R330+Cchi!R330+Cgiur!R330</f>
        <v>0</v>
      </c>
      <c r="S330" s="40">
        <f>Cagra!S330+Cuman!S330+Ceco!S330+Csper!S330+Cchi!S330+Cgiur!S330</f>
        <v>0</v>
      </c>
      <c r="T330" s="40">
        <f>Cagra!T330+Cuman!T330+Ceco!T330+Csper!T330+Cchi!T330+Cgiur!T330</f>
        <v>0</v>
      </c>
      <c r="U330" s="40">
        <f>Cagra!U330+Cuman!U330+Ceco!U330+Csper!U330+Cchi!U330+Cgiur!U330</f>
        <v>0</v>
      </c>
      <c r="V330" s="40">
        <f>Cagra!V330+Cuman!V330+Ceco!V330+Csper!V330+Cchi!V330+Cgiur!V330</f>
        <v>0</v>
      </c>
      <c r="W330" s="40">
        <f>Cagra!W330+Cuman!W330+Ceco!W330+Csper!W330+Cchi!W330+Cgiur!W330</f>
        <v>0</v>
      </c>
    </row>
    <row r="331" spans="2:23" ht="30" customHeight="1">
      <c r="B331" s="23"/>
      <c r="C331" s="249">
        <v>2018</v>
      </c>
      <c r="D331" s="249"/>
      <c r="E331" s="225" t="s">
        <v>933</v>
      </c>
      <c r="F331" s="270" t="s">
        <v>932</v>
      </c>
      <c r="G331" s="270"/>
      <c r="H331" s="270"/>
      <c r="I331" s="225" t="s">
        <v>450</v>
      </c>
      <c r="J331" s="270" t="s">
        <v>17</v>
      </c>
      <c r="K331" s="270"/>
      <c r="L331" s="223" t="s">
        <v>29</v>
      </c>
      <c r="M331" s="223">
        <v>4</v>
      </c>
      <c r="N331" s="249" t="s">
        <v>19</v>
      </c>
      <c r="O331" s="249"/>
      <c r="P331" s="249"/>
      <c r="Q331" s="223" t="s">
        <v>18</v>
      </c>
      <c r="R331" s="42">
        <f>Cagra!R331+Cuman!R331+Ceco!R331+Csper!R331+Cchi!R331+Cgiur!R331</f>
        <v>0</v>
      </c>
      <c r="S331" s="42">
        <f>Cagra!S331+Cuman!S331+Ceco!S331+Csper!S331+Cchi!S331+Cgiur!S331</f>
        <v>0</v>
      </c>
      <c r="T331" s="42">
        <f>Cagra!T331+Cuman!T331+Ceco!T331+Csper!T331+Cchi!T331+Cgiur!T331</f>
        <v>0</v>
      </c>
      <c r="U331" s="42">
        <f>Cagra!U331+Cuman!U331+Ceco!U331+Csper!U331+Cchi!U331+Cgiur!U331</f>
        <v>0</v>
      </c>
      <c r="V331" s="42">
        <f>Cagra!V331+Cuman!V331+Ceco!V331+Csper!V331+Cchi!V331+Cgiur!V331</f>
        <v>0</v>
      </c>
      <c r="W331" s="42">
        <f>Cagra!W331+Cuman!W331+Ceco!W331+Csper!W331+Cchi!W331+Cgiur!W331</f>
        <v>0</v>
      </c>
    </row>
    <row r="332" spans="2:23" s="41" customFormat="1" ht="30" customHeight="1">
      <c r="B332" s="24"/>
      <c r="C332" s="259">
        <v>2018</v>
      </c>
      <c r="D332" s="259"/>
      <c r="E332" s="8" t="s">
        <v>931</v>
      </c>
      <c r="F332" s="261" t="s">
        <v>930</v>
      </c>
      <c r="G332" s="261"/>
      <c r="H332" s="261"/>
      <c r="I332" s="8" t="s">
        <v>450</v>
      </c>
      <c r="J332" s="261" t="s">
        <v>17</v>
      </c>
      <c r="K332" s="261"/>
      <c r="L332" s="226" t="s">
        <v>18</v>
      </c>
      <c r="M332" s="226">
        <v>3</v>
      </c>
      <c r="N332" s="259" t="s">
        <v>19</v>
      </c>
      <c r="O332" s="259"/>
      <c r="P332" s="259"/>
      <c r="Q332" s="226" t="s">
        <v>18</v>
      </c>
      <c r="R332" s="40">
        <f>Cagra!R332+Cuman!R332+Ceco!R332+Csper!R332+Cchi!R332+Cgiur!R332</f>
        <v>0</v>
      </c>
      <c r="S332" s="40">
        <f>Cagra!S332+Cuman!S332+Ceco!S332+Csper!S332+Cchi!S332+Cgiur!S332</f>
        <v>0</v>
      </c>
      <c r="T332" s="40">
        <f>Cagra!T332+Cuman!T332+Ceco!T332+Csper!T332+Cchi!T332+Cgiur!T332</f>
        <v>0</v>
      </c>
      <c r="U332" s="40">
        <f>Cagra!U332+Cuman!U332+Ceco!U332+Csper!U332+Cchi!U332+Cgiur!U332</f>
        <v>0</v>
      </c>
      <c r="V332" s="40">
        <f>Cagra!V332+Cuman!V332+Ceco!V332+Csper!V332+Cchi!V332+Cgiur!V332</f>
        <v>0</v>
      </c>
      <c r="W332" s="40">
        <f>Cagra!W332+Cuman!W332+Ceco!W332+Csper!W332+Cchi!W332+Cgiur!W332</f>
        <v>0</v>
      </c>
    </row>
    <row r="333" spans="2:23" ht="30" customHeight="1">
      <c r="B333" s="23"/>
      <c r="C333" s="249">
        <v>2018</v>
      </c>
      <c r="D333" s="249"/>
      <c r="E333" s="225" t="s">
        <v>929</v>
      </c>
      <c r="F333" s="270" t="s">
        <v>928</v>
      </c>
      <c r="G333" s="270"/>
      <c r="H333" s="270"/>
      <c r="I333" s="225" t="s">
        <v>450</v>
      </c>
      <c r="J333" s="270" t="s">
        <v>17</v>
      </c>
      <c r="K333" s="270"/>
      <c r="L333" s="223" t="s">
        <v>29</v>
      </c>
      <c r="M333" s="223">
        <v>4</v>
      </c>
      <c r="N333" s="249" t="s">
        <v>19</v>
      </c>
      <c r="O333" s="249"/>
      <c r="P333" s="249"/>
      <c r="Q333" s="223" t="s">
        <v>18</v>
      </c>
      <c r="R333" s="42">
        <f>Cagra!R333+Cuman!R333+Ceco!R333+Csper!R333+Cchi!R333+Cgiur!R333</f>
        <v>0</v>
      </c>
      <c r="S333" s="42">
        <f>Cagra!S333+Cuman!S333+Ceco!S333+Csper!S333+Cchi!S333+Cgiur!S333</f>
        <v>0</v>
      </c>
      <c r="T333" s="42">
        <f>Cagra!T333+Cuman!T333+Ceco!T333+Csper!T333+Cchi!T333+Cgiur!T333</f>
        <v>0</v>
      </c>
      <c r="U333" s="42">
        <f>Cagra!U333+Cuman!U333+Ceco!U333+Csper!U333+Cchi!U333+Cgiur!U333</f>
        <v>0</v>
      </c>
      <c r="V333" s="42">
        <f>Cagra!V333+Cuman!V333+Ceco!V333+Csper!V333+Cchi!V333+Cgiur!V333</f>
        <v>0</v>
      </c>
      <c r="W333" s="42">
        <f>Cagra!W333+Cuman!W333+Ceco!W333+Csper!W333+Cchi!W333+Cgiur!W333</f>
        <v>0</v>
      </c>
    </row>
    <row r="334" spans="2:23" ht="30" customHeight="1">
      <c r="B334" s="23"/>
      <c r="C334" s="249">
        <v>2018</v>
      </c>
      <c r="D334" s="249"/>
      <c r="E334" s="225" t="s">
        <v>927</v>
      </c>
      <c r="F334" s="270" t="s">
        <v>926</v>
      </c>
      <c r="G334" s="270"/>
      <c r="H334" s="270"/>
      <c r="I334" s="225" t="s">
        <v>450</v>
      </c>
      <c r="J334" s="270" t="s">
        <v>17</v>
      </c>
      <c r="K334" s="270"/>
      <c r="L334" s="223" t="s">
        <v>29</v>
      </c>
      <c r="M334" s="223">
        <v>4</v>
      </c>
      <c r="N334" s="249" t="s">
        <v>19</v>
      </c>
      <c r="O334" s="249"/>
      <c r="P334" s="249"/>
      <c r="Q334" s="223" t="s">
        <v>18</v>
      </c>
      <c r="R334" s="42">
        <f>Cagra!R334+Cuman!R334+Ceco!R334+Csper!R334+Cchi!R334+Cgiur!R334</f>
        <v>0</v>
      </c>
      <c r="S334" s="42">
        <f>Cagra!S334+Cuman!S334+Ceco!S334+Csper!S334+Cchi!S334+Cgiur!S334</f>
        <v>0</v>
      </c>
      <c r="T334" s="42">
        <f>Cagra!T334+Cuman!T334+Ceco!T334+Csper!T334+Cchi!T334+Cgiur!T334</f>
        <v>0</v>
      </c>
      <c r="U334" s="42">
        <f>Cagra!U334+Cuman!U334+Ceco!U334+Csper!U334+Cchi!U334+Cgiur!U334</f>
        <v>0</v>
      </c>
      <c r="V334" s="42">
        <f>Cagra!V334+Cuman!V334+Ceco!V334+Csper!V334+Cchi!V334+Cgiur!V334</f>
        <v>0</v>
      </c>
      <c r="W334" s="42">
        <f>Cagra!W334+Cuman!W334+Ceco!W334+Csper!W334+Cchi!W334+Cgiur!W334</f>
        <v>0</v>
      </c>
    </row>
    <row r="335" spans="2:23" s="41" customFormat="1" ht="30" customHeight="1">
      <c r="B335" s="24"/>
      <c r="C335" s="259">
        <v>2018</v>
      </c>
      <c r="D335" s="259"/>
      <c r="E335" s="8" t="s">
        <v>925</v>
      </c>
      <c r="F335" s="261" t="s">
        <v>924</v>
      </c>
      <c r="G335" s="261"/>
      <c r="H335" s="261"/>
      <c r="I335" s="8" t="s">
        <v>450</v>
      </c>
      <c r="J335" s="261" t="s">
        <v>17</v>
      </c>
      <c r="K335" s="261"/>
      <c r="L335" s="226" t="s">
        <v>18</v>
      </c>
      <c r="M335" s="226">
        <v>3</v>
      </c>
      <c r="N335" s="259" t="s">
        <v>19</v>
      </c>
      <c r="O335" s="259"/>
      <c r="P335" s="259"/>
      <c r="Q335" s="226" t="s">
        <v>18</v>
      </c>
      <c r="R335" s="40">
        <f>Cagra!R335+Cuman!R335+Ceco!R335+Csper!R335+Cchi!R335+Cgiur!R335</f>
        <v>0</v>
      </c>
      <c r="S335" s="40">
        <f>Cagra!S335+Cuman!S335+Ceco!S335+Csper!S335+Cchi!S335+Cgiur!S335</f>
        <v>0</v>
      </c>
      <c r="T335" s="40">
        <f>Cagra!T335+Cuman!T335+Ceco!T335+Csper!T335+Cchi!T335+Cgiur!T335</f>
        <v>0</v>
      </c>
      <c r="U335" s="40">
        <f>Cagra!U335+Cuman!U335+Ceco!U335+Csper!U335+Cchi!U335+Cgiur!U335</f>
        <v>0</v>
      </c>
      <c r="V335" s="40">
        <f>Cagra!V335+Cuman!V335+Ceco!V335+Csper!V335+Cchi!V335+Cgiur!V335</f>
        <v>0</v>
      </c>
      <c r="W335" s="40">
        <f>Cagra!W335+Cuman!W335+Ceco!W335+Csper!W335+Cchi!W335+Cgiur!W335</f>
        <v>0</v>
      </c>
    </row>
    <row r="336" spans="2:23" ht="30" customHeight="1">
      <c r="B336" s="23"/>
      <c r="C336" s="249">
        <v>2018</v>
      </c>
      <c r="D336" s="249"/>
      <c r="E336" s="225" t="s">
        <v>923</v>
      </c>
      <c r="F336" s="270" t="s">
        <v>922</v>
      </c>
      <c r="G336" s="270"/>
      <c r="H336" s="270"/>
      <c r="I336" s="225" t="s">
        <v>450</v>
      </c>
      <c r="J336" s="270" t="s">
        <v>17</v>
      </c>
      <c r="K336" s="270"/>
      <c r="L336" s="223" t="s">
        <v>29</v>
      </c>
      <c r="M336" s="223">
        <v>4</v>
      </c>
      <c r="N336" s="249" t="s">
        <v>19</v>
      </c>
      <c r="O336" s="249"/>
      <c r="P336" s="249"/>
      <c r="Q336" s="223" t="s">
        <v>18</v>
      </c>
      <c r="R336" s="42">
        <f>Cagra!R336+Cuman!R336+Ceco!R336+Csper!R336+Cchi!R336+Cgiur!R336</f>
        <v>0</v>
      </c>
      <c r="S336" s="42">
        <f>Cagra!S336+Cuman!S336+Ceco!S336+Csper!S336+Cchi!S336+Cgiur!S336</f>
        <v>0</v>
      </c>
      <c r="T336" s="42">
        <f>Cagra!T336+Cuman!T336+Ceco!T336+Csper!T336+Cchi!T336+Cgiur!T336</f>
        <v>0</v>
      </c>
      <c r="U336" s="42">
        <f>Cagra!U336+Cuman!U336+Ceco!U336+Csper!U336+Cchi!U336+Cgiur!U336</f>
        <v>0</v>
      </c>
      <c r="V336" s="42">
        <f>Cagra!V336+Cuman!V336+Ceco!V336+Csper!V336+Cchi!V336+Cgiur!V336</f>
        <v>0</v>
      </c>
      <c r="W336" s="42">
        <f>Cagra!W336+Cuman!W336+Ceco!W336+Csper!W336+Cchi!W336+Cgiur!W336</f>
        <v>0</v>
      </c>
    </row>
    <row r="337" spans="2:23" ht="30" customHeight="1">
      <c r="B337" s="23"/>
      <c r="C337" s="249">
        <v>2018</v>
      </c>
      <c r="D337" s="249"/>
      <c r="E337" s="225" t="s">
        <v>921</v>
      </c>
      <c r="F337" s="270" t="s">
        <v>920</v>
      </c>
      <c r="G337" s="270"/>
      <c r="H337" s="270"/>
      <c r="I337" s="225" t="s">
        <v>450</v>
      </c>
      <c r="J337" s="270" t="s">
        <v>17</v>
      </c>
      <c r="K337" s="270"/>
      <c r="L337" s="223" t="s">
        <v>29</v>
      </c>
      <c r="M337" s="223">
        <v>4</v>
      </c>
      <c r="N337" s="249" t="s">
        <v>19</v>
      </c>
      <c r="O337" s="249"/>
      <c r="P337" s="249"/>
      <c r="Q337" s="223" t="s">
        <v>18</v>
      </c>
      <c r="R337" s="42">
        <f>Cagra!R337+Cuman!R337+Ceco!R337+Csper!R337+Cchi!R337+Cgiur!R337</f>
        <v>0</v>
      </c>
      <c r="S337" s="42">
        <f>Cagra!S337+Cuman!S337+Ceco!S337+Csper!S337+Cchi!S337+Cgiur!S337</f>
        <v>0</v>
      </c>
      <c r="T337" s="42">
        <f>Cagra!T337+Cuman!T337+Ceco!T337+Csper!T337+Cchi!T337+Cgiur!T337</f>
        <v>0</v>
      </c>
      <c r="U337" s="42">
        <f>Cagra!U337+Cuman!U337+Ceco!U337+Csper!U337+Cchi!U337+Cgiur!U337</f>
        <v>0</v>
      </c>
      <c r="V337" s="42">
        <f>Cagra!V337+Cuman!V337+Ceco!V337+Csper!V337+Cchi!V337+Cgiur!V337</f>
        <v>0</v>
      </c>
      <c r="W337" s="42">
        <f>Cagra!W337+Cuman!W337+Ceco!W337+Csper!W337+Cchi!W337+Cgiur!W337</f>
        <v>0</v>
      </c>
    </row>
    <row r="338" spans="2:23" ht="30" customHeight="1">
      <c r="B338" s="23"/>
      <c r="C338" s="249">
        <v>2018</v>
      </c>
      <c r="D338" s="249"/>
      <c r="E338" s="225" t="s">
        <v>919</v>
      </c>
      <c r="F338" s="270" t="s">
        <v>918</v>
      </c>
      <c r="G338" s="270"/>
      <c r="H338" s="270"/>
      <c r="I338" s="225" t="s">
        <v>450</v>
      </c>
      <c r="J338" s="270" t="s">
        <v>17</v>
      </c>
      <c r="K338" s="270"/>
      <c r="L338" s="223" t="s">
        <v>29</v>
      </c>
      <c r="M338" s="223">
        <v>4</v>
      </c>
      <c r="N338" s="249" t="s">
        <v>19</v>
      </c>
      <c r="O338" s="249"/>
      <c r="P338" s="249"/>
      <c r="Q338" s="223" t="s">
        <v>18</v>
      </c>
      <c r="R338" s="42">
        <f>Cagra!R338+Cuman!R338+Ceco!R338+Csper!R338+Cchi!R338+Cgiur!R338</f>
        <v>0</v>
      </c>
      <c r="S338" s="42">
        <f>Cagra!S338+Cuman!S338+Ceco!S338+Csper!S338+Cchi!S338+Cgiur!S338</f>
        <v>0</v>
      </c>
      <c r="T338" s="42">
        <f>Cagra!T338+Cuman!T338+Ceco!T338+Csper!T338+Cchi!T338+Cgiur!T338</f>
        <v>0</v>
      </c>
      <c r="U338" s="42">
        <f>Cagra!U338+Cuman!U338+Ceco!U338+Csper!U338+Cchi!U338+Cgiur!U338</f>
        <v>0</v>
      </c>
      <c r="V338" s="42">
        <f>Cagra!V338+Cuman!V338+Ceco!V338+Csper!V338+Cchi!V338+Cgiur!V338</f>
        <v>0</v>
      </c>
      <c r="W338" s="42">
        <f>Cagra!W338+Cuman!W338+Ceco!W338+Csper!W338+Cchi!W338+Cgiur!W338</f>
        <v>0</v>
      </c>
    </row>
    <row r="339" spans="2:23" ht="30" customHeight="1">
      <c r="B339" s="23"/>
      <c r="C339" s="249">
        <v>2018</v>
      </c>
      <c r="D339" s="249"/>
      <c r="E339" s="225" t="s">
        <v>917</v>
      </c>
      <c r="F339" s="270" t="s">
        <v>916</v>
      </c>
      <c r="G339" s="270"/>
      <c r="H339" s="270"/>
      <c r="I339" s="225" t="s">
        <v>450</v>
      </c>
      <c r="J339" s="270" t="s">
        <v>17</v>
      </c>
      <c r="K339" s="270"/>
      <c r="L339" s="223" t="s">
        <v>29</v>
      </c>
      <c r="M339" s="223">
        <v>4</v>
      </c>
      <c r="N339" s="249" t="s">
        <v>19</v>
      </c>
      <c r="O339" s="249"/>
      <c r="P339" s="249"/>
      <c r="Q339" s="223" t="s">
        <v>18</v>
      </c>
      <c r="R339" s="42">
        <f>Cagra!R339+Cuman!R339+Ceco!R339+Csper!R339+Cchi!R339+Cgiur!R339</f>
        <v>0</v>
      </c>
      <c r="S339" s="42">
        <f>Cagra!S339+Cuman!S339+Ceco!S339+Csper!S339+Cchi!S339+Cgiur!S339</f>
        <v>0</v>
      </c>
      <c r="T339" s="42">
        <f>Cagra!T339+Cuman!T339+Ceco!T339+Csper!T339+Cchi!T339+Cgiur!T339</f>
        <v>0</v>
      </c>
      <c r="U339" s="42">
        <f>Cagra!U339+Cuman!U339+Ceco!U339+Csper!U339+Cchi!U339+Cgiur!U339</f>
        <v>0</v>
      </c>
      <c r="V339" s="42">
        <f>Cagra!V339+Cuman!V339+Ceco!V339+Csper!V339+Cchi!V339+Cgiur!V339</f>
        <v>0</v>
      </c>
      <c r="W339" s="42">
        <f>Cagra!W339+Cuman!W339+Ceco!W339+Csper!W339+Cchi!W339+Cgiur!W339</f>
        <v>0</v>
      </c>
    </row>
    <row r="340" spans="2:23" ht="30" customHeight="1">
      <c r="B340" s="23"/>
      <c r="C340" s="249">
        <v>2018</v>
      </c>
      <c r="D340" s="249"/>
      <c r="E340" s="225" t="s">
        <v>915</v>
      </c>
      <c r="F340" s="270" t="s">
        <v>914</v>
      </c>
      <c r="G340" s="270"/>
      <c r="H340" s="270"/>
      <c r="I340" s="225" t="s">
        <v>450</v>
      </c>
      <c r="J340" s="270" t="s">
        <v>17</v>
      </c>
      <c r="K340" s="270"/>
      <c r="L340" s="223" t="s">
        <v>29</v>
      </c>
      <c r="M340" s="223">
        <v>4</v>
      </c>
      <c r="N340" s="249" t="s">
        <v>19</v>
      </c>
      <c r="O340" s="249"/>
      <c r="P340" s="249"/>
      <c r="Q340" s="223" t="s">
        <v>18</v>
      </c>
      <c r="R340" s="42">
        <f>Cagra!R340+Cuman!R340+Ceco!R340+Csper!R340+Cchi!R340+Cgiur!R340</f>
        <v>0</v>
      </c>
      <c r="S340" s="42">
        <f>Cagra!S340+Cuman!S340+Ceco!S340+Csper!S340+Cchi!S340+Cgiur!S340</f>
        <v>0</v>
      </c>
      <c r="T340" s="42">
        <f>Cagra!T340+Cuman!T340+Ceco!T340+Csper!T340+Cchi!T340+Cgiur!T340</f>
        <v>0</v>
      </c>
      <c r="U340" s="42">
        <f>Cagra!U340+Cuman!U340+Ceco!U340+Csper!U340+Cchi!U340+Cgiur!U340</f>
        <v>0</v>
      </c>
      <c r="V340" s="42">
        <f>Cagra!V340+Cuman!V340+Ceco!V340+Csper!V340+Cchi!V340+Cgiur!V340</f>
        <v>0</v>
      </c>
      <c r="W340" s="42">
        <f>Cagra!W340+Cuman!W340+Ceco!W340+Csper!W340+Cchi!W340+Cgiur!W340</f>
        <v>0</v>
      </c>
    </row>
    <row r="341" spans="2:23" s="41" customFormat="1" ht="30" customHeight="1">
      <c r="B341" s="24"/>
      <c r="C341" s="259">
        <v>2018</v>
      </c>
      <c r="D341" s="259"/>
      <c r="E341" s="8" t="s">
        <v>913</v>
      </c>
      <c r="F341" s="261" t="s">
        <v>912</v>
      </c>
      <c r="G341" s="261"/>
      <c r="H341" s="261"/>
      <c r="I341" s="8" t="s">
        <v>450</v>
      </c>
      <c r="J341" s="261" t="s">
        <v>17</v>
      </c>
      <c r="K341" s="261"/>
      <c r="L341" s="226" t="s">
        <v>18</v>
      </c>
      <c r="M341" s="226">
        <v>3</v>
      </c>
      <c r="N341" s="259" t="s">
        <v>19</v>
      </c>
      <c r="O341" s="259"/>
      <c r="P341" s="259"/>
      <c r="Q341" s="226" t="s">
        <v>18</v>
      </c>
      <c r="R341" s="40">
        <f>Cagra!R341+Cuman!R341+Ceco!R341+Csper!R341+Cchi!R341+Cgiur!R341</f>
        <v>0</v>
      </c>
      <c r="S341" s="40">
        <f>Cagra!S341+Cuman!S341+Ceco!S341+Csper!S341+Cchi!S341+Cgiur!S341</f>
        <v>382280.16</v>
      </c>
      <c r="T341" s="40">
        <f>Cagra!T341+Cuman!T341+Ceco!T341+Csper!T341+Cchi!T341+Cgiur!T341</f>
        <v>35960.75</v>
      </c>
      <c r="U341" s="40">
        <f>Cagra!U341+Cuman!U341+Ceco!U341+Csper!U341+Cchi!U341+Cgiur!U341</f>
        <v>135.78</v>
      </c>
      <c r="V341" s="40">
        <f>Cagra!V341+Cuman!V341+Ceco!V341+Csper!V341+Cchi!V341+Cgiur!V341</f>
        <v>58298.229999999996</v>
      </c>
      <c r="W341" s="40">
        <f>Cagra!W341+Cuman!W341+Ceco!W341+Csper!W341+Cchi!W341+Cgiur!W341</f>
        <v>476674.92000000004</v>
      </c>
    </row>
    <row r="342" spans="2:23" ht="30" customHeight="1">
      <c r="B342" s="23"/>
      <c r="C342" s="249">
        <v>2018</v>
      </c>
      <c r="D342" s="249"/>
      <c r="E342" s="225" t="s">
        <v>911</v>
      </c>
      <c r="F342" s="270" t="s">
        <v>910</v>
      </c>
      <c r="G342" s="270"/>
      <c r="H342" s="270"/>
      <c r="I342" s="225" t="s">
        <v>450</v>
      </c>
      <c r="J342" s="270" t="s">
        <v>17</v>
      </c>
      <c r="K342" s="270"/>
      <c r="L342" s="223" t="s">
        <v>29</v>
      </c>
      <c r="M342" s="223">
        <v>4</v>
      </c>
      <c r="N342" s="249" t="s">
        <v>19</v>
      </c>
      <c r="O342" s="249"/>
      <c r="P342" s="249"/>
      <c r="Q342" s="223" t="s">
        <v>18</v>
      </c>
      <c r="R342" s="42">
        <f>Cagra!R342+Cuman!R342+Ceco!R342+Csper!R342+Cchi!R342+Cgiur!R342</f>
        <v>0</v>
      </c>
      <c r="S342" s="42">
        <f>Cagra!S342+Cuman!S342+Ceco!S342+Csper!S342+Cchi!S342+Cgiur!S342</f>
        <v>35058.11</v>
      </c>
      <c r="T342" s="42">
        <f>Cagra!T342+Cuman!T342+Ceco!T342+Csper!T342+Cchi!T342+Cgiur!T342</f>
        <v>660.75</v>
      </c>
      <c r="U342" s="42">
        <f>Cagra!U342+Cuman!U342+Ceco!U342+Csper!U342+Cchi!U342+Cgiur!U342</f>
        <v>0</v>
      </c>
      <c r="V342" s="42">
        <f>Cagra!V342+Cuman!V342+Ceco!V342+Csper!V342+Cchi!V342+Cgiur!V342</f>
        <v>3486.76</v>
      </c>
      <c r="W342" s="42">
        <f>Cagra!W342+Cuman!W342+Ceco!W342+Csper!W342+Cchi!W342+Cgiur!W342</f>
        <v>39205.620000000003</v>
      </c>
    </row>
    <row r="343" spans="2:23" ht="30" customHeight="1">
      <c r="B343" s="23"/>
      <c r="C343" s="249">
        <v>2018</v>
      </c>
      <c r="D343" s="249"/>
      <c r="E343" s="225" t="s">
        <v>909</v>
      </c>
      <c r="F343" s="270" t="s">
        <v>908</v>
      </c>
      <c r="G343" s="270"/>
      <c r="H343" s="270"/>
      <c r="I343" s="225" t="s">
        <v>450</v>
      </c>
      <c r="J343" s="270" t="s">
        <v>17</v>
      </c>
      <c r="K343" s="270"/>
      <c r="L343" s="223" t="s">
        <v>29</v>
      </c>
      <c r="M343" s="223">
        <v>4</v>
      </c>
      <c r="N343" s="249" t="s">
        <v>19</v>
      </c>
      <c r="O343" s="249"/>
      <c r="P343" s="249"/>
      <c r="Q343" s="223" t="s">
        <v>18</v>
      </c>
      <c r="R343" s="42">
        <f>Cagra!R343+Cuman!R343+Ceco!R343+Csper!R343+Cchi!R343+Cgiur!R343</f>
        <v>0</v>
      </c>
      <c r="S343" s="42">
        <f>Cagra!S343+Cuman!S343+Ceco!S343+Csper!S343+Cchi!S343+Cgiur!S343</f>
        <v>0</v>
      </c>
      <c r="T343" s="42">
        <f>Cagra!T343+Cuman!T343+Ceco!T343+Csper!T343+Cchi!T343+Cgiur!T343</f>
        <v>0</v>
      </c>
      <c r="U343" s="42">
        <f>Cagra!U343+Cuman!U343+Ceco!U343+Csper!U343+Cchi!U343+Cgiur!U343</f>
        <v>0</v>
      </c>
      <c r="V343" s="42">
        <f>Cagra!V343+Cuman!V343+Ceco!V343+Csper!V343+Cchi!V343+Cgiur!V343</f>
        <v>0</v>
      </c>
      <c r="W343" s="42">
        <f>Cagra!W343+Cuman!W343+Ceco!W343+Csper!W343+Cchi!W343+Cgiur!W343</f>
        <v>0</v>
      </c>
    </row>
    <row r="344" spans="2:23" ht="30" customHeight="1">
      <c r="B344" s="23"/>
      <c r="C344" s="249">
        <v>2018</v>
      </c>
      <c r="D344" s="249"/>
      <c r="E344" s="225" t="s">
        <v>907</v>
      </c>
      <c r="F344" s="270" t="s">
        <v>906</v>
      </c>
      <c r="G344" s="270"/>
      <c r="H344" s="270"/>
      <c r="I344" s="225" t="s">
        <v>450</v>
      </c>
      <c r="J344" s="270" t="s">
        <v>17</v>
      </c>
      <c r="K344" s="270"/>
      <c r="L344" s="223" t="s">
        <v>29</v>
      </c>
      <c r="M344" s="223">
        <v>4</v>
      </c>
      <c r="N344" s="249" t="s">
        <v>19</v>
      </c>
      <c r="O344" s="249"/>
      <c r="P344" s="249"/>
      <c r="Q344" s="223" t="s">
        <v>18</v>
      </c>
      <c r="R344" s="42">
        <f>Cagra!R344+Cuman!R344+Ceco!R344+Csper!R344+Cchi!R344+Cgiur!R344</f>
        <v>0</v>
      </c>
      <c r="S344" s="42">
        <f>Cagra!S344+Cuman!S344+Ceco!S344+Csper!S344+Cchi!S344+Cgiur!S344</f>
        <v>1252.31</v>
      </c>
      <c r="T344" s="42">
        <f>Cagra!T344+Cuman!T344+Ceco!T344+Csper!T344+Cchi!T344+Cgiur!T344</f>
        <v>177.51999999999998</v>
      </c>
      <c r="U344" s="42">
        <f>Cagra!U344+Cuman!U344+Ceco!U344+Csper!U344+Cchi!U344+Cgiur!U344</f>
        <v>0</v>
      </c>
      <c r="V344" s="42">
        <f>Cagra!V344+Cuman!V344+Ceco!V344+Csper!V344+Cchi!V344+Cgiur!V344</f>
        <v>9991.0400000000009</v>
      </c>
      <c r="W344" s="42">
        <f>Cagra!W344+Cuman!W344+Ceco!W344+Csper!W344+Cchi!W344+Cgiur!W344</f>
        <v>11420.87</v>
      </c>
    </row>
    <row r="345" spans="2:23" ht="30" customHeight="1">
      <c r="B345" s="23"/>
      <c r="C345" s="249">
        <v>2018</v>
      </c>
      <c r="D345" s="249"/>
      <c r="E345" s="225" t="s">
        <v>905</v>
      </c>
      <c r="F345" s="270" t="s">
        <v>904</v>
      </c>
      <c r="G345" s="270"/>
      <c r="H345" s="270"/>
      <c r="I345" s="225" t="s">
        <v>450</v>
      </c>
      <c r="J345" s="270" t="s">
        <v>17</v>
      </c>
      <c r="K345" s="270"/>
      <c r="L345" s="223" t="s">
        <v>29</v>
      </c>
      <c r="M345" s="223">
        <v>4</v>
      </c>
      <c r="N345" s="249" t="s">
        <v>19</v>
      </c>
      <c r="O345" s="249"/>
      <c r="P345" s="249"/>
      <c r="Q345" s="223" t="s">
        <v>18</v>
      </c>
      <c r="R345" s="42">
        <f>Cagra!R345+Cuman!R345+Ceco!R345+Csper!R345+Cchi!R345+Cgiur!R345</f>
        <v>0</v>
      </c>
      <c r="S345" s="42">
        <f>Cagra!S345+Cuman!S345+Ceco!S345+Csper!S345+Cchi!S345+Cgiur!S345</f>
        <v>918.95</v>
      </c>
      <c r="T345" s="42">
        <f>Cagra!T345+Cuman!T345+Ceco!T345+Csper!T345+Cchi!T345+Cgiur!T345</f>
        <v>309.88</v>
      </c>
      <c r="U345" s="42">
        <f>Cagra!U345+Cuman!U345+Ceco!U345+Csper!U345+Cchi!U345+Cgiur!U345</f>
        <v>0</v>
      </c>
      <c r="V345" s="42">
        <f>Cagra!V345+Cuman!V345+Ceco!V345+Csper!V345+Cchi!V345+Cgiur!V345</f>
        <v>10485.369999999999</v>
      </c>
      <c r="W345" s="42">
        <f>Cagra!W345+Cuman!W345+Ceco!W345+Csper!W345+Cchi!W345+Cgiur!W345</f>
        <v>11714.2</v>
      </c>
    </row>
    <row r="346" spans="2:23" ht="30" customHeight="1">
      <c r="B346" s="23"/>
      <c r="C346" s="249">
        <v>2018</v>
      </c>
      <c r="D346" s="249"/>
      <c r="E346" s="225" t="s">
        <v>903</v>
      </c>
      <c r="F346" s="270" t="s">
        <v>902</v>
      </c>
      <c r="G346" s="270"/>
      <c r="H346" s="270"/>
      <c r="I346" s="225" t="s">
        <v>450</v>
      </c>
      <c r="J346" s="270" t="s">
        <v>17</v>
      </c>
      <c r="K346" s="270"/>
      <c r="L346" s="223" t="s">
        <v>29</v>
      </c>
      <c r="M346" s="223">
        <v>4</v>
      </c>
      <c r="N346" s="249" t="s">
        <v>19</v>
      </c>
      <c r="O346" s="249"/>
      <c r="P346" s="249"/>
      <c r="Q346" s="223" t="s">
        <v>18</v>
      </c>
      <c r="R346" s="42">
        <f>Cagra!R346+Cuman!R346+Ceco!R346+Csper!R346+Cchi!R346+Cgiur!R346</f>
        <v>0</v>
      </c>
      <c r="S346" s="42">
        <f>Cagra!S346+Cuman!S346+Ceco!S346+Csper!S346+Cchi!S346+Cgiur!S346</f>
        <v>41227.56</v>
      </c>
      <c r="T346" s="42">
        <f>Cagra!T346+Cuman!T346+Ceco!T346+Csper!T346+Cchi!T346+Cgiur!T346</f>
        <v>17506.66</v>
      </c>
      <c r="U346" s="42">
        <f>Cagra!U346+Cuman!U346+Ceco!U346+Csper!U346+Cchi!U346+Cgiur!U346</f>
        <v>135.78</v>
      </c>
      <c r="V346" s="42">
        <f>Cagra!V346+Cuman!V346+Ceco!V346+Csper!V346+Cchi!V346+Cgiur!V346</f>
        <v>14222.34</v>
      </c>
      <c r="W346" s="42">
        <f>Cagra!W346+Cuman!W346+Ceco!W346+Csper!W346+Cchi!W346+Cgiur!W346</f>
        <v>73092.34</v>
      </c>
    </row>
    <row r="347" spans="2:23" ht="30" customHeight="1">
      <c r="B347" s="23"/>
      <c r="C347" s="249">
        <v>2018</v>
      </c>
      <c r="D347" s="249"/>
      <c r="E347" s="225" t="s">
        <v>901</v>
      </c>
      <c r="F347" s="270" t="s">
        <v>900</v>
      </c>
      <c r="G347" s="270"/>
      <c r="H347" s="270"/>
      <c r="I347" s="225" t="s">
        <v>450</v>
      </c>
      <c r="J347" s="270" t="s">
        <v>17</v>
      </c>
      <c r="K347" s="270"/>
      <c r="L347" s="223" t="s">
        <v>29</v>
      </c>
      <c r="M347" s="223">
        <v>4</v>
      </c>
      <c r="N347" s="249" t="s">
        <v>19</v>
      </c>
      <c r="O347" s="249"/>
      <c r="P347" s="249"/>
      <c r="Q347" s="223" t="s">
        <v>18</v>
      </c>
      <c r="R347" s="42">
        <f>Cagra!R347+Cuman!R347+Ceco!R347+Csper!R347+Cchi!R347+Cgiur!R347</f>
        <v>0</v>
      </c>
      <c r="S347" s="42">
        <f>Cagra!S347+Cuman!S347+Ceco!S347+Csper!S347+Cchi!S347+Cgiur!S347</f>
        <v>1553.06</v>
      </c>
      <c r="T347" s="42">
        <f>Cagra!T347+Cuman!T347+Ceco!T347+Csper!T347+Cchi!T347+Cgiur!T347</f>
        <v>528.48</v>
      </c>
      <c r="U347" s="42">
        <f>Cagra!U347+Cuman!U347+Ceco!U347+Csper!U347+Cchi!U347+Cgiur!U347</f>
        <v>0</v>
      </c>
      <c r="V347" s="42">
        <f>Cagra!V347+Cuman!V347+Ceco!V347+Csper!V347+Cchi!V347+Cgiur!V347</f>
        <v>717.84999999999991</v>
      </c>
      <c r="W347" s="42">
        <f>Cagra!W347+Cuman!W347+Ceco!W347+Csper!W347+Cchi!W347+Cgiur!W347</f>
        <v>2799.39</v>
      </c>
    </row>
    <row r="348" spans="2:23" ht="30" customHeight="1">
      <c r="B348" s="23"/>
      <c r="C348" s="249">
        <v>2018</v>
      </c>
      <c r="D348" s="249"/>
      <c r="E348" s="225" t="s">
        <v>899</v>
      </c>
      <c r="F348" s="270" t="s">
        <v>898</v>
      </c>
      <c r="G348" s="270"/>
      <c r="H348" s="270"/>
      <c r="I348" s="225" t="s">
        <v>450</v>
      </c>
      <c r="J348" s="270" t="s">
        <v>17</v>
      </c>
      <c r="K348" s="270"/>
      <c r="L348" s="223" t="s">
        <v>29</v>
      </c>
      <c r="M348" s="223">
        <v>4</v>
      </c>
      <c r="N348" s="249" t="s">
        <v>19</v>
      </c>
      <c r="O348" s="249"/>
      <c r="P348" s="249"/>
      <c r="Q348" s="223" t="s">
        <v>18</v>
      </c>
      <c r="R348" s="42">
        <f>Cagra!R348+Cuman!R348+Ceco!R348+Csper!R348+Cchi!R348+Cgiur!R348</f>
        <v>0</v>
      </c>
      <c r="S348" s="42">
        <f>Cagra!S348+Cuman!S348+Ceco!S348+Csper!S348+Cchi!S348+Cgiur!S348</f>
        <v>300915.05</v>
      </c>
      <c r="T348" s="42">
        <f>Cagra!T348+Cuman!T348+Ceco!T348+Csper!T348+Cchi!T348+Cgiur!T348</f>
        <v>16667.169999999998</v>
      </c>
      <c r="U348" s="42">
        <f>Cagra!U348+Cuman!U348+Ceco!U348+Csper!U348+Cchi!U348+Cgiur!U348</f>
        <v>0</v>
      </c>
      <c r="V348" s="42">
        <f>Cagra!V348+Cuman!V348+Ceco!V348+Csper!V348+Cchi!V348+Cgiur!V348</f>
        <v>19394.870000000003</v>
      </c>
      <c r="W348" s="42">
        <f>Cagra!W348+Cuman!W348+Ceco!W348+Csper!W348+Cchi!W348+Cgiur!W348</f>
        <v>336977.09</v>
      </c>
    </row>
    <row r="349" spans="2:23" ht="30" customHeight="1">
      <c r="B349" s="23"/>
      <c r="C349" s="249">
        <v>2018</v>
      </c>
      <c r="D349" s="249"/>
      <c r="E349" s="225" t="s">
        <v>897</v>
      </c>
      <c r="F349" s="270" t="s">
        <v>896</v>
      </c>
      <c r="G349" s="270"/>
      <c r="H349" s="270"/>
      <c r="I349" s="225" t="s">
        <v>450</v>
      </c>
      <c r="J349" s="270" t="s">
        <v>17</v>
      </c>
      <c r="K349" s="270"/>
      <c r="L349" s="223" t="s">
        <v>29</v>
      </c>
      <c r="M349" s="223">
        <v>4</v>
      </c>
      <c r="N349" s="249" t="s">
        <v>19</v>
      </c>
      <c r="O349" s="249"/>
      <c r="P349" s="249"/>
      <c r="Q349" s="223" t="s">
        <v>18</v>
      </c>
      <c r="R349" s="42">
        <f>Cagra!R349+Cuman!R349+Ceco!R349+Csper!R349+Cchi!R349+Cgiur!R349</f>
        <v>0</v>
      </c>
      <c r="S349" s="42">
        <f>Cagra!S349+Cuman!S349+Ceco!S349+Csper!S349+Cchi!S349+Cgiur!S349</f>
        <v>0</v>
      </c>
      <c r="T349" s="42">
        <f>Cagra!T349+Cuman!T349+Ceco!T349+Csper!T349+Cchi!T349+Cgiur!T349</f>
        <v>0</v>
      </c>
      <c r="U349" s="42">
        <f>Cagra!U349+Cuman!U349+Ceco!U349+Csper!U349+Cchi!U349+Cgiur!U349</f>
        <v>0</v>
      </c>
      <c r="V349" s="42">
        <f>Cagra!V349+Cuman!V349+Ceco!V349+Csper!V349+Cchi!V349+Cgiur!V349</f>
        <v>0</v>
      </c>
      <c r="W349" s="42">
        <f>Cagra!W349+Cuman!W349+Ceco!W349+Csper!W349+Cchi!W349+Cgiur!W349</f>
        <v>0</v>
      </c>
    </row>
    <row r="350" spans="2:23" ht="30" customHeight="1">
      <c r="B350" s="23"/>
      <c r="C350" s="249">
        <v>2018</v>
      </c>
      <c r="D350" s="249"/>
      <c r="E350" s="225" t="s">
        <v>895</v>
      </c>
      <c r="F350" s="270" t="s">
        <v>894</v>
      </c>
      <c r="G350" s="270"/>
      <c r="H350" s="270"/>
      <c r="I350" s="225" t="s">
        <v>450</v>
      </c>
      <c r="J350" s="270" t="s">
        <v>17</v>
      </c>
      <c r="K350" s="270"/>
      <c r="L350" s="223" t="s">
        <v>29</v>
      </c>
      <c r="M350" s="223">
        <v>4</v>
      </c>
      <c r="N350" s="249" t="s">
        <v>19</v>
      </c>
      <c r="O350" s="249"/>
      <c r="P350" s="249"/>
      <c r="Q350" s="223" t="s">
        <v>18</v>
      </c>
      <c r="R350" s="42">
        <f>Cagra!R350+Cuman!R350+Ceco!R350+Csper!R350+Cchi!R350+Cgiur!R350</f>
        <v>0</v>
      </c>
      <c r="S350" s="42">
        <f>Cagra!S350+Cuman!S350+Ceco!S350+Csper!S350+Cchi!S350+Cgiur!S350</f>
        <v>1355.12</v>
      </c>
      <c r="T350" s="42">
        <f>Cagra!T350+Cuman!T350+Ceco!T350+Csper!T350+Cchi!T350+Cgiur!T350</f>
        <v>110.29</v>
      </c>
      <c r="U350" s="42">
        <f>Cagra!U350+Cuman!U350+Ceco!U350+Csper!U350+Cchi!U350+Cgiur!U350</f>
        <v>0</v>
      </c>
      <c r="V350" s="42">
        <f>Cagra!V350+Cuman!V350+Ceco!V350+Csper!V350+Cchi!V350+Cgiur!V350</f>
        <v>0</v>
      </c>
      <c r="W350" s="42">
        <f>Cagra!W350+Cuman!W350+Ceco!W350+Csper!W350+Cchi!W350+Cgiur!W350</f>
        <v>1465.4099999999999</v>
      </c>
    </row>
    <row r="351" spans="2:23" ht="30" customHeight="1">
      <c r="B351" s="23"/>
      <c r="C351" s="249">
        <v>2018</v>
      </c>
      <c r="D351" s="249"/>
      <c r="E351" s="225" t="s">
        <v>893</v>
      </c>
      <c r="F351" s="270" t="s">
        <v>892</v>
      </c>
      <c r="G351" s="270"/>
      <c r="H351" s="270"/>
      <c r="I351" s="225" t="s">
        <v>450</v>
      </c>
      <c r="J351" s="270" t="s">
        <v>17</v>
      </c>
      <c r="K351" s="270"/>
      <c r="L351" s="223" t="s">
        <v>29</v>
      </c>
      <c r="M351" s="223">
        <v>4</v>
      </c>
      <c r="N351" s="249" t="s">
        <v>19</v>
      </c>
      <c r="O351" s="249"/>
      <c r="P351" s="249"/>
      <c r="Q351" s="223" t="s">
        <v>18</v>
      </c>
      <c r="R351" s="42">
        <f>Cagra!R351+Cuman!R351+Ceco!R351+Csper!R351+Cchi!R351+Cgiur!R351</f>
        <v>0</v>
      </c>
      <c r="S351" s="42">
        <f>Cagra!S351+Cuman!S351+Ceco!S351+Csper!S351+Cchi!S351+Cgiur!S351</f>
        <v>0</v>
      </c>
      <c r="T351" s="42">
        <f>Cagra!T351+Cuman!T351+Ceco!T351+Csper!T351+Cchi!T351+Cgiur!T351</f>
        <v>0</v>
      </c>
      <c r="U351" s="42">
        <f>Cagra!U351+Cuman!U351+Ceco!U351+Csper!U351+Cchi!U351+Cgiur!U351</f>
        <v>0</v>
      </c>
      <c r="V351" s="42">
        <f>Cagra!V351+Cuman!V351+Ceco!V351+Csper!V351+Cchi!V351+Cgiur!V351</f>
        <v>0</v>
      </c>
      <c r="W351" s="42">
        <f>Cagra!W351+Cuman!W351+Ceco!W351+Csper!W351+Cchi!W351+Cgiur!W351</f>
        <v>0</v>
      </c>
    </row>
    <row r="352" spans="2:23" ht="30" customHeight="1">
      <c r="B352" s="23"/>
      <c r="C352" s="249">
        <v>2018</v>
      </c>
      <c r="D352" s="249"/>
      <c r="E352" s="225" t="s">
        <v>891</v>
      </c>
      <c r="F352" s="270" t="s">
        <v>890</v>
      </c>
      <c r="G352" s="270"/>
      <c r="H352" s="270"/>
      <c r="I352" s="225" t="s">
        <v>450</v>
      </c>
      <c r="J352" s="270" t="s">
        <v>17</v>
      </c>
      <c r="K352" s="270"/>
      <c r="L352" s="223" t="s">
        <v>29</v>
      </c>
      <c r="M352" s="223">
        <v>4</v>
      </c>
      <c r="N352" s="249" t="s">
        <v>19</v>
      </c>
      <c r="O352" s="249"/>
      <c r="P352" s="249"/>
      <c r="Q352" s="223" t="s">
        <v>18</v>
      </c>
      <c r="R352" s="42">
        <f>Cagra!R352+Cuman!R352+Ceco!R352+Csper!R352+Cchi!R352+Cgiur!R352</f>
        <v>0</v>
      </c>
      <c r="S352" s="42">
        <f>Cagra!S352+Cuman!S352+Ceco!S352+Csper!S352+Cchi!S352+Cgiur!S352</f>
        <v>0</v>
      </c>
      <c r="T352" s="42">
        <f>Cagra!T352+Cuman!T352+Ceco!T352+Csper!T352+Cchi!T352+Cgiur!T352</f>
        <v>0</v>
      </c>
      <c r="U352" s="42">
        <f>Cagra!U352+Cuman!U352+Ceco!U352+Csper!U352+Cchi!U352+Cgiur!U352</f>
        <v>0</v>
      </c>
      <c r="V352" s="42">
        <f>Cagra!V352+Cuman!V352+Ceco!V352+Csper!V352+Cchi!V352+Cgiur!V352</f>
        <v>0</v>
      </c>
      <c r="W352" s="42">
        <f>Cagra!W352+Cuman!W352+Ceco!W352+Csper!W352+Cchi!W352+Cgiur!W352</f>
        <v>0</v>
      </c>
    </row>
    <row r="353" spans="2:23" s="41" customFormat="1" ht="30" customHeight="1">
      <c r="B353" s="24"/>
      <c r="C353" s="259">
        <v>2018</v>
      </c>
      <c r="D353" s="259"/>
      <c r="E353" s="8" t="s">
        <v>889</v>
      </c>
      <c r="F353" s="261" t="s">
        <v>888</v>
      </c>
      <c r="G353" s="261"/>
      <c r="H353" s="261"/>
      <c r="I353" s="8" t="s">
        <v>450</v>
      </c>
      <c r="J353" s="261" t="s">
        <v>17</v>
      </c>
      <c r="K353" s="261"/>
      <c r="L353" s="226" t="s">
        <v>18</v>
      </c>
      <c r="M353" s="226">
        <v>3</v>
      </c>
      <c r="N353" s="259" t="s">
        <v>19</v>
      </c>
      <c r="O353" s="259"/>
      <c r="P353" s="259"/>
      <c r="Q353" s="226" t="s">
        <v>18</v>
      </c>
      <c r="R353" s="40">
        <f>Cagra!R353+Cuman!R353+Ceco!R353+Csper!R353+Cchi!R353+Cgiur!R353</f>
        <v>0</v>
      </c>
      <c r="S353" s="40">
        <f>Cagra!S353+Cuman!S353+Ceco!S353+Csper!S353+Cchi!S353+Cgiur!S353</f>
        <v>8372.19</v>
      </c>
      <c r="T353" s="40">
        <f>Cagra!T353+Cuman!T353+Ceco!T353+Csper!T353+Cchi!T353+Cgiur!T353</f>
        <v>3875.8900000000003</v>
      </c>
      <c r="U353" s="40">
        <f>Cagra!U353+Cuman!U353+Ceco!U353+Csper!U353+Cchi!U353+Cgiur!U353</f>
        <v>0</v>
      </c>
      <c r="V353" s="40">
        <f>Cagra!V353+Cuman!V353+Ceco!V353+Csper!V353+Cchi!V353+Cgiur!V353</f>
        <v>57590.61</v>
      </c>
      <c r="W353" s="40">
        <f>Cagra!W353+Cuman!W353+Ceco!W353+Csper!W353+Cchi!W353+Cgiur!W353</f>
        <v>69838.69</v>
      </c>
    </row>
    <row r="354" spans="2:23" ht="30" customHeight="1">
      <c r="B354" s="23"/>
      <c r="C354" s="249">
        <v>2018</v>
      </c>
      <c r="D354" s="249"/>
      <c r="E354" s="225" t="s">
        <v>887</v>
      </c>
      <c r="F354" s="270" t="s">
        <v>886</v>
      </c>
      <c r="G354" s="270"/>
      <c r="H354" s="270"/>
      <c r="I354" s="225" t="s">
        <v>450</v>
      </c>
      <c r="J354" s="270" t="s">
        <v>17</v>
      </c>
      <c r="K354" s="270"/>
      <c r="L354" s="223" t="s">
        <v>29</v>
      </c>
      <c r="M354" s="223">
        <v>4</v>
      </c>
      <c r="N354" s="249" t="s">
        <v>19</v>
      </c>
      <c r="O354" s="249"/>
      <c r="P354" s="249"/>
      <c r="Q354" s="223" t="s">
        <v>18</v>
      </c>
      <c r="R354" s="42">
        <f>Cagra!R354+Cuman!R354+Ceco!R354+Csper!R354+Cchi!R354+Cgiur!R354</f>
        <v>0</v>
      </c>
      <c r="S354" s="42">
        <f>Cagra!S354+Cuman!S354+Ceco!S354+Csper!S354+Cchi!S354+Cgiur!S354</f>
        <v>3193.3</v>
      </c>
      <c r="T354" s="42">
        <f>Cagra!T354+Cuman!T354+Ceco!T354+Csper!T354+Cchi!T354+Cgiur!T354</f>
        <v>3254.8700000000003</v>
      </c>
      <c r="U354" s="42">
        <f>Cagra!U354+Cuman!U354+Ceco!U354+Csper!U354+Cchi!U354+Cgiur!U354</f>
        <v>0</v>
      </c>
      <c r="V354" s="42">
        <f>Cagra!V354+Cuman!V354+Ceco!V354+Csper!V354+Cchi!V354+Cgiur!V354</f>
        <v>49433.279999999999</v>
      </c>
      <c r="W354" s="42">
        <f>Cagra!W354+Cuman!W354+Ceco!W354+Csper!W354+Cchi!W354+Cgiur!W354</f>
        <v>55881.450000000004</v>
      </c>
    </row>
    <row r="355" spans="2:23" ht="30" customHeight="1">
      <c r="B355" s="23"/>
      <c r="C355" s="249">
        <v>2018</v>
      </c>
      <c r="D355" s="249"/>
      <c r="E355" s="225" t="s">
        <v>885</v>
      </c>
      <c r="F355" s="270" t="s">
        <v>884</v>
      </c>
      <c r="G355" s="270"/>
      <c r="H355" s="270"/>
      <c r="I355" s="225" t="s">
        <v>450</v>
      </c>
      <c r="J355" s="270" t="s">
        <v>17</v>
      </c>
      <c r="K355" s="270"/>
      <c r="L355" s="223" t="s">
        <v>29</v>
      </c>
      <c r="M355" s="223">
        <v>4</v>
      </c>
      <c r="N355" s="249" t="s">
        <v>19</v>
      </c>
      <c r="O355" s="249"/>
      <c r="P355" s="249"/>
      <c r="Q355" s="223" t="s">
        <v>18</v>
      </c>
      <c r="R355" s="42">
        <f>Cagra!R355+Cuman!R355+Ceco!R355+Csper!R355+Cchi!R355+Cgiur!R355</f>
        <v>0</v>
      </c>
      <c r="S355" s="42">
        <f>Cagra!S355+Cuman!S355+Ceco!S355+Csper!S355+Cchi!S355+Cgiur!S355</f>
        <v>0</v>
      </c>
      <c r="T355" s="42">
        <f>Cagra!T355+Cuman!T355+Ceco!T355+Csper!T355+Cchi!T355+Cgiur!T355</f>
        <v>0</v>
      </c>
      <c r="U355" s="42">
        <f>Cagra!U355+Cuman!U355+Ceco!U355+Csper!U355+Cchi!U355+Cgiur!U355</f>
        <v>0</v>
      </c>
      <c r="V355" s="42">
        <f>Cagra!V355+Cuman!V355+Ceco!V355+Csper!V355+Cchi!V355+Cgiur!V355</f>
        <v>1865.83</v>
      </c>
      <c r="W355" s="42">
        <f>Cagra!W355+Cuman!W355+Ceco!W355+Csper!W355+Cchi!W355+Cgiur!W355</f>
        <v>1865.83</v>
      </c>
    </row>
    <row r="356" spans="2:23" ht="30" customHeight="1">
      <c r="B356" s="23"/>
      <c r="C356" s="249">
        <v>2018</v>
      </c>
      <c r="D356" s="249"/>
      <c r="E356" s="225" t="s">
        <v>883</v>
      </c>
      <c r="F356" s="270" t="s">
        <v>882</v>
      </c>
      <c r="G356" s="270"/>
      <c r="H356" s="270"/>
      <c r="I356" s="225" t="s">
        <v>450</v>
      </c>
      <c r="J356" s="270" t="s">
        <v>17</v>
      </c>
      <c r="K356" s="270"/>
      <c r="L356" s="223" t="s">
        <v>29</v>
      </c>
      <c r="M356" s="223">
        <v>4</v>
      </c>
      <c r="N356" s="249" t="s">
        <v>19</v>
      </c>
      <c r="O356" s="249"/>
      <c r="P356" s="249"/>
      <c r="Q356" s="223" t="s">
        <v>18</v>
      </c>
      <c r="R356" s="42">
        <f>Cagra!R356+Cuman!R356+Ceco!R356+Csper!R356+Cchi!R356+Cgiur!R356</f>
        <v>0</v>
      </c>
      <c r="S356" s="42">
        <f>Cagra!S356+Cuman!S356+Ceco!S356+Csper!S356+Cchi!S356+Cgiur!S356</f>
        <v>4568.43</v>
      </c>
      <c r="T356" s="42">
        <f>Cagra!T356+Cuman!T356+Ceco!T356+Csper!T356+Cchi!T356+Cgiur!T356</f>
        <v>621.02</v>
      </c>
      <c r="U356" s="42">
        <f>Cagra!U356+Cuman!U356+Ceco!U356+Csper!U356+Cchi!U356+Cgiur!U356</f>
        <v>0</v>
      </c>
      <c r="V356" s="42">
        <f>Cagra!V356+Cuman!V356+Ceco!V356+Csper!V356+Cchi!V356+Cgiur!V356</f>
        <v>2882.96</v>
      </c>
      <c r="W356" s="42">
        <f>Cagra!W356+Cuman!W356+Ceco!W356+Csper!W356+Cchi!W356+Cgiur!W356</f>
        <v>8072.4100000000008</v>
      </c>
    </row>
    <row r="357" spans="2:23" ht="30" customHeight="1">
      <c r="B357" s="23"/>
      <c r="C357" s="249">
        <v>2018</v>
      </c>
      <c r="D357" s="249"/>
      <c r="E357" s="225" t="s">
        <v>881</v>
      </c>
      <c r="F357" s="270" t="s">
        <v>880</v>
      </c>
      <c r="G357" s="270"/>
      <c r="H357" s="270"/>
      <c r="I357" s="225" t="s">
        <v>450</v>
      </c>
      <c r="J357" s="270" t="s">
        <v>17</v>
      </c>
      <c r="K357" s="270"/>
      <c r="L357" s="223" t="s">
        <v>29</v>
      </c>
      <c r="M357" s="223">
        <v>4</v>
      </c>
      <c r="N357" s="249" t="s">
        <v>19</v>
      </c>
      <c r="O357" s="249"/>
      <c r="P357" s="249"/>
      <c r="Q357" s="223" t="s">
        <v>18</v>
      </c>
      <c r="R357" s="42">
        <f>Cagra!R357+Cuman!R357+Ceco!R357+Csper!R357+Cchi!R357+Cgiur!R357</f>
        <v>0</v>
      </c>
      <c r="S357" s="42">
        <f>Cagra!S357+Cuman!S357+Ceco!S357+Csper!S357+Cchi!S357+Cgiur!S357</f>
        <v>0</v>
      </c>
      <c r="T357" s="42">
        <f>Cagra!T357+Cuman!T357+Ceco!T357+Csper!T357+Cchi!T357+Cgiur!T357</f>
        <v>0</v>
      </c>
      <c r="U357" s="42">
        <f>Cagra!U357+Cuman!U357+Ceco!U357+Csper!U357+Cchi!U357+Cgiur!U357</f>
        <v>0</v>
      </c>
      <c r="V357" s="42">
        <f>Cagra!V357+Cuman!V357+Ceco!V357+Csper!V357+Cchi!V357+Cgiur!V357</f>
        <v>0</v>
      </c>
      <c r="W357" s="42">
        <f>Cagra!W357+Cuman!W357+Ceco!W357+Csper!W357+Cchi!W357+Cgiur!W357</f>
        <v>0</v>
      </c>
    </row>
    <row r="358" spans="2:23" ht="30" customHeight="1">
      <c r="B358" s="23"/>
      <c r="C358" s="249">
        <v>2018</v>
      </c>
      <c r="D358" s="249"/>
      <c r="E358" s="225" t="s">
        <v>879</v>
      </c>
      <c r="F358" s="270" t="s">
        <v>878</v>
      </c>
      <c r="G358" s="270"/>
      <c r="H358" s="270"/>
      <c r="I358" s="225" t="s">
        <v>450</v>
      </c>
      <c r="J358" s="270" t="s">
        <v>17</v>
      </c>
      <c r="K358" s="270"/>
      <c r="L358" s="223" t="s">
        <v>29</v>
      </c>
      <c r="M358" s="223">
        <v>4</v>
      </c>
      <c r="N358" s="249" t="s">
        <v>19</v>
      </c>
      <c r="O358" s="249"/>
      <c r="P358" s="249"/>
      <c r="Q358" s="223" t="s">
        <v>18</v>
      </c>
      <c r="R358" s="42">
        <f>Cagra!R358+Cuman!R358+Ceco!R358+Csper!R358+Cchi!R358+Cgiur!R358</f>
        <v>0</v>
      </c>
      <c r="S358" s="42">
        <f>Cagra!S358+Cuman!S358+Ceco!S358+Csper!S358+Cchi!S358+Cgiur!S358</f>
        <v>610.46</v>
      </c>
      <c r="T358" s="42">
        <f>Cagra!T358+Cuman!T358+Ceco!T358+Csper!T358+Cchi!T358+Cgiur!T358</f>
        <v>0</v>
      </c>
      <c r="U358" s="42">
        <f>Cagra!U358+Cuman!U358+Ceco!U358+Csper!U358+Cchi!U358+Cgiur!U358</f>
        <v>0</v>
      </c>
      <c r="V358" s="42">
        <f>Cagra!V358+Cuman!V358+Ceco!V358+Csper!V358+Cchi!V358+Cgiur!V358</f>
        <v>3408.54</v>
      </c>
      <c r="W358" s="42">
        <f>Cagra!W358+Cuman!W358+Ceco!W358+Csper!W358+Cchi!W358+Cgiur!W358</f>
        <v>4018.9999999999995</v>
      </c>
    </row>
    <row r="359" spans="2:23" s="41" customFormat="1" ht="30" customHeight="1">
      <c r="B359" s="24"/>
      <c r="C359" s="259">
        <v>2018</v>
      </c>
      <c r="D359" s="259"/>
      <c r="E359" s="8" t="s">
        <v>877</v>
      </c>
      <c r="F359" s="261" t="s">
        <v>876</v>
      </c>
      <c r="G359" s="261"/>
      <c r="H359" s="261"/>
      <c r="I359" s="8" t="s">
        <v>450</v>
      </c>
      <c r="J359" s="261" t="s">
        <v>17</v>
      </c>
      <c r="K359" s="261"/>
      <c r="L359" s="226" t="s">
        <v>18</v>
      </c>
      <c r="M359" s="226">
        <v>3</v>
      </c>
      <c r="N359" s="259" t="s">
        <v>19</v>
      </c>
      <c r="O359" s="259"/>
      <c r="P359" s="259"/>
      <c r="Q359" s="226" t="s">
        <v>18</v>
      </c>
      <c r="R359" s="40">
        <f>Cagra!R359+Cuman!R359+Ceco!R359+Csper!R359+Cchi!R359+Cgiur!R359</f>
        <v>0</v>
      </c>
      <c r="S359" s="40">
        <f>Cagra!S359+Cuman!S359+Ceco!S359+Csper!S359+Cchi!S359+Cgiur!S359</f>
        <v>0</v>
      </c>
      <c r="T359" s="40">
        <f>Cagra!T359+Cuman!T359+Ceco!T359+Csper!T359+Cchi!T359+Cgiur!T359</f>
        <v>0</v>
      </c>
      <c r="U359" s="40">
        <f>Cagra!U359+Cuman!U359+Ceco!U359+Csper!U359+Cchi!U359+Cgiur!U359</f>
        <v>0</v>
      </c>
      <c r="V359" s="40">
        <f>Cagra!V359+Cuman!V359+Ceco!V359+Csper!V359+Cchi!V359+Cgiur!V359</f>
        <v>0</v>
      </c>
      <c r="W359" s="40">
        <f>Cagra!W359+Cuman!W359+Ceco!W359+Csper!W359+Cchi!W359+Cgiur!W359</f>
        <v>0</v>
      </c>
    </row>
    <row r="360" spans="2:23" ht="30" customHeight="1">
      <c r="B360" s="23"/>
      <c r="C360" s="249">
        <v>2018</v>
      </c>
      <c r="D360" s="249"/>
      <c r="E360" s="225" t="s">
        <v>875</v>
      </c>
      <c r="F360" s="270" t="s">
        <v>874</v>
      </c>
      <c r="G360" s="270"/>
      <c r="H360" s="270"/>
      <c r="I360" s="225" t="s">
        <v>450</v>
      </c>
      <c r="J360" s="270" t="s">
        <v>17</v>
      </c>
      <c r="K360" s="270"/>
      <c r="L360" s="223" t="s">
        <v>29</v>
      </c>
      <c r="M360" s="223">
        <v>4</v>
      </c>
      <c r="N360" s="249" t="s">
        <v>19</v>
      </c>
      <c r="O360" s="249"/>
      <c r="P360" s="249"/>
      <c r="Q360" s="223" t="s">
        <v>18</v>
      </c>
      <c r="R360" s="42">
        <f>Cagra!R360+Cuman!R360+Ceco!R360+Csper!R360+Cchi!R360+Cgiur!R360</f>
        <v>0</v>
      </c>
      <c r="S360" s="42">
        <f>Cagra!S360+Cuman!S360+Ceco!S360+Csper!S360+Cchi!S360+Cgiur!S360</f>
        <v>0</v>
      </c>
      <c r="T360" s="42">
        <f>Cagra!T360+Cuman!T360+Ceco!T360+Csper!T360+Cchi!T360+Cgiur!T360</f>
        <v>0</v>
      </c>
      <c r="U360" s="42">
        <f>Cagra!U360+Cuman!U360+Ceco!U360+Csper!U360+Cchi!U360+Cgiur!U360</f>
        <v>0</v>
      </c>
      <c r="V360" s="42">
        <f>Cagra!V360+Cuman!V360+Ceco!V360+Csper!V360+Cchi!V360+Cgiur!V360</f>
        <v>0</v>
      </c>
      <c r="W360" s="42">
        <f>Cagra!W360+Cuman!W360+Ceco!W360+Csper!W360+Cchi!W360+Cgiur!W360</f>
        <v>0</v>
      </c>
    </row>
    <row r="361" spans="2:23" s="41" customFormat="1" ht="30" customHeight="1">
      <c r="B361" s="24"/>
      <c r="C361" s="259">
        <v>2018</v>
      </c>
      <c r="D361" s="259"/>
      <c r="E361" s="8" t="s">
        <v>873</v>
      </c>
      <c r="F361" s="261" t="s">
        <v>872</v>
      </c>
      <c r="G361" s="261"/>
      <c r="H361" s="261"/>
      <c r="I361" s="8" t="s">
        <v>450</v>
      </c>
      <c r="J361" s="261" t="s">
        <v>17</v>
      </c>
      <c r="K361" s="261"/>
      <c r="L361" s="226" t="s">
        <v>18</v>
      </c>
      <c r="M361" s="226">
        <v>3</v>
      </c>
      <c r="N361" s="259" t="s">
        <v>19</v>
      </c>
      <c r="O361" s="259"/>
      <c r="P361" s="259"/>
      <c r="Q361" s="226" t="s">
        <v>18</v>
      </c>
      <c r="R361" s="40">
        <f>Cagra!R361+Cuman!R361+Ceco!R361+Csper!R361+Cchi!R361+Cgiur!R361</f>
        <v>0</v>
      </c>
      <c r="S361" s="40">
        <f>Cagra!S361+Cuman!S361+Ceco!S361+Csper!S361+Cchi!S361+Cgiur!S361</f>
        <v>0</v>
      </c>
      <c r="T361" s="40">
        <f>Cagra!T361+Cuman!T361+Ceco!T361+Csper!T361+Cchi!T361+Cgiur!T361</f>
        <v>0</v>
      </c>
      <c r="U361" s="40">
        <f>Cagra!U361+Cuman!U361+Ceco!U361+Csper!U361+Cchi!U361+Cgiur!U361</f>
        <v>0</v>
      </c>
      <c r="V361" s="40">
        <f>Cagra!V361+Cuman!V361+Ceco!V361+Csper!V361+Cchi!V361+Cgiur!V361</f>
        <v>0</v>
      </c>
      <c r="W361" s="40">
        <f>Cagra!W361+Cuman!W361+Ceco!W361+Csper!W361+Cchi!W361+Cgiur!W361</f>
        <v>0</v>
      </c>
    </row>
    <row r="362" spans="2:23" ht="30" customHeight="1">
      <c r="B362" s="23"/>
      <c r="C362" s="249">
        <v>2018</v>
      </c>
      <c r="D362" s="249"/>
      <c r="E362" s="225" t="s">
        <v>871</v>
      </c>
      <c r="F362" s="270" t="s">
        <v>870</v>
      </c>
      <c r="G362" s="270"/>
      <c r="H362" s="270"/>
      <c r="I362" s="225" t="s">
        <v>450</v>
      </c>
      <c r="J362" s="270" t="s">
        <v>17</v>
      </c>
      <c r="K362" s="270"/>
      <c r="L362" s="223" t="s">
        <v>29</v>
      </c>
      <c r="M362" s="223">
        <v>4</v>
      </c>
      <c r="N362" s="249" t="s">
        <v>19</v>
      </c>
      <c r="O362" s="249"/>
      <c r="P362" s="249"/>
      <c r="Q362" s="223" t="s">
        <v>18</v>
      </c>
      <c r="R362" s="42">
        <f>Cagra!R362+Cuman!R362+Ceco!R362+Csper!R362+Cchi!R362+Cgiur!R362</f>
        <v>0</v>
      </c>
      <c r="S362" s="42">
        <f>Cagra!S362+Cuman!S362+Ceco!S362+Csper!S362+Cchi!S362+Cgiur!S362</f>
        <v>0</v>
      </c>
      <c r="T362" s="42">
        <f>Cagra!T362+Cuman!T362+Ceco!T362+Csper!T362+Cchi!T362+Cgiur!T362</f>
        <v>0</v>
      </c>
      <c r="U362" s="42">
        <f>Cagra!U362+Cuman!U362+Ceco!U362+Csper!U362+Cchi!U362+Cgiur!U362</f>
        <v>0</v>
      </c>
      <c r="V362" s="42">
        <f>Cagra!V362+Cuman!V362+Ceco!V362+Csper!V362+Cchi!V362+Cgiur!V362</f>
        <v>0</v>
      </c>
      <c r="W362" s="42">
        <f>Cagra!W362+Cuman!W362+Ceco!W362+Csper!W362+Cchi!W362+Cgiur!W362</f>
        <v>0</v>
      </c>
    </row>
    <row r="363" spans="2:23" ht="30" customHeight="1">
      <c r="B363" s="23"/>
      <c r="C363" s="249">
        <v>2018</v>
      </c>
      <c r="D363" s="249"/>
      <c r="E363" s="225" t="s">
        <v>869</v>
      </c>
      <c r="F363" s="270" t="s">
        <v>868</v>
      </c>
      <c r="G363" s="270"/>
      <c r="H363" s="270"/>
      <c r="I363" s="225" t="s">
        <v>450</v>
      </c>
      <c r="J363" s="270" t="s">
        <v>17</v>
      </c>
      <c r="K363" s="270"/>
      <c r="L363" s="223" t="s">
        <v>29</v>
      </c>
      <c r="M363" s="223">
        <v>4</v>
      </c>
      <c r="N363" s="249" t="s">
        <v>19</v>
      </c>
      <c r="O363" s="249"/>
      <c r="P363" s="249"/>
      <c r="Q363" s="223" t="s">
        <v>18</v>
      </c>
      <c r="R363" s="42">
        <f>Cagra!R363+Cuman!R363+Ceco!R363+Csper!R363+Cchi!R363+Cgiur!R363</f>
        <v>0</v>
      </c>
      <c r="S363" s="42">
        <f>Cagra!S363+Cuman!S363+Ceco!S363+Csper!S363+Cchi!S363+Cgiur!S363</f>
        <v>0</v>
      </c>
      <c r="T363" s="42">
        <f>Cagra!T363+Cuman!T363+Ceco!T363+Csper!T363+Cchi!T363+Cgiur!T363</f>
        <v>0</v>
      </c>
      <c r="U363" s="42">
        <f>Cagra!U363+Cuman!U363+Ceco!U363+Csper!U363+Cchi!U363+Cgiur!U363</f>
        <v>0</v>
      </c>
      <c r="V363" s="42">
        <f>Cagra!V363+Cuman!V363+Ceco!V363+Csper!V363+Cchi!V363+Cgiur!V363</f>
        <v>0</v>
      </c>
      <c r="W363" s="42">
        <f>Cagra!W363+Cuman!W363+Ceco!W363+Csper!W363+Cchi!W363+Cgiur!W363</f>
        <v>0</v>
      </c>
    </row>
    <row r="364" spans="2:23" s="41" customFormat="1" ht="30" customHeight="1">
      <c r="B364" s="24"/>
      <c r="C364" s="259">
        <v>2018</v>
      </c>
      <c r="D364" s="259"/>
      <c r="E364" s="8" t="s">
        <v>867</v>
      </c>
      <c r="F364" s="261" t="s">
        <v>866</v>
      </c>
      <c r="G364" s="261"/>
      <c r="H364" s="261"/>
      <c r="I364" s="8" t="s">
        <v>450</v>
      </c>
      <c r="J364" s="261" t="s">
        <v>17</v>
      </c>
      <c r="K364" s="261"/>
      <c r="L364" s="226" t="s">
        <v>18</v>
      </c>
      <c r="M364" s="226">
        <v>3</v>
      </c>
      <c r="N364" s="259" t="s">
        <v>19</v>
      </c>
      <c r="O364" s="259"/>
      <c r="P364" s="259"/>
      <c r="Q364" s="226" t="s">
        <v>18</v>
      </c>
      <c r="R364" s="40">
        <f>Cagra!R364+Cuman!R364+Ceco!R364+Csper!R364+Cchi!R364+Cgiur!R364</f>
        <v>0</v>
      </c>
      <c r="S364" s="40">
        <f>Cagra!S364+Cuman!S364+Ceco!S364+Csper!S364+Cchi!S364+Cgiur!S364</f>
        <v>0</v>
      </c>
      <c r="T364" s="40">
        <f>Cagra!T364+Cuman!T364+Ceco!T364+Csper!T364+Cchi!T364+Cgiur!T364</f>
        <v>0</v>
      </c>
      <c r="U364" s="40">
        <f>Cagra!U364+Cuman!U364+Ceco!U364+Csper!U364+Cchi!U364+Cgiur!U364</f>
        <v>0</v>
      </c>
      <c r="V364" s="40">
        <f>Cagra!V364+Cuman!V364+Ceco!V364+Csper!V364+Cchi!V364+Cgiur!V364</f>
        <v>0</v>
      </c>
      <c r="W364" s="40">
        <f>Cagra!W364+Cuman!W364+Ceco!W364+Csper!W364+Cchi!W364+Cgiur!W364</f>
        <v>0</v>
      </c>
    </row>
    <row r="365" spans="2:23" ht="30" customHeight="1">
      <c r="B365" s="23"/>
      <c r="C365" s="249">
        <v>2018</v>
      </c>
      <c r="D365" s="249"/>
      <c r="E365" s="225" t="s">
        <v>865</v>
      </c>
      <c r="F365" s="270" t="s">
        <v>864</v>
      </c>
      <c r="G365" s="270"/>
      <c r="H365" s="270"/>
      <c r="I365" s="225" t="s">
        <v>450</v>
      </c>
      <c r="J365" s="270" t="s">
        <v>17</v>
      </c>
      <c r="K365" s="270"/>
      <c r="L365" s="223" t="s">
        <v>29</v>
      </c>
      <c r="M365" s="223">
        <v>4</v>
      </c>
      <c r="N365" s="249" t="s">
        <v>19</v>
      </c>
      <c r="O365" s="249"/>
      <c r="P365" s="249"/>
      <c r="Q365" s="223" t="s">
        <v>18</v>
      </c>
      <c r="R365" s="42">
        <f>Cagra!R365+Cuman!R365+Ceco!R365+Csper!R365+Cchi!R365+Cgiur!R365</f>
        <v>0</v>
      </c>
      <c r="S365" s="42">
        <f>Cagra!S365+Cuman!S365+Ceco!S365+Csper!S365+Cchi!S365+Cgiur!S365</f>
        <v>0</v>
      </c>
      <c r="T365" s="42">
        <f>Cagra!T365+Cuman!T365+Ceco!T365+Csper!T365+Cchi!T365+Cgiur!T365</f>
        <v>0</v>
      </c>
      <c r="U365" s="42">
        <f>Cagra!U365+Cuman!U365+Ceco!U365+Csper!U365+Cchi!U365+Cgiur!U365</f>
        <v>0</v>
      </c>
      <c r="V365" s="42">
        <f>Cagra!V365+Cuman!V365+Ceco!V365+Csper!V365+Cchi!V365+Cgiur!V365</f>
        <v>0</v>
      </c>
      <c r="W365" s="42">
        <f>Cagra!W365+Cuman!W365+Ceco!W365+Csper!W365+Cchi!W365+Cgiur!W365</f>
        <v>0</v>
      </c>
    </row>
    <row r="366" spans="2:23" s="41" customFormat="1" ht="30" customHeight="1">
      <c r="B366" s="24"/>
      <c r="C366" s="259">
        <v>2018</v>
      </c>
      <c r="D366" s="259"/>
      <c r="E366" s="8" t="s">
        <v>863</v>
      </c>
      <c r="F366" s="261" t="s">
        <v>862</v>
      </c>
      <c r="G366" s="261"/>
      <c r="H366" s="261"/>
      <c r="I366" s="8" t="s">
        <v>450</v>
      </c>
      <c r="J366" s="261" t="s">
        <v>17</v>
      </c>
      <c r="K366" s="261"/>
      <c r="L366" s="226" t="s">
        <v>18</v>
      </c>
      <c r="M366" s="226">
        <v>3</v>
      </c>
      <c r="N366" s="259" t="s">
        <v>19</v>
      </c>
      <c r="O366" s="259"/>
      <c r="P366" s="259"/>
      <c r="Q366" s="226" t="s">
        <v>18</v>
      </c>
      <c r="R366" s="40">
        <f>Cagra!R366+Cuman!R366+Ceco!R366+Csper!R366+Cchi!R366+Cgiur!R366</f>
        <v>0</v>
      </c>
      <c r="S366" s="40">
        <f>Cagra!S366+Cuman!S366+Ceco!S366+Csper!S366+Cchi!S366+Cgiur!S366</f>
        <v>915.03</v>
      </c>
      <c r="T366" s="40">
        <f>Cagra!T366+Cuman!T366+Ceco!T366+Csper!T366+Cchi!T366+Cgiur!T366</f>
        <v>456.28</v>
      </c>
      <c r="U366" s="40">
        <f>Cagra!U366+Cuman!U366+Ceco!U366+Csper!U366+Cchi!U366+Cgiur!U366</f>
        <v>0</v>
      </c>
      <c r="V366" s="40">
        <f>Cagra!V366+Cuman!V366+Ceco!V366+Csper!V366+Cchi!V366+Cgiur!V366</f>
        <v>0</v>
      </c>
      <c r="W366" s="40">
        <f>Cagra!W366+Cuman!W366+Ceco!W366+Csper!W366+Cchi!W366+Cgiur!W366</f>
        <v>1371.31</v>
      </c>
    </row>
    <row r="367" spans="2:23" ht="30" customHeight="1">
      <c r="B367" s="23"/>
      <c r="C367" s="249">
        <v>2018</v>
      </c>
      <c r="D367" s="249"/>
      <c r="E367" s="225" t="s">
        <v>861</v>
      </c>
      <c r="F367" s="270" t="s">
        <v>860</v>
      </c>
      <c r="G367" s="270"/>
      <c r="H367" s="270"/>
      <c r="I367" s="225" t="s">
        <v>450</v>
      </c>
      <c r="J367" s="270" t="s">
        <v>17</v>
      </c>
      <c r="K367" s="270"/>
      <c r="L367" s="223" t="s">
        <v>29</v>
      </c>
      <c r="M367" s="223">
        <v>4</v>
      </c>
      <c r="N367" s="249" t="s">
        <v>19</v>
      </c>
      <c r="O367" s="249"/>
      <c r="P367" s="249"/>
      <c r="Q367" s="223" t="s">
        <v>18</v>
      </c>
      <c r="R367" s="42">
        <f>Cagra!R367+Cuman!R367+Ceco!R367+Csper!R367+Cchi!R367+Cgiur!R367</f>
        <v>0</v>
      </c>
      <c r="S367" s="42">
        <f>Cagra!S367+Cuman!S367+Ceco!S367+Csper!S367+Cchi!S367+Cgiur!S367</f>
        <v>915.03</v>
      </c>
      <c r="T367" s="42">
        <f>Cagra!T367+Cuman!T367+Ceco!T367+Csper!T367+Cchi!T367+Cgiur!T367</f>
        <v>456.28</v>
      </c>
      <c r="U367" s="42">
        <f>Cagra!U367+Cuman!U367+Ceco!U367+Csper!U367+Cchi!U367+Cgiur!U367</f>
        <v>0</v>
      </c>
      <c r="V367" s="42">
        <f>Cagra!V367+Cuman!V367+Ceco!V367+Csper!V367+Cchi!V367+Cgiur!V367</f>
        <v>0</v>
      </c>
      <c r="W367" s="42">
        <f>Cagra!W367+Cuman!W367+Ceco!W367+Csper!W367+Cchi!W367+Cgiur!W367</f>
        <v>1371.31</v>
      </c>
    </row>
    <row r="368" spans="2:23" s="41" customFormat="1" ht="30" customHeight="1">
      <c r="B368" s="24"/>
      <c r="C368" s="259">
        <v>2018</v>
      </c>
      <c r="D368" s="259"/>
      <c r="E368" s="8" t="s">
        <v>859</v>
      </c>
      <c r="F368" s="261" t="s">
        <v>858</v>
      </c>
      <c r="G368" s="261"/>
      <c r="H368" s="261"/>
      <c r="I368" s="8" t="s">
        <v>450</v>
      </c>
      <c r="J368" s="261" t="s">
        <v>17</v>
      </c>
      <c r="K368" s="261"/>
      <c r="L368" s="226" t="s">
        <v>18</v>
      </c>
      <c r="M368" s="226">
        <v>3</v>
      </c>
      <c r="N368" s="259" t="s">
        <v>19</v>
      </c>
      <c r="O368" s="259"/>
      <c r="P368" s="259"/>
      <c r="Q368" s="226" t="s">
        <v>18</v>
      </c>
      <c r="R368" s="40">
        <f>Cagra!R368+Cuman!R368+Ceco!R368+Csper!R368+Cchi!R368+Cgiur!R368</f>
        <v>0</v>
      </c>
      <c r="S368" s="40">
        <f>Cagra!S368+Cuman!S368+Ceco!S368+Csper!S368+Cchi!S368+Cgiur!S368</f>
        <v>0</v>
      </c>
      <c r="T368" s="40">
        <f>Cagra!T368+Cuman!T368+Ceco!T368+Csper!T368+Cchi!T368+Cgiur!T368</f>
        <v>0</v>
      </c>
      <c r="U368" s="40">
        <f>Cagra!U368+Cuman!U368+Ceco!U368+Csper!U368+Cchi!U368+Cgiur!U368</f>
        <v>0</v>
      </c>
      <c r="V368" s="40">
        <f>Cagra!V368+Cuman!V368+Ceco!V368+Csper!V368+Cchi!V368+Cgiur!V368</f>
        <v>0</v>
      </c>
      <c r="W368" s="40">
        <f>Cagra!W368+Cuman!W368+Ceco!W368+Csper!W368+Cchi!W368+Cgiur!W368</f>
        <v>0</v>
      </c>
    </row>
    <row r="369" spans="2:23" ht="30" customHeight="1">
      <c r="B369" s="23"/>
      <c r="C369" s="249">
        <v>2018</v>
      </c>
      <c r="D369" s="249"/>
      <c r="E369" s="225" t="s">
        <v>857</v>
      </c>
      <c r="F369" s="270" t="s">
        <v>856</v>
      </c>
      <c r="G369" s="270"/>
      <c r="H369" s="270"/>
      <c r="I369" s="225" t="s">
        <v>450</v>
      </c>
      <c r="J369" s="270" t="s">
        <v>17</v>
      </c>
      <c r="K369" s="270"/>
      <c r="L369" s="223" t="s">
        <v>29</v>
      </c>
      <c r="M369" s="223">
        <v>4</v>
      </c>
      <c r="N369" s="249" t="s">
        <v>19</v>
      </c>
      <c r="O369" s="249"/>
      <c r="P369" s="249"/>
      <c r="Q369" s="223" t="s">
        <v>18</v>
      </c>
      <c r="R369" s="42">
        <f>Cagra!R369+Cuman!R369+Ceco!R369+Csper!R369+Cchi!R369+Cgiur!R369</f>
        <v>0</v>
      </c>
      <c r="S369" s="42">
        <f>Cagra!S369+Cuman!S369+Ceco!S369+Csper!S369+Cchi!S369+Cgiur!S369</f>
        <v>0</v>
      </c>
      <c r="T369" s="42">
        <f>Cagra!T369+Cuman!T369+Ceco!T369+Csper!T369+Cchi!T369+Cgiur!T369</f>
        <v>0</v>
      </c>
      <c r="U369" s="42">
        <f>Cagra!U369+Cuman!U369+Ceco!U369+Csper!U369+Cchi!U369+Cgiur!U369</f>
        <v>0</v>
      </c>
      <c r="V369" s="42">
        <f>Cagra!V369+Cuman!V369+Ceco!V369+Csper!V369+Cchi!V369+Cgiur!V369</f>
        <v>0</v>
      </c>
      <c r="W369" s="42">
        <f>Cagra!W369+Cuman!W369+Ceco!W369+Csper!W369+Cchi!W369+Cgiur!W369</f>
        <v>0</v>
      </c>
    </row>
    <row r="370" spans="2:23" ht="30" customHeight="1">
      <c r="B370" s="23"/>
      <c r="C370" s="249">
        <v>2018</v>
      </c>
      <c r="D370" s="249"/>
      <c r="E370" s="225" t="s">
        <v>855</v>
      </c>
      <c r="F370" s="270" t="s">
        <v>854</v>
      </c>
      <c r="G370" s="270"/>
      <c r="H370" s="270"/>
      <c r="I370" s="225" t="s">
        <v>450</v>
      </c>
      <c r="J370" s="270" t="s">
        <v>17</v>
      </c>
      <c r="K370" s="270"/>
      <c r="L370" s="223" t="s">
        <v>29</v>
      </c>
      <c r="M370" s="223">
        <v>4</v>
      </c>
      <c r="N370" s="249" t="s">
        <v>19</v>
      </c>
      <c r="O370" s="249"/>
      <c r="P370" s="249"/>
      <c r="Q370" s="223" t="s">
        <v>18</v>
      </c>
      <c r="R370" s="42">
        <f>Cagra!R370+Cuman!R370+Ceco!R370+Csper!R370+Cchi!R370+Cgiur!R370</f>
        <v>0</v>
      </c>
      <c r="S370" s="42">
        <f>Cagra!S370+Cuman!S370+Ceco!S370+Csper!S370+Cchi!S370+Cgiur!S370</f>
        <v>0</v>
      </c>
      <c r="T370" s="42">
        <f>Cagra!T370+Cuman!T370+Ceco!T370+Csper!T370+Cchi!T370+Cgiur!T370</f>
        <v>0</v>
      </c>
      <c r="U370" s="42">
        <f>Cagra!U370+Cuman!U370+Ceco!U370+Csper!U370+Cchi!U370+Cgiur!U370</f>
        <v>0</v>
      </c>
      <c r="V370" s="42">
        <f>Cagra!V370+Cuman!V370+Ceco!V370+Csper!V370+Cchi!V370+Cgiur!V370</f>
        <v>0</v>
      </c>
      <c r="W370" s="42">
        <f>Cagra!W370+Cuman!W370+Ceco!W370+Csper!W370+Cchi!W370+Cgiur!W370</f>
        <v>0</v>
      </c>
    </row>
    <row r="371" spans="2:23" ht="30" customHeight="1">
      <c r="B371" s="23"/>
      <c r="C371" s="249">
        <v>2018</v>
      </c>
      <c r="D371" s="249"/>
      <c r="E371" s="225" t="s">
        <v>853</v>
      </c>
      <c r="F371" s="270" t="s">
        <v>852</v>
      </c>
      <c r="G371" s="270"/>
      <c r="H371" s="270"/>
      <c r="I371" s="225" t="s">
        <v>450</v>
      </c>
      <c r="J371" s="270" t="s">
        <v>17</v>
      </c>
      <c r="K371" s="270"/>
      <c r="L371" s="223" t="s">
        <v>29</v>
      </c>
      <c r="M371" s="223">
        <v>4</v>
      </c>
      <c r="N371" s="249" t="s">
        <v>19</v>
      </c>
      <c r="O371" s="249"/>
      <c r="P371" s="249"/>
      <c r="Q371" s="223" t="s">
        <v>18</v>
      </c>
      <c r="R371" s="42">
        <f>Cagra!R371+Cuman!R371+Ceco!R371+Csper!R371+Cchi!R371+Cgiur!R371</f>
        <v>0</v>
      </c>
      <c r="S371" s="42">
        <f>Cagra!S371+Cuman!S371+Ceco!S371+Csper!S371+Cchi!S371+Cgiur!S371</f>
        <v>0</v>
      </c>
      <c r="T371" s="42">
        <f>Cagra!T371+Cuman!T371+Ceco!T371+Csper!T371+Cchi!T371+Cgiur!T371</f>
        <v>0</v>
      </c>
      <c r="U371" s="42">
        <f>Cagra!U371+Cuman!U371+Ceco!U371+Csper!U371+Cchi!U371+Cgiur!U371</f>
        <v>0</v>
      </c>
      <c r="V371" s="42">
        <f>Cagra!V371+Cuman!V371+Ceco!V371+Csper!V371+Cchi!V371+Cgiur!V371</f>
        <v>0</v>
      </c>
      <c r="W371" s="42">
        <f>Cagra!W371+Cuman!W371+Ceco!W371+Csper!W371+Cchi!W371+Cgiur!W371</f>
        <v>0</v>
      </c>
    </row>
    <row r="372" spans="2:23" s="39" customFormat="1" ht="30" customHeight="1">
      <c r="B372" s="25"/>
      <c r="C372" s="256">
        <v>2018</v>
      </c>
      <c r="D372" s="256"/>
      <c r="E372" s="231" t="s">
        <v>851</v>
      </c>
      <c r="F372" s="258" t="s">
        <v>850</v>
      </c>
      <c r="G372" s="258"/>
      <c r="H372" s="258"/>
      <c r="I372" s="231" t="s">
        <v>450</v>
      </c>
      <c r="J372" s="258" t="s">
        <v>17</v>
      </c>
      <c r="K372" s="258"/>
      <c r="L372" s="229" t="s">
        <v>18</v>
      </c>
      <c r="M372" s="229">
        <v>2</v>
      </c>
      <c r="N372" s="256" t="s">
        <v>19</v>
      </c>
      <c r="O372" s="256"/>
      <c r="P372" s="256"/>
      <c r="Q372" s="229" t="s">
        <v>18</v>
      </c>
      <c r="R372" s="38">
        <f>Cagra!R372+Cuman!R372+Ceco!R372+Csper!R372+Cchi!R372+Cgiur!R372</f>
        <v>0</v>
      </c>
      <c r="S372" s="38">
        <f>Cagra!S372+Cuman!S372+Ceco!S372+Csper!S372+Cchi!S372+Cgiur!S372</f>
        <v>0</v>
      </c>
      <c r="T372" s="38">
        <f>Cagra!T372+Cuman!T372+Ceco!T372+Csper!T372+Cchi!T372+Cgiur!T372</f>
        <v>0</v>
      </c>
      <c r="U372" s="38">
        <f>Cagra!U372+Cuman!U372+Ceco!U372+Csper!U372+Cchi!U372+Cgiur!U372</f>
        <v>0</v>
      </c>
      <c r="V372" s="38">
        <f>Cagra!V372+Cuman!V372+Ceco!V372+Csper!V372+Cchi!V372+Cgiur!V372</f>
        <v>0</v>
      </c>
      <c r="W372" s="38">
        <f>Cagra!W372+Cuman!W372+Ceco!W372+Csper!W372+Cchi!W372+Cgiur!W372</f>
        <v>0</v>
      </c>
    </row>
    <row r="373" spans="2:23" s="41" customFormat="1" ht="30" customHeight="1">
      <c r="B373" s="24"/>
      <c r="C373" s="259">
        <v>2018</v>
      </c>
      <c r="D373" s="259"/>
      <c r="E373" s="8" t="s">
        <v>849</v>
      </c>
      <c r="F373" s="261" t="s">
        <v>848</v>
      </c>
      <c r="G373" s="261"/>
      <c r="H373" s="261"/>
      <c r="I373" s="8" t="s">
        <v>450</v>
      </c>
      <c r="J373" s="261" t="s">
        <v>17</v>
      </c>
      <c r="K373" s="261"/>
      <c r="L373" s="226" t="s">
        <v>18</v>
      </c>
      <c r="M373" s="226">
        <v>3</v>
      </c>
      <c r="N373" s="259" t="s">
        <v>19</v>
      </c>
      <c r="O373" s="259"/>
      <c r="P373" s="259"/>
      <c r="Q373" s="226" t="s">
        <v>18</v>
      </c>
      <c r="R373" s="40">
        <f>Cagra!R373+Cuman!R373+Ceco!R373+Csper!R373+Cchi!R373+Cgiur!R373</f>
        <v>0</v>
      </c>
      <c r="S373" s="40">
        <f>Cagra!S373+Cuman!S373+Ceco!S373+Csper!S373+Cchi!S373+Cgiur!S373</f>
        <v>0</v>
      </c>
      <c r="T373" s="40">
        <f>Cagra!T373+Cuman!T373+Ceco!T373+Csper!T373+Cchi!T373+Cgiur!T373</f>
        <v>0</v>
      </c>
      <c r="U373" s="40">
        <f>Cagra!U373+Cuman!U373+Ceco!U373+Csper!U373+Cchi!U373+Cgiur!U373</f>
        <v>0</v>
      </c>
      <c r="V373" s="40">
        <f>Cagra!V373+Cuman!V373+Ceco!V373+Csper!V373+Cchi!V373+Cgiur!V373</f>
        <v>0</v>
      </c>
      <c r="W373" s="40">
        <f>Cagra!W373+Cuman!W373+Ceco!W373+Csper!W373+Cchi!W373+Cgiur!W373</f>
        <v>0</v>
      </c>
    </row>
    <row r="374" spans="2:23" ht="30" customHeight="1">
      <c r="B374" s="23"/>
      <c r="C374" s="249">
        <v>2018</v>
      </c>
      <c r="D374" s="249"/>
      <c r="E374" s="225" t="s">
        <v>847</v>
      </c>
      <c r="F374" s="270" t="s">
        <v>846</v>
      </c>
      <c r="G374" s="270"/>
      <c r="H374" s="270"/>
      <c r="I374" s="225" t="s">
        <v>450</v>
      </c>
      <c r="J374" s="270" t="s">
        <v>17</v>
      </c>
      <c r="K374" s="270"/>
      <c r="L374" s="223" t="s">
        <v>29</v>
      </c>
      <c r="M374" s="223">
        <v>4</v>
      </c>
      <c r="N374" s="249" t="s">
        <v>19</v>
      </c>
      <c r="O374" s="249"/>
      <c r="P374" s="249"/>
      <c r="Q374" s="223" t="s">
        <v>18</v>
      </c>
      <c r="R374" s="42">
        <f>Cagra!R374+Cuman!R374+Ceco!R374+Csper!R374+Cchi!R374+Cgiur!R374</f>
        <v>0</v>
      </c>
      <c r="S374" s="42">
        <f>Cagra!S374+Cuman!S374+Ceco!S374+Csper!S374+Cchi!S374+Cgiur!S374</f>
        <v>0</v>
      </c>
      <c r="T374" s="42">
        <f>Cagra!T374+Cuman!T374+Ceco!T374+Csper!T374+Cchi!T374+Cgiur!T374</f>
        <v>0</v>
      </c>
      <c r="U374" s="42">
        <f>Cagra!U374+Cuman!U374+Ceco!U374+Csper!U374+Cchi!U374+Cgiur!U374</f>
        <v>0</v>
      </c>
      <c r="V374" s="42">
        <f>Cagra!V374+Cuman!V374+Ceco!V374+Csper!V374+Cchi!V374+Cgiur!V374</f>
        <v>0</v>
      </c>
      <c r="W374" s="42">
        <f>Cagra!W374+Cuman!W374+Ceco!W374+Csper!W374+Cchi!W374+Cgiur!W374</f>
        <v>0</v>
      </c>
    </row>
    <row r="375" spans="2:23" s="41" customFormat="1" ht="30" customHeight="1">
      <c r="B375" s="24"/>
      <c r="C375" s="259">
        <v>2018</v>
      </c>
      <c r="D375" s="259"/>
      <c r="E375" s="8" t="s">
        <v>845</v>
      </c>
      <c r="F375" s="261" t="s">
        <v>844</v>
      </c>
      <c r="G375" s="261"/>
      <c r="H375" s="261"/>
      <c r="I375" s="8" t="s">
        <v>450</v>
      </c>
      <c r="J375" s="261" t="s">
        <v>17</v>
      </c>
      <c r="K375" s="261"/>
      <c r="L375" s="226" t="s">
        <v>18</v>
      </c>
      <c r="M375" s="226">
        <v>3</v>
      </c>
      <c r="N375" s="259" t="s">
        <v>19</v>
      </c>
      <c r="O375" s="259"/>
      <c r="P375" s="259"/>
      <c r="Q375" s="226" t="s">
        <v>18</v>
      </c>
      <c r="R375" s="40">
        <f>Cagra!R375+Cuman!R375+Ceco!R375+Csper!R375+Cchi!R375+Cgiur!R375</f>
        <v>0</v>
      </c>
      <c r="S375" s="40">
        <f>Cagra!S375+Cuman!S375+Ceco!S375+Csper!S375+Cchi!S375+Cgiur!S375</f>
        <v>0</v>
      </c>
      <c r="T375" s="40">
        <f>Cagra!T375+Cuman!T375+Ceco!T375+Csper!T375+Cchi!T375+Cgiur!T375</f>
        <v>0</v>
      </c>
      <c r="U375" s="40">
        <f>Cagra!U375+Cuman!U375+Ceco!U375+Csper!U375+Cchi!U375+Cgiur!U375</f>
        <v>0</v>
      </c>
      <c r="V375" s="40">
        <f>Cagra!V375+Cuman!V375+Ceco!V375+Csper!V375+Cchi!V375+Cgiur!V375</f>
        <v>0</v>
      </c>
      <c r="W375" s="40">
        <f>Cagra!W375+Cuman!W375+Ceco!W375+Csper!W375+Cchi!W375+Cgiur!W375</f>
        <v>0</v>
      </c>
    </row>
    <row r="376" spans="2:23" ht="30" customHeight="1">
      <c r="B376" s="23"/>
      <c r="C376" s="249">
        <v>2018</v>
      </c>
      <c r="D376" s="249"/>
      <c r="E376" s="225" t="s">
        <v>843</v>
      </c>
      <c r="F376" s="270" t="s">
        <v>842</v>
      </c>
      <c r="G376" s="270"/>
      <c r="H376" s="270"/>
      <c r="I376" s="225" t="s">
        <v>450</v>
      </c>
      <c r="J376" s="270" t="s">
        <v>17</v>
      </c>
      <c r="K376" s="270"/>
      <c r="L376" s="223" t="s">
        <v>29</v>
      </c>
      <c r="M376" s="223">
        <v>4</v>
      </c>
      <c r="N376" s="249" t="s">
        <v>19</v>
      </c>
      <c r="O376" s="249"/>
      <c r="P376" s="249"/>
      <c r="Q376" s="223" t="s">
        <v>18</v>
      </c>
      <c r="R376" s="42">
        <f>Cagra!R376+Cuman!R376+Ceco!R376+Csper!R376+Cchi!R376+Cgiur!R376</f>
        <v>0</v>
      </c>
      <c r="S376" s="42">
        <f>Cagra!S376+Cuman!S376+Ceco!S376+Csper!S376+Cchi!S376+Cgiur!S376</f>
        <v>0</v>
      </c>
      <c r="T376" s="42">
        <f>Cagra!T376+Cuman!T376+Ceco!T376+Csper!T376+Cchi!T376+Cgiur!T376</f>
        <v>0</v>
      </c>
      <c r="U376" s="42">
        <f>Cagra!U376+Cuman!U376+Ceco!U376+Csper!U376+Cchi!U376+Cgiur!U376</f>
        <v>0</v>
      </c>
      <c r="V376" s="42">
        <f>Cagra!V376+Cuman!V376+Ceco!V376+Csper!V376+Cchi!V376+Cgiur!V376</f>
        <v>0</v>
      </c>
      <c r="W376" s="42">
        <f>Cagra!W376+Cuman!W376+Ceco!W376+Csper!W376+Cchi!W376+Cgiur!W376</f>
        <v>0</v>
      </c>
    </row>
    <row r="377" spans="2:23" s="41" customFormat="1" ht="30" customHeight="1">
      <c r="B377" s="24"/>
      <c r="C377" s="259">
        <v>2018</v>
      </c>
      <c r="D377" s="259"/>
      <c r="E377" s="8" t="s">
        <v>841</v>
      </c>
      <c r="F377" s="261" t="s">
        <v>840</v>
      </c>
      <c r="G377" s="261"/>
      <c r="H377" s="261"/>
      <c r="I377" s="8" t="s">
        <v>450</v>
      </c>
      <c r="J377" s="261" t="s">
        <v>17</v>
      </c>
      <c r="K377" s="261"/>
      <c r="L377" s="226" t="s">
        <v>18</v>
      </c>
      <c r="M377" s="226">
        <v>3</v>
      </c>
      <c r="N377" s="259" t="s">
        <v>19</v>
      </c>
      <c r="O377" s="259"/>
      <c r="P377" s="259"/>
      <c r="Q377" s="226" t="s">
        <v>18</v>
      </c>
      <c r="R377" s="40">
        <f>Cagra!R377+Cuman!R377+Ceco!R377+Csper!R377+Cchi!R377+Cgiur!R377</f>
        <v>0</v>
      </c>
      <c r="S377" s="40">
        <f>Cagra!S377+Cuman!S377+Ceco!S377+Csper!S377+Cchi!S377+Cgiur!S377</f>
        <v>0</v>
      </c>
      <c r="T377" s="40">
        <f>Cagra!T377+Cuman!T377+Ceco!T377+Csper!T377+Cchi!T377+Cgiur!T377</f>
        <v>0</v>
      </c>
      <c r="U377" s="40">
        <f>Cagra!U377+Cuman!U377+Ceco!U377+Csper!U377+Cchi!U377+Cgiur!U377</f>
        <v>0</v>
      </c>
      <c r="V377" s="40">
        <f>Cagra!V377+Cuman!V377+Ceco!V377+Csper!V377+Cchi!V377+Cgiur!V377</f>
        <v>0</v>
      </c>
      <c r="W377" s="40">
        <f>Cagra!W377+Cuman!W377+Ceco!W377+Csper!W377+Cchi!W377+Cgiur!W377</f>
        <v>0</v>
      </c>
    </row>
    <row r="378" spans="2:23" ht="30" customHeight="1">
      <c r="B378" s="23"/>
      <c r="C378" s="249">
        <v>2018</v>
      </c>
      <c r="D378" s="249"/>
      <c r="E378" s="225" t="s">
        <v>839</v>
      </c>
      <c r="F378" s="270" t="s">
        <v>838</v>
      </c>
      <c r="G378" s="270"/>
      <c r="H378" s="270"/>
      <c r="I378" s="225" t="s">
        <v>450</v>
      </c>
      <c r="J378" s="270" t="s">
        <v>17</v>
      </c>
      <c r="K378" s="270"/>
      <c r="L378" s="223" t="s">
        <v>29</v>
      </c>
      <c r="M378" s="223">
        <v>4</v>
      </c>
      <c r="N378" s="249" t="s">
        <v>19</v>
      </c>
      <c r="O378" s="249"/>
      <c r="P378" s="249"/>
      <c r="Q378" s="223" t="s">
        <v>18</v>
      </c>
      <c r="R378" s="42">
        <f>Cagra!R378+Cuman!R378+Ceco!R378+Csper!R378+Cchi!R378+Cgiur!R378</f>
        <v>0</v>
      </c>
      <c r="S378" s="42">
        <f>Cagra!S378+Cuman!S378+Ceco!S378+Csper!S378+Cchi!S378+Cgiur!S378</f>
        <v>0</v>
      </c>
      <c r="T378" s="42">
        <f>Cagra!T378+Cuman!T378+Ceco!T378+Csper!T378+Cchi!T378+Cgiur!T378</f>
        <v>0</v>
      </c>
      <c r="U378" s="42">
        <f>Cagra!U378+Cuman!U378+Ceco!U378+Csper!U378+Cchi!U378+Cgiur!U378</f>
        <v>0</v>
      </c>
      <c r="V378" s="42">
        <f>Cagra!V378+Cuman!V378+Ceco!V378+Csper!V378+Cchi!V378+Cgiur!V378</f>
        <v>0</v>
      </c>
      <c r="W378" s="42">
        <f>Cagra!W378+Cuman!W378+Ceco!W378+Csper!W378+Cchi!W378+Cgiur!W378</f>
        <v>0</v>
      </c>
    </row>
    <row r="379" spans="2:23" s="41" customFormat="1" ht="30" customHeight="1">
      <c r="B379" s="24"/>
      <c r="C379" s="259">
        <v>2018</v>
      </c>
      <c r="D379" s="259"/>
      <c r="E379" s="8" t="s">
        <v>837</v>
      </c>
      <c r="F379" s="261" t="s">
        <v>836</v>
      </c>
      <c r="G379" s="261"/>
      <c r="H379" s="261"/>
      <c r="I379" s="8" t="s">
        <v>450</v>
      </c>
      <c r="J379" s="261" t="s">
        <v>17</v>
      </c>
      <c r="K379" s="261"/>
      <c r="L379" s="226" t="s">
        <v>18</v>
      </c>
      <c r="M379" s="226">
        <v>3</v>
      </c>
      <c r="N379" s="259" t="s">
        <v>19</v>
      </c>
      <c r="O379" s="259"/>
      <c r="P379" s="259"/>
      <c r="Q379" s="226" t="s">
        <v>18</v>
      </c>
      <c r="R379" s="40">
        <f>Cagra!R379+Cuman!R379+Ceco!R379+Csper!R379+Cchi!R379+Cgiur!R379</f>
        <v>0</v>
      </c>
      <c r="S379" s="40">
        <f>Cagra!S379+Cuman!S379+Ceco!S379+Csper!S379+Cchi!S379+Cgiur!S379</f>
        <v>0</v>
      </c>
      <c r="T379" s="40">
        <f>Cagra!T379+Cuman!T379+Ceco!T379+Csper!T379+Cchi!T379+Cgiur!T379</f>
        <v>0</v>
      </c>
      <c r="U379" s="40">
        <f>Cagra!U379+Cuman!U379+Ceco!U379+Csper!U379+Cchi!U379+Cgiur!U379</f>
        <v>0</v>
      </c>
      <c r="V379" s="40">
        <f>Cagra!V379+Cuman!V379+Ceco!V379+Csper!V379+Cchi!V379+Cgiur!V379</f>
        <v>0</v>
      </c>
      <c r="W379" s="40">
        <f>Cagra!W379+Cuman!W379+Ceco!W379+Csper!W379+Cchi!W379+Cgiur!W379</f>
        <v>0</v>
      </c>
    </row>
    <row r="380" spans="2:23" ht="30" customHeight="1">
      <c r="B380" s="23"/>
      <c r="C380" s="249">
        <v>2018</v>
      </c>
      <c r="D380" s="249"/>
      <c r="E380" s="225" t="s">
        <v>835</v>
      </c>
      <c r="F380" s="270" t="s">
        <v>834</v>
      </c>
      <c r="G380" s="270"/>
      <c r="H380" s="270"/>
      <c r="I380" s="225" t="s">
        <v>450</v>
      </c>
      <c r="J380" s="270" t="s">
        <v>17</v>
      </c>
      <c r="K380" s="270"/>
      <c r="L380" s="223" t="s">
        <v>29</v>
      </c>
      <c r="M380" s="223">
        <v>4</v>
      </c>
      <c r="N380" s="249" t="s">
        <v>19</v>
      </c>
      <c r="O380" s="249"/>
      <c r="P380" s="249"/>
      <c r="Q380" s="223" t="s">
        <v>18</v>
      </c>
      <c r="R380" s="42">
        <f>Cagra!R380+Cuman!R380+Ceco!R380+Csper!R380+Cchi!R380+Cgiur!R380</f>
        <v>0</v>
      </c>
      <c r="S380" s="42">
        <f>Cagra!S380+Cuman!S380+Ceco!S380+Csper!S380+Cchi!S380+Cgiur!S380</f>
        <v>0</v>
      </c>
      <c r="T380" s="42">
        <f>Cagra!T380+Cuman!T380+Ceco!T380+Csper!T380+Cchi!T380+Cgiur!T380</f>
        <v>0</v>
      </c>
      <c r="U380" s="42">
        <f>Cagra!U380+Cuman!U380+Ceco!U380+Csper!U380+Cchi!U380+Cgiur!U380</f>
        <v>0</v>
      </c>
      <c r="V380" s="42">
        <f>Cagra!V380+Cuman!V380+Ceco!V380+Csper!V380+Cchi!V380+Cgiur!V380</f>
        <v>0</v>
      </c>
      <c r="W380" s="42">
        <f>Cagra!W380+Cuman!W380+Ceco!W380+Csper!W380+Cchi!W380+Cgiur!W380</f>
        <v>0</v>
      </c>
    </row>
    <row r="381" spans="2:23" s="41" customFormat="1" ht="30" customHeight="1">
      <c r="B381" s="24"/>
      <c r="C381" s="259">
        <v>2018</v>
      </c>
      <c r="D381" s="259"/>
      <c r="E381" s="8" t="s">
        <v>833</v>
      </c>
      <c r="F381" s="261" t="s">
        <v>832</v>
      </c>
      <c r="G381" s="261"/>
      <c r="H381" s="261"/>
      <c r="I381" s="8" t="s">
        <v>450</v>
      </c>
      <c r="J381" s="261" t="s">
        <v>17</v>
      </c>
      <c r="K381" s="261"/>
      <c r="L381" s="226" t="s">
        <v>18</v>
      </c>
      <c r="M381" s="226">
        <v>3</v>
      </c>
      <c r="N381" s="259" t="s">
        <v>19</v>
      </c>
      <c r="O381" s="259"/>
      <c r="P381" s="259"/>
      <c r="Q381" s="226" t="s">
        <v>18</v>
      </c>
      <c r="R381" s="40">
        <f>Cagra!R381+Cuman!R381+Ceco!R381+Csper!R381+Cchi!R381+Cgiur!R381</f>
        <v>0</v>
      </c>
      <c r="S381" s="40">
        <f>Cagra!S381+Cuman!S381+Ceco!S381+Csper!S381+Cchi!S381+Cgiur!S381</f>
        <v>0</v>
      </c>
      <c r="T381" s="40">
        <f>Cagra!T381+Cuman!T381+Ceco!T381+Csper!T381+Cchi!T381+Cgiur!T381</f>
        <v>0</v>
      </c>
      <c r="U381" s="40">
        <f>Cagra!U381+Cuman!U381+Ceco!U381+Csper!U381+Cchi!U381+Cgiur!U381</f>
        <v>0</v>
      </c>
      <c r="V381" s="40">
        <f>Cagra!V381+Cuman!V381+Ceco!V381+Csper!V381+Cchi!V381+Cgiur!V381</f>
        <v>0</v>
      </c>
      <c r="W381" s="40">
        <f>Cagra!W381+Cuman!W381+Ceco!W381+Csper!W381+Cchi!W381+Cgiur!W381</f>
        <v>0</v>
      </c>
    </row>
    <row r="382" spans="2:23" ht="30" customHeight="1">
      <c r="B382" s="23"/>
      <c r="C382" s="249">
        <v>2018</v>
      </c>
      <c r="D382" s="249"/>
      <c r="E382" s="225" t="s">
        <v>831</v>
      </c>
      <c r="F382" s="270" t="s">
        <v>830</v>
      </c>
      <c r="G382" s="270"/>
      <c r="H382" s="270"/>
      <c r="I382" s="225" t="s">
        <v>450</v>
      </c>
      <c r="J382" s="270" t="s">
        <v>17</v>
      </c>
      <c r="K382" s="270"/>
      <c r="L382" s="223" t="s">
        <v>29</v>
      </c>
      <c r="M382" s="223">
        <v>4</v>
      </c>
      <c r="N382" s="249" t="s">
        <v>19</v>
      </c>
      <c r="O382" s="249"/>
      <c r="P382" s="249"/>
      <c r="Q382" s="223" t="s">
        <v>18</v>
      </c>
      <c r="R382" s="42">
        <f>Cagra!R382+Cuman!R382+Ceco!R382+Csper!R382+Cchi!R382+Cgiur!R382</f>
        <v>0</v>
      </c>
      <c r="S382" s="42">
        <f>Cagra!S382+Cuman!S382+Ceco!S382+Csper!S382+Cchi!S382+Cgiur!S382</f>
        <v>0</v>
      </c>
      <c r="T382" s="42">
        <f>Cagra!T382+Cuman!T382+Ceco!T382+Csper!T382+Cchi!T382+Cgiur!T382</f>
        <v>0</v>
      </c>
      <c r="U382" s="42">
        <f>Cagra!U382+Cuman!U382+Ceco!U382+Csper!U382+Cchi!U382+Cgiur!U382</f>
        <v>0</v>
      </c>
      <c r="V382" s="42">
        <f>Cagra!V382+Cuman!V382+Ceco!V382+Csper!V382+Cchi!V382+Cgiur!V382</f>
        <v>0</v>
      </c>
      <c r="W382" s="42">
        <f>Cagra!W382+Cuman!W382+Ceco!W382+Csper!W382+Cchi!W382+Cgiur!W382</f>
        <v>0</v>
      </c>
    </row>
    <row r="383" spans="2:23" s="39" customFormat="1" ht="30" customHeight="1">
      <c r="B383" s="25"/>
      <c r="C383" s="256">
        <v>2018</v>
      </c>
      <c r="D383" s="256"/>
      <c r="E383" s="231" t="s">
        <v>829</v>
      </c>
      <c r="F383" s="258" t="s">
        <v>828</v>
      </c>
      <c r="G383" s="258"/>
      <c r="H383" s="258"/>
      <c r="I383" s="231" t="s">
        <v>450</v>
      </c>
      <c r="J383" s="258" t="s">
        <v>17</v>
      </c>
      <c r="K383" s="258"/>
      <c r="L383" s="229" t="s">
        <v>18</v>
      </c>
      <c r="M383" s="229">
        <v>2</v>
      </c>
      <c r="N383" s="256" t="s">
        <v>19</v>
      </c>
      <c r="O383" s="256"/>
      <c r="P383" s="256"/>
      <c r="Q383" s="229" t="s">
        <v>18</v>
      </c>
      <c r="R383" s="38">
        <f>Cagra!R383+Cuman!R383+Ceco!R383+Csper!R383+Cchi!R383+Cgiur!R383</f>
        <v>0</v>
      </c>
      <c r="S383" s="38">
        <f>Cagra!S383+Cuman!S383+Ceco!S383+Csper!S383+Cchi!S383+Cgiur!S383</f>
        <v>2894.97</v>
      </c>
      <c r="T383" s="38">
        <f>Cagra!T383+Cuman!T383+Ceco!T383+Csper!T383+Cchi!T383+Cgiur!T383</f>
        <v>0</v>
      </c>
      <c r="U383" s="38">
        <f>Cagra!U383+Cuman!U383+Ceco!U383+Csper!U383+Cchi!U383+Cgiur!U383</f>
        <v>13050</v>
      </c>
      <c r="V383" s="38">
        <f>Cagra!V383+Cuman!V383+Ceco!V383+Csper!V383+Cchi!V383+Cgiur!V383</f>
        <v>0</v>
      </c>
      <c r="W383" s="38">
        <f>Cagra!W383+Cuman!W383+Ceco!W383+Csper!W383+Cchi!W383+Cgiur!W383</f>
        <v>15944.97</v>
      </c>
    </row>
    <row r="384" spans="2:23" s="41" customFormat="1" ht="30" customHeight="1">
      <c r="B384" s="24"/>
      <c r="C384" s="259">
        <v>2018</v>
      </c>
      <c r="D384" s="259"/>
      <c r="E384" s="8" t="s">
        <v>827</v>
      </c>
      <c r="F384" s="261" t="s">
        <v>826</v>
      </c>
      <c r="G384" s="261"/>
      <c r="H384" s="261"/>
      <c r="I384" s="8" t="s">
        <v>450</v>
      </c>
      <c r="J384" s="261" t="s">
        <v>17</v>
      </c>
      <c r="K384" s="261"/>
      <c r="L384" s="226" t="s">
        <v>18</v>
      </c>
      <c r="M384" s="226">
        <v>3</v>
      </c>
      <c r="N384" s="259" t="s">
        <v>19</v>
      </c>
      <c r="O384" s="259"/>
      <c r="P384" s="259"/>
      <c r="Q384" s="226" t="s">
        <v>18</v>
      </c>
      <c r="R384" s="40">
        <f>Cagra!R384+Cuman!R384+Ceco!R384+Csper!R384+Cchi!R384+Cgiur!R384</f>
        <v>0</v>
      </c>
      <c r="S384" s="40">
        <f>Cagra!S384+Cuman!S384+Ceco!S384+Csper!S384+Cchi!S384+Cgiur!S384</f>
        <v>0</v>
      </c>
      <c r="T384" s="40">
        <f>Cagra!T384+Cuman!T384+Ceco!T384+Csper!T384+Cchi!T384+Cgiur!T384</f>
        <v>0</v>
      </c>
      <c r="U384" s="40">
        <f>Cagra!U384+Cuman!U384+Ceco!U384+Csper!U384+Cchi!U384+Cgiur!U384</f>
        <v>0</v>
      </c>
      <c r="V384" s="40">
        <f>Cagra!V384+Cuman!V384+Ceco!V384+Csper!V384+Cchi!V384+Cgiur!V384</f>
        <v>0</v>
      </c>
      <c r="W384" s="40">
        <f>Cagra!W384+Cuman!W384+Ceco!W384+Csper!W384+Cchi!W384+Cgiur!W384</f>
        <v>0</v>
      </c>
    </row>
    <row r="385" spans="2:23" ht="30" customHeight="1">
      <c r="B385" s="23"/>
      <c r="C385" s="249">
        <v>2018</v>
      </c>
      <c r="D385" s="249"/>
      <c r="E385" s="225" t="s">
        <v>825</v>
      </c>
      <c r="F385" s="270" t="s">
        <v>824</v>
      </c>
      <c r="G385" s="270"/>
      <c r="H385" s="270"/>
      <c r="I385" s="225" t="s">
        <v>450</v>
      </c>
      <c r="J385" s="270" t="s">
        <v>17</v>
      </c>
      <c r="K385" s="270"/>
      <c r="L385" s="223" t="s">
        <v>29</v>
      </c>
      <c r="M385" s="223">
        <v>4</v>
      </c>
      <c r="N385" s="249" t="s">
        <v>19</v>
      </c>
      <c r="O385" s="249"/>
      <c r="P385" s="249"/>
      <c r="Q385" s="223" t="s">
        <v>18</v>
      </c>
      <c r="R385" s="42">
        <f>Cagra!R385+Cuman!R385+Ceco!R385+Csper!R385+Cchi!R385+Cgiur!R385</f>
        <v>0</v>
      </c>
      <c r="S385" s="42">
        <f>Cagra!S385+Cuman!S385+Ceco!S385+Csper!S385+Cchi!S385+Cgiur!S385</f>
        <v>0</v>
      </c>
      <c r="T385" s="42">
        <f>Cagra!T385+Cuman!T385+Ceco!T385+Csper!T385+Cchi!T385+Cgiur!T385</f>
        <v>0</v>
      </c>
      <c r="U385" s="42">
        <f>Cagra!U385+Cuman!U385+Ceco!U385+Csper!U385+Cchi!U385+Cgiur!U385</f>
        <v>0</v>
      </c>
      <c r="V385" s="42">
        <f>Cagra!V385+Cuman!V385+Ceco!V385+Csper!V385+Cchi!V385+Cgiur!V385</f>
        <v>0</v>
      </c>
      <c r="W385" s="42">
        <f>Cagra!W385+Cuman!W385+Ceco!W385+Csper!W385+Cchi!W385+Cgiur!W385</f>
        <v>0</v>
      </c>
    </row>
    <row r="386" spans="2:23" ht="30" customHeight="1">
      <c r="B386" s="23"/>
      <c r="C386" s="249">
        <v>2018</v>
      </c>
      <c r="D386" s="249"/>
      <c r="E386" s="225" t="s">
        <v>823</v>
      </c>
      <c r="F386" s="270" t="s">
        <v>822</v>
      </c>
      <c r="G386" s="270"/>
      <c r="H386" s="270"/>
      <c r="I386" s="225" t="s">
        <v>450</v>
      </c>
      <c r="J386" s="270" t="s">
        <v>17</v>
      </c>
      <c r="K386" s="270"/>
      <c r="L386" s="223" t="s">
        <v>29</v>
      </c>
      <c r="M386" s="223">
        <v>4</v>
      </c>
      <c r="N386" s="249" t="s">
        <v>19</v>
      </c>
      <c r="O386" s="249"/>
      <c r="P386" s="249"/>
      <c r="Q386" s="223" t="s">
        <v>18</v>
      </c>
      <c r="R386" s="42">
        <f>Cagra!R386+Cuman!R386+Ceco!R386+Csper!R386+Cchi!R386+Cgiur!R386</f>
        <v>0</v>
      </c>
      <c r="S386" s="42">
        <f>Cagra!S386+Cuman!S386+Ceco!S386+Csper!S386+Cchi!S386+Cgiur!S386</f>
        <v>0</v>
      </c>
      <c r="T386" s="42">
        <f>Cagra!T386+Cuman!T386+Ceco!T386+Csper!T386+Cchi!T386+Cgiur!T386</f>
        <v>0</v>
      </c>
      <c r="U386" s="42">
        <f>Cagra!U386+Cuman!U386+Ceco!U386+Csper!U386+Cchi!U386+Cgiur!U386</f>
        <v>0</v>
      </c>
      <c r="V386" s="42">
        <f>Cagra!V386+Cuman!V386+Ceco!V386+Csper!V386+Cchi!V386+Cgiur!V386</f>
        <v>0</v>
      </c>
      <c r="W386" s="42">
        <f>Cagra!W386+Cuman!W386+Ceco!W386+Csper!W386+Cchi!W386+Cgiur!W386</f>
        <v>0</v>
      </c>
    </row>
    <row r="387" spans="2:23" ht="30" customHeight="1">
      <c r="B387" s="23"/>
      <c r="C387" s="249">
        <v>2018</v>
      </c>
      <c r="D387" s="249"/>
      <c r="E387" s="225" t="s">
        <v>821</v>
      </c>
      <c r="F387" s="270" t="s">
        <v>820</v>
      </c>
      <c r="G387" s="270"/>
      <c r="H387" s="270"/>
      <c r="I387" s="225" t="s">
        <v>450</v>
      </c>
      <c r="J387" s="270" t="s">
        <v>17</v>
      </c>
      <c r="K387" s="270"/>
      <c r="L387" s="223" t="s">
        <v>29</v>
      </c>
      <c r="M387" s="223">
        <v>4</v>
      </c>
      <c r="N387" s="249" t="s">
        <v>19</v>
      </c>
      <c r="O387" s="249"/>
      <c r="P387" s="249"/>
      <c r="Q387" s="223" t="s">
        <v>18</v>
      </c>
      <c r="R387" s="42">
        <f>Cagra!R387+Cuman!R387+Ceco!R387+Csper!R387+Cchi!R387+Cgiur!R387</f>
        <v>0</v>
      </c>
      <c r="S387" s="42">
        <f>Cagra!S387+Cuman!S387+Ceco!S387+Csper!S387+Cchi!S387+Cgiur!S387</f>
        <v>0</v>
      </c>
      <c r="T387" s="42">
        <f>Cagra!T387+Cuman!T387+Ceco!T387+Csper!T387+Cchi!T387+Cgiur!T387</f>
        <v>0</v>
      </c>
      <c r="U387" s="42">
        <f>Cagra!U387+Cuman!U387+Ceco!U387+Csper!U387+Cchi!U387+Cgiur!U387</f>
        <v>0</v>
      </c>
      <c r="V387" s="42">
        <f>Cagra!V387+Cuman!V387+Ceco!V387+Csper!V387+Cchi!V387+Cgiur!V387</f>
        <v>0</v>
      </c>
      <c r="W387" s="42">
        <f>Cagra!W387+Cuman!W387+Ceco!W387+Csper!W387+Cchi!W387+Cgiur!W387</f>
        <v>0</v>
      </c>
    </row>
    <row r="388" spans="2:23" ht="30" customHeight="1">
      <c r="B388" s="23"/>
      <c r="C388" s="249">
        <v>2018</v>
      </c>
      <c r="D388" s="249"/>
      <c r="E388" s="225" t="s">
        <v>819</v>
      </c>
      <c r="F388" s="270" t="s">
        <v>818</v>
      </c>
      <c r="G388" s="270"/>
      <c r="H388" s="270"/>
      <c r="I388" s="225" t="s">
        <v>450</v>
      </c>
      <c r="J388" s="270" t="s">
        <v>17</v>
      </c>
      <c r="K388" s="270"/>
      <c r="L388" s="223" t="s">
        <v>29</v>
      </c>
      <c r="M388" s="223">
        <v>4</v>
      </c>
      <c r="N388" s="249" t="s">
        <v>19</v>
      </c>
      <c r="O388" s="249"/>
      <c r="P388" s="249"/>
      <c r="Q388" s="223" t="s">
        <v>18</v>
      </c>
      <c r="R388" s="42">
        <f>Cagra!R388+Cuman!R388+Ceco!R388+Csper!R388+Cchi!R388+Cgiur!R388</f>
        <v>0</v>
      </c>
      <c r="S388" s="42">
        <f>Cagra!S388+Cuman!S388+Ceco!S388+Csper!S388+Cchi!S388+Cgiur!S388</f>
        <v>0</v>
      </c>
      <c r="T388" s="42">
        <f>Cagra!T388+Cuman!T388+Ceco!T388+Csper!T388+Cchi!T388+Cgiur!T388</f>
        <v>0</v>
      </c>
      <c r="U388" s="42">
        <f>Cagra!U388+Cuman!U388+Ceco!U388+Csper!U388+Cchi!U388+Cgiur!U388</f>
        <v>0</v>
      </c>
      <c r="V388" s="42">
        <f>Cagra!V388+Cuman!V388+Ceco!V388+Csper!V388+Cchi!V388+Cgiur!V388</f>
        <v>0</v>
      </c>
      <c r="W388" s="42">
        <f>Cagra!W388+Cuman!W388+Ceco!W388+Csper!W388+Cchi!W388+Cgiur!W388</f>
        <v>0</v>
      </c>
    </row>
    <row r="389" spans="2:23" ht="30" customHeight="1">
      <c r="B389" s="23"/>
      <c r="C389" s="249">
        <v>2018</v>
      </c>
      <c r="D389" s="249"/>
      <c r="E389" s="225" t="s">
        <v>817</v>
      </c>
      <c r="F389" s="270" t="s">
        <v>816</v>
      </c>
      <c r="G389" s="270"/>
      <c r="H389" s="270"/>
      <c r="I389" s="225" t="s">
        <v>450</v>
      </c>
      <c r="J389" s="270" t="s">
        <v>17</v>
      </c>
      <c r="K389" s="270"/>
      <c r="L389" s="223" t="s">
        <v>29</v>
      </c>
      <c r="M389" s="223">
        <v>4</v>
      </c>
      <c r="N389" s="249" t="s">
        <v>19</v>
      </c>
      <c r="O389" s="249"/>
      <c r="P389" s="249"/>
      <c r="Q389" s="223" t="s">
        <v>18</v>
      </c>
      <c r="R389" s="42">
        <f>Cagra!R389+Cuman!R389+Ceco!R389+Csper!R389+Cchi!R389+Cgiur!R389</f>
        <v>0</v>
      </c>
      <c r="S389" s="42">
        <f>Cagra!S389+Cuman!S389+Ceco!S389+Csper!S389+Cchi!S389+Cgiur!S389</f>
        <v>0</v>
      </c>
      <c r="T389" s="42">
        <f>Cagra!T389+Cuman!T389+Ceco!T389+Csper!T389+Cchi!T389+Cgiur!T389</f>
        <v>0</v>
      </c>
      <c r="U389" s="42">
        <f>Cagra!U389+Cuman!U389+Ceco!U389+Csper!U389+Cchi!U389+Cgiur!U389</f>
        <v>0</v>
      </c>
      <c r="V389" s="42">
        <f>Cagra!V389+Cuman!V389+Ceco!V389+Csper!V389+Cchi!V389+Cgiur!V389</f>
        <v>0</v>
      </c>
      <c r="W389" s="42">
        <f>Cagra!W389+Cuman!W389+Ceco!W389+Csper!W389+Cchi!W389+Cgiur!W389</f>
        <v>0</v>
      </c>
    </row>
    <row r="390" spans="2:23" ht="30" customHeight="1">
      <c r="B390" s="23"/>
      <c r="C390" s="249">
        <v>2018</v>
      </c>
      <c r="D390" s="249"/>
      <c r="E390" s="225" t="s">
        <v>815</v>
      </c>
      <c r="F390" s="270" t="s">
        <v>814</v>
      </c>
      <c r="G390" s="270"/>
      <c r="H390" s="270"/>
      <c r="I390" s="225" t="s">
        <v>450</v>
      </c>
      <c r="J390" s="270" t="s">
        <v>17</v>
      </c>
      <c r="K390" s="270"/>
      <c r="L390" s="223" t="s">
        <v>29</v>
      </c>
      <c r="M390" s="223">
        <v>4</v>
      </c>
      <c r="N390" s="249" t="s">
        <v>19</v>
      </c>
      <c r="O390" s="249"/>
      <c r="P390" s="249"/>
      <c r="Q390" s="223" t="s">
        <v>18</v>
      </c>
      <c r="R390" s="42">
        <f>Cagra!R390+Cuman!R390+Ceco!R390+Csper!R390+Cchi!R390+Cgiur!R390</f>
        <v>0</v>
      </c>
      <c r="S390" s="42">
        <f>Cagra!S390+Cuman!S390+Ceco!S390+Csper!S390+Cchi!S390+Cgiur!S390</f>
        <v>0</v>
      </c>
      <c r="T390" s="42">
        <f>Cagra!T390+Cuman!T390+Ceco!T390+Csper!T390+Cchi!T390+Cgiur!T390</f>
        <v>0</v>
      </c>
      <c r="U390" s="42">
        <f>Cagra!U390+Cuman!U390+Ceco!U390+Csper!U390+Cchi!U390+Cgiur!U390</f>
        <v>0</v>
      </c>
      <c r="V390" s="42">
        <f>Cagra!V390+Cuman!V390+Ceco!V390+Csper!V390+Cchi!V390+Cgiur!V390</f>
        <v>0</v>
      </c>
      <c r="W390" s="42">
        <f>Cagra!W390+Cuman!W390+Ceco!W390+Csper!W390+Cchi!W390+Cgiur!W390</f>
        <v>0</v>
      </c>
    </row>
    <row r="391" spans="2:23" ht="30" customHeight="1">
      <c r="B391" s="23"/>
      <c r="C391" s="249">
        <v>2018</v>
      </c>
      <c r="D391" s="249"/>
      <c r="E391" s="225" t="s">
        <v>813</v>
      </c>
      <c r="F391" s="270" t="s">
        <v>812</v>
      </c>
      <c r="G391" s="270"/>
      <c r="H391" s="270"/>
      <c r="I391" s="225" t="s">
        <v>450</v>
      </c>
      <c r="J391" s="270" t="s">
        <v>17</v>
      </c>
      <c r="K391" s="270"/>
      <c r="L391" s="223" t="s">
        <v>29</v>
      </c>
      <c r="M391" s="223">
        <v>4</v>
      </c>
      <c r="N391" s="249" t="s">
        <v>19</v>
      </c>
      <c r="O391" s="249"/>
      <c r="P391" s="249"/>
      <c r="Q391" s="223" t="s">
        <v>18</v>
      </c>
      <c r="R391" s="42">
        <f>Cagra!R391+Cuman!R391+Ceco!R391+Csper!R391+Cchi!R391+Cgiur!R391</f>
        <v>0</v>
      </c>
      <c r="S391" s="42">
        <f>Cagra!S391+Cuman!S391+Ceco!S391+Csper!S391+Cchi!S391+Cgiur!S391</f>
        <v>0</v>
      </c>
      <c r="T391" s="42">
        <f>Cagra!T391+Cuman!T391+Ceco!T391+Csper!T391+Cchi!T391+Cgiur!T391</f>
        <v>0</v>
      </c>
      <c r="U391" s="42">
        <f>Cagra!U391+Cuman!U391+Ceco!U391+Csper!U391+Cchi!U391+Cgiur!U391</f>
        <v>0</v>
      </c>
      <c r="V391" s="42">
        <f>Cagra!V391+Cuman!V391+Ceco!V391+Csper!V391+Cchi!V391+Cgiur!V391</f>
        <v>0</v>
      </c>
      <c r="W391" s="42">
        <f>Cagra!W391+Cuman!W391+Ceco!W391+Csper!W391+Cchi!W391+Cgiur!W391</f>
        <v>0</v>
      </c>
    </row>
    <row r="392" spans="2:23" ht="30" customHeight="1">
      <c r="B392" s="23"/>
      <c r="C392" s="249">
        <v>2018</v>
      </c>
      <c r="D392" s="249"/>
      <c r="E392" s="225" t="s">
        <v>811</v>
      </c>
      <c r="F392" s="270" t="s">
        <v>810</v>
      </c>
      <c r="G392" s="270"/>
      <c r="H392" s="270"/>
      <c r="I392" s="225" t="s">
        <v>450</v>
      </c>
      <c r="J392" s="270" t="s">
        <v>17</v>
      </c>
      <c r="K392" s="270"/>
      <c r="L392" s="223" t="s">
        <v>29</v>
      </c>
      <c r="M392" s="223">
        <v>4</v>
      </c>
      <c r="N392" s="249" t="s">
        <v>19</v>
      </c>
      <c r="O392" s="249"/>
      <c r="P392" s="249"/>
      <c r="Q392" s="223" t="s">
        <v>18</v>
      </c>
      <c r="R392" s="42">
        <f>Cagra!R392+Cuman!R392+Ceco!R392+Csper!R392+Cchi!R392+Cgiur!R392</f>
        <v>0</v>
      </c>
      <c r="S392" s="42">
        <f>Cagra!S392+Cuman!S392+Ceco!S392+Csper!S392+Cchi!S392+Cgiur!S392</f>
        <v>0</v>
      </c>
      <c r="T392" s="42">
        <f>Cagra!T392+Cuman!T392+Ceco!T392+Csper!T392+Cchi!T392+Cgiur!T392</f>
        <v>0</v>
      </c>
      <c r="U392" s="42">
        <f>Cagra!U392+Cuman!U392+Ceco!U392+Csper!U392+Cchi!U392+Cgiur!U392</f>
        <v>0</v>
      </c>
      <c r="V392" s="42">
        <f>Cagra!V392+Cuman!V392+Ceco!V392+Csper!V392+Cchi!V392+Cgiur!V392</f>
        <v>0</v>
      </c>
      <c r="W392" s="42">
        <f>Cagra!W392+Cuman!W392+Ceco!W392+Csper!W392+Cchi!W392+Cgiur!W392</f>
        <v>0</v>
      </c>
    </row>
    <row r="393" spans="2:23" ht="30" customHeight="1">
      <c r="B393" s="23"/>
      <c r="C393" s="249">
        <v>2018</v>
      </c>
      <c r="D393" s="249"/>
      <c r="E393" s="225" t="s">
        <v>809</v>
      </c>
      <c r="F393" s="270" t="s">
        <v>808</v>
      </c>
      <c r="G393" s="270"/>
      <c r="H393" s="270"/>
      <c r="I393" s="225" t="s">
        <v>450</v>
      </c>
      <c r="J393" s="270" t="s">
        <v>17</v>
      </c>
      <c r="K393" s="270"/>
      <c r="L393" s="223" t="s">
        <v>29</v>
      </c>
      <c r="M393" s="223">
        <v>4</v>
      </c>
      <c r="N393" s="249" t="s">
        <v>19</v>
      </c>
      <c r="O393" s="249"/>
      <c r="P393" s="249"/>
      <c r="Q393" s="223" t="s">
        <v>18</v>
      </c>
      <c r="R393" s="42">
        <f>Cagra!R393+Cuman!R393+Ceco!R393+Csper!R393+Cchi!R393+Cgiur!R393</f>
        <v>0</v>
      </c>
      <c r="S393" s="42">
        <f>Cagra!S393+Cuman!S393+Ceco!S393+Csper!S393+Cchi!S393+Cgiur!S393</f>
        <v>0</v>
      </c>
      <c r="T393" s="42">
        <f>Cagra!T393+Cuman!T393+Ceco!T393+Csper!T393+Cchi!T393+Cgiur!T393</f>
        <v>0</v>
      </c>
      <c r="U393" s="42">
        <f>Cagra!U393+Cuman!U393+Ceco!U393+Csper!U393+Cchi!U393+Cgiur!U393</f>
        <v>0</v>
      </c>
      <c r="V393" s="42">
        <f>Cagra!V393+Cuman!V393+Ceco!V393+Csper!V393+Cchi!V393+Cgiur!V393</f>
        <v>0</v>
      </c>
      <c r="W393" s="42">
        <f>Cagra!W393+Cuman!W393+Ceco!W393+Csper!W393+Cchi!W393+Cgiur!W393</f>
        <v>0</v>
      </c>
    </row>
    <row r="394" spans="2:23" ht="30" customHeight="1">
      <c r="B394" s="23"/>
      <c r="C394" s="249">
        <v>2018</v>
      </c>
      <c r="D394" s="249"/>
      <c r="E394" s="225" t="s">
        <v>807</v>
      </c>
      <c r="F394" s="270" t="s">
        <v>806</v>
      </c>
      <c r="G394" s="270"/>
      <c r="H394" s="270"/>
      <c r="I394" s="225" t="s">
        <v>450</v>
      </c>
      <c r="J394" s="270" t="s">
        <v>17</v>
      </c>
      <c r="K394" s="270"/>
      <c r="L394" s="223" t="s">
        <v>29</v>
      </c>
      <c r="M394" s="223">
        <v>4</v>
      </c>
      <c r="N394" s="249" t="s">
        <v>19</v>
      </c>
      <c r="O394" s="249"/>
      <c r="P394" s="249"/>
      <c r="Q394" s="223" t="s">
        <v>18</v>
      </c>
      <c r="R394" s="42">
        <f>Cagra!R394+Cuman!R394+Ceco!R394+Csper!R394+Cchi!R394+Cgiur!R394</f>
        <v>0</v>
      </c>
      <c r="S394" s="42">
        <f>Cagra!S394+Cuman!S394+Ceco!S394+Csper!S394+Cchi!S394+Cgiur!S394</f>
        <v>0</v>
      </c>
      <c r="T394" s="42">
        <f>Cagra!T394+Cuman!T394+Ceco!T394+Csper!T394+Cchi!T394+Cgiur!T394</f>
        <v>0</v>
      </c>
      <c r="U394" s="42">
        <f>Cagra!U394+Cuman!U394+Ceco!U394+Csper!U394+Cchi!U394+Cgiur!U394</f>
        <v>0</v>
      </c>
      <c r="V394" s="42">
        <f>Cagra!V394+Cuman!V394+Ceco!V394+Csper!V394+Cchi!V394+Cgiur!V394</f>
        <v>0</v>
      </c>
      <c r="W394" s="42">
        <f>Cagra!W394+Cuman!W394+Ceco!W394+Csper!W394+Cchi!W394+Cgiur!W394</f>
        <v>0</v>
      </c>
    </row>
    <row r="395" spans="2:23" ht="30" customHeight="1">
      <c r="B395" s="23"/>
      <c r="C395" s="249">
        <v>2018</v>
      </c>
      <c r="D395" s="249"/>
      <c r="E395" s="225" t="s">
        <v>805</v>
      </c>
      <c r="F395" s="270" t="s">
        <v>804</v>
      </c>
      <c r="G395" s="270"/>
      <c r="H395" s="270"/>
      <c r="I395" s="225" t="s">
        <v>450</v>
      </c>
      <c r="J395" s="270" t="s">
        <v>17</v>
      </c>
      <c r="K395" s="270"/>
      <c r="L395" s="223" t="s">
        <v>29</v>
      </c>
      <c r="M395" s="223">
        <v>4</v>
      </c>
      <c r="N395" s="249" t="s">
        <v>19</v>
      </c>
      <c r="O395" s="249"/>
      <c r="P395" s="249"/>
      <c r="Q395" s="223" t="s">
        <v>18</v>
      </c>
      <c r="R395" s="42">
        <f>Cagra!R395+Cuman!R395+Ceco!R395+Csper!R395+Cchi!R395+Cgiur!R395</f>
        <v>0</v>
      </c>
      <c r="S395" s="42">
        <f>Cagra!S395+Cuman!S395+Ceco!S395+Csper!S395+Cchi!S395+Cgiur!S395</f>
        <v>0</v>
      </c>
      <c r="T395" s="42">
        <f>Cagra!T395+Cuman!T395+Ceco!T395+Csper!T395+Cchi!T395+Cgiur!T395</f>
        <v>0</v>
      </c>
      <c r="U395" s="42">
        <f>Cagra!U395+Cuman!U395+Ceco!U395+Csper!U395+Cchi!U395+Cgiur!U395</f>
        <v>0</v>
      </c>
      <c r="V395" s="42">
        <f>Cagra!V395+Cuman!V395+Ceco!V395+Csper!V395+Cchi!V395+Cgiur!V395</f>
        <v>0</v>
      </c>
      <c r="W395" s="42">
        <f>Cagra!W395+Cuman!W395+Ceco!W395+Csper!W395+Cchi!W395+Cgiur!W395</f>
        <v>0</v>
      </c>
    </row>
    <row r="396" spans="2:23" ht="30" customHeight="1">
      <c r="B396" s="23"/>
      <c r="C396" s="249">
        <v>2018</v>
      </c>
      <c r="D396" s="249"/>
      <c r="E396" s="225" t="s">
        <v>803</v>
      </c>
      <c r="F396" s="270" t="s">
        <v>802</v>
      </c>
      <c r="G396" s="270"/>
      <c r="H396" s="270"/>
      <c r="I396" s="225" t="s">
        <v>450</v>
      </c>
      <c r="J396" s="270" t="s">
        <v>17</v>
      </c>
      <c r="K396" s="270"/>
      <c r="L396" s="223" t="s">
        <v>29</v>
      </c>
      <c r="M396" s="223">
        <v>4</v>
      </c>
      <c r="N396" s="249" t="s">
        <v>19</v>
      </c>
      <c r="O396" s="249"/>
      <c r="P396" s="249"/>
      <c r="Q396" s="223" t="s">
        <v>18</v>
      </c>
      <c r="R396" s="42">
        <f>Cagra!R396+Cuman!R396+Ceco!R396+Csper!R396+Cchi!R396+Cgiur!R396</f>
        <v>0</v>
      </c>
      <c r="S396" s="42">
        <f>Cagra!S396+Cuman!S396+Ceco!S396+Csper!S396+Cchi!S396+Cgiur!S396</f>
        <v>0</v>
      </c>
      <c r="T396" s="42">
        <f>Cagra!T396+Cuman!T396+Ceco!T396+Csper!T396+Cchi!T396+Cgiur!T396</f>
        <v>0</v>
      </c>
      <c r="U396" s="42">
        <f>Cagra!U396+Cuman!U396+Ceco!U396+Csper!U396+Cchi!U396+Cgiur!U396</f>
        <v>0</v>
      </c>
      <c r="V396" s="42">
        <f>Cagra!V396+Cuman!V396+Ceco!V396+Csper!V396+Cchi!V396+Cgiur!V396</f>
        <v>0</v>
      </c>
      <c r="W396" s="42">
        <f>Cagra!W396+Cuman!W396+Ceco!W396+Csper!W396+Cchi!W396+Cgiur!W396</f>
        <v>0</v>
      </c>
    </row>
    <row r="397" spans="2:23" s="41" customFormat="1" ht="30" customHeight="1">
      <c r="B397" s="24"/>
      <c r="C397" s="259">
        <v>2018</v>
      </c>
      <c r="D397" s="259"/>
      <c r="E397" s="8" t="s">
        <v>801</v>
      </c>
      <c r="F397" s="261" t="s">
        <v>800</v>
      </c>
      <c r="G397" s="261"/>
      <c r="H397" s="261"/>
      <c r="I397" s="8" t="s">
        <v>450</v>
      </c>
      <c r="J397" s="261" t="s">
        <v>17</v>
      </c>
      <c r="K397" s="261"/>
      <c r="L397" s="226" t="s">
        <v>18</v>
      </c>
      <c r="M397" s="226">
        <v>3</v>
      </c>
      <c r="N397" s="259" t="s">
        <v>19</v>
      </c>
      <c r="O397" s="259"/>
      <c r="P397" s="259"/>
      <c r="Q397" s="226" t="s">
        <v>18</v>
      </c>
      <c r="R397" s="40">
        <f>Cagra!R397+Cuman!R397+Ceco!R397+Csper!R397+Cchi!R397+Cgiur!R397</f>
        <v>0</v>
      </c>
      <c r="S397" s="40">
        <f>Cagra!S397+Cuman!S397+Ceco!S397+Csper!S397+Cchi!S397+Cgiur!S397</f>
        <v>0</v>
      </c>
      <c r="T397" s="40">
        <f>Cagra!T397+Cuman!T397+Ceco!T397+Csper!T397+Cchi!T397+Cgiur!T397</f>
        <v>0</v>
      </c>
      <c r="U397" s="40">
        <f>Cagra!U397+Cuman!U397+Ceco!U397+Csper!U397+Cchi!U397+Cgiur!U397</f>
        <v>0</v>
      </c>
      <c r="V397" s="40">
        <f>Cagra!V397+Cuman!V397+Ceco!V397+Csper!V397+Cchi!V397+Cgiur!V397</f>
        <v>0</v>
      </c>
      <c r="W397" s="40">
        <f>Cagra!W397+Cuman!W397+Ceco!W397+Csper!W397+Cchi!W397+Cgiur!W397</f>
        <v>0</v>
      </c>
    </row>
    <row r="398" spans="2:23" ht="30" customHeight="1">
      <c r="B398" s="23"/>
      <c r="C398" s="249">
        <v>2018</v>
      </c>
      <c r="D398" s="249"/>
      <c r="E398" s="225" t="s">
        <v>799</v>
      </c>
      <c r="F398" s="270" t="s">
        <v>798</v>
      </c>
      <c r="G398" s="270"/>
      <c r="H398" s="270"/>
      <c r="I398" s="225" t="s">
        <v>450</v>
      </c>
      <c r="J398" s="270" t="s">
        <v>17</v>
      </c>
      <c r="K398" s="270"/>
      <c r="L398" s="223" t="s">
        <v>29</v>
      </c>
      <c r="M398" s="223">
        <v>4</v>
      </c>
      <c r="N398" s="249" t="s">
        <v>19</v>
      </c>
      <c r="O398" s="249"/>
      <c r="P398" s="249"/>
      <c r="Q398" s="223" t="s">
        <v>18</v>
      </c>
      <c r="R398" s="42">
        <f>Cagra!R398+Cuman!R398+Ceco!R398+Csper!R398+Cchi!R398+Cgiur!R398</f>
        <v>0</v>
      </c>
      <c r="S398" s="42">
        <f>Cagra!S398+Cuman!S398+Ceco!S398+Csper!S398+Cchi!S398+Cgiur!S398</f>
        <v>0</v>
      </c>
      <c r="T398" s="42">
        <f>Cagra!T398+Cuman!T398+Ceco!T398+Csper!T398+Cchi!T398+Cgiur!T398</f>
        <v>0</v>
      </c>
      <c r="U398" s="42">
        <f>Cagra!U398+Cuman!U398+Ceco!U398+Csper!U398+Cchi!U398+Cgiur!U398</f>
        <v>0</v>
      </c>
      <c r="V398" s="42">
        <f>Cagra!V398+Cuman!V398+Ceco!V398+Csper!V398+Cchi!V398+Cgiur!V398</f>
        <v>0</v>
      </c>
      <c r="W398" s="42">
        <f>Cagra!W398+Cuman!W398+Ceco!W398+Csper!W398+Cchi!W398+Cgiur!W398</f>
        <v>0</v>
      </c>
    </row>
    <row r="399" spans="2:23" ht="30" customHeight="1">
      <c r="B399" s="23"/>
      <c r="C399" s="249">
        <v>2018</v>
      </c>
      <c r="D399" s="249"/>
      <c r="E399" s="225" t="s">
        <v>797</v>
      </c>
      <c r="F399" s="270" t="s">
        <v>796</v>
      </c>
      <c r="G399" s="270"/>
      <c r="H399" s="270"/>
      <c r="I399" s="225" t="s">
        <v>450</v>
      </c>
      <c r="J399" s="270" t="s">
        <v>17</v>
      </c>
      <c r="K399" s="270"/>
      <c r="L399" s="223" t="s">
        <v>29</v>
      </c>
      <c r="M399" s="223">
        <v>4</v>
      </c>
      <c r="N399" s="249" t="s">
        <v>19</v>
      </c>
      <c r="O399" s="249"/>
      <c r="P399" s="249"/>
      <c r="Q399" s="223" t="s">
        <v>18</v>
      </c>
      <c r="R399" s="42">
        <f>Cagra!R399+Cuman!R399+Ceco!R399+Csper!R399+Cchi!R399+Cgiur!R399</f>
        <v>0</v>
      </c>
      <c r="S399" s="42">
        <f>Cagra!S399+Cuman!S399+Ceco!S399+Csper!S399+Cchi!S399+Cgiur!S399</f>
        <v>0</v>
      </c>
      <c r="T399" s="42">
        <f>Cagra!T399+Cuman!T399+Ceco!T399+Csper!T399+Cchi!T399+Cgiur!T399</f>
        <v>0</v>
      </c>
      <c r="U399" s="42">
        <f>Cagra!U399+Cuman!U399+Ceco!U399+Csper!U399+Cchi!U399+Cgiur!U399</f>
        <v>0</v>
      </c>
      <c r="V399" s="42">
        <f>Cagra!V399+Cuman!V399+Ceco!V399+Csper!V399+Cchi!V399+Cgiur!V399</f>
        <v>0</v>
      </c>
      <c r="W399" s="42">
        <f>Cagra!W399+Cuman!W399+Ceco!W399+Csper!W399+Cchi!W399+Cgiur!W399</f>
        <v>0</v>
      </c>
    </row>
    <row r="400" spans="2:23" ht="30" customHeight="1">
      <c r="B400" s="23"/>
      <c r="C400" s="249">
        <v>2018</v>
      </c>
      <c r="D400" s="249"/>
      <c r="E400" s="225" t="s">
        <v>795</v>
      </c>
      <c r="F400" s="270" t="s">
        <v>794</v>
      </c>
      <c r="G400" s="270"/>
      <c r="H400" s="270"/>
      <c r="I400" s="225" t="s">
        <v>450</v>
      </c>
      <c r="J400" s="270" t="s">
        <v>17</v>
      </c>
      <c r="K400" s="270"/>
      <c r="L400" s="223" t="s">
        <v>29</v>
      </c>
      <c r="M400" s="223">
        <v>4</v>
      </c>
      <c r="N400" s="249" t="s">
        <v>19</v>
      </c>
      <c r="O400" s="249"/>
      <c r="P400" s="249"/>
      <c r="Q400" s="223" t="s">
        <v>18</v>
      </c>
      <c r="R400" s="42">
        <f>Cagra!R400+Cuman!R400+Ceco!R400+Csper!R400+Cchi!R400+Cgiur!R400</f>
        <v>0</v>
      </c>
      <c r="S400" s="42">
        <f>Cagra!S400+Cuman!S400+Ceco!S400+Csper!S400+Cchi!S400+Cgiur!S400</f>
        <v>0</v>
      </c>
      <c r="T400" s="42">
        <f>Cagra!T400+Cuman!T400+Ceco!T400+Csper!T400+Cchi!T400+Cgiur!T400</f>
        <v>0</v>
      </c>
      <c r="U400" s="42">
        <f>Cagra!U400+Cuman!U400+Ceco!U400+Csper!U400+Cchi!U400+Cgiur!U400</f>
        <v>0</v>
      </c>
      <c r="V400" s="42">
        <f>Cagra!V400+Cuman!V400+Ceco!V400+Csper!V400+Cchi!V400+Cgiur!V400</f>
        <v>0</v>
      </c>
      <c r="W400" s="42">
        <f>Cagra!W400+Cuman!W400+Ceco!W400+Csper!W400+Cchi!W400+Cgiur!W400</f>
        <v>0</v>
      </c>
    </row>
    <row r="401" spans="2:23" ht="30" customHeight="1">
      <c r="B401" s="23"/>
      <c r="C401" s="249">
        <v>2018</v>
      </c>
      <c r="D401" s="249"/>
      <c r="E401" s="225" t="s">
        <v>793</v>
      </c>
      <c r="F401" s="270" t="s">
        <v>792</v>
      </c>
      <c r="G401" s="270"/>
      <c r="H401" s="270"/>
      <c r="I401" s="225" t="s">
        <v>450</v>
      </c>
      <c r="J401" s="270" t="s">
        <v>17</v>
      </c>
      <c r="K401" s="270"/>
      <c r="L401" s="223" t="s">
        <v>29</v>
      </c>
      <c r="M401" s="223">
        <v>4</v>
      </c>
      <c r="N401" s="249" t="s">
        <v>19</v>
      </c>
      <c r="O401" s="249"/>
      <c r="P401" s="249"/>
      <c r="Q401" s="223" t="s">
        <v>18</v>
      </c>
      <c r="R401" s="42">
        <f>Cagra!R401+Cuman!R401+Ceco!R401+Csper!R401+Cchi!R401+Cgiur!R401</f>
        <v>0</v>
      </c>
      <c r="S401" s="42">
        <f>Cagra!S401+Cuman!S401+Ceco!S401+Csper!S401+Cchi!S401+Cgiur!S401</f>
        <v>0</v>
      </c>
      <c r="T401" s="42">
        <f>Cagra!T401+Cuman!T401+Ceco!T401+Csper!T401+Cchi!T401+Cgiur!T401</f>
        <v>0</v>
      </c>
      <c r="U401" s="42">
        <f>Cagra!U401+Cuman!U401+Ceco!U401+Csper!U401+Cchi!U401+Cgiur!U401</f>
        <v>0</v>
      </c>
      <c r="V401" s="42">
        <f>Cagra!V401+Cuman!V401+Ceco!V401+Csper!V401+Cchi!V401+Cgiur!V401</f>
        <v>0</v>
      </c>
      <c r="W401" s="42">
        <f>Cagra!W401+Cuman!W401+Ceco!W401+Csper!W401+Cchi!W401+Cgiur!W401</f>
        <v>0</v>
      </c>
    </row>
    <row r="402" spans="2:23" ht="30" customHeight="1">
      <c r="B402" s="23"/>
      <c r="C402" s="249">
        <v>2018</v>
      </c>
      <c r="D402" s="249"/>
      <c r="E402" s="225" t="s">
        <v>791</v>
      </c>
      <c r="F402" s="270" t="s">
        <v>790</v>
      </c>
      <c r="G402" s="270"/>
      <c r="H402" s="270"/>
      <c r="I402" s="225" t="s">
        <v>450</v>
      </c>
      <c r="J402" s="270" t="s">
        <v>17</v>
      </c>
      <c r="K402" s="270"/>
      <c r="L402" s="223" t="s">
        <v>29</v>
      </c>
      <c r="M402" s="223">
        <v>4</v>
      </c>
      <c r="N402" s="249" t="s">
        <v>19</v>
      </c>
      <c r="O402" s="249"/>
      <c r="P402" s="249"/>
      <c r="Q402" s="223" t="s">
        <v>18</v>
      </c>
      <c r="R402" s="42">
        <f>Cagra!R402+Cuman!R402+Ceco!R402+Csper!R402+Cchi!R402+Cgiur!R402</f>
        <v>0</v>
      </c>
      <c r="S402" s="42">
        <f>Cagra!S402+Cuman!S402+Ceco!S402+Csper!S402+Cchi!S402+Cgiur!S402</f>
        <v>0</v>
      </c>
      <c r="T402" s="42">
        <f>Cagra!T402+Cuman!T402+Ceco!T402+Csper!T402+Cchi!T402+Cgiur!T402</f>
        <v>0</v>
      </c>
      <c r="U402" s="42">
        <f>Cagra!U402+Cuman!U402+Ceco!U402+Csper!U402+Cchi!U402+Cgiur!U402</f>
        <v>0</v>
      </c>
      <c r="V402" s="42">
        <f>Cagra!V402+Cuman!V402+Ceco!V402+Csper!V402+Cchi!V402+Cgiur!V402</f>
        <v>0</v>
      </c>
      <c r="W402" s="42">
        <f>Cagra!W402+Cuman!W402+Ceco!W402+Csper!W402+Cchi!W402+Cgiur!W402</f>
        <v>0</v>
      </c>
    </row>
    <row r="403" spans="2:23" ht="30" customHeight="1">
      <c r="B403" s="23"/>
      <c r="C403" s="249">
        <v>2018</v>
      </c>
      <c r="D403" s="249"/>
      <c r="E403" s="225" t="s">
        <v>789</v>
      </c>
      <c r="F403" s="270" t="s">
        <v>788</v>
      </c>
      <c r="G403" s="270"/>
      <c r="H403" s="270"/>
      <c r="I403" s="225" t="s">
        <v>450</v>
      </c>
      <c r="J403" s="270" t="s">
        <v>17</v>
      </c>
      <c r="K403" s="270"/>
      <c r="L403" s="223" t="s">
        <v>29</v>
      </c>
      <c r="M403" s="223">
        <v>4</v>
      </c>
      <c r="N403" s="249" t="s">
        <v>19</v>
      </c>
      <c r="O403" s="249"/>
      <c r="P403" s="249"/>
      <c r="Q403" s="223" t="s">
        <v>18</v>
      </c>
      <c r="R403" s="42">
        <f>Cagra!R403+Cuman!R403+Ceco!R403+Csper!R403+Cchi!R403+Cgiur!R403</f>
        <v>0</v>
      </c>
      <c r="S403" s="42">
        <f>Cagra!S403+Cuman!S403+Ceco!S403+Csper!S403+Cchi!S403+Cgiur!S403</f>
        <v>0</v>
      </c>
      <c r="T403" s="42">
        <f>Cagra!T403+Cuman!T403+Ceco!T403+Csper!T403+Cchi!T403+Cgiur!T403</f>
        <v>0</v>
      </c>
      <c r="U403" s="42">
        <f>Cagra!U403+Cuman!U403+Ceco!U403+Csper!U403+Cchi!U403+Cgiur!U403</f>
        <v>0</v>
      </c>
      <c r="V403" s="42">
        <f>Cagra!V403+Cuman!V403+Ceco!V403+Csper!V403+Cchi!V403+Cgiur!V403</f>
        <v>0</v>
      </c>
      <c r="W403" s="42">
        <f>Cagra!W403+Cuman!W403+Ceco!W403+Csper!W403+Cchi!W403+Cgiur!W403</f>
        <v>0</v>
      </c>
    </row>
    <row r="404" spans="2:23" ht="30" customHeight="1">
      <c r="B404" s="23"/>
      <c r="C404" s="249">
        <v>2018</v>
      </c>
      <c r="D404" s="249"/>
      <c r="E404" s="225" t="s">
        <v>787</v>
      </c>
      <c r="F404" s="270" t="s">
        <v>786</v>
      </c>
      <c r="G404" s="270"/>
      <c r="H404" s="270"/>
      <c r="I404" s="225" t="s">
        <v>450</v>
      </c>
      <c r="J404" s="270" t="s">
        <v>17</v>
      </c>
      <c r="K404" s="270"/>
      <c r="L404" s="223" t="s">
        <v>29</v>
      </c>
      <c r="M404" s="223">
        <v>4</v>
      </c>
      <c r="N404" s="249" t="s">
        <v>19</v>
      </c>
      <c r="O404" s="249"/>
      <c r="P404" s="249"/>
      <c r="Q404" s="223" t="s">
        <v>18</v>
      </c>
      <c r="R404" s="42">
        <f>Cagra!R404+Cuman!R404+Ceco!R404+Csper!R404+Cchi!R404+Cgiur!R404</f>
        <v>0</v>
      </c>
      <c r="S404" s="42">
        <f>Cagra!S404+Cuman!S404+Ceco!S404+Csper!S404+Cchi!S404+Cgiur!S404</f>
        <v>0</v>
      </c>
      <c r="T404" s="42">
        <f>Cagra!T404+Cuman!T404+Ceco!T404+Csper!T404+Cchi!T404+Cgiur!T404</f>
        <v>0</v>
      </c>
      <c r="U404" s="42">
        <f>Cagra!U404+Cuman!U404+Ceco!U404+Csper!U404+Cchi!U404+Cgiur!U404</f>
        <v>0</v>
      </c>
      <c r="V404" s="42">
        <f>Cagra!V404+Cuman!V404+Ceco!V404+Csper!V404+Cchi!V404+Cgiur!V404</f>
        <v>0</v>
      </c>
      <c r="W404" s="42">
        <f>Cagra!W404+Cuman!W404+Ceco!W404+Csper!W404+Cchi!W404+Cgiur!W404</f>
        <v>0</v>
      </c>
    </row>
    <row r="405" spans="2:23" ht="30" customHeight="1">
      <c r="B405" s="23"/>
      <c r="C405" s="249">
        <v>2018</v>
      </c>
      <c r="D405" s="249"/>
      <c r="E405" s="225" t="s">
        <v>785</v>
      </c>
      <c r="F405" s="270" t="s">
        <v>784</v>
      </c>
      <c r="G405" s="270"/>
      <c r="H405" s="270"/>
      <c r="I405" s="225" t="s">
        <v>450</v>
      </c>
      <c r="J405" s="270" t="s">
        <v>17</v>
      </c>
      <c r="K405" s="270"/>
      <c r="L405" s="223" t="s">
        <v>29</v>
      </c>
      <c r="M405" s="223">
        <v>4</v>
      </c>
      <c r="N405" s="249" t="s">
        <v>19</v>
      </c>
      <c r="O405" s="249"/>
      <c r="P405" s="249"/>
      <c r="Q405" s="223" t="s">
        <v>18</v>
      </c>
      <c r="R405" s="42">
        <f>Cagra!R405+Cuman!R405+Ceco!R405+Csper!R405+Cchi!R405+Cgiur!R405</f>
        <v>0</v>
      </c>
      <c r="S405" s="42">
        <f>Cagra!S405+Cuman!S405+Ceco!S405+Csper!S405+Cchi!S405+Cgiur!S405</f>
        <v>0</v>
      </c>
      <c r="T405" s="42">
        <f>Cagra!T405+Cuman!T405+Ceco!T405+Csper!T405+Cchi!T405+Cgiur!T405</f>
        <v>0</v>
      </c>
      <c r="U405" s="42">
        <f>Cagra!U405+Cuman!U405+Ceco!U405+Csper!U405+Cchi!U405+Cgiur!U405</f>
        <v>0</v>
      </c>
      <c r="V405" s="42">
        <f>Cagra!V405+Cuman!V405+Ceco!V405+Csper!V405+Cchi!V405+Cgiur!V405</f>
        <v>0</v>
      </c>
      <c r="W405" s="42">
        <f>Cagra!W405+Cuman!W405+Ceco!W405+Csper!W405+Cchi!W405+Cgiur!W405</f>
        <v>0</v>
      </c>
    </row>
    <row r="406" spans="2:23" ht="30" customHeight="1">
      <c r="B406" s="23"/>
      <c r="C406" s="249">
        <v>2018</v>
      </c>
      <c r="D406" s="249"/>
      <c r="E406" s="225" t="s">
        <v>783</v>
      </c>
      <c r="F406" s="270" t="s">
        <v>782</v>
      </c>
      <c r="G406" s="270"/>
      <c r="H406" s="270"/>
      <c r="I406" s="225" t="s">
        <v>450</v>
      </c>
      <c r="J406" s="270" t="s">
        <v>17</v>
      </c>
      <c r="K406" s="270"/>
      <c r="L406" s="223" t="s">
        <v>29</v>
      </c>
      <c r="M406" s="223">
        <v>4</v>
      </c>
      <c r="N406" s="249" t="s">
        <v>19</v>
      </c>
      <c r="O406" s="249"/>
      <c r="P406" s="249"/>
      <c r="Q406" s="223" t="s">
        <v>18</v>
      </c>
      <c r="R406" s="42">
        <f>Cagra!R406+Cuman!R406+Ceco!R406+Csper!R406+Cchi!R406+Cgiur!R406</f>
        <v>0</v>
      </c>
      <c r="S406" s="42">
        <f>Cagra!S406+Cuman!S406+Ceco!S406+Csper!S406+Cchi!S406+Cgiur!S406</f>
        <v>0</v>
      </c>
      <c r="T406" s="42">
        <f>Cagra!T406+Cuman!T406+Ceco!T406+Csper!T406+Cchi!T406+Cgiur!T406</f>
        <v>0</v>
      </c>
      <c r="U406" s="42">
        <f>Cagra!U406+Cuman!U406+Ceco!U406+Csper!U406+Cchi!U406+Cgiur!U406</f>
        <v>0</v>
      </c>
      <c r="V406" s="42">
        <f>Cagra!V406+Cuman!V406+Ceco!V406+Csper!V406+Cchi!V406+Cgiur!V406</f>
        <v>0</v>
      </c>
      <c r="W406" s="42">
        <f>Cagra!W406+Cuman!W406+Ceco!W406+Csper!W406+Cchi!W406+Cgiur!W406</f>
        <v>0</v>
      </c>
    </row>
    <row r="407" spans="2:23" ht="30" customHeight="1">
      <c r="B407" s="23"/>
      <c r="C407" s="249">
        <v>2018</v>
      </c>
      <c r="D407" s="249"/>
      <c r="E407" s="225" t="s">
        <v>781</v>
      </c>
      <c r="F407" s="270" t="s">
        <v>780</v>
      </c>
      <c r="G407" s="270"/>
      <c r="H407" s="270"/>
      <c r="I407" s="225" t="s">
        <v>450</v>
      </c>
      <c r="J407" s="270" t="s">
        <v>17</v>
      </c>
      <c r="K407" s="270"/>
      <c r="L407" s="223" t="s">
        <v>29</v>
      </c>
      <c r="M407" s="223">
        <v>4</v>
      </c>
      <c r="N407" s="249" t="s">
        <v>19</v>
      </c>
      <c r="O407" s="249"/>
      <c r="P407" s="249"/>
      <c r="Q407" s="223" t="s">
        <v>18</v>
      </c>
      <c r="R407" s="42">
        <f>Cagra!R407+Cuman!R407+Ceco!R407+Csper!R407+Cchi!R407+Cgiur!R407</f>
        <v>0</v>
      </c>
      <c r="S407" s="42">
        <f>Cagra!S407+Cuman!S407+Ceco!S407+Csper!S407+Cchi!S407+Cgiur!S407</f>
        <v>0</v>
      </c>
      <c r="T407" s="42">
        <f>Cagra!T407+Cuman!T407+Ceco!T407+Csper!T407+Cchi!T407+Cgiur!T407</f>
        <v>0</v>
      </c>
      <c r="U407" s="42">
        <f>Cagra!U407+Cuman!U407+Ceco!U407+Csper!U407+Cchi!U407+Cgiur!U407</f>
        <v>0</v>
      </c>
      <c r="V407" s="42">
        <f>Cagra!V407+Cuman!V407+Ceco!V407+Csper!V407+Cchi!V407+Cgiur!V407</f>
        <v>0</v>
      </c>
      <c r="W407" s="42">
        <f>Cagra!W407+Cuman!W407+Ceco!W407+Csper!W407+Cchi!W407+Cgiur!W407</f>
        <v>0</v>
      </c>
    </row>
    <row r="408" spans="2:23" ht="30" customHeight="1">
      <c r="B408" s="23"/>
      <c r="C408" s="249">
        <v>2018</v>
      </c>
      <c r="D408" s="249"/>
      <c r="E408" s="225" t="s">
        <v>779</v>
      </c>
      <c r="F408" s="270" t="s">
        <v>778</v>
      </c>
      <c r="G408" s="270"/>
      <c r="H408" s="270"/>
      <c r="I408" s="225" t="s">
        <v>450</v>
      </c>
      <c r="J408" s="270" t="s">
        <v>17</v>
      </c>
      <c r="K408" s="270"/>
      <c r="L408" s="223" t="s">
        <v>29</v>
      </c>
      <c r="M408" s="223">
        <v>4</v>
      </c>
      <c r="N408" s="249" t="s">
        <v>19</v>
      </c>
      <c r="O408" s="249"/>
      <c r="P408" s="249"/>
      <c r="Q408" s="223" t="s">
        <v>18</v>
      </c>
      <c r="R408" s="42">
        <f>Cagra!R408+Cuman!R408+Ceco!R408+Csper!R408+Cchi!R408+Cgiur!R408</f>
        <v>0</v>
      </c>
      <c r="S408" s="42">
        <f>Cagra!S408+Cuman!S408+Ceco!S408+Csper!S408+Cchi!S408+Cgiur!S408</f>
        <v>0</v>
      </c>
      <c r="T408" s="42">
        <f>Cagra!T408+Cuman!T408+Ceco!T408+Csper!T408+Cchi!T408+Cgiur!T408</f>
        <v>0</v>
      </c>
      <c r="U408" s="42">
        <f>Cagra!U408+Cuman!U408+Ceco!U408+Csper!U408+Cchi!U408+Cgiur!U408</f>
        <v>0</v>
      </c>
      <c r="V408" s="42">
        <f>Cagra!V408+Cuman!V408+Ceco!V408+Csper!V408+Cchi!V408+Cgiur!V408</f>
        <v>0</v>
      </c>
      <c r="W408" s="42">
        <f>Cagra!W408+Cuman!W408+Ceco!W408+Csper!W408+Cchi!W408+Cgiur!W408</f>
        <v>0</v>
      </c>
    </row>
    <row r="409" spans="2:23" ht="30" customHeight="1">
      <c r="B409" s="23"/>
      <c r="C409" s="249">
        <v>2018</v>
      </c>
      <c r="D409" s="249"/>
      <c r="E409" s="225" t="s">
        <v>777</v>
      </c>
      <c r="F409" s="270" t="s">
        <v>776</v>
      </c>
      <c r="G409" s="270"/>
      <c r="H409" s="270"/>
      <c r="I409" s="225" t="s">
        <v>450</v>
      </c>
      <c r="J409" s="270" t="s">
        <v>17</v>
      </c>
      <c r="K409" s="270"/>
      <c r="L409" s="223" t="s">
        <v>29</v>
      </c>
      <c r="M409" s="223">
        <v>4</v>
      </c>
      <c r="N409" s="249" t="s">
        <v>19</v>
      </c>
      <c r="O409" s="249"/>
      <c r="P409" s="249"/>
      <c r="Q409" s="223" t="s">
        <v>18</v>
      </c>
      <c r="R409" s="42">
        <f>Cagra!R409+Cuman!R409+Ceco!R409+Csper!R409+Cchi!R409+Cgiur!R409</f>
        <v>0</v>
      </c>
      <c r="S409" s="42">
        <f>Cagra!S409+Cuman!S409+Ceco!S409+Csper!S409+Cchi!S409+Cgiur!S409</f>
        <v>0</v>
      </c>
      <c r="T409" s="42">
        <f>Cagra!T409+Cuman!T409+Ceco!T409+Csper!T409+Cchi!T409+Cgiur!T409</f>
        <v>0</v>
      </c>
      <c r="U409" s="42">
        <f>Cagra!U409+Cuman!U409+Ceco!U409+Csper!U409+Cchi!U409+Cgiur!U409</f>
        <v>0</v>
      </c>
      <c r="V409" s="42">
        <f>Cagra!V409+Cuman!V409+Ceco!V409+Csper!V409+Cchi!V409+Cgiur!V409</f>
        <v>0</v>
      </c>
      <c r="W409" s="42">
        <f>Cagra!W409+Cuman!W409+Ceco!W409+Csper!W409+Cchi!W409+Cgiur!W409</f>
        <v>0</v>
      </c>
    </row>
    <row r="410" spans="2:23" ht="30" customHeight="1">
      <c r="B410" s="23"/>
      <c r="C410" s="249">
        <v>2018</v>
      </c>
      <c r="D410" s="249"/>
      <c r="E410" s="225" t="s">
        <v>775</v>
      </c>
      <c r="F410" s="270" t="s">
        <v>774</v>
      </c>
      <c r="G410" s="270"/>
      <c r="H410" s="270"/>
      <c r="I410" s="225" t="s">
        <v>450</v>
      </c>
      <c r="J410" s="270" t="s">
        <v>17</v>
      </c>
      <c r="K410" s="270"/>
      <c r="L410" s="223" t="s">
        <v>29</v>
      </c>
      <c r="M410" s="223">
        <v>4</v>
      </c>
      <c r="N410" s="249" t="s">
        <v>19</v>
      </c>
      <c r="O410" s="249"/>
      <c r="P410" s="249"/>
      <c r="Q410" s="223" t="s">
        <v>18</v>
      </c>
      <c r="R410" s="42">
        <f>Cagra!R410+Cuman!R410+Ceco!R410+Csper!R410+Cchi!R410+Cgiur!R410</f>
        <v>0</v>
      </c>
      <c r="S410" s="42">
        <f>Cagra!S410+Cuman!S410+Ceco!S410+Csper!S410+Cchi!S410+Cgiur!S410</f>
        <v>0</v>
      </c>
      <c r="T410" s="42">
        <f>Cagra!T410+Cuman!T410+Ceco!T410+Csper!T410+Cchi!T410+Cgiur!T410</f>
        <v>0</v>
      </c>
      <c r="U410" s="42">
        <f>Cagra!U410+Cuman!U410+Ceco!U410+Csper!U410+Cchi!U410+Cgiur!U410</f>
        <v>0</v>
      </c>
      <c r="V410" s="42">
        <f>Cagra!V410+Cuman!V410+Ceco!V410+Csper!V410+Cchi!V410+Cgiur!V410</f>
        <v>0</v>
      </c>
      <c r="W410" s="42">
        <f>Cagra!W410+Cuman!W410+Ceco!W410+Csper!W410+Cchi!W410+Cgiur!W410</f>
        <v>0</v>
      </c>
    </row>
    <row r="411" spans="2:23" ht="30" customHeight="1">
      <c r="B411" s="23"/>
      <c r="C411" s="249">
        <v>2018</v>
      </c>
      <c r="D411" s="249"/>
      <c r="E411" s="225" t="s">
        <v>773</v>
      </c>
      <c r="F411" s="270" t="s">
        <v>772</v>
      </c>
      <c r="G411" s="270"/>
      <c r="H411" s="270"/>
      <c r="I411" s="225" t="s">
        <v>450</v>
      </c>
      <c r="J411" s="270" t="s">
        <v>17</v>
      </c>
      <c r="K411" s="270"/>
      <c r="L411" s="223" t="s">
        <v>29</v>
      </c>
      <c r="M411" s="223">
        <v>4</v>
      </c>
      <c r="N411" s="249" t="s">
        <v>19</v>
      </c>
      <c r="O411" s="249"/>
      <c r="P411" s="249"/>
      <c r="Q411" s="223" t="s">
        <v>18</v>
      </c>
      <c r="R411" s="42">
        <f>Cagra!R411+Cuman!R411+Ceco!R411+Csper!R411+Cchi!R411+Cgiur!R411</f>
        <v>0</v>
      </c>
      <c r="S411" s="42">
        <f>Cagra!S411+Cuman!S411+Ceco!S411+Csper!S411+Cchi!S411+Cgiur!S411</f>
        <v>0</v>
      </c>
      <c r="T411" s="42">
        <f>Cagra!T411+Cuman!T411+Ceco!T411+Csper!T411+Cchi!T411+Cgiur!T411</f>
        <v>0</v>
      </c>
      <c r="U411" s="42">
        <f>Cagra!U411+Cuman!U411+Ceco!U411+Csper!U411+Cchi!U411+Cgiur!U411</f>
        <v>0</v>
      </c>
      <c r="V411" s="42">
        <f>Cagra!V411+Cuman!V411+Ceco!V411+Csper!V411+Cchi!V411+Cgiur!V411</f>
        <v>0</v>
      </c>
      <c r="W411" s="42">
        <f>Cagra!W411+Cuman!W411+Ceco!W411+Csper!W411+Cchi!W411+Cgiur!W411</f>
        <v>0</v>
      </c>
    </row>
    <row r="412" spans="2:23" ht="30" customHeight="1">
      <c r="B412" s="23"/>
      <c r="C412" s="249">
        <v>2018</v>
      </c>
      <c r="D412" s="249"/>
      <c r="E412" s="225" t="s">
        <v>771</v>
      </c>
      <c r="F412" s="270" t="s">
        <v>770</v>
      </c>
      <c r="G412" s="270"/>
      <c r="H412" s="270"/>
      <c r="I412" s="225" t="s">
        <v>450</v>
      </c>
      <c r="J412" s="270" t="s">
        <v>17</v>
      </c>
      <c r="K412" s="270"/>
      <c r="L412" s="223" t="s">
        <v>29</v>
      </c>
      <c r="M412" s="223">
        <v>4</v>
      </c>
      <c r="N412" s="249" t="s">
        <v>19</v>
      </c>
      <c r="O412" s="249"/>
      <c r="P412" s="249"/>
      <c r="Q412" s="223" t="s">
        <v>18</v>
      </c>
      <c r="R412" s="42">
        <f>Cagra!R412+Cuman!R412+Ceco!R412+Csper!R412+Cchi!R412+Cgiur!R412</f>
        <v>0</v>
      </c>
      <c r="S412" s="42">
        <f>Cagra!S412+Cuman!S412+Ceco!S412+Csper!S412+Cchi!S412+Cgiur!S412</f>
        <v>0</v>
      </c>
      <c r="T412" s="42">
        <f>Cagra!T412+Cuman!T412+Ceco!T412+Csper!T412+Cchi!T412+Cgiur!T412</f>
        <v>0</v>
      </c>
      <c r="U412" s="42">
        <f>Cagra!U412+Cuman!U412+Ceco!U412+Csper!U412+Cchi!U412+Cgiur!U412</f>
        <v>0</v>
      </c>
      <c r="V412" s="42">
        <f>Cagra!V412+Cuman!V412+Ceco!V412+Csper!V412+Cchi!V412+Cgiur!V412</f>
        <v>0</v>
      </c>
      <c r="W412" s="42">
        <f>Cagra!W412+Cuman!W412+Ceco!W412+Csper!W412+Cchi!W412+Cgiur!W412</f>
        <v>0</v>
      </c>
    </row>
    <row r="413" spans="2:23" ht="30" customHeight="1">
      <c r="B413" s="23"/>
      <c r="C413" s="249">
        <v>2018</v>
      </c>
      <c r="D413" s="249"/>
      <c r="E413" s="225" t="s">
        <v>769</v>
      </c>
      <c r="F413" s="270" t="s">
        <v>768</v>
      </c>
      <c r="G413" s="270"/>
      <c r="H413" s="270"/>
      <c r="I413" s="225" t="s">
        <v>450</v>
      </c>
      <c r="J413" s="270" t="s">
        <v>17</v>
      </c>
      <c r="K413" s="270"/>
      <c r="L413" s="223" t="s">
        <v>29</v>
      </c>
      <c r="M413" s="223">
        <v>4</v>
      </c>
      <c r="N413" s="249" t="s">
        <v>19</v>
      </c>
      <c r="O413" s="249"/>
      <c r="P413" s="249"/>
      <c r="Q413" s="223" t="s">
        <v>18</v>
      </c>
      <c r="R413" s="42">
        <f>Cagra!R413+Cuman!R413+Ceco!R413+Csper!R413+Cchi!R413+Cgiur!R413</f>
        <v>0</v>
      </c>
      <c r="S413" s="42">
        <f>Cagra!S413+Cuman!S413+Ceco!S413+Csper!S413+Cchi!S413+Cgiur!S413</f>
        <v>0</v>
      </c>
      <c r="T413" s="42">
        <f>Cagra!T413+Cuman!T413+Ceco!T413+Csper!T413+Cchi!T413+Cgiur!T413</f>
        <v>0</v>
      </c>
      <c r="U413" s="42">
        <f>Cagra!U413+Cuman!U413+Ceco!U413+Csper!U413+Cchi!U413+Cgiur!U413</f>
        <v>0</v>
      </c>
      <c r="V413" s="42">
        <f>Cagra!V413+Cuman!V413+Ceco!V413+Csper!V413+Cchi!V413+Cgiur!V413</f>
        <v>0</v>
      </c>
      <c r="W413" s="42">
        <f>Cagra!W413+Cuman!W413+Ceco!W413+Csper!W413+Cchi!W413+Cgiur!W413</f>
        <v>0</v>
      </c>
    </row>
    <row r="414" spans="2:23" s="41" customFormat="1" ht="30" customHeight="1">
      <c r="B414" s="24"/>
      <c r="C414" s="259">
        <v>2018</v>
      </c>
      <c r="D414" s="259"/>
      <c r="E414" s="8" t="s">
        <v>767</v>
      </c>
      <c r="F414" s="261" t="s">
        <v>766</v>
      </c>
      <c r="G414" s="261"/>
      <c r="H414" s="261"/>
      <c r="I414" s="8" t="s">
        <v>450</v>
      </c>
      <c r="J414" s="261" t="s">
        <v>17</v>
      </c>
      <c r="K414" s="261"/>
      <c r="L414" s="226" t="s">
        <v>18</v>
      </c>
      <c r="M414" s="226">
        <v>3</v>
      </c>
      <c r="N414" s="259" t="s">
        <v>19</v>
      </c>
      <c r="O414" s="259"/>
      <c r="P414" s="259"/>
      <c r="Q414" s="226" t="s">
        <v>18</v>
      </c>
      <c r="R414" s="40">
        <f>Cagra!R414+Cuman!R414+Ceco!R414+Csper!R414+Cchi!R414+Cgiur!R414</f>
        <v>0</v>
      </c>
      <c r="S414" s="40">
        <f>Cagra!S414+Cuman!S414+Ceco!S414+Csper!S414+Cchi!S414+Cgiur!S414</f>
        <v>0</v>
      </c>
      <c r="T414" s="40">
        <f>Cagra!T414+Cuman!T414+Ceco!T414+Csper!T414+Cchi!T414+Cgiur!T414</f>
        <v>0</v>
      </c>
      <c r="U414" s="40">
        <f>Cagra!U414+Cuman!U414+Ceco!U414+Csper!U414+Cchi!U414+Cgiur!U414</f>
        <v>0</v>
      </c>
      <c r="V414" s="40">
        <f>Cagra!V414+Cuman!V414+Ceco!V414+Csper!V414+Cchi!V414+Cgiur!V414</f>
        <v>0</v>
      </c>
      <c r="W414" s="40">
        <f>Cagra!W414+Cuman!W414+Ceco!W414+Csper!W414+Cchi!W414+Cgiur!W414</f>
        <v>0</v>
      </c>
    </row>
    <row r="415" spans="2:23" ht="30" customHeight="1">
      <c r="B415" s="23"/>
      <c r="C415" s="249">
        <v>2018</v>
      </c>
      <c r="D415" s="249"/>
      <c r="E415" s="225" t="s">
        <v>765</v>
      </c>
      <c r="F415" s="270" t="s">
        <v>764</v>
      </c>
      <c r="G415" s="270"/>
      <c r="H415" s="270"/>
      <c r="I415" s="225" t="s">
        <v>450</v>
      </c>
      <c r="J415" s="270" t="s">
        <v>17</v>
      </c>
      <c r="K415" s="270"/>
      <c r="L415" s="223" t="s">
        <v>29</v>
      </c>
      <c r="M415" s="223">
        <v>4</v>
      </c>
      <c r="N415" s="249" t="s">
        <v>19</v>
      </c>
      <c r="O415" s="249"/>
      <c r="P415" s="249"/>
      <c r="Q415" s="223" t="s">
        <v>18</v>
      </c>
      <c r="R415" s="34">
        <f>Cagra!R415+Cuman!R415+Ceco!R415+Csper!R415+Cchi!R415+Cgiur!R415</f>
        <v>0</v>
      </c>
      <c r="S415" s="34">
        <f>Cagra!S415+Cuman!S415+Ceco!S415+Csper!S415+Cchi!S415+Cgiur!S415</f>
        <v>0</v>
      </c>
      <c r="T415" s="34">
        <f>Cagra!T415+Cuman!T415+Ceco!T415+Csper!T415+Cchi!T415+Cgiur!T415</f>
        <v>0</v>
      </c>
      <c r="U415" s="34">
        <f>Cagra!U415+Cuman!U415+Ceco!U415+Csper!U415+Cchi!U415+Cgiur!U415</f>
        <v>0</v>
      </c>
      <c r="V415" s="34">
        <f>Cagra!V415+Cuman!V415+Ceco!V415+Csper!V415+Cchi!V415+Cgiur!V415</f>
        <v>0</v>
      </c>
      <c r="W415" s="34">
        <f>Cagra!W415+Cuman!W415+Ceco!W415+Csper!W415+Cchi!W415+Cgiur!W415</f>
        <v>0</v>
      </c>
    </row>
    <row r="416" spans="2:23" ht="30" customHeight="1">
      <c r="B416" s="23"/>
      <c r="C416" s="249">
        <v>2018</v>
      </c>
      <c r="D416" s="249"/>
      <c r="E416" s="225" t="s">
        <v>763</v>
      </c>
      <c r="F416" s="270" t="s">
        <v>762</v>
      </c>
      <c r="G416" s="270"/>
      <c r="H416" s="270"/>
      <c r="I416" s="225" t="s">
        <v>450</v>
      </c>
      <c r="J416" s="270" t="s">
        <v>17</v>
      </c>
      <c r="K416" s="270"/>
      <c r="L416" s="223" t="s">
        <v>29</v>
      </c>
      <c r="M416" s="223">
        <v>4</v>
      </c>
      <c r="N416" s="249" t="s">
        <v>19</v>
      </c>
      <c r="O416" s="249"/>
      <c r="P416" s="249"/>
      <c r="Q416" s="223" t="s">
        <v>18</v>
      </c>
      <c r="R416" s="42">
        <f>Cagra!R416+Cuman!R416+Ceco!R416+Csper!R416+Cchi!R416+Cgiur!R416</f>
        <v>0</v>
      </c>
      <c r="S416" s="42">
        <f>Cagra!S416+Cuman!S416+Ceco!S416+Csper!S416+Cchi!S416+Cgiur!S416</f>
        <v>0</v>
      </c>
      <c r="T416" s="42">
        <f>Cagra!T416+Cuman!T416+Ceco!T416+Csper!T416+Cchi!T416+Cgiur!T416</f>
        <v>0</v>
      </c>
      <c r="U416" s="42">
        <f>Cagra!U416+Cuman!U416+Ceco!U416+Csper!U416+Cchi!U416+Cgiur!U416</f>
        <v>0</v>
      </c>
      <c r="V416" s="42">
        <f>Cagra!V416+Cuman!V416+Ceco!V416+Csper!V416+Cchi!V416+Cgiur!V416</f>
        <v>0</v>
      </c>
      <c r="W416" s="42">
        <f>Cagra!W416+Cuman!W416+Ceco!W416+Csper!W416+Cchi!W416+Cgiur!W416</f>
        <v>0</v>
      </c>
    </row>
    <row r="417" spans="1:23" ht="30" customHeight="1">
      <c r="B417" s="23"/>
      <c r="C417" s="249">
        <v>2018</v>
      </c>
      <c r="D417" s="249"/>
      <c r="E417" s="225" t="s">
        <v>761</v>
      </c>
      <c r="F417" s="270" t="s">
        <v>760</v>
      </c>
      <c r="G417" s="270"/>
      <c r="H417" s="270"/>
      <c r="I417" s="225" t="s">
        <v>450</v>
      </c>
      <c r="J417" s="270" t="s">
        <v>17</v>
      </c>
      <c r="K417" s="270"/>
      <c r="L417" s="223" t="s">
        <v>29</v>
      </c>
      <c r="M417" s="223">
        <v>4</v>
      </c>
      <c r="N417" s="249" t="s">
        <v>19</v>
      </c>
      <c r="O417" s="249"/>
      <c r="P417" s="249"/>
      <c r="Q417" s="223" t="s">
        <v>18</v>
      </c>
      <c r="R417" s="42">
        <f>Cagra!R417+Cuman!R417+Ceco!R417+Csper!R417+Cchi!R417+Cgiur!R417</f>
        <v>0</v>
      </c>
      <c r="S417" s="42">
        <f>Cagra!S417+Cuman!S417+Ceco!S417+Csper!S417+Cchi!S417+Cgiur!S417</f>
        <v>0</v>
      </c>
      <c r="T417" s="42">
        <f>Cagra!T417+Cuman!T417+Ceco!T417+Csper!T417+Cchi!T417+Cgiur!T417</f>
        <v>0</v>
      </c>
      <c r="U417" s="42">
        <f>Cagra!U417+Cuman!U417+Ceco!U417+Csper!U417+Cchi!U417+Cgiur!U417</f>
        <v>0</v>
      </c>
      <c r="V417" s="42">
        <f>Cagra!V417+Cuman!V417+Ceco!V417+Csper!V417+Cchi!V417+Cgiur!V417</f>
        <v>0</v>
      </c>
      <c r="W417" s="42">
        <f>Cagra!W417+Cuman!W417+Ceco!W417+Csper!W417+Cchi!W417+Cgiur!W417</f>
        <v>0</v>
      </c>
    </row>
    <row r="418" spans="1:23" ht="30" customHeight="1">
      <c r="B418" s="23"/>
      <c r="C418" s="249">
        <v>2018</v>
      </c>
      <c r="D418" s="249"/>
      <c r="E418" s="225" t="s">
        <v>759</v>
      </c>
      <c r="F418" s="270" t="s">
        <v>758</v>
      </c>
      <c r="G418" s="270"/>
      <c r="H418" s="270"/>
      <c r="I418" s="225" t="s">
        <v>450</v>
      </c>
      <c r="J418" s="270" t="s">
        <v>17</v>
      </c>
      <c r="K418" s="270"/>
      <c r="L418" s="223" t="s">
        <v>29</v>
      </c>
      <c r="M418" s="223">
        <v>4</v>
      </c>
      <c r="N418" s="249" t="s">
        <v>19</v>
      </c>
      <c r="O418" s="249"/>
      <c r="P418" s="249"/>
      <c r="Q418" s="223" t="s">
        <v>18</v>
      </c>
      <c r="R418" s="42">
        <f>Cagra!R418+Cuman!R418+Ceco!R418+Csper!R418+Cchi!R418+Cgiur!R418</f>
        <v>0</v>
      </c>
      <c r="S418" s="42">
        <f>Cagra!S418+Cuman!S418+Ceco!S418+Csper!S418+Cchi!S418+Cgiur!S418</f>
        <v>0</v>
      </c>
      <c r="T418" s="42">
        <f>Cagra!T418+Cuman!T418+Ceco!T418+Csper!T418+Cchi!T418+Cgiur!T418</f>
        <v>0</v>
      </c>
      <c r="U418" s="42">
        <f>Cagra!U418+Cuman!U418+Ceco!U418+Csper!U418+Cchi!U418+Cgiur!U418</f>
        <v>0</v>
      </c>
      <c r="V418" s="42">
        <f>Cagra!V418+Cuman!V418+Ceco!V418+Csper!V418+Cchi!V418+Cgiur!V418</f>
        <v>0</v>
      </c>
      <c r="W418" s="42">
        <f>Cagra!W418+Cuman!W418+Ceco!W418+Csper!W418+Cchi!W418+Cgiur!W418</f>
        <v>0</v>
      </c>
    </row>
    <row r="419" spans="1:23" ht="30" customHeight="1">
      <c r="B419" s="23"/>
      <c r="C419" s="249">
        <v>2018</v>
      </c>
      <c r="D419" s="249"/>
      <c r="E419" s="225" t="s">
        <v>757</v>
      </c>
      <c r="F419" s="270" t="s">
        <v>756</v>
      </c>
      <c r="G419" s="270"/>
      <c r="H419" s="270"/>
      <c r="I419" s="225" t="s">
        <v>450</v>
      </c>
      <c r="J419" s="270" t="s">
        <v>17</v>
      </c>
      <c r="K419" s="270"/>
      <c r="L419" s="223" t="s">
        <v>29</v>
      </c>
      <c r="M419" s="223">
        <v>4</v>
      </c>
      <c r="N419" s="249" t="s">
        <v>19</v>
      </c>
      <c r="O419" s="249"/>
      <c r="P419" s="249"/>
      <c r="Q419" s="223" t="s">
        <v>18</v>
      </c>
      <c r="R419" s="42">
        <f>Cagra!R419+Cuman!R419+Ceco!R419+Csper!R419+Cchi!R419+Cgiur!R419</f>
        <v>0</v>
      </c>
      <c r="S419" s="42">
        <f>Cagra!S419+Cuman!S419+Ceco!S419+Csper!S419+Cchi!S419+Cgiur!S419</f>
        <v>0</v>
      </c>
      <c r="T419" s="42">
        <f>Cagra!T419+Cuman!T419+Ceco!T419+Csper!T419+Cchi!T419+Cgiur!T419</f>
        <v>0</v>
      </c>
      <c r="U419" s="42">
        <f>Cagra!U419+Cuman!U419+Ceco!U419+Csper!U419+Cchi!U419+Cgiur!U419</f>
        <v>0</v>
      </c>
      <c r="V419" s="42">
        <f>Cagra!V419+Cuman!V419+Ceco!V419+Csper!V419+Cchi!V419+Cgiur!V419</f>
        <v>0</v>
      </c>
      <c r="W419" s="42">
        <f>Cagra!W419+Cuman!W419+Ceco!W419+Csper!W419+Cchi!W419+Cgiur!W419</f>
        <v>0</v>
      </c>
    </row>
    <row r="420" spans="1:23" ht="30" customHeight="1">
      <c r="B420" s="23"/>
      <c r="C420" s="249">
        <v>2018</v>
      </c>
      <c r="D420" s="249"/>
      <c r="E420" s="225" t="s">
        <v>755</v>
      </c>
      <c r="F420" s="270" t="s">
        <v>754</v>
      </c>
      <c r="G420" s="270"/>
      <c r="H420" s="270"/>
      <c r="I420" s="225" t="s">
        <v>450</v>
      </c>
      <c r="J420" s="270" t="s">
        <v>17</v>
      </c>
      <c r="K420" s="270"/>
      <c r="L420" s="223" t="s">
        <v>29</v>
      </c>
      <c r="M420" s="223">
        <v>4</v>
      </c>
      <c r="N420" s="249" t="s">
        <v>19</v>
      </c>
      <c r="O420" s="249"/>
      <c r="P420" s="249"/>
      <c r="Q420" s="223" t="s">
        <v>18</v>
      </c>
      <c r="R420" s="42">
        <f>Cagra!R420+Cuman!R420+Ceco!R420+Csper!R420+Cchi!R420+Cgiur!R420</f>
        <v>0</v>
      </c>
      <c r="S420" s="42">
        <f>Cagra!S420+Cuman!S420+Ceco!S420+Csper!S420+Cchi!S420+Cgiur!S420</f>
        <v>0</v>
      </c>
      <c r="T420" s="42">
        <f>Cagra!T420+Cuman!T420+Ceco!T420+Csper!T420+Cchi!T420+Cgiur!T420</f>
        <v>0</v>
      </c>
      <c r="U420" s="42">
        <f>Cagra!U420+Cuman!U420+Ceco!U420+Csper!U420+Cchi!U420+Cgiur!U420</f>
        <v>0</v>
      </c>
      <c r="V420" s="42">
        <f>Cagra!V420+Cuman!V420+Ceco!V420+Csper!V420+Cchi!V420+Cgiur!V420</f>
        <v>0</v>
      </c>
      <c r="W420" s="42">
        <f>Cagra!W420+Cuman!W420+Ceco!W420+Csper!W420+Cchi!W420+Cgiur!W420</f>
        <v>0</v>
      </c>
    </row>
    <row r="421" spans="1:23" ht="30" customHeight="1">
      <c r="B421" s="23"/>
      <c r="C421" s="249">
        <v>2018</v>
      </c>
      <c r="D421" s="249"/>
      <c r="E421" s="225" t="s">
        <v>753</v>
      </c>
      <c r="F421" s="270" t="s">
        <v>752</v>
      </c>
      <c r="G421" s="270"/>
      <c r="H421" s="270"/>
      <c r="I421" s="225" t="s">
        <v>450</v>
      </c>
      <c r="J421" s="270" t="s">
        <v>17</v>
      </c>
      <c r="K421" s="270"/>
      <c r="L421" s="223" t="s">
        <v>29</v>
      </c>
      <c r="M421" s="223">
        <v>4</v>
      </c>
      <c r="N421" s="249" t="s">
        <v>19</v>
      </c>
      <c r="O421" s="249"/>
      <c r="P421" s="249"/>
      <c r="Q421" s="223" t="s">
        <v>18</v>
      </c>
      <c r="R421" s="42">
        <f>Cagra!R421+Cuman!R421+Ceco!R421+Csper!R421+Cchi!R421+Cgiur!R421</f>
        <v>0</v>
      </c>
      <c r="S421" s="42">
        <f>Cagra!S421+Cuman!S421+Ceco!S421+Csper!S421+Cchi!S421+Cgiur!S421</f>
        <v>0</v>
      </c>
      <c r="T421" s="42">
        <f>Cagra!T421+Cuman!T421+Ceco!T421+Csper!T421+Cchi!T421+Cgiur!T421</f>
        <v>0</v>
      </c>
      <c r="U421" s="42">
        <f>Cagra!U421+Cuman!U421+Ceco!U421+Csper!U421+Cchi!U421+Cgiur!U421</f>
        <v>0</v>
      </c>
      <c r="V421" s="42">
        <f>Cagra!V421+Cuman!V421+Ceco!V421+Csper!V421+Cchi!V421+Cgiur!V421</f>
        <v>0</v>
      </c>
      <c r="W421" s="42">
        <f>Cagra!W421+Cuman!W421+Ceco!W421+Csper!W421+Cchi!W421+Cgiur!W421</f>
        <v>0</v>
      </c>
    </row>
    <row r="422" spans="1:23" ht="30" customHeight="1">
      <c r="B422" s="23"/>
      <c r="C422" s="249">
        <v>2018</v>
      </c>
      <c r="D422" s="249"/>
      <c r="E422" s="225" t="s">
        <v>751</v>
      </c>
      <c r="F422" s="270" t="s">
        <v>750</v>
      </c>
      <c r="G422" s="270"/>
      <c r="H422" s="270"/>
      <c r="I422" s="225" t="s">
        <v>450</v>
      </c>
      <c r="J422" s="270" t="s">
        <v>17</v>
      </c>
      <c r="K422" s="270"/>
      <c r="L422" s="223" t="s">
        <v>29</v>
      </c>
      <c r="M422" s="223">
        <v>4</v>
      </c>
      <c r="N422" s="249" t="s">
        <v>19</v>
      </c>
      <c r="O422" s="249"/>
      <c r="P422" s="249"/>
      <c r="Q422" s="223" t="s">
        <v>18</v>
      </c>
      <c r="R422" s="42">
        <f>Cagra!R422+Cuman!R422+Ceco!R422+Csper!R422+Cchi!R422+Cgiur!R422</f>
        <v>0</v>
      </c>
      <c r="S422" s="42">
        <f>Cagra!S422+Cuman!S422+Ceco!S422+Csper!S422+Cchi!S422+Cgiur!S422</f>
        <v>0</v>
      </c>
      <c r="T422" s="42">
        <f>Cagra!T422+Cuman!T422+Ceco!T422+Csper!T422+Cchi!T422+Cgiur!T422</f>
        <v>0</v>
      </c>
      <c r="U422" s="42">
        <f>Cagra!U422+Cuman!U422+Ceco!U422+Csper!U422+Cchi!U422+Cgiur!U422</f>
        <v>0</v>
      </c>
      <c r="V422" s="42">
        <f>Cagra!V422+Cuman!V422+Ceco!V422+Csper!V422+Cchi!V422+Cgiur!V422</f>
        <v>0</v>
      </c>
      <c r="W422" s="42">
        <f>Cagra!W422+Cuman!W422+Ceco!W422+Csper!W422+Cchi!W422+Cgiur!W422</f>
        <v>0</v>
      </c>
    </row>
    <row r="423" spans="1:23" ht="30" customHeight="1">
      <c r="B423" s="23"/>
      <c r="C423" s="249">
        <v>2018</v>
      </c>
      <c r="D423" s="249"/>
      <c r="E423" s="225" t="s">
        <v>749</v>
      </c>
      <c r="F423" s="270" t="s">
        <v>748</v>
      </c>
      <c r="G423" s="270"/>
      <c r="H423" s="270"/>
      <c r="I423" s="225" t="s">
        <v>450</v>
      </c>
      <c r="J423" s="270" t="s">
        <v>17</v>
      </c>
      <c r="K423" s="270"/>
      <c r="L423" s="223" t="s">
        <v>29</v>
      </c>
      <c r="M423" s="223">
        <v>4</v>
      </c>
      <c r="N423" s="249" t="s">
        <v>19</v>
      </c>
      <c r="O423" s="249"/>
      <c r="P423" s="249"/>
      <c r="Q423" s="223" t="s">
        <v>18</v>
      </c>
      <c r="R423" s="42">
        <f>Cagra!R423+Cuman!R423+Ceco!R423+Csper!R423+Cchi!R423+Cgiur!R423</f>
        <v>0</v>
      </c>
      <c r="S423" s="42">
        <f>Cagra!S423+Cuman!S423+Ceco!S423+Csper!S423+Cchi!S423+Cgiur!S423</f>
        <v>0</v>
      </c>
      <c r="T423" s="42">
        <f>Cagra!T423+Cuman!T423+Ceco!T423+Csper!T423+Cchi!T423+Cgiur!T423</f>
        <v>0</v>
      </c>
      <c r="U423" s="42">
        <f>Cagra!U423+Cuman!U423+Ceco!U423+Csper!U423+Cchi!U423+Cgiur!U423</f>
        <v>0</v>
      </c>
      <c r="V423" s="42">
        <f>Cagra!V423+Cuman!V423+Ceco!V423+Csper!V423+Cchi!V423+Cgiur!V423</f>
        <v>0</v>
      </c>
      <c r="W423" s="42">
        <f>Cagra!W423+Cuman!W423+Ceco!W423+Csper!W423+Cchi!W423+Cgiur!W423</f>
        <v>0</v>
      </c>
    </row>
    <row r="424" spans="1:23" s="41" customFormat="1" ht="30" customHeight="1">
      <c r="B424" s="28"/>
      <c r="C424" s="259">
        <v>2018</v>
      </c>
      <c r="D424" s="259"/>
      <c r="E424" s="8" t="s">
        <v>747</v>
      </c>
      <c r="F424" s="261" t="s">
        <v>746</v>
      </c>
      <c r="G424" s="261"/>
      <c r="H424" s="261"/>
      <c r="I424" s="8" t="s">
        <v>450</v>
      </c>
      <c r="J424" s="261" t="s">
        <v>17</v>
      </c>
      <c r="K424" s="261"/>
      <c r="L424" s="226" t="s">
        <v>18</v>
      </c>
      <c r="M424" s="226">
        <v>3</v>
      </c>
      <c r="N424" s="259" t="s">
        <v>19</v>
      </c>
      <c r="O424" s="259"/>
      <c r="P424" s="259"/>
      <c r="Q424" s="226" t="s">
        <v>18</v>
      </c>
      <c r="R424" s="40">
        <f>Cagra!R424+Cuman!R424+Ceco!R424+Csper!R424+Cchi!R424+Cgiur!R424</f>
        <v>0</v>
      </c>
      <c r="S424" s="40">
        <f>Cagra!S424+Cuman!S424+Ceco!S424+Csper!S424+Cchi!S424+Cgiur!S424</f>
        <v>0</v>
      </c>
      <c r="T424" s="40">
        <f>Cagra!T424+Cuman!T424+Ceco!T424+Csper!T424+Cchi!T424+Cgiur!T424</f>
        <v>0</v>
      </c>
      <c r="U424" s="40">
        <f>Cagra!U424+Cuman!U424+Ceco!U424+Csper!U424+Cchi!U424+Cgiur!U424</f>
        <v>1000</v>
      </c>
      <c r="V424" s="40">
        <f>Cagra!V424+Cuman!V424+Ceco!V424+Csper!V424+Cchi!V424+Cgiur!V424</f>
        <v>0</v>
      </c>
      <c r="W424" s="40">
        <f>Cagra!W424+Cuman!W424+Ceco!W424+Csper!W424+Cchi!W424+Cgiur!W424</f>
        <v>1000</v>
      </c>
    </row>
    <row r="425" spans="1:23" ht="30" customHeight="1">
      <c r="B425" s="23"/>
      <c r="C425" s="249">
        <v>2018</v>
      </c>
      <c r="D425" s="249"/>
      <c r="E425" s="225" t="s">
        <v>745</v>
      </c>
      <c r="F425" s="270" t="s">
        <v>744</v>
      </c>
      <c r="G425" s="270"/>
      <c r="H425" s="270"/>
      <c r="I425" s="225" t="s">
        <v>450</v>
      </c>
      <c r="J425" s="270" t="s">
        <v>17</v>
      </c>
      <c r="K425" s="270"/>
      <c r="L425" s="223" t="s">
        <v>29</v>
      </c>
      <c r="M425" s="223">
        <v>4</v>
      </c>
      <c r="N425" s="249" t="s">
        <v>19</v>
      </c>
      <c r="O425" s="249"/>
      <c r="P425" s="249"/>
      <c r="Q425" s="223" t="s">
        <v>18</v>
      </c>
      <c r="R425" s="42">
        <f>Cagra!R425+Cuman!R425+Ceco!R425+Csper!R425+Cchi!R425+Cgiur!R425</f>
        <v>0</v>
      </c>
      <c r="S425" s="42">
        <f>Cagra!S425+Cuman!S425+Ceco!S425+Csper!S425+Cchi!S425+Cgiur!S425</f>
        <v>0</v>
      </c>
      <c r="T425" s="42">
        <f>Cagra!T425+Cuman!T425+Ceco!T425+Csper!T425+Cchi!T425+Cgiur!T425</f>
        <v>0</v>
      </c>
      <c r="U425" s="42">
        <f>Cagra!U425+Cuman!U425+Ceco!U425+Csper!U425+Cchi!U425+Cgiur!U425</f>
        <v>0</v>
      </c>
      <c r="V425" s="42">
        <f>Cagra!V425+Cuman!V425+Ceco!V425+Csper!V425+Cchi!V425+Cgiur!V425</f>
        <v>0</v>
      </c>
      <c r="W425" s="42">
        <f>Cagra!W425+Cuman!W425+Ceco!W425+Csper!W425+Cchi!W425+Cgiur!W425</f>
        <v>0</v>
      </c>
    </row>
    <row r="426" spans="1:23" ht="30" customHeight="1">
      <c r="B426" s="23"/>
      <c r="C426" s="249">
        <v>2018</v>
      </c>
      <c r="D426" s="249"/>
      <c r="E426" s="225" t="s">
        <v>743</v>
      </c>
      <c r="F426" s="270" t="s">
        <v>742</v>
      </c>
      <c r="G426" s="270"/>
      <c r="H426" s="270"/>
      <c r="I426" s="225" t="s">
        <v>450</v>
      </c>
      <c r="J426" s="270" t="s">
        <v>17</v>
      </c>
      <c r="K426" s="270"/>
      <c r="L426" s="223" t="s">
        <v>29</v>
      </c>
      <c r="M426" s="223">
        <v>4</v>
      </c>
      <c r="N426" s="249" t="s">
        <v>19</v>
      </c>
      <c r="O426" s="249"/>
      <c r="P426" s="249"/>
      <c r="Q426" s="223" t="s">
        <v>18</v>
      </c>
      <c r="R426" s="42">
        <f>Cagra!R426+Cuman!R426+Ceco!R426+Csper!R426+Cchi!R426+Cgiur!R426</f>
        <v>0</v>
      </c>
      <c r="S426" s="42">
        <f>Cagra!S426+Cuman!S426+Ceco!S426+Csper!S426+Cchi!S426+Cgiur!S426</f>
        <v>0</v>
      </c>
      <c r="T426" s="42">
        <f>Cagra!T426+Cuman!T426+Ceco!T426+Csper!T426+Cchi!T426+Cgiur!T426</f>
        <v>0</v>
      </c>
      <c r="U426" s="42">
        <f>Cagra!U426+Cuman!U426+Ceco!U426+Csper!U426+Cchi!U426+Cgiur!U426</f>
        <v>0</v>
      </c>
      <c r="V426" s="42">
        <f>Cagra!V426+Cuman!V426+Ceco!V426+Csper!V426+Cchi!V426+Cgiur!V426</f>
        <v>0</v>
      </c>
      <c r="W426" s="42">
        <f>Cagra!W426+Cuman!W426+Ceco!W426+Csper!W426+Cchi!W426+Cgiur!W426</f>
        <v>0</v>
      </c>
    </row>
    <row r="427" spans="1:23" ht="30" customHeight="1">
      <c r="A427" s="26"/>
      <c r="C427" s="249">
        <v>2018</v>
      </c>
      <c r="D427" s="249"/>
      <c r="E427" s="225" t="s">
        <v>741</v>
      </c>
      <c r="F427" s="270" t="s">
        <v>740</v>
      </c>
      <c r="G427" s="270"/>
      <c r="H427" s="270"/>
      <c r="I427" s="225" t="s">
        <v>450</v>
      </c>
      <c r="J427" s="270" t="s">
        <v>17</v>
      </c>
      <c r="K427" s="270"/>
      <c r="L427" s="223" t="s">
        <v>29</v>
      </c>
      <c r="M427" s="223">
        <v>4</v>
      </c>
      <c r="N427" s="249" t="s">
        <v>19</v>
      </c>
      <c r="O427" s="249"/>
      <c r="P427" s="249"/>
      <c r="Q427" s="223" t="s">
        <v>18</v>
      </c>
      <c r="R427" s="42">
        <f>Cagra!R427+Cuman!R427+Ceco!R427+Csper!R427+Cchi!R427+Cgiur!R427</f>
        <v>0</v>
      </c>
      <c r="S427" s="42">
        <f>Cagra!S427+Cuman!S427+Ceco!S427+Csper!S427+Cchi!S427+Cgiur!S427</f>
        <v>0</v>
      </c>
      <c r="T427" s="42">
        <f>Cagra!T427+Cuman!T427+Ceco!T427+Csper!T427+Cchi!T427+Cgiur!T427</f>
        <v>0</v>
      </c>
      <c r="U427" s="42">
        <f>Cagra!U427+Cuman!U427+Ceco!U427+Csper!U427+Cchi!U427+Cgiur!U427</f>
        <v>0</v>
      </c>
      <c r="V427" s="42">
        <f>Cagra!V427+Cuman!V427+Ceco!V427+Csper!V427+Cchi!V427+Cgiur!V427</f>
        <v>0</v>
      </c>
      <c r="W427" s="42">
        <f>Cagra!W427+Cuman!W427+Ceco!W427+Csper!W427+Cchi!W427+Cgiur!W427</f>
        <v>0</v>
      </c>
    </row>
    <row r="428" spans="1:23" ht="30" customHeight="1">
      <c r="B428" s="23"/>
      <c r="C428" s="249">
        <v>2018</v>
      </c>
      <c r="D428" s="249"/>
      <c r="E428" s="225" t="s">
        <v>739</v>
      </c>
      <c r="F428" s="270" t="s">
        <v>738</v>
      </c>
      <c r="G428" s="270"/>
      <c r="H428" s="270"/>
      <c r="I428" s="225" t="s">
        <v>450</v>
      </c>
      <c r="J428" s="270" t="s">
        <v>17</v>
      </c>
      <c r="K428" s="270"/>
      <c r="L428" s="223" t="s">
        <v>29</v>
      </c>
      <c r="M428" s="223">
        <v>4</v>
      </c>
      <c r="N428" s="249" t="s">
        <v>19</v>
      </c>
      <c r="O428" s="249"/>
      <c r="P428" s="249"/>
      <c r="Q428" s="223" t="s">
        <v>18</v>
      </c>
      <c r="R428" s="42">
        <f>Cagra!R428+Cuman!R428+Ceco!R428+Csper!R428+Cchi!R428+Cgiur!R428</f>
        <v>0</v>
      </c>
      <c r="S428" s="42">
        <f>Cagra!S428+Cuman!S428+Ceco!S428+Csper!S428+Cchi!S428+Cgiur!S428</f>
        <v>0</v>
      </c>
      <c r="T428" s="42">
        <f>Cagra!T428+Cuman!T428+Ceco!T428+Csper!T428+Cchi!T428+Cgiur!T428</f>
        <v>0</v>
      </c>
      <c r="U428" s="42">
        <f>Cagra!U428+Cuman!U428+Ceco!U428+Csper!U428+Cchi!U428+Cgiur!U428</f>
        <v>0</v>
      </c>
      <c r="V428" s="42">
        <f>Cagra!V428+Cuman!V428+Ceco!V428+Csper!V428+Cchi!V428+Cgiur!V428</f>
        <v>0</v>
      </c>
      <c r="W428" s="42">
        <f>Cagra!W428+Cuman!W428+Ceco!W428+Csper!W428+Cchi!W428+Cgiur!W428</f>
        <v>0</v>
      </c>
    </row>
    <row r="429" spans="1:23" ht="30" customHeight="1">
      <c r="A429" s="26"/>
      <c r="C429" s="249">
        <v>2018</v>
      </c>
      <c r="D429" s="249"/>
      <c r="E429" s="225" t="s">
        <v>737</v>
      </c>
      <c r="F429" s="270" t="s">
        <v>736</v>
      </c>
      <c r="G429" s="270"/>
      <c r="H429" s="270"/>
      <c r="I429" s="225" t="s">
        <v>450</v>
      </c>
      <c r="J429" s="270" t="s">
        <v>17</v>
      </c>
      <c r="K429" s="270"/>
      <c r="L429" s="223" t="s">
        <v>29</v>
      </c>
      <c r="M429" s="223">
        <v>4</v>
      </c>
      <c r="N429" s="249" t="s">
        <v>19</v>
      </c>
      <c r="O429" s="249"/>
      <c r="P429" s="249"/>
      <c r="Q429" s="223" t="s">
        <v>18</v>
      </c>
      <c r="R429" s="42">
        <f>Cagra!R429+Cuman!R429+Ceco!R429+Csper!R429+Cchi!R429+Cgiur!R429</f>
        <v>0</v>
      </c>
      <c r="S429" s="42">
        <f>Cagra!S429+Cuman!S429+Ceco!S429+Csper!S429+Cchi!S429+Cgiur!S429</f>
        <v>0</v>
      </c>
      <c r="T429" s="42">
        <f>Cagra!T429+Cuman!T429+Ceco!T429+Csper!T429+Cchi!T429+Cgiur!T429</f>
        <v>0</v>
      </c>
      <c r="U429" s="42">
        <f>Cagra!U429+Cuman!U429+Ceco!U429+Csper!U429+Cchi!U429+Cgiur!U429</f>
        <v>0</v>
      </c>
      <c r="V429" s="42">
        <f>Cagra!V429+Cuman!V429+Ceco!V429+Csper!V429+Cchi!V429+Cgiur!V429</f>
        <v>0</v>
      </c>
      <c r="W429" s="42">
        <f>Cagra!W429+Cuman!W429+Ceco!W429+Csper!W429+Cchi!W429+Cgiur!W429</f>
        <v>0</v>
      </c>
    </row>
    <row r="430" spans="1:23" ht="30" customHeight="1">
      <c r="B430" s="23"/>
      <c r="C430" s="249">
        <v>2018</v>
      </c>
      <c r="D430" s="249"/>
      <c r="E430" s="225" t="s">
        <v>735</v>
      </c>
      <c r="F430" s="270" t="s">
        <v>734</v>
      </c>
      <c r="G430" s="270"/>
      <c r="H430" s="270"/>
      <c r="I430" s="225" t="s">
        <v>450</v>
      </c>
      <c r="J430" s="270" t="s">
        <v>17</v>
      </c>
      <c r="K430" s="270"/>
      <c r="L430" s="223" t="s">
        <v>29</v>
      </c>
      <c r="M430" s="223">
        <v>4</v>
      </c>
      <c r="N430" s="249" t="s">
        <v>19</v>
      </c>
      <c r="O430" s="249"/>
      <c r="P430" s="249"/>
      <c r="Q430" s="223" t="s">
        <v>18</v>
      </c>
      <c r="R430" s="42">
        <f>Cagra!R430+Cuman!R430+Ceco!R430+Csper!R430+Cchi!R430+Cgiur!R430</f>
        <v>0</v>
      </c>
      <c r="S430" s="42">
        <f>Cagra!S430+Cuman!S430+Ceco!S430+Csper!S430+Cchi!S430+Cgiur!S430</f>
        <v>0</v>
      </c>
      <c r="T430" s="42">
        <f>Cagra!T430+Cuman!T430+Ceco!T430+Csper!T430+Cchi!T430+Cgiur!T430</f>
        <v>0</v>
      </c>
      <c r="U430" s="42">
        <f>Cagra!U430+Cuman!U430+Ceco!U430+Csper!U430+Cchi!U430+Cgiur!U430</f>
        <v>0</v>
      </c>
      <c r="V430" s="42">
        <f>Cagra!V430+Cuman!V430+Ceco!V430+Csper!V430+Cchi!V430+Cgiur!V430</f>
        <v>0</v>
      </c>
      <c r="W430" s="42">
        <f>Cagra!W430+Cuman!W430+Ceco!W430+Csper!W430+Cchi!W430+Cgiur!W430</f>
        <v>0</v>
      </c>
    </row>
    <row r="431" spans="1:23" ht="30" customHeight="1">
      <c r="B431" s="23"/>
      <c r="C431" s="249">
        <v>2018</v>
      </c>
      <c r="D431" s="249"/>
      <c r="E431" s="225" t="s">
        <v>733</v>
      </c>
      <c r="F431" s="270" t="s">
        <v>732</v>
      </c>
      <c r="G431" s="270"/>
      <c r="H431" s="270"/>
      <c r="I431" s="225" t="s">
        <v>450</v>
      </c>
      <c r="J431" s="270" t="s">
        <v>17</v>
      </c>
      <c r="K431" s="270"/>
      <c r="L431" s="223" t="s">
        <v>29</v>
      </c>
      <c r="M431" s="223">
        <v>4</v>
      </c>
      <c r="N431" s="249" t="s">
        <v>19</v>
      </c>
      <c r="O431" s="249"/>
      <c r="P431" s="249"/>
      <c r="Q431" s="223" t="s">
        <v>18</v>
      </c>
      <c r="R431" s="42">
        <f>Cagra!R431+Cuman!R431+Ceco!R431+Csper!R431+Cchi!R431+Cgiur!R431</f>
        <v>0</v>
      </c>
      <c r="S431" s="42">
        <f>Cagra!S431+Cuman!S431+Ceco!S431+Csper!S431+Cchi!S431+Cgiur!S431</f>
        <v>0</v>
      </c>
      <c r="T431" s="42">
        <f>Cagra!T431+Cuman!T431+Ceco!T431+Csper!T431+Cchi!T431+Cgiur!T431</f>
        <v>0</v>
      </c>
      <c r="U431" s="42">
        <f>Cagra!U431+Cuman!U431+Ceco!U431+Csper!U431+Cchi!U431+Cgiur!U431</f>
        <v>0</v>
      </c>
      <c r="V431" s="42">
        <f>Cagra!V431+Cuman!V431+Ceco!V431+Csper!V431+Cchi!V431+Cgiur!V431</f>
        <v>0</v>
      </c>
      <c r="W431" s="42">
        <f>Cagra!W431+Cuman!W431+Ceco!W431+Csper!W431+Cchi!W431+Cgiur!W431</f>
        <v>0</v>
      </c>
    </row>
    <row r="432" spans="1:23" ht="30" customHeight="1">
      <c r="B432" s="23"/>
      <c r="C432" s="249">
        <v>2018</v>
      </c>
      <c r="D432" s="249"/>
      <c r="E432" s="225" t="s">
        <v>731</v>
      </c>
      <c r="F432" s="270" t="s">
        <v>730</v>
      </c>
      <c r="G432" s="270"/>
      <c r="H432" s="270"/>
      <c r="I432" s="225" t="s">
        <v>450</v>
      </c>
      <c r="J432" s="270" t="s">
        <v>17</v>
      </c>
      <c r="K432" s="270"/>
      <c r="L432" s="223" t="s">
        <v>29</v>
      </c>
      <c r="M432" s="223">
        <v>4</v>
      </c>
      <c r="N432" s="249" t="s">
        <v>19</v>
      </c>
      <c r="O432" s="249"/>
      <c r="P432" s="249"/>
      <c r="Q432" s="223" t="s">
        <v>18</v>
      </c>
      <c r="R432" s="42">
        <f>Cagra!R432+Cuman!R432+Ceco!R432+Csper!R432+Cchi!R432+Cgiur!R432</f>
        <v>0</v>
      </c>
      <c r="S432" s="42">
        <f>Cagra!S432+Cuman!S432+Ceco!S432+Csper!S432+Cchi!S432+Cgiur!S432</f>
        <v>0</v>
      </c>
      <c r="T432" s="42">
        <f>Cagra!T432+Cuman!T432+Ceco!T432+Csper!T432+Cchi!T432+Cgiur!T432</f>
        <v>0</v>
      </c>
      <c r="U432" s="42">
        <f>Cagra!U432+Cuman!U432+Ceco!U432+Csper!U432+Cchi!U432+Cgiur!U432</f>
        <v>0</v>
      </c>
      <c r="V432" s="42">
        <f>Cagra!V432+Cuman!V432+Ceco!V432+Csper!V432+Cchi!V432+Cgiur!V432</f>
        <v>0</v>
      </c>
      <c r="W432" s="42">
        <f>Cagra!W432+Cuman!W432+Ceco!W432+Csper!W432+Cchi!W432+Cgiur!W432</f>
        <v>0</v>
      </c>
    </row>
    <row r="433" spans="2:23" ht="30" customHeight="1">
      <c r="B433" s="23"/>
      <c r="C433" s="249">
        <v>2018</v>
      </c>
      <c r="D433" s="249"/>
      <c r="E433" s="225" t="s">
        <v>729</v>
      </c>
      <c r="F433" s="270" t="s">
        <v>728</v>
      </c>
      <c r="G433" s="270"/>
      <c r="H433" s="270"/>
      <c r="I433" s="225" t="s">
        <v>450</v>
      </c>
      <c r="J433" s="270" t="s">
        <v>17</v>
      </c>
      <c r="K433" s="270"/>
      <c r="L433" s="223" t="s">
        <v>29</v>
      </c>
      <c r="M433" s="223">
        <v>4</v>
      </c>
      <c r="N433" s="249" t="s">
        <v>19</v>
      </c>
      <c r="O433" s="249"/>
      <c r="P433" s="249"/>
      <c r="Q433" s="223" t="s">
        <v>18</v>
      </c>
      <c r="R433" s="42">
        <f>Cagra!R433+Cuman!R433+Ceco!R433+Csper!R433+Cchi!R433+Cgiur!R433</f>
        <v>0</v>
      </c>
      <c r="S433" s="42">
        <f>Cagra!S433+Cuman!S433+Ceco!S433+Csper!S433+Cchi!S433+Cgiur!S433</f>
        <v>0</v>
      </c>
      <c r="T433" s="42">
        <f>Cagra!T433+Cuman!T433+Ceco!T433+Csper!T433+Cchi!T433+Cgiur!T433</f>
        <v>0</v>
      </c>
      <c r="U433" s="42">
        <f>Cagra!U433+Cuman!U433+Ceco!U433+Csper!U433+Cchi!U433+Cgiur!U433</f>
        <v>0</v>
      </c>
      <c r="V433" s="42">
        <f>Cagra!V433+Cuman!V433+Ceco!V433+Csper!V433+Cchi!V433+Cgiur!V433</f>
        <v>0</v>
      </c>
      <c r="W433" s="42">
        <f>Cagra!W433+Cuman!W433+Ceco!W433+Csper!W433+Cchi!W433+Cgiur!W433</f>
        <v>0</v>
      </c>
    </row>
    <row r="434" spans="2:23" ht="30" customHeight="1">
      <c r="B434" s="23"/>
      <c r="C434" s="249">
        <v>2018</v>
      </c>
      <c r="D434" s="249"/>
      <c r="E434" s="225" t="s">
        <v>727</v>
      </c>
      <c r="F434" s="270" t="s">
        <v>726</v>
      </c>
      <c r="G434" s="270"/>
      <c r="H434" s="270"/>
      <c r="I434" s="225" t="s">
        <v>450</v>
      </c>
      <c r="J434" s="270" t="s">
        <v>17</v>
      </c>
      <c r="K434" s="270"/>
      <c r="L434" s="223" t="s">
        <v>29</v>
      </c>
      <c r="M434" s="223">
        <v>4</v>
      </c>
      <c r="N434" s="249" t="s">
        <v>19</v>
      </c>
      <c r="O434" s="249"/>
      <c r="P434" s="249"/>
      <c r="Q434" s="223" t="s">
        <v>18</v>
      </c>
      <c r="R434" s="42">
        <f>Cagra!R434+Cuman!R434+Ceco!R434+Csper!R434+Cchi!R434+Cgiur!R434</f>
        <v>0</v>
      </c>
      <c r="S434" s="42">
        <f>Cagra!S434+Cuman!S434+Ceco!S434+Csper!S434+Cchi!S434+Cgiur!S434</f>
        <v>0</v>
      </c>
      <c r="T434" s="42">
        <f>Cagra!T434+Cuman!T434+Ceco!T434+Csper!T434+Cchi!T434+Cgiur!T434</f>
        <v>0</v>
      </c>
      <c r="U434" s="42">
        <f>Cagra!U434+Cuman!U434+Ceco!U434+Csper!U434+Cchi!U434+Cgiur!U434</f>
        <v>1000</v>
      </c>
      <c r="V434" s="42">
        <f>Cagra!V434+Cuman!V434+Ceco!V434+Csper!V434+Cchi!V434+Cgiur!V434</f>
        <v>0</v>
      </c>
      <c r="W434" s="42">
        <f>Cagra!W434+Cuman!W434+Ceco!W434+Csper!W434+Cchi!W434+Cgiur!W434</f>
        <v>1000</v>
      </c>
    </row>
    <row r="435" spans="2:23" s="41" customFormat="1" ht="30" customHeight="1">
      <c r="B435" s="24"/>
      <c r="C435" s="259">
        <v>2018</v>
      </c>
      <c r="D435" s="259"/>
      <c r="E435" s="8" t="s">
        <v>725</v>
      </c>
      <c r="F435" s="261" t="s">
        <v>724</v>
      </c>
      <c r="G435" s="261"/>
      <c r="H435" s="261"/>
      <c r="I435" s="8" t="s">
        <v>450</v>
      </c>
      <c r="J435" s="261" t="s">
        <v>17</v>
      </c>
      <c r="K435" s="261"/>
      <c r="L435" s="226" t="s">
        <v>18</v>
      </c>
      <c r="M435" s="226">
        <v>3</v>
      </c>
      <c r="N435" s="259" t="s">
        <v>19</v>
      </c>
      <c r="O435" s="259"/>
      <c r="P435" s="259"/>
      <c r="Q435" s="226" t="s">
        <v>18</v>
      </c>
      <c r="R435" s="40">
        <f>Cagra!R435+Cuman!R435+Ceco!R435+Csper!R435+Cchi!R435+Cgiur!R435</f>
        <v>0</v>
      </c>
      <c r="S435" s="40">
        <f>Cagra!S435+Cuman!S435+Ceco!S435+Csper!S435+Cchi!S435+Cgiur!S435</f>
        <v>0</v>
      </c>
      <c r="T435" s="40">
        <f>Cagra!T435+Cuman!T435+Ceco!T435+Csper!T435+Cchi!T435+Cgiur!T435</f>
        <v>0</v>
      </c>
      <c r="U435" s="40">
        <f>Cagra!U435+Cuman!U435+Ceco!U435+Csper!U435+Cchi!U435+Cgiur!U435</f>
        <v>0</v>
      </c>
      <c r="V435" s="40">
        <f>Cagra!V435+Cuman!V435+Ceco!V435+Csper!V435+Cchi!V435+Cgiur!V435</f>
        <v>0</v>
      </c>
      <c r="W435" s="40">
        <f>Cagra!W435+Cuman!W435+Ceco!W435+Csper!W435+Cchi!W435+Cgiur!W435</f>
        <v>0</v>
      </c>
    </row>
    <row r="436" spans="2:23" ht="30" customHeight="1">
      <c r="B436" s="23"/>
      <c r="C436" s="249">
        <v>2018</v>
      </c>
      <c r="D436" s="249"/>
      <c r="E436" s="225" t="s">
        <v>723</v>
      </c>
      <c r="F436" s="270" t="s">
        <v>722</v>
      </c>
      <c r="G436" s="270"/>
      <c r="H436" s="270"/>
      <c r="I436" s="225" t="s">
        <v>450</v>
      </c>
      <c r="J436" s="270" t="s">
        <v>17</v>
      </c>
      <c r="K436" s="270"/>
      <c r="L436" s="223" t="s">
        <v>29</v>
      </c>
      <c r="M436" s="223">
        <v>4</v>
      </c>
      <c r="N436" s="249" t="s">
        <v>19</v>
      </c>
      <c r="O436" s="249"/>
      <c r="P436" s="249"/>
      <c r="Q436" s="223" t="s">
        <v>18</v>
      </c>
      <c r="R436" s="42">
        <f>Cagra!R436+Cuman!R436+Ceco!R436+Csper!R436+Cchi!R436+Cgiur!R436</f>
        <v>0</v>
      </c>
      <c r="S436" s="42">
        <f>Cagra!S436+Cuman!S436+Ceco!S436+Csper!S436+Cchi!S436+Cgiur!S436</f>
        <v>0</v>
      </c>
      <c r="T436" s="42">
        <f>Cagra!T436+Cuman!T436+Ceco!T436+Csper!T436+Cchi!T436+Cgiur!T436</f>
        <v>0</v>
      </c>
      <c r="U436" s="42">
        <f>Cagra!U436+Cuman!U436+Ceco!U436+Csper!U436+Cchi!U436+Cgiur!U436</f>
        <v>0</v>
      </c>
      <c r="V436" s="42">
        <f>Cagra!V436+Cuman!V436+Ceco!V436+Csper!V436+Cchi!V436+Cgiur!V436</f>
        <v>0</v>
      </c>
      <c r="W436" s="42">
        <f>Cagra!W436+Cuman!W436+Ceco!W436+Csper!W436+Cchi!W436+Cgiur!W436</f>
        <v>0</v>
      </c>
    </row>
    <row r="437" spans="2:23" ht="30" customHeight="1">
      <c r="B437" s="23"/>
      <c r="C437" s="249">
        <v>2018</v>
      </c>
      <c r="D437" s="249"/>
      <c r="E437" s="225" t="s">
        <v>721</v>
      </c>
      <c r="F437" s="270" t="s">
        <v>720</v>
      </c>
      <c r="G437" s="270"/>
      <c r="H437" s="270"/>
      <c r="I437" s="225" t="s">
        <v>450</v>
      </c>
      <c r="J437" s="270" t="s">
        <v>17</v>
      </c>
      <c r="K437" s="270"/>
      <c r="L437" s="223" t="s">
        <v>29</v>
      </c>
      <c r="M437" s="223">
        <v>4</v>
      </c>
      <c r="N437" s="249" t="s">
        <v>19</v>
      </c>
      <c r="O437" s="249"/>
      <c r="P437" s="249"/>
      <c r="Q437" s="223" t="s">
        <v>18</v>
      </c>
      <c r="R437" s="42">
        <f>Cagra!R437+Cuman!R437+Ceco!R437+Csper!R437+Cchi!R437+Cgiur!R437</f>
        <v>0</v>
      </c>
      <c r="S437" s="42">
        <f>Cagra!S437+Cuman!S437+Ceco!S437+Csper!S437+Cchi!S437+Cgiur!S437</f>
        <v>0</v>
      </c>
      <c r="T437" s="42">
        <f>Cagra!T437+Cuman!T437+Ceco!T437+Csper!T437+Cchi!T437+Cgiur!T437</f>
        <v>0</v>
      </c>
      <c r="U437" s="42">
        <f>Cagra!U437+Cuman!U437+Ceco!U437+Csper!U437+Cchi!U437+Cgiur!U437</f>
        <v>0</v>
      </c>
      <c r="V437" s="42">
        <f>Cagra!V437+Cuman!V437+Ceco!V437+Csper!V437+Cchi!V437+Cgiur!V437</f>
        <v>0</v>
      </c>
      <c r="W437" s="42">
        <f>Cagra!W437+Cuman!W437+Ceco!W437+Csper!W437+Cchi!W437+Cgiur!W437</f>
        <v>0</v>
      </c>
    </row>
    <row r="438" spans="2:23" ht="30" customHeight="1">
      <c r="B438" s="23"/>
      <c r="C438" s="249">
        <v>2018</v>
      </c>
      <c r="D438" s="249"/>
      <c r="E438" s="225" t="s">
        <v>719</v>
      </c>
      <c r="F438" s="270" t="s">
        <v>718</v>
      </c>
      <c r="G438" s="270"/>
      <c r="H438" s="270"/>
      <c r="I438" s="225" t="s">
        <v>450</v>
      </c>
      <c r="J438" s="270" t="s">
        <v>17</v>
      </c>
      <c r="K438" s="270"/>
      <c r="L438" s="223" t="s">
        <v>18</v>
      </c>
      <c r="M438" s="223">
        <v>4</v>
      </c>
      <c r="N438" s="249" t="s">
        <v>19</v>
      </c>
      <c r="O438" s="249"/>
      <c r="P438" s="249"/>
      <c r="Q438" s="223" t="s">
        <v>18</v>
      </c>
      <c r="R438" s="42">
        <f>Cagra!R438+Cuman!R438+Ceco!R438+Csper!R438+Cchi!R438+Cgiur!R438</f>
        <v>0</v>
      </c>
      <c r="S438" s="42">
        <f>Cagra!S438+Cuman!S438+Ceco!S438+Csper!S438+Cchi!S438+Cgiur!S438</f>
        <v>0</v>
      </c>
      <c r="T438" s="42">
        <f>Cagra!T438+Cuman!T438+Ceco!T438+Csper!T438+Cchi!T438+Cgiur!T438</f>
        <v>0</v>
      </c>
      <c r="U438" s="42">
        <f>Cagra!U438+Cuman!U438+Ceco!U438+Csper!U438+Cchi!U438+Cgiur!U438</f>
        <v>0</v>
      </c>
      <c r="V438" s="42">
        <f>Cagra!V438+Cuman!V438+Ceco!V438+Csper!V438+Cchi!V438+Cgiur!V438</f>
        <v>0</v>
      </c>
      <c r="W438" s="42">
        <f>Cagra!W438+Cuman!W438+Ceco!W438+Csper!W438+Cchi!W438+Cgiur!W438</f>
        <v>0</v>
      </c>
    </row>
    <row r="439" spans="2:23" ht="47.25" customHeight="1">
      <c r="B439" s="26"/>
      <c r="C439" s="249">
        <v>2018</v>
      </c>
      <c r="D439" s="249"/>
      <c r="E439" s="225" t="s">
        <v>717</v>
      </c>
      <c r="F439" s="270" t="s">
        <v>716</v>
      </c>
      <c r="G439" s="270"/>
      <c r="H439" s="270"/>
      <c r="I439" s="225" t="s">
        <v>450</v>
      </c>
      <c r="J439" s="270" t="s">
        <v>17</v>
      </c>
      <c r="K439" s="270"/>
      <c r="L439" s="223" t="s">
        <v>29</v>
      </c>
      <c r="M439" s="223">
        <v>5</v>
      </c>
      <c r="N439" s="249" t="s">
        <v>19</v>
      </c>
      <c r="O439" s="249"/>
      <c r="P439" s="249"/>
      <c r="Q439" s="223" t="s">
        <v>18</v>
      </c>
      <c r="R439" s="42">
        <f>Cagra!R439+Cuman!R439+Ceco!R439+Csper!R439+Cchi!R439+Cgiur!R439</f>
        <v>0</v>
      </c>
      <c r="S439" s="42">
        <f>Cagra!S439+Cuman!S439+Ceco!S439+Csper!S439+Cchi!S439+Cgiur!S439</f>
        <v>0</v>
      </c>
      <c r="T439" s="42">
        <f>Cagra!T439+Cuman!T439+Ceco!T439+Csper!T439+Cchi!T439+Cgiur!T439</f>
        <v>0</v>
      </c>
      <c r="U439" s="42">
        <f>Cagra!U439+Cuman!U439+Ceco!U439+Csper!U439+Cchi!U439+Cgiur!U439</f>
        <v>0</v>
      </c>
      <c r="V439" s="42">
        <f>Cagra!V439+Cuman!V439+Ceco!V439+Csper!V439+Cchi!V439+Cgiur!V439</f>
        <v>0</v>
      </c>
      <c r="W439" s="42">
        <f>Cagra!W439+Cuman!W439+Ceco!W439+Csper!W439+Cchi!W439+Cgiur!W439</f>
        <v>0</v>
      </c>
    </row>
    <row r="440" spans="2:23" ht="30" customHeight="1">
      <c r="B440" s="26"/>
      <c r="C440" s="249">
        <v>2018</v>
      </c>
      <c r="D440" s="249"/>
      <c r="E440" s="225" t="s">
        <v>715</v>
      </c>
      <c r="F440" s="270" t="s">
        <v>714</v>
      </c>
      <c r="G440" s="270"/>
      <c r="H440" s="270"/>
      <c r="I440" s="225" t="s">
        <v>450</v>
      </c>
      <c r="J440" s="270" t="s">
        <v>17</v>
      </c>
      <c r="K440" s="270"/>
      <c r="L440" s="223" t="s">
        <v>29</v>
      </c>
      <c r="M440" s="223">
        <v>5</v>
      </c>
      <c r="N440" s="249" t="s">
        <v>19</v>
      </c>
      <c r="O440" s="249"/>
      <c r="P440" s="249"/>
      <c r="Q440" s="223" t="s">
        <v>18</v>
      </c>
      <c r="R440" s="42">
        <f>Cagra!R440+Cuman!R440+Ceco!R440+Csper!R440+Cchi!R440+Cgiur!R440</f>
        <v>0</v>
      </c>
      <c r="S440" s="42">
        <f>Cagra!S440+Cuman!S440+Ceco!S440+Csper!S440+Cchi!S440+Cgiur!S440</f>
        <v>0</v>
      </c>
      <c r="T440" s="42">
        <f>Cagra!T440+Cuman!T440+Ceco!T440+Csper!T440+Cchi!T440+Cgiur!T440</f>
        <v>0</v>
      </c>
      <c r="U440" s="42">
        <f>Cagra!U440+Cuman!U440+Ceco!U440+Csper!U440+Cchi!U440+Cgiur!U440</f>
        <v>0</v>
      </c>
      <c r="V440" s="42">
        <f>Cagra!V440+Cuman!V440+Ceco!V440+Csper!V440+Cchi!V440+Cgiur!V440</f>
        <v>0</v>
      </c>
      <c r="W440" s="42">
        <f>Cagra!W440+Cuman!W440+Ceco!W440+Csper!W440+Cchi!W440+Cgiur!W440</f>
        <v>0</v>
      </c>
    </row>
    <row r="441" spans="2:23" ht="41.25" customHeight="1">
      <c r="B441" s="23"/>
      <c r="C441" s="249">
        <v>2018</v>
      </c>
      <c r="D441" s="249"/>
      <c r="E441" s="225" t="s">
        <v>713</v>
      </c>
      <c r="F441" s="270" t="s">
        <v>711</v>
      </c>
      <c r="G441" s="270"/>
      <c r="H441" s="270"/>
      <c r="I441" s="225" t="s">
        <v>450</v>
      </c>
      <c r="J441" s="270" t="s">
        <v>17</v>
      </c>
      <c r="K441" s="270"/>
      <c r="L441" s="223" t="s">
        <v>18</v>
      </c>
      <c r="M441" s="223">
        <v>4</v>
      </c>
      <c r="N441" s="249" t="s">
        <v>19</v>
      </c>
      <c r="O441" s="249"/>
      <c r="P441" s="249"/>
      <c r="Q441" s="223" t="s">
        <v>18</v>
      </c>
      <c r="R441" s="236">
        <f>Cagra!R441+Cuman!R441+Ceco!R441+Csper!R441+Cchi!R441+Cgiur!R441</f>
        <v>0</v>
      </c>
      <c r="S441" s="236">
        <f>Cagra!S441+Cuman!S441+Ceco!S441+Csper!S441+Cchi!S441+Cgiur!S441</f>
        <v>0</v>
      </c>
      <c r="T441" s="236">
        <f>Cagra!T441+Cuman!T441+Ceco!T441+Csper!T441+Cchi!T441+Cgiur!T441</f>
        <v>0</v>
      </c>
      <c r="U441" s="236">
        <f>Cagra!U441+Cuman!U441+Ceco!U441+Csper!U441+Cchi!U441+Cgiur!U441</f>
        <v>0</v>
      </c>
      <c r="V441" s="236">
        <f>Cagra!V441+Cuman!V441+Ceco!V441+Csper!V441+Cchi!V441+Cgiur!V441</f>
        <v>0</v>
      </c>
      <c r="W441" s="236">
        <f>Cagra!W441+Cuman!W441+Ceco!W441+Csper!W441+Cchi!W441+Cgiur!W441</f>
        <v>0</v>
      </c>
    </row>
    <row r="442" spans="2:23" ht="30" customHeight="1">
      <c r="B442" s="26"/>
      <c r="C442" s="249">
        <v>2018</v>
      </c>
      <c r="D442" s="249"/>
      <c r="E442" s="225" t="s">
        <v>712</v>
      </c>
      <c r="F442" s="270" t="s">
        <v>711</v>
      </c>
      <c r="G442" s="270"/>
      <c r="H442" s="270"/>
      <c r="I442" s="225" t="s">
        <v>450</v>
      </c>
      <c r="J442" s="270" t="s">
        <v>17</v>
      </c>
      <c r="K442" s="270"/>
      <c r="L442" s="223" t="s">
        <v>29</v>
      </c>
      <c r="M442" s="223">
        <v>5</v>
      </c>
      <c r="N442" s="249" t="s">
        <v>19</v>
      </c>
      <c r="O442" s="249"/>
      <c r="P442" s="249"/>
      <c r="Q442" s="223" t="s">
        <v>18</v>
      </c>
      <c r="R442" s="42">
        <f>Cagra!R442+Cuman!R442+Ceco!R442+Csper!R442+Cchi!R442+Cgiur!R442</f>
        <v>0</v>
      </c>
      <c r="S442" s="42">
        <f>Cagra!S442+Cuman!S442+Ceco!S442+Csper!S442+Cchi!S442+Cgiur!S442</f>
        <v>0</v>
      </c>
      <c r="T442" s="42">
        <f>Cagra!T442+Cuman!T442+Ceco!T442+Csper!T442+Cchi!T442+Cgiur!T442</f>
        <v>0</v>
      </c>
      <c r="U442" s="42">
        <f>Cagra!U442+Cuman!U442+Ceco!U442+Csper!U442+Cchi!U442+Cgiur!U442</f>
        <v>0</v>
      </c>
      <c r="V442" s="42">
        <f>Cagra!V442+Cuman!V442+Ceco!V442+Csper!V442+Cchi!V442+Cgiur!V442</f>
        <v>0</v>
      </c>
      <c r="W442" s="42">
        <f>Cagra!W442+Cuman!W442+Ceco!W442+Csper!W442+Cchi!W442+Cgiur!W442</f>
        <v>0</v>
      </c>
    </row>
    <row r="443" spans="2:23" ht="30" customHeight="1">
      <c r="B443" s="26"/>
      <c r="C443" s="249">
        <v>2018</v>
      </c>
      <c r="D443" s="249"/>
      <c r="E443" s="225" t="s">
        <v>710</v>
      </c>
      <c r="F443" s="270" t="s">
        <v>709</v>
      </c>
      <c r="G443" s="270"/>
      <c r="H443" s="270"/>
      <c r="I443" s="225" t="s">
        <v>450</v>
      </c>
      <c r="J443" s="270" t="s">
        <v>17</v>
      </c>
      <c r="K443" s="270"/>
      <c r="L443" s="223" t="s">
        <v>29</v>
      </c>
      <c r="M443" s="223">
        <v>5</v>
      </c>
      <c r="N443" s="249" t="s">
        <v>19</v>
      </c>
      <c r="O443" s="249"/>
      <c r="P443" s="249"/>
      <c r="Q443" s="223" t="s">
        <v>18</v>
      </c>
      <c r="R443" s="42">
        <f>Cagra!R443+Cuman!R443+Ceco!R443+Csper!R443+Cchi!R443+Cgiur!R443</f>
        <v>0</v>
      </c>
      <c r="S443" s="42">
        <f>Cagra!S443+Cuman!S443+Ceco!S443+Csper!S443+Cchi!S443+Cgiur!S443</f>
        <v>0</v>
      </c>
      <c r="T443" s="42">
        <f>Cagra!T443+Cuman!T443+Ceco!T443+Csper!T443+Cchi!T443+Cgiur!T443</f>
        <v>0</v>
      </c>
      <c r="U443" s="42">
        <f>Cagra!U443+Cuman!U443+Ceco!U443+Csper!U443+Cchi!U443+Cgiur!U443</f>
        <v>0</v>
      </c>
      <c r="V443" s="42">
        <f>Cagra!V443+Cuman!V443+Ceco!V443+Csper!V443+Cchi!V443+Cgiur!V443</f>
        <v>0</v>
      </c>
      <c r="W443" s="42">
        <f>Cagra!W443+Cuman!W443+Ceco!W443+Csper!W443+Cchi!W443+Cgiur!W443</f>
        <v>0</v>
      </c>
    </row>
    <row r="444" spans="2:23" ht="30" customHeight="1">
      <c r="B444" s="23"/>
      <c r="C444" s="249">
        <v>2018</v>
      </c>
      <c r="D444" s="249"/>
      <c r="E444" s="225" t="s">
        <v>708</v>
      </c>
      <c r="F444" s="270" t="s">
        <v>706</v>
      </c>
      <c r="G444" s="270"/>
      <c r="H444" s="270"/>
      <c r="I444" s="225" t="s">
        <v>450</v>
      </c>
      <c r="J444" s="270" t="s">
        <v>17</v>
      </c>
      <c r="K444" s="270"/>
      <c r="L444" s="223" t="s">
        <v>18</v>
      </c>
      <c r="M444" s="223">
        <v>4</v>
      </c>
      <c r="N444" s="249" t="s">
        <v>19</v>
      </c>
      <c r="O444" s="249"/>
      <c r="P444" s="249"/>
      <c r="Q444" s="223" t="s">
        <v>18</v>
      </c>
      <c r="R444" s="42">
        <f>Cagra!R444+Cuman!R444+Ceco!R444+Csper!R444+Cchi!R444+Cgiur!R444</f>
        <v>0</v>
      </c>
      <c r="S444" s="42">
        <f>Cagra!S444+Cuman!S444+Ceco!S444+Csper!S444+Cchi!S444+Cgiur!S444</f>
        <v>0</v>
      </c>
      <c r="T444" s="42">
        <f>Cagra!T444+Cuman!T444+Ceco!T444+Csper!T444+Cchi!T444+Cgiur!T444</f>
        <v>0</v>
      </c>
      <c r="U444" s="42">
        <f>Cagra!U444+Cuman!U444+Ceco!U444+Csper!U444+Cchi!U444+Cgiur!U444</f>
        <v>0</v>
      </c>
      <c r="V444" s="42">
        <f>Cagra!V444+Cuman!V444+Ceco!V444+Csper!V444+Cchi!V444+Cgiur!V444</f>
        <v>0</v>
      </c>
      <c r="W444" s="42">
        <f>Cagra!W444+Cuman!W444+Ceco!W444+Csper!W444+Cchi!W444+Cgiur!W444</f>
        <v>0</v>
      </c>
    </row>
    <row r="445" spans="2:23" ht="30" customHeight="1">
      <c r="B445" s="26"/>
      <c r="C445" s="249">
        <v>2018</v>
      </c>
      <c r="D445" s="249"/>
      <c r="E445" s="225" t="s">
        <v>707</v>
      </c>
      <c r="F445" s="270" t="s">
        <v>706</v>
      </c>
      <c r="G445" s="270"/>
      <c r="H445" s="270"/>
      <c r="I445" s="225" t="s">
        <v>450</v>
      </c>
      <c r="J445" s="270" t="s">
        <v>17</v>
      </c>
      <c r="K445" s="270"/>
      <c r="L445" s="223" t="s">
        <v>29</v>
      </c>
      <c r="M445" s="223">
        <v>5</v>
      </c>
      <c r="N445" s="249" t="s">
        <v>19</v>
      </c>
      <c r="O445" s="249"/>
      <c r="P445" s="249"/>
      <c r="Q445" s="223" t="s">
        <v>18</v>
      </c>
      <c r="R445" s="42">
        <f>Cagra!R445+Cuman!R445+Ceco!R445+Csper!R445+Cchi!R445+Cgiur!R445</f>
        <v>0</v>
      </c>
      <c r="S445" s="42">
        <f>Cagra!S445+Cuman!S445+Ceco!S445+Csper!S445+Cchi!S445+Cgiur!S445</f>
        <v>0</v>
      </c>
      <c r="T445" s="42">
        <f>Cagra!T445+Cuman!T445+Ceco!T445+Csper!T445+Cchi!T445+Cgiur!T445</f>
        <v>0</v>
      </c>
      <c r="U445" s="42">
        <f>Cagra!U445+Cuman!U445+Ceco!U445+Csper!U445+Cchi!U445+Cgiur!U445</f>
        <v>0</v>
      </c>
      <c r="V445" s="42">
        <f>Cagra!V445+Cuman!V445+Ceco!V445+Csper!V445+Cchi!V445+Cgiur!V445</f>
        <v>0</v>
      </c>
      <c r="W445" s="42">
        <f>Cagra!W445+Cuman!W445+Ceco!W445+Csper!W445+Cchi!W445+Cgiur!W445</f>
        <v>0</v>
      </c>
    </row>
    <row r="446" spans="2:23" ht="30" customHeight="1">
      <c r="B446" s="26"/>
      <c r="C446" s="249">
        <v>2018</v>
      </c>
      <c r="D446" s="249"/>
      <c r="E446" s="225" t="s">
        <v>705</v>
      </c>
      <c r="F446" s="270" t="s">
        <v>704</v>
      </c>
      <c r="G446" s="270"/>
      <c r="H446" s="270"/>
      <c r="I446" s="225" t="s">
        <v>450</v>
      </c>
      <c r="J446" s="270" t="s">
        <v>17</v>
      </c>
      <c r="K446" s="270"/>
      <c r="L446" s="223" t="s">
        <v>29</v>
      </c>
      <c r="M446" s="223">
        <v>5</v>
      </c>
      <c r="N446" s="249" t="s">
        <v>19</v>
      </c>
      <c r="O446" s="249"/>
      <c r="P446" s="249"/>
      <c r="Q446" s="223" t="s">
        <v>18</v>
      </c>
      <c r="R446" s="42">
        <f>Cagra!R446+Cuman!R446+Ceco!R446+Csper!R446+Cchi!R446+Cgiur!R446</f>
        <v>0</v>
      </c>
      <c r="S446" s="42">
        <f>Cagra!S446+Cuman!S446+Ceco!S446+Csper!S446+Cchi!S446+Cgiur!S446</f>
        <v>0</v>
      </c>
      <c r="T446" s="42">
        <f>Cagra!T446+Cuman!T446+Ceco!T446+Csper!T446+Cchi!T446+Cgiur!T446</f>
        <v>0</v>
      </c>
      <c r="U446" s="42">
        <f>Cagra!U446+Cuman!U446+Ceco!U446+Csper!U446+Cchi!U446+Cgiur!U446</f>
        <v>0</v>
      </c>
      <c r="V446" s="42">
        <f>Cagra!V446+Cuman!V446+Ceco!V446+Csper!V446+Cchi!V446+Cgiur!V446</f>
        <v>0</v>
      </c>
      <c r="W446" s="42">
        <f>Cagra!W446+Cuman!W446+Ceco!W446+Csper!W446+Cchi!W446+Cgiur!W446</f>
        <v>0</v>
      </c>
    </row>
    <row r="447" spans="2:23" ht="30" customHeight="1">
      <c r="B447" s="23"/>
      <c r="C447" s="249">
        <v>2018</v>
      </c>
      <c r="D447" s="249"/>
      <c r="E447" s="225" t="s">
        <v>703</v>
      </c>
      <c r="F447" s="270" t="s">
        <v>701</v>
      </c>
      <c r="G447" s="270"/>
      <c r="H447" s="270"/>
      <c r="I447" s="225" t="s">
        <v>450</v>
      </c>
      <c r="J447" s="270" t="s">
        <v>17</v>
      </c>
      <c r="K447" s="270"/>
      <c r="L447" s="223" t="s">
        <v>18</v>
      </c>
      <c r="M447" s="223">
        <v>4</v>
      </c>
      <c r="N447" s="249" t="s">
        <v>19</v>
      </c>
      <c r="O447" s="249"/>
      <c r="P447" s="249"/>
      <c r="Q447" s="223" t="s">
        <v>18</v>
      </c>
      <c r="R447" s="42">
        <f>Cagra!R447+Cuman!R447+Ceco!R447+Csper!R447+Cchi!R447+Cgiur!R447</f>
        <v>0</v>
      </c>
      <c r="S447" s="42">
        <f>Cagra!S447+Cuman!S447+Ceco!S447+Csper!S447+Cchi!S447+Cgiur!S447</f>
        <v>0</v>
      </c>
      <c r="T447" s="42">
        <f>Cagra!T447+Cuman!T447+Ceco!T447+Csper!T447+Cchi!T447+Cgiur!T447</f>
        <v>0</v>
      </c>
      <c r="U447" s="42">
        <f>Cagra!U447+Cuman!U447+Ceco!U447+Csper!U447+Cchi!U447+Cgiur!U447</f>
        <v>0</v>
      </c>
      <c r="V447" s="42">
        <f>Cagra!V447+Cuman!V447+Ceco!V447+Csper!V447+Cchi!V447+Cgiur!V447</f>
        <v>0</v>
      </c>
      <c r="W447" s="42">
        <f>Cagra!W447+Cuman!W447+Ceco!W447+Csper!W447+Cchi!W447+Cgiur!W447</f>
        <v>0</v>
      </c>
    </row>
    <row r="448" spans="2:23" ht="30" customHeight="1">
      <c r="B448" s="26"/>
      <c r="C448" s="249">
        <v>2018</v>
      </c>
      <c r="D448" s="249"/>
      <c r="E448" s="225" t="s">
        <v>702</v>
      </c>
      <c r="F448" s="270" t="s">
        <v>701</v>
      </c>
      <c r="G448" s="270"/>
      <c r="H448" s="270"/>
      <c r="I448" s="225" t="s">
        <v>450</v>
      </c>
      <c r="J448" s="270" t="s">
        <v>17</v>
      </c>
      <c r="K448" s="270"/>
      <c r="L448" s="223" t="s">
        <v>29</v>
      </c>
      <c r="M448" s="223">
        <v>5</v>
      </c>
      <c r="N448" s="249" t="s">
        <v>19</v>
      </c>
      <c r="O448" s="249"/>
      <c r="P448" s="249"/>
      <c r="Q448" s="223" t="s">
        <v>18</v>
      </c>
      <c r="R448" s="42">
        <f>Cagra!R448+Cuman!R448+Ceco!R448+Csper!R448+Cchi!R448+Cgiur!R448</f>
        <v>0</v>
      </c>
      <c r="S448" s="42">
        <f>Cagra!S448+Cuman!S448+Ceco!S448+Csper!S448+Cchi!S448+Cgiur!S448</f>
        <v>0</v>
      </c>
      <c r="T448" s="42">
        <f>Cagra!T448+Cuman!T448+Ceco!T448+Csper!T448+Cchi!T448+Cgiur!T448</f>
        <v>0</v>
      </c>
      <c r="U448" s="42">
        <f>Cagra!U448+Cuman!U448+Ceco!U448+Csper!U448+Cchi!U448+Cgiur!U448</f>
        <v>0</v>
      </c>
      <c r="V448" s="42">
        <f>Cagra!V448+Cuman!V448+Ceco!V448+Csper!V448+Cchi!V448+Cgiur!V448</f>
        <v>0</v>
      </c>
      <c r="W448" s="42">
        <f>Cagra!W448+Cuman!W448+Ceco!W448+Csper!W448+Cchi!W448+Cgiur!W448</f>
        <v>0</v>
      </c>
    </row>
    <row r="449" spans="2:23" ht="30" customHeight="1">
      <c r="B449" s="26"/>
      <c r="C449" s="249">
        <v>2018</v>
      </c>
      <c r="D449" s="249"/>
      <c r="E449" s="225" t="s">
        <v>700</v>
      </c>
      <c r="F449" s="270" t="s">
        <v>699</v>
      </c>
      <c r="G449" s="270"/>
      <c r="H449" s="270"/>
      <c r="I449" s="225" t="s">
        <v>450</v>
      </c>
      <c r="J449" s="270" t="s">
        <v>17</v>
      </c>
      <c r="K449" s="270"/>
      <c r="L449" s="223" t="s">
        <v>29</v>
      </c>
      <c r="M449" s="223">
        <v>5</v>
      </c>
      <c r="N449" s="249" t="s">
        <v>19</v>
      </c>
      <c r="O449" s="249"/>
      <c r="P449" s="249"/>
      <c r="Q449" s="223" t="s">
        <v>18</v>
      </c>
      <c r="R449" s="42">
        <f>Cagra!R449+Cuman!R449+Ceco!R449+Csper!R449+Cchi!R449+Cgiur!R449</f>
        <v>0</v>
      </c>
      <c r="S449" s="42">
        <f>Cagra!S449+Cuman!S449+Ceco!S449+Csper!S449+Cchi!S449+Cgiur!S449</f>
        <v>0</v>
      </c>
      <c r="T449" s="42">
        <f>Cagra!T449+Cuman!T449+Ceco!T449+Csper!T449+Cchi!T449+Cgiur!T449</f>
        <v>0</v>
      </c>
      <c r="U449" s="42">
        <f>Cagra!U449+Cuman!U449+Ceco!U449+Csper!U449+Cchi!U449+Cgiur!U449</f>
        <v>0</v>
      </c>
      <c r="V449" s="42">
        <f>Cagra!V449+Cuman!V449+Ceco!V449+Csper!V449+Cchi!V449+Cgiur!V449</f>
        <v>0</v>
      </c>
      <c r="W449" s="42">
        <f>Cagra!W449+Cuman!W449+Ceco!W449+Csper!W449+Cchi!W449+Cgiur!W449</f>
        <v>0</v>
      </c>
    </row>
    <row r="450" spans="2:23" ht="30" customHeight="1">
      <c r="B450" s="23"/>
      <c r="C450" s="249">
        <v>2018</v>
      </c>
      <c r="D450" s="249"/>
      <c r="E450" s="225" t="s">
        <v>698</v>
      </c>
      <c r="F450" s="270" t="s">
        <v>697</v>
      </c>
      <c r="G450" s="270"/>
      <c r="H450" s="270"/>
      <c r="I450" s="225" t="s">
        <v>450</v>
      </c>
      <c r="J450" s="270" t="s">
        <v>17</v>
      </c>
      <c r="K450" s="270"/>
      <c r="L450" s="223" t="s">
        <v>29</v>
      </c>
      <c r="M450" s="223">
        <v>4</v>
      </c>
      <c r="N450" s="249" t="s">
        <v>19</v>
      </c>
      <c r="O450" s="249"/>
      <c r="P450" s="249"/>
      <c r="Q450" s="223" t="s">
        <v>18</v>
      </c>
      <c r="R450" s="42">
        <f>Cagra!R450+Cuman!R450+Ceco!R450+Csper!R450+Cchi!R450+Cgiur!R450</f>
        <v>0</v>
      </c>
      <c r="S450" s="42">
        <f>Cagra!S450+Cuman!S450+Ceco!S450+Csper!S450+Cchi!S450+Cgiur!S450</f>
        <v>0</v>
      </c>
      <c r="T450" s="42">
        <f>Cagra!T450+Cuman!T450+Ceco!T450+Csper!T450+Cchi!T450+Cgiur!T450</f>
        <v>0</v>
      </c>
      <c r="U450" s="42">
        <f>Cagra!U450+Cuman!U450+Ceco!U450+Csper!U450+Cchi!U450+Cgiur!U450</f>
        <v>0</v>
      </c>
      <c r="V450" s="42">
        <f>Cagra!V450+Cuman!V450+Ceco!V450+Csper!V450+Cchi!V450+Cgiur!V450</f>
        <v>0</v>
      </c>
      <c r="W450" s="42">
        <f>Cagra!W450+Cuman!W450+Ceco!W450+Csper!W450+Cchi!W450+Cgiur!W450</f>
        <v>0</v>
      </c>
    </row>
    <row r="451" spans="2:23" ht="30" customHeight="1">
      <c r="B451" s="23"/>
      <c r="C451" s="249">
        <v>2018</v>
      </c>
      <c r="D451" s="249"/>
      <c r="E451" s="225" t="s">
        <v>696</v>
      </c>
      <c r="F451" s="270" t="s">
        <v>695</v>
      </c>
      <c r="G451" s="270"/>
      <c r="H451" s="270"/>
      <c r="I451" s="225" t="s">
        <v>450</v>
      </c>
      <c r="J451" s="270" t="s">
        <v>17</v>
      </c>
      <c r="K451" s="270"/>
      <c r="L451" s="223" t="s">
        <v>29</v>
      </c>
      <c r="M451" s="223">
        <v>4</v>
      </c>
      <c r="N451" s="249" t="s">
        <v>19</v>
      </c>
      <c r="O451" s="249"/>
      <c r="P451" s="249"/>
      <c r="Q451" s="223" t="s">
        <v>18</v>
      </c>
      <c r="R451" s="42">
        <f>Cagra!R451+Cuman!R451+Ceco!R451+Csper!R451+Cchi!R451+Cgiur!R451</f>
        <v>0</v>
      </c>
      <c r="S451" s="42">
        <f>Cagra!S451+Cuman!S451+Ceco!S451+Csper!S451+Cchi!S451+Cgiur!S451</f>
        <v>0</v>
      </c>
      <c r="T451" s="42">
        <f>Cagra!T451+Cuman!T451+Ceco!T451+Csper!T451+Cchi!T451+Cgiur!T451</f>
        <v>0</v>
      </c>
      <c r="U451" s="42">
        <f>Cagra!U451+Cuman!U451+Ceco!U451+Csper!U451+Cchi!U451+Cgiur!U451</f>
        <v>0</v>
      </c>
      <c r="V451" s="42">
        <f>Cagra!V451+Cuman!V451+Ceco!V451+Csper!V451+Cchi!V451+Cgiur!V451</f>
        <v>0</v>
      </c>
      <c r="W451" s="42">
        <f>Cagra!W451+Cuman!W451+Ceco!W451+Csper!W451+Cchi!W451+Cgiur!W451</f>
        <v>0</v>
      </c>
    </row>
    <row r="452" spans="2:23" ht="30" customHeight="1">
      <c r="B452" s="23"/>
      <c r="C452" s="249">
        <v>2018</v>
      </c>
      <c r="D452" s="249"/>
      <c r="E452" s="225" t="s">
        <v>694</v>
      </c>
      <c r="F452" s="270" t="s">
        <v>693</v>
      </c>
      <c r="G452" s="270"/>
      <c r="H452" s="270"/>
      <c r="I452" s="225" t="s">
        <v>450</v>
      </c>
      <c r="J452" s="270" t="s">
        <v>17</v>
      </c>
      <c r="K452" s="270"/>
      <c r="L452" s="223" t="s">
        <v>29</v>
      </c>
      <c r="M452" s="223">
        <v>4</v>
      </c>
      <c r="N452" s="249" t="s">
        <v>19</v>
      </c>
      <c r="O452" s="249"/>
      <c r="P452" s="249"/>
      <c r="Q452" s="223" t="s">
        <v>18</v>
      </c>
      <c r="R452" s="42">
        <f>Cagra!R452+Cuman!R452+Ceco!R452+Csper!R452+Cchi!R452+Cgiur!R452</f>
        <v>0</v>
      </c>
      <c r="S452" s="42">
        <f>Cagra!S452+Cuman!S452+Ceco!S452+Csper!S452+Cchi!S452+Cgiur!S452</f>
        <v>0</v>
      </c>
      <c r="T452" s="42">
        <f>Cagra!T452+Cuman!T452+Ceco!T452+Csper!T452+Cchi!T452+Cgiur!T452</f>
        <v>0</v>
      </c>
      <c r="U452" s="42">
        <f>Cagra!U452+Cuman!U452+Ceco!U452+Csper!U452+Cchi!U452+Cgiur!U452</f>
        <v>0</v>
      </c>
      <c r="V452" s="42">
        <f>Cagra!V452+Cuman!V452+Ceco!V452+Csper!V452+Cchi!V452+Cgiur!V452</f>
        <v>0</v>
      </c>
      <c r="W452" s="42">
        <f>Cagra!W452+Cuman!W452+Ceco!W452+Csper!W452+Cchi!W452+Cgiur!W452</f>
        <v>0</v>
      </c>
    </row>
    <row r="453" spans="2:23" ht="30" customHeight="1">
      <c r="B453" s="23"/>
      <c r="C453" s="249">
        <v>2018</v>
      </c>
      <c r="D453" s="249"/>
      <c r="E453" s="225" t="s">
        <v>692</v>
      </c>
      <c r="F453" s="270" t="s">
        <v>691</v>
      </c>
      <c r="G453" s="270"/>
      <c r="H453" s="270"/>
      <c r="I453" s="225" t="s">
        <v>450</v>
      </c>
      <c r="J453" s="270" t="s">
        <v>17</v>
      </c>
      <c r="K453" s="270"/>
      <c r="L453" s="223" t="s">
        <v>29</v>
      </c>
      <c r="M453" s="223">
        <v>4</v>
      </c>
      <c r="N453" s="249" t="s">
        <v>19</v>
      </c>
      <c r="O453" s="249"/>
      <c r="P453" s="249"/>
      <c r="Q453" s="223" t="s">
        <v>18</v>
      </c>
      <c r="R453" s="42">
        <f>Cagra!R453+Cuman!R453+Ceco!R453+Csper!R453+Cchi!R453+Cgiur!R453</f>
        <v>0</v>
      </c>
      <c r="S453" s="42">
        <f>Cagra!S453+Cuman!S453+Ceco!S453+Csper!S453+Cchi!S453+Cgiur!S453</f>
        <v>0</v>
      </c>
      <c r="T453" s="42">
        <f>Cagra!T453+Cuman!T453+Ceco!T453+Csper!T453+Cchi!T453+Cgiur!T453</f>
        <v>0</v>
      </c>
      <c r="U453" s="42">
        <f>Cagra!U453+Cuman!U453+Ceco!U453+Csper!U453+Cchi!U453+Cgiur!U453</f>
        <v>0</v>
      </c>
      <c r="V453" s="42">
        <f>Cagra!V453+Cuman!V453+Ceco!V453+Csper!V453+Cchi!V453+Cgiur!V453</f>
        <v>0</v>
      </c>
      <c r="W453" s="42">
        <f>Cagra!W453+Cuman!W453+Ceco!W453+Csper!W453+Cchi!W453+Cgiur!W453</f>
        <v>0</v>
      </c>
    </row>
    <row r="454" spans="2:23" ht="30" customHeight="1">
      <c r="B454" s="23"/>
      <c r="C454" s="249">
        <v>2018</v>
      </c>
      <c r="D454" s="249"/>
      <c r="E454" s="225" t="s">
        <v>690</v>
      </c>
      <c r="F454" s="270" t="s">
        <v>688</v>
      </c>
      <c r="G454" s="270"/>
      <c r="H454" s="270"/>
      <c r="I454" s="225" t="s">
        <v>450</v>
      </c>
      <c r="J454" s="270" t="s">
        <v>17</v>
      </c>
      <c r="K454" s="270"/>
      <c r="L454" s="223" t="s">
        <v>18</v>
      </c>
      <c r="M454" s="223">
        <v>4</v>
      </c>
      <c r="N454" s="249" t="s">
        <v>19</v>
      </c>
      <c r="O454" s="249"/>
      <c r="P454" s="249"/>
      <c r="Q454" s="223" t="s">
        <v>18</v>
      </c>
      <c r="R454" s="42">
        <f>Cagra!R454+Cuman!R454+Ceco!R454+Csper!R454+Cchi!R454+Cgiur!R454</f>
        <v>0</v>
      </c>
      <c r="S454" s="42">
        <f>Cagra!S454+Cuman!S454+Ceco!S454+Csper!S454+Cchi!S454+Cgiur!S454</f>
        <v>0</v>
      </c>
      <c r="T454" s="42">
        <f>Cagra!T454+Cuman!T454+Ceco!T454+Csper!T454+Cchi!T454+Cgiur!T454</f>
        <v>0</v>
      </c>
      <c r="U454" s="42">
        <f>Cagra!U454+Cuman!U454+Ceco!U454+Csper!U454+Cchi!U454+Cgiur!U454</f>
        <v>0</v>
      </c>
      <c r="V454" s="42">
        <f>Cagra!V454+Cuman!V454+Ceco!V454+Csper!V454+Cchi!V454+Cgiur!V454</f>
        <v>0</v>
      </c>
      <c r="W454" s="42">
        <f>Cagra!W454+Cuman!W454+Ceco!W454+Csper!W454+Cchi!W454+Cgiur!W454</f>
        <v>0</v>
      </c>
    </row>
    <row r="455" spans="2:23" ht="30" customHeight="1">
      <c r="B455" s="26"/>
      <c r="C455" s="249">
        <v>2018</v>
      </c>
      <c r="D455" s="249"/>
      <c r="E455" s="225" t="s">
        <v>689</v>
      </c>
      <c r="F455" s="270" t="s">
        <v>688</v>
      </c>
      <c r="G455" s="270"/>
      <c r="H455" s="270"/>
      <c r="I455" s="225" t="s">
        <v>450</v>
      </c>
      <c r="J455" s="270" t="s">
        <v>17</v>
      </c>
      <c r="K455" s="270"/>
      <c r="L455" s="223" t="s">
        <v>29</v>
      </c>
      <c r="M455" s="223">
        <v>5</v>
      </c>
      <c r="N455" s="249" t="s">
        <v>19</v>
      </c>
      <c r="O455" s="249"/>
      <c r="P455" s="249"/>
      <c r="Q455" s="223" t="s">
        <v>18</v>
      </c>
      <c r="R455" s="42">
        <f>Cagra!R455+Cuman!R455+Ceco!R455+Csper!R455+Cchi!R455+Cgiur!R455</f>
        <v>0</v>
      </c>
      <c r="S455" s="42">
        <f>Cagra!S455+Cuman!S455+Ceco!S455+Csper!S455+Cchi!S455+Cgiur!S455</f>
        <v>0</v>
      </c>
      <c r="T455" s="42">
        <f>Cagra!T455+Cuman!T455+Ceco!T455+Csper!T455+Cchi!T455+Cgiur!T455</f>
        <v>0</v>
      </c>
      <c r="U455" s="42">
        <f>Cagra!U455+Cuman!U455+Ceco!U455+Csper!U455+Cchi!U455+Cgiur!U455</f>
        <v>0</v>
      </c>
      <c r="V455" s="42">
        <f>Cagra!V455+Cuman!V455+Ceco!V455+Csper!V455+Cchi!V455+Cgiur!V455</f>
        <v>0</v>
      </c>
      <c r="W455" s="42">
        <f>Cagra!W455+Cuman!W455+Ceco!W455+Csper!W455+Cchi!W455+Cgiur!W455</f>
        <v>0</v>
      </c>
    </row>
    <row r="456" spans="2:23" ht="30" customHeight="1">
      <c r="B456" s="26"/>
      <c r="C456" s="249">
        <v>2018</v>
      </c>
      <c r="D456" s="249"/>
      <c r="E456" s="225" t="s">
        <v>687</v>
      </c>
      <c r="F456" s="270" t="s">
        <v>686</v>
      </c>
      <c r="G456" s="270"/>
      <c r="H456" s="270"/>
      <c r="I456" s="225" t="s">
        <v>450</v>
      </c>
      <c r="J456" s="270" t="s">
        <v>17</v>
      </c>
      <c r="K456" s="270"/>
      <c r="L456" s="223" t="s">
        <v>29</v>
      </c>
      <c r="M456" s="223">
        <v>5</v>
      </c>
      <c r="N456" s="249" t="s">
        <v>19</v>
      </c>
      <c r="O456" s="249"/>
      <c r="P456" s="249"/>
      <c r="Q456" s="223" t="s">
        <v>18</v>
      </c>
      <c r="R456" s="42">
        <f>Cagra!R456+Cuman!R456+Ceco!R456+Csper!R456+Cchi!R456+Cgiur!R456</f>
        <v>0</v>
      </c>
      <c r="S456" s="42">
        <f>Cagra!S456+Cuman!S456+Ceco!S456+Csper!S456+Cchi!S456+Cgiur!S456</f>
        <v>0</v>
      </c>
      <c r="T456" s="42">
        <f>Cagra!T456+Cuman!T456+Ceco!T456+Csper!T456+Cchi!T456+Cgiur!T456</f>
        <v>0</v>
      </c>
      <c r="U456" s="42">
        <f>Cagra!U456+Cuman!U456+Ceco!U456+Csper!U456+Cchi!U456+Cgiur!U456</f>
        <v>0</v>
      </c>
      <c r="V456" s="42">
        <f>Cagra!V456+Cuman!V456+Ceco!V456+Csper!V456+Cchi!V456+Cgiur!V456</f>
        <v>0</v>
      </c>
      <c r="W456" s="42">
        <f>Cagra!W456+Cuman!W456+Ceco!W456+Csper!W456+Cchi!W456+Cgiur!W456</f>
        <v>0</v>
      </c>
    </row>
    <row r="457" spans="2:23" ht="30" customHeight="1">
      <c r="B457" s="23"/>
      <c r="C457" s="249">
        <v>2018</v>
      </c>
      <c r="D457" s="249"/>
      <c r="E457" s="225" t="s">
        <v>685</v>
      </c>
      <c r="F457" s="270" t="s">
        <v>684</v>
      </c>
      <c r="G457" s="270"/>
      <c r="H457" s="270"/>
      <c r="I457" s="225" t="s">
        <v>450</v>
      </c>
      <c r="J457" s="270" t="s">
        <v>17</v>
      </c>
      <c r="K457" s="270"/>
      <c r="L457" s="223" t="s">
        <v>29</v>
      </c>
      <c r="M457" s="223">
        <v>4</v>
      </c>
      <c r="N457" s="249" t="s">
        <v>19</v>
      </c>
      <c r="O457" s="249"/>
      <c r="P457" s="249"/>
      <c r="Q457" s="223" t="s">
        <v>18</v>
      </c>
      <c r="R457" s="42">
        <f>Cagra!R457+Cuman!R457+Ceco!R457+Csper!R457+Cchi!R457+Cgiur!R457</f>
        <v>0</v>
      </c>
      <c r="S457" s="42">
        <f>Cagra!S457+Cuman!S457+Ceco!S457+Csper!S457+Cchi!S457+Cgiur!S457</f>
        <v>0</v>
      </c>
      <c r="T457" s="42">
        <f>Cagra!T457+Cuman!T457+Ceco!T457+Csper!T457+Cchi!T457+Cgiur!T457</f>
        <v>0</v>
      </c>
      <c r="U457" s="42">
        <f>Cagra!U457+Cuman!U457+Ceco!U457+Csper!U457+Cchi!U457+Cgiur!U457</f>
        <v>0</v>
      </c>
      <c r="V457" s="42">
        <f>Cagra!V457+Cuman!V457+Ceco!V457+Csper!V457+Cchi!V457+Cgiur!V457</f>
        <v>0</v>
      </c>
      <c r="W457" s="42">
        <f>Cagra!W457+Cuman!W457+Ceco!W457+Csper!W457+Cchi!W457+Cgiur!W457</f>
        <v>0</v>
      </c>
    </row>
    <row r="458" spans="2:23" ht="30" customHeight="1">
      <c r="B458" s="23"/>
      <c r="C458" s="249">
        <v>2018</v>
      </c>
      <c r="D458" s="249"/>
      <c r="E458" s="225" t="s">
        <v>683</v>
      </c>
      <c r="F458" s="270" t="s">
        <v>682</v>
      </c>
      <c r="G458" s="270"/>
      <c r="H458" s="270"/>
      <c r="I458" s="225" t="s">
        <v>450</v>
      </c>
      <c r="J458" s="270" t="s">
        <v>17</v>
      </c>
      <c r="K458" s="270"/>
      <c r="L458" s="223" t="s">
        <v>29</v>
      </c>
      <c r="M458" s="223">
        <v>4</v>
      </c>
      <c r="N458" s="249" t="s">
        <v>19</v>
      </c>
      <c r="O458" s="249"/>
      <c r="P458" s="249"/>
      <c r="Q458" s="223" t="s">
        <v>18</v>
      </c>
      <c r="R458" s="42">
        <f>Cagra!R458+Cuman!R458+Ceco!R458+Csper!R458+Cchi!R458+Cgiur!R458</f>
        <v>0</v>
      </c>
      <c r="S458" s="42">
        <f>Cagra!S458+Cuman!S458+Ceco!S458+Csper!S458+Cchi!S458+Cgiur!S458</f>
        <v>0</v>
      </c>
      <c r="T458" s="42">
        <f>Cagra!T458+Cuman!T458+Ceco!T458+Csper!T458+Cchi!T458+Cgiur!T458</f>
        <v>0</v>
      </c>
      <c r="U458" s="42">
        <f>Cagra!U458+Cuman!U458+Ceco!U458+Csper!U458+Cchi!U458+Cgiur!U458</f>
        <v>0</v>
      </c>
      <c r="V458" s="42">
        <f>Cagra!V458+Cuman!V458+Ceco!V458+Csper!V458+Cchi!V458+Cgiur!V458</f>
        <v>0</v>
      </c>
      <c r="W458" s="42">
        <f>Cagra!W458+Cuman!W458+Ceco!W458+Csper!W458+Cchi!W458+Cgiur!W458</f>
        <v>0</v>
      </c>
    </row>
    <row r="459" spans="2:23" s="41" customFormat="1" ht="30" customHeight="1">
      <c r="B459" s="24"/>
      <c r="C459" s="259">
        <v>2018</v>
      </c>
      <c r="D459" s="259"/>
      <c r="E459" s="8" t="s">
        <v>681</v>
      </c>
      <c r="F459" s="261" t="s">
        <v>679</v>
      </c>
      <c r="G459" s="261"/>
      <c r="H459" s="261"/>
      <c r="I459" s="8" t="s">
        <v>450</v>
      </c>
      <c r="J459" s="261" t="s">
        <v>17</v>
      </c>
      <c r="K459" s="261"/>
      <c r="L459" s="226" t="s">
        <v>18</v>
      </c>
      <c r="M459" s="226">
        <v>3</v>
      </c>
      <c r="N459" s="259" t="s">
        <v>19</v>
      </c>
      <c r="O459" s="259"/>
      <c r="P459" s="259"/>
      <c r="Q459" s="226" t="s">
        <v>18</v>
      </c>
      <c r="R459" s="40">
        <f>Cagra!R459+Cuman!R459+Ceco!R459+Csper!R459+Cchi!R459+Cgiur!R459</f>
        <v>0</v>
      </c>
      <c r="S459" s="40">
        <f>Cagra!S459+Cuman!S459+Ceco!S459+Csper!S459+Cchi!S459+Cgiur!S459</f>
        <v>0</v>
      </c>
      <c r="T459" s="40">
        <f>Cagra!T459+Cuman!T459+Ceco!T459+Csper!T459+Cchi!T459+Cgiur!T459</f>
        <v>0</v>
      </c>
      <c r="U459" s="40">
        <f>Cagra!U459+Cuman!U459+Ceco!U459+Csper!U459+Cchi!U459+Cgiur!U459</f>
        <v>0</v>
      </c>
      <c r="V459" s="40">
        <f>Cagra!V459+Cuman!V459+Ceco!V459+Csper!V459+Cchi!V459+Cgiur!V459</f>
        <v>0</v>
      </c>
      <c r="W459" s="40">
        <f>Cagra!W459+Cuman!W459+Ceco!W459+Csper!W459+Cchi!W459+Cgiur!W459</f>
        <v>0</v>
      </c>
    </row>
    <row r="460" spans="2:23" ht="30" customHeight="1">
      <c r="B460" s="23"/>
      <c r="C460" s="249">
        <v>2018</v>
      </c>
      <c r="D460" s="249"/>
      <c r="E460" s="225" t="s">
        <v>680</v>
      </c>
      <c r="F460" s="270" t="s">
        <v>679</v>
      </c>
      <c r="G460" s="270"/>
      <c r="H460" s="270"/>
      <c r="I460" s="225" t="s">
        <v>450</v>
      </c>
      <c r="J460" s="270" t="s">
        <v>17</v>
      </c>
      <c r="K460" s="270"/>
      <c r="L460" s="223" t="s">
        <v>18</v>
      </c>
      <c r="M460" s="223">
        <v>4</v>
      </c>
      <c r="N460" s="249" t="s">
        <v>19</v>
      </c>
      <c r="O460" s="249"/>
      <c r="P460" s="249"/>
      <c r="Q460" s="223" t="s">
        <v>18</v>
      </c>
      <c r="R460" s="42">
        <f>Cagra!R460+Cuman!R460+Ceco!R460+Csper!R460+Cchi!R460+Cgiur!R460</f>
        <v>0</v>
      </c>
      <c r="S460" s="42">
        <f>Cagra!S460+Cuman!S460+Ceco!S460+Csper!S460+Cchi!S460+Cgiur!S460</f>
        <v>0</v>
      </c>
      <c r="T460" s="42">
        <f>Cagra!T460+Cuman!T460+Ceco!T460+Csper!T460+Cchi!T460+Cgiur!T460</f>
        <v>0</v>
      </c>
      <c r="U460" s="42">
        <f>Cagra!U460+Cuman!U460+Ceco!U460+Csper!U460+Cchi!U460+Cgiur!U460</f>
        <v>0</v>
      </c>
      <c r="V460" s="42">
        <f>Cagra!V460+Cuman!V460+Ceco!V460+Csper!V460+Cchi!V460+Cgiur!V460</f>
        <v>0</v>
      </c>
      <c r="W460" s="42">
        <f>Cagra!W460+Cuman!W460+Ceco!W460+Csper!W460+Cchi!W460+Cgiur!W460</f>
        <v>0</v>
      </c>
    </row>
    <row r="461" spans="2:23" ht="30" customHeight="1">
      <c r="B461" s="26"/>
      <c r="C461" s="249">
        <v>2018</v>
      </c>
      <c r="D461" s="249"/>
      <c r="E461" s="225" t="s">
        <v>678</v>
      </c>
      <c r="F461" s="270" t="s">
        <v>677</v>
      </c>
      <c r="G461" s="270"/>
      <c r="H461" s="270"/>
      <c r="I461" s="225" t="s">
        <v>450</v>
      </c>
      <c r="J461" s="270" t="s">
        <v>17</v>
      </c>
      <c r="K461" s="270"/>
      <c r="L461" s="223" t="s">
        <v>29</v>
      </c>
      <c r="M461" s="223">
        <v>5</v>
      </c>
      <c r="N461" s="249" t="s">
        <v>19</v>
      </c>
      <c r="O461" s="249"/>
      <c r="P461" s="249"/>
      <c r="Q461" s="223" t="s">
        <v>18</v>
      </c>
      <c r="R461" s="42">
        <f>Cagra!R461+Cuman!R461+Ceco!R461+Csper!R461+Cchi!R461+Cgiur!R461</f>
        <v>0</v>
      </c>
      <c r="S461" s="42">
        <f>Cagra!S461+Cuman!S461+Ceco!S461+Csper!S461+Cchi!S461+Cgiur!S461</f>
        <v>0</v>
      </c>
      <c r="T461" s="42">
        <f>Cagra!T461+Cuman!T461+Ceco!T461+Csper!T461+Cchi!T461+Cgiur!T461</f>
        <v>0</v>
      </c>
      <c r="U461" s="42">
        <f>Cagra!U461+Cuman!U461+Ceco!U461+Csper!U461+Cchi!U461+Cgiur!U461</f>
        <v>0</v>
      </c>
      <c r="V461" s="42">
        <f>Cagra!V461+Cuman!V461+Ceco!V461+Csper!V461+Cchi!V461+Cgiur!V461</f>
        <v>0</v>
      </c>
      <c r="W461" s="42">
        <f>Cagra!W461+Cuman!W461+Ceco!W461+Csper!W461+Cchi!W461+Cgiur!W461</f>
        <v>0</v>
      </c>
    </row>
    <row r="462" spans="2:23" ht="30" customHeight="1">
      <c r="B462" s="26"/>
      <c r="C462" s="249">
        <v>2018</v>
      </c>
      <c r="D462" s="249"/>
      <c r="E462" s="225" t="s">
        <v>676</v>
      </c>
      <c r="F462" s="270" t="s">
        <v>675</v>
      </c>
      <c r="G462" s="270"/>
      <c r="H462" s="270"/>
      <c r="I462" s="225" t="s">
        <v>450</v>
      </c>
      <c r="J462" s="270" t="s">
        <v>17</v>
      </c>
      <c r="K462" s="270"/>
      <c r="L462" s="223" t="s">
        <v>29</v>
      </c>
      <c r="M462" s="223">
        <v>5</v>
      </c>
      <c r="N462" s="249" t="s">
        <v>19</v>
      </c>
      <c r="O462" s="249"/>
      <c r="P462" s="249"/>
      <c r="Q462" s="223" t="s">
        <v>18</v>
      </c>
      <c r="R462" s="42">
        <f>Cagra!R462+Cuman!R462+Ceco!R462+Csper!R462+Cchi!R462+Cgiur!R462</f>
        <v>0</v>
      </c>
      <c r="S462" s="42">
        <f>Cagra!S462+Cuman!S462+Ceco!S462+Csper!S462+Cchi!S462+Cgiur!S462</f>
        <v>0</v>
      </c>
      <c r="T462" s="42">
        <f>Cagra!T462+Cuman!T462+Ceco!T462+Csper!T462+Cchi!T462+Cgiur!T462</f>
        <v>0</v>
      </c>
      <c r="U462" s="42">
        <f>Cagra!U462+Cuman!U462+Ceco!U462+Csper!U462+Cchi!U462+Cgiur!U462</f>
        <v>0</v>
      </c>
      <c r="V462" s="42">
        <f>Cagra!V462+Cuman!V462+Ceco!V462+Csper!V462+Cchi!V462+Cgiur!V462</f>
        <v>0</v>
      </c>
      <c r="W462" s="42">
        <f>Cagra!W462+Cuman!W462+Ceco!W462+Csper!W462+Cchi!W462+Cgiur!W462</f>
        <v>0</v>
      </c>
    </row>
    <row r="463" spans="2:23" ht="30" customHeight="1">
      <c r="B463" s="26"/>
      <c r="C463" s="249">
        <v>2018</v>
      </c>
      <c r="D463" s="249"/>
      <c r="E463" s="225" t="s">
        <v>674</v>
      </c>
      <c r="F463" s="270" t="s">
        <v>673</v>
      </c>
      <c r="G463" s="270"/>
      <c r="H463" s="270"/>
      <c r="I463" s="225" t="s">
        <v>450</v>
      </c>
      <c r="J463" s="270" t="s">
        <v>17</v>
      </c>
      <c r="K463" s="270"/>
      <c r="L463" s="223" t="s">
        <v>29</v>
      </c>
      <c r="M463" s="223">
        <v>5</v>
      </c>
      <c r="N463" s="249" t="s">
        <v>19</v>
      </c>
      <c r="O463" s="249"/>
      <c r="P463" s="249"/>
      <c r="Q463" s="223" t="s">
        <v>18</v>
      </c>
      <c r="R463" s="42">
        <f>Cagra!R463+Cuman!R463+Ceco!R463+Csper!R463+Cchi!R463+Cgiur!R463</f>
        <v>0</v>
      </c>
      <c r="S463" s="42">
        <f>Cagra!S463+Cuman!S463+Ceco!S463+Csper!S463+Cchi!S463+Cgiur!S463</f>
        <v>0</v>
      </c>
      <c r="T463" s="42">
        <f>Cagra!T463+Cuman!T463+Ceco!T463+Csper!T463+Cchi!T463+Cgiur!T463</f>
        <v>0</v>
      </c>
      <c r="U463" s="42">
        <f>Cagra!U463+Cuman!U463+Ceco!U463+Csper!U463+Cchi!U463+Cgiur!U463</f>
        <v>0</v>
      </c>
      <c r="V463" s="42">
        <f>Cagra!V463+Cuman!V463+Ceco!V463+Csper!V463+Cchi!V463+Cgiur!V463</f>
        <v>0</v>
      </c>
      <c r="W463" s="42">
        <f>Cagra!W463+Cuman!W463+Ceco!W463+Csper!W463+Cchi!W463+Cgiur!W463</f>
        <v>0</v>
      </c>
    </row>
    <row r="464" spans="2:23" ht="30" customHeight="1">
      <c r="B464" s="26"/>
      <c r="C464" s="249">
        <v>2018</v>
      </c>
      <c r="D464" s="249"/>
      <c r="E464" s="225" t="s">
        <v>672</v>
      </c>
      <c r="F464" s="270" t="s">
        <v>671</v>
      </c>
      <c r="G464" s="270"/>
      <c r="H464" s="270"/>
      <c r="I464" s="225" t="s">
        <v>450</v>
      </c>
      <c r="J464" s="270" t="s">
        <v>17</v>
      </c>
      <c r="K464" s="270"/>
      <c r="L464" s="223" t="s">
        <v>29</v>
      </c>
      <c r="M464" s="223">
        <v>5</v>
      </c>
      <c r="N464" s="249" t="s">
        <v>19</v>
      </c>
      <c r="O464" s="249"/>
      <c r="P464" s="249"/>
      <c r="Q464" s="223" t="s">
        <v>18</v>
      </c>
      <c r="R464" s="42">
        <f>Cagra!R464+Cuman!R464+Ceco!R464+Csper!R464+Cchi!R464+Cgiur!R464</f>
        <v>0</v>
      </c>
      <c r="S464" s="42">
        <f>Cagra!S464+Cuman!S464+Ceco!S464+Csper!S464+Cchi!S464+Cgiur!S464</f>
        <v>0</v>
      </c>
      <c r="T464" s="42">
        <f>Cagra!T464+Cuman!T464+Ceco!T464+Csper!T464+Cchi!T464+Cgiur!T464</f>
        <v>0</v>
      </c>
      <c r="U464" s="42">
        <f>Cagra!U464+Cuman!U464+Ceco!U464+Csper!U464+Cchi!U464+Cgiur!U464</f>
        <v>0</v>
      </c>
      <c r="V464" s="42">
        <f>Cagra!V464+Cuman!V464+Ceco!V464+Csper!V464+Cchi!V464+Cgiur!V464</f>
        <v>0</v>
      </c>
      <c r="W464" s="42">
        <f>Cagra!W464+Cuman!W464+Ceco!W464+Csper!W464+Cchi!W464+Cgiur!W464</f>
        <v>0</v>
      </c>
    </row>
    <row r="465" spans="2:23" ht="30" customHeight="1">
      <c r="B465" s="26"/>
      <c r="C465" s="249">
        <v>2018</v>
      </c>
      <c r="D465" s="249"/>
      <c r="E465" s="225" t="s">
        <v>670</v>
      </c>
      <c r="F465" s="270" t="s">
        <v>669</v>
      </c>
      <c r="G465" s="270"/>
      <c r="H465" s="270"/>
      <c r="I465" s="225" t="s">
        <v>450</v>
      </c>
      <c r="J465" s="270" t="s">
        <v>17</v>
      </c>
      <c r="K465" s="270"/>
      <c r="L465" s="223" t="s">
        <v>29</v>
      </c>
      <c r="M465" s="223">
        <v>5</v>
      </c>
      <c r="N465" s="249" t="s">
        <v>19</v>
      </c>
      <c r="O465" s="249"/>
      <c r="P465" s="249"/>
      <c r="Q465" s="223" t="s">
        <v>18</v>
      </c>
      <c r="R465" s="42">
        <f>Cagra!R465+Cuman!R465+Ceco!R465+Csper!R465+Cchi!R465+Cgiur!R465</f>
        <v>0</v>
      </c>
      <c r="S465" s="42">
        <f>Cagra!S465+Cuman!S465+Ceco!S465+Csper!S465+Cchi!S465+Cgiur!S465</f>
        <v>0</v>
      </c>
      <c r="T465" s="42">
        <f>Cagra!T465+Cuman!T465+Ceco!T465+Csper!T465+Cchi!T465+Cgiur!T465</f>
        <v>0</v>
      </c>
      <c r="U465" s="42">
        <f>Cagra!U465+Cuman!U465+Ceco!U465+Csper!U465+Cchi!U465+Cgiur!U465</f>
        <v>0</v>
      </c>
      <c r="V465" s="42">
        <f>Cagra!V465+Cuman!V465+Ceco!V465+Csper!V465+Cchi!V465+Cgiur!V465</f>
        <v>0</v>
      </c>
      <c r="W465" s="42">
        <f>Cagra!W465+Cuman!W465+Ceco!W465+Csper!W465+Cchi!W465+Cgiur!W465</f>
        <v>0</v>
      </c>
    </row>
    <row r="466" spans="2:23" ht="30" customHeight="1">
      <c r="B466" s="26"/>
      <c r="C466" s="249">
        <v>2018</v>
      </c>
      <c r="D466" s="249"/>
      <c r="E466" s="225" t="s">
        <v>668</v>
      </c>
      <c r="F466" s="270" t="s">
        <v>667</v>
      </c>
      <c r="G466" s="270"/>
      <c r="H466" s="270"/>
      <c r="I466" s="225" t="s">
        <v>450</v>
      </c>
      <c r="J466" s="270" t="s">
        <v>17</v>
      </c>
      <c r="K466" s="270"/>
      <c r="L466" s="223" t="s">
        <v>29</v>
      </c>
      <c r="M466" s="223">
        <v>5</v>
      </c>
      <c r="N466" s="249" t="s">
        <v>19</v>
      </c>
      <c r="O466" s="249"/>
      <c r="P466" s="249"/>
      <c r="Q466" s="223" t="s">
        <v>18</v>
      </c>
      <c r="R466" s="42">
        <f>Cagra!R466+Cuman!R466+Ceco!R466+Csper!R466+Cchi!R466+Cgiur!R466</f>
        <v>0</v>
      </c>
      <c r="S466" s="42">
        <f>Cagra!S466+Cuman!S466+Ceco!S466+Csper!S466+Cchi!S466+Cgiur!S466</f>
        <v>0</v>
      </c>
      <c r="T466" s="42">
        <f>Cagra!T466+Cuman!T466+Ceco!T466+Csper!T466+Cchi!T466+Cgiur!T466</f>
        <v>0</v>
      </c>
      <c r="U466" s="42">
        <f>Cagra!U466+Cuman!U466+Ceco!U466+Csper!U466+Cchi!U466+Cgiur!U466</f>
        <v>0</v>
      </c>
      <c r="V466" s="42">
        <f>Cagra!V466+Cuman!V466+Ceco!V466+Csper!V466+Cchi!V466+Cgiur!V466</f>
        <v>0</v>
      </c>
      <c r="W466" s="42">
        <f>Cagra!W466+Cuman!W466+Ceco!W466+Csper!W466+Cchi!W466+Cgiur!W466</f>
        <v>0</v>
      </c>
    </row>
    <row r="467" spans="2:23" s="41" customFormat="1" ht="30" customHeight="1">
      <c r="B467" s="24"/>
      <c r="C467" s="259">
        <v>2018</v>
      </c>
      <c r="D467" s="259"/>
      <c r="E467" s="8" t="s">
        <v>666</v>
      </c>
      <c r="F467" s="261" t="s">
        <v>664</v>
      </c>
      <c r="G467" s="261"/>
      <c r="H467" s="261"/>
      <c r="I467" s="8" t="s">
        <v>450</v>
      </c>
      <c r="J467" s="261" t="s">
        <v>17</v>
      </c>
      <c r="K467" s="261"/>
      <c r="L467" s="226" t="s">
        <v>18</v>
      </c>
      <c r="M467" s="226">
        <v>3</v>
      </c>
      <c r="N467" s="259" t="s">
        <v>19</v>
      </c>
      <c r="O467" s="259"/>
      <c r="P467" s="259"/>
      <c r="Q467" s="226" t="s">
        <v>18</v>
      </c>
      <c r="R467" s="40">
        <f>Cagra!R467+Cuman!R467+Ceco!R467+Csper!R467+Cchi!R467+Cgiur!R467</f>
        <v>0</v>
      </c>
      <c r="S467" s="40">
        <f>Cagra!S467+Cuman!S467+Ceco!S467+Csper!S467+Cchi!S467+Cgiur!S467</f>
        <v>0</v>
      </c>
      <c r="T467" s="40">
        <f>Cagra!T467+Cuman!T467+Ceco!T467+Csper!T467+Cchi!T467+Cgiur!T467</f>
        <v>0</v>
      </c>
      <c r="U467" s="40">
        <f>Cagra!U467+Cuman!U467+Ceco!U467+Csper!U467+Cchi!U467+Cgiur!U467</f>
        <v>0</v>
      </c>
      <c r="V467" s="40">
        <f>Cagra!V467+Cuman!V467+Ceco!V467+Csper!V467+Cchi!V467+Cgiur!V467</f>
        <v>0</v>
      </c>
      <c r="W467" s="40">
        <f>Cagra!W467+Cuman!W467+Ceco!W467+Csper!W467+Cchi!W467+Cgiur!W467</f>
        <v>0</v>
      </c>
    </row>
    <row r="468" spans="2:23" ht="30" customHeight="1">
      <c r="B468" s="23"/>
      <c r="C468" s="249">
        <v>2018</v>
      </c>
      <c r="D468" s="249"/>
      <c r="E468" s="225" t="s">
        <v>665</v>
      </c>
      <c r="F468" s="270" t="s">
        <v>664</v>
      </c>
      <c r="G468" s="270"/>
      <c r="H468" s="270"/>
      <c r="I468" s="225" t="s">
        <v>450</v>
      </c>
      <c r="J468" s="270" t="s">
        <v>17</v>
      </c>
      <c r="K468" s="270"/>
      <c r="L468" s="223" t="s">
        <v>18</v>
      </c>
      <c r="M468" s="223">
        <v>4</v>
      </c>
      <c r="N468" s="249" t="s">
        <v>19</v>
      </c>
      <c r="O468" s="249"/>
      <c r="P468" s="249"/>
      <c r="Q468" s="223" t="s">
        <v>18</v>
      </c>
      <c r="R468" s="42">
        <f>Cagra!R468+Cuman!R468+Ceco!R468+Csper!R468+Cchi!R468+Cgiur!R468</f>
        <v>0</v>
      </c>
      <c r="S468" s="42">
        <f>Cagra!S468+Cuman!S468+Ceco!S468+Csper!S468+Cchi!S468+Cgiur!S468</f>
        <v>0</v>
      </c>
      <c r="T468" s="42">
        <f>Cagra!T468+Cuman!T468+Ceco!T468+Csper!T468+Cchi!T468+Cgiur!T468</f>
        <v>0</v>
      </c>
      <c r="U468" s="42">
        <f>Cagra!U468+Cuman!U468+Ceco!U468+Csper!U468+Cchi!U468+Cgiur!U468</f>
        <v>0</v>
      </c>
      <c r="V468" s="42">
        <f>Cagra!V468+Cuman!V468+Ceco!V468+Csper!V468+Cchi!V468+Cgiur!V468</f>
        <v>0</v>
      </c>
      <c r="W468" s="42">
        <f>Cagra!W468+Cuman!W468+Ceco!W468+Csper!W468+Cchi!W468+Cgiur!W468</f>
        <v>0</v>
      </c>
    </row>
    <row r="469" spans="2:23" ht="30" customHeight="1">
      <c r="B469" s="26"/>
      <c r="C469" s="249">
        <v>2018</v>
      </c>
      <c r="D469" s="249"/>
      <c r="E469" s="225" t="s">
        <v>663</v>
      </c>
      <c r="F469" s="270" t="s">
        <v>662</v>
      </c>
      <c r="G469" s="270"/>
      <c r="H469" s="270"/>
      <c r="I469" s="225" t="s">
        <v>450</v>
      </c>
      <c r="J469" s="270" t="s">
        <v>17</v>
      </c>
      <c r="K469" s="270"/>
      <c r="L469" s="223" t="s">
        <v>29</v>
      </c>
      <c r="M469" s="223">
        <v>5</v>
      </c>
      <c r="N469" s="249" t="s">
        <v>19</v>
      </c>
      <c r="O469" s="249"/>
      <c r="P469" s="249"/>
      <c r="Q469" s="223" t="s">
        <v>18</v>
      </c>
      <c r="R469" s="42">
        <f>Cagra!R469+Cuman!R469+Ceco!R469+Csper!R469+Cchi!R469+Cgiur!R469</f>
        <v>0</v>
      </c>
      <c r="S469" s="42">
        <f>Cagra!S469+Cuman!S469+Ceco!S469+Csper!S469+Cchi!S469+Cgiur!S469</f>
        <v>0</v>
      </c>
      <c r="T469" s="42">
        <f>Cagra!T469+Cuman!T469+Ceco!T469+Csper!T469+Cchi!T469+Cgiur!T469</f>
        <v>0</v>
      </c>
      <c r="U469" s="42">
        <f>Cagra!U469+Cuman!U469+Ceco!U469+Csper!U469+Cchi!U469+Cgiur!U469</f>
        <v>0</v>
      </c>
      <c r="V469" s="42">
        <f>Cagra!V469+Cuman!V469+Ceco!V469+Csper!V469+Cchi!V469+Cgiur!V469</f>
        <v>0</v>
      </c>
      <c r="W469" s="42">
        <f>Cagra!W469+Cuman!W469+Ceco!W469+Csper!W469+Cchi!W469+Cgiur!W469</f>
        <v>0</v>
      </c>
    </row>
    <row r="470" spans="2:23" ht="30" customHeight="1">
      <c r="B470" s="26"/>
      <c r="C470" s="249">
        <v>2018</v>
      </c>
      <c r="D470" s="249"/>
      <c r="E470" s="225" t="s">
        <v>661</v>
      </c>
      <c r="F470" s="270" t="s">
        <v>660</v>
      </c>
      <c r="G470" s="270"/>
      <c r="H470" s="270"/>
      <c r="I470" s="225" t="s">
        <v>450</v>
      </c>
      <c r="J470" s="270" t="s">
        <v>17</v>
      </c>
      <c r="K470" s="270"/>
      <c r="L470" s="223" t="s">
        <v>29</v>
      </c>
      <c r="M470" s="223">
        <v>5</v>
      </c>
      <c r="N470" s="249" t="s">
        <v>19</v>
      </c>
      <c r="O470" s="249"/>
      <c r="P470" s="249"/>
      <c r="Q470" s="223" t="s">
        <v>18</v>
      </c>
      <c r="R470" s="42">
        <f>Cagra!R470+Cuman!R470+Ceco!R470+Csper!R470+Cchi!R470+Cgiur!R470</f>
        <v>0</v>
      </c>
      <c r="S470" s="42">
        <f>Cagra!S470+Cuman!S470+Ceco!S470+Csper!S470+Cchi!S470+Cgiur!S470</f>
        <v>0</v>
      </c>
      <c r="T470" s="42">
        <f>Cagra!T470+Cuman!T470+Ceco!T470+Csper!T470+Cchi!T470+Cgiur!T470</f>
        <v>0</v>
      </c>
      <c r="U470" s="42">
        <f>Cagra!U470+Cuman!U470+Ceco!U470+Csper!U470+Cchi!U470+Cgiur!U470</f>
        <v>0</v>
      </c>
      <c r="V470" s="42">
        <f>Cagra!V470+Cuman!V470+Ceco!V470+Csper!V470+Cchi!V470+Cgiur!V470</f>
        <v>0</v>
      </c>
      <c r="W470" s="42">
        <f>Cagra!W470+Cuman!W470+Ceco!W470+Csper!W470+Cchi!W470+Cgiur!W470</f>
        <v>0</v>
      </c>
    </row>
    <row r="471" spans="2:23" ht="30" customHeight="1">
      <c r="B471" s="26"/>
      <c r="C471" s="249">
        <v>2018</v>
      </c>
      <c r="D471" s="249"/>
      <c r="E471" s="225" t="s">
        <v>659</v>
      </c>
      <c r="F471" s="270" t="s">
        <v>658</v>
      </c>
      <c r="G471" s="270"/>
      <c r="H471" s="270"/>
      <c r="I471" s="225" t="s">
        <v>450</v>
      </c>
      <c r="J471" s="270" t="s">
        <v>17</v>
      </c>
      <c r="K471" s="270"/>
      <c r="L471" s="223" t="s">
        <v>29</v>
      </c>
      <c r="M471" s="223">
        <v>5</v>
      </c>
      <c r="N471" s="249" t="s">
        <v>19</v>
      </c>
      <c r="O471" s="249"/>
      <c r="P471" s="249"/>
      <c r="Q471" s="223" t="s">
        <v>18</v>
      </c>
      <c r="R471" s="42">
        <f>Cagra!R471+Cuman!R471+Ceco!R471+Csper!R471+Cchi!R471+Cgiur!R471</f>
        <v>0</v>
      </c>
      <c r="S471" s="42">
        <f>Cagra!S471+Cuman!S471+Ceco!S471+Csper!S471+Cchi!S471+Cgiur!S471</f>
        <v>0</v>
      </c>
      <c r="T471" s="42">
        <f>Cagra!T471+Cuman!T471+Ceco!T471+Csper!T471+Cchi!T471+Cgiur!T471</f>
        <v>0</v>
      </c>
      <c r="U471" s="42">
        <f>Cagra!U471+Cuman!U471+Ceco!U471+Csper!U471+Cchi!U471+Cgiur!U471</f>
        <v>0</v>
      </c>
      <c r="V471" s="42">
        <f>Cagra!V471+Cuman!V471+Ceco!V471+Csper!V471+Cchi!V471+Cgiur!V471</f>
        <v>0</v>
      </c>
      <c r="W471" s="42">
        <f>Cagra!W471+Cuman!W471+Ceco!W471+Csper!W471+Cchi!W471+Cgiur!W471</f>
        <v>0</v>
      </c>
    </row>
    <row r="472" spans="2:23" ht="30" customHeight="1">
      <c r="B472" s="26"/>
      <c r="C472" s="249">
        <v>2018</v>
      </c>
      <c r="D472" s="249"/>
      <c r="E472" s="225" t="s">
        <v>657</v>
      </c>
      <c r="F472" s="270" t="s">
        <v>656</v>
      </c>
      <c r="G472" s="270"/>
      <c r="H472" s="270"/>
      <c r="I472" s="225" t="s">
        <v>450</v>
      </c>
      <c r="J472" s="270" t="s">
        <v>17</v>
      </c>
      <c r="K472" s="270"/>
      <c r="L472" s="223" t="s">
        <v>29</v>
      </c>
      <c r="M472" s="223">
        <v>5</v>
      </c>
      <c r="N472" s="249" t="s">
        <v>19</v>
      </c>
      <c r="O472" s="249"/>
      <c r="P472" s="249"/>
      <c r="Q472" s="223" t="s">
        <v>18</v>
      </c>
      <c r="R472" s="42">
        <f>Cagra!R472+Cuman!R472+Ceco!R472+Csper!R472+Cchi!R472+Cgiur!R472</f>
        <v>0</v>
      </c>
      <c r="S472" s="42">
        <f>Cagra!S472+Cuman!S472+Ceco!S472+Csper!S472+Cchi!S472+Cgiur!S472</f>
        <v>0</v>
      </c>
      <c r="T472" s="42">
        <f>Cagra!T472+Cuman!T472+Ceco!T472+Csper!T472+Cchi!T472+Cgiur!T472</f>
        <v>0</v>
      </c>
      <c r="U472" s="42">
        <f>Cagra!U472+Cuman!U472+Ceco!U472+Csper!U472+Cchi!U472+Cgiur!U472</f>
        <v>0</v>
      </c>
      <c r="V472" s="42">
        <f>Cagra!V472+Cuman!V472+Ceco!V472+Csper!V472+Cchi!V472+Cgiur!V472</f>
        <v>0</v>
      </c>
      <c r="W472" s="42">
        <f>Cagra!W472+Cuman!W472+Ceco!W472+Csper!W472+Cchi!W472+Cgiur!W472</f>
        <v>0</v>
      </c>
    </row>
    <row r="473" spans="2:23" ht="30" customHeight="1">
      <c r="B473" s="26"/>
      <c r="C473" s="249">
        <v>2018</v>
      </c>
      <c r="D473" s="249"/>
      <c r="E473" s="225" t="s">
        <v>655</v>
      </c>
      <c r="F473" s="270" t="s">
        <v>654</v>
      </c>
      <c r="G473" s="270"/>
      <c r="H473" s="270"/>
      <c r="I473" s="225" t="s">
        <v>450</v>
      </c>
      <c r="J473" s="270" t="s">
        <v>17</v>
      </c>
      <c r="K473" s="270"/>
      <c r="L473" s="223" t="s">
        <v>29</v>
      </c>
      <c r="M473" s="223">
        <v>5</v>
      </c>
      <c r="N473" s="249" t="s">
        <v>19</v>
      </c>
      <c r="O473" s="249"/>
      <c r="P473" s="249"/>
      <c r="Q473" s="223" t="s">
        <v>18</v>
      </c>
      <c r="R473" s="42">
        <f>Cagra!R473+Cuman!R473+Ceco!R473+Csper!R473+Cchi!R473+Cgiur!R473</f>
        <v>0</v>
      </c>
      <c r="S473" s="42">
        <f>Cagra!S473+Cuman!S473+Ceco!S473+Csper!S473+Cchi!S473+Cgiur!S473</f>
        <v>0</v>
      </c>
      <c r="T473" s="42">
        <f>Cagra!T473+Cuman!T473+Ceco!T473+Csper!T473+Cchi!T473+Cgiur!T473</f>
        <v>0</v>
      </c>
      <c r="U473" s="42">
        <f>Cagra!U473+Cuman!U473+Ceco!U473+Csper!U473+Cchi!U473+Cgiur!U473</f>
        <v>0</v>
      </c>
      <c r="V473" s="42">
        <f>Cagra!V473+Cuman!V473+Ceco!V473+Csper!V473+Cchi!V473+Cgiur!V473</f>
        <v>0</v>
      </c>
      <c r="W473" s="42">
        <f>Cagra!W473+Cuman!W473+Ceco!W473+Csper!W473+Cchi!W473+Cgiur!W473</f>
        <v>0</v>
      </c>
    </row>
    <row r="474" spans="2:23" ht="30" customHeight="1">
      <c r="B474" s="26"/>
      <c r="C474" s="249">
        <v>2018</v>
      </c>
      <c r="D474" s="249"/>
      <c r="E474" s="225" t="s">
        <v>653</v>
      </c>
      <c r="F474" s="270" t="s">
        <v>652</v>
      </c>
      <c r="G474" s="270"/>
      <c r="H474" s="270"/>
      <c r="I474" s="225" t="s">
        <v>450</v>
      </c>
      <c r="J474" s="270" t="s">
        <v>17</v>
      </c>
      <c r="K474" s="270"/>
      <c r="L474" s="223" t="s">
        <v>29</v>
      </c>
      <c r="M474" s="223">
        <v>5</v>
      </c>
      <c r="N474" s="249" t="s">
        <v>19</v>
      </c>
      <c r="O474" s="249"/>
      <c r="P474" s="249"/>
      <c r="Q474" s="223" t="s">
        <v>18</v>
      </c>
      <c r="R474" s="42">
        <f>Cagra!R474+Cuman!R474+Ceco!R474+Csper!R474+Cchi!R474+Cgiur!R474</f>
        <v>0</v>
      </c>
      <c r="S474" s="42">
        <f>Cagra!S474+Cuman!S474+Ceco!S474+Csper!S474+Cchi!S474+Cgiur!S474</f>
        <v>0</v>
      </c>
      <c r="T474" s="42">
        <f>Cagra!T474+Cuman!T474+Ceco!T474+Csper!T474+Cchi!T474+Cgiur!T474</f>
        <v>0</v>
      </c>
      <c r="U474" s="42">
        <f>Cagra!U474+Cuman!U474+Ceco!U474+Csper!U474+Cchi!U474+Cgiur!U474</f>
        <v>0</v>
      </c>
      <c r="V474" s="42">
        <f>Cagra!V474+Cuman!V474+Ceco!V474+Csper!V474+Cchi!V474+Cgiur!V474</f>
        <v>0</v>
      </c>
      <c r="W474" s="42">
        <f>Cagra!W474+Cuman!W474+Ceco!W474+Csper!W474+Cchi!W474+Cgiur!W474</f>
        <v>0</v>
      </c>
    </row>
    <row r="475" spans="2:23" ht="30" customHeight="1">
      <c r="B475" s="26"/>
      <c r="C475" s="249">
        <v>2018</v>
      </c>
      <c r="D475" s="249"/>
      <c r="E475" s="225" t="s">
        <v>651</v>
      </c>
      <c r="F475" s="270" t="s">
        <v>650</v>
      </c>
      <c r="G475" s="270"/>
      <c r="H475" s="270"/>
      <c r="I475" s="225" t="s">
        <v>450</v>
      </c>
      <c r="J475" s="270" t="s">
        <v>17</v>
      </c>
      <c r="K475" s="270"/>
      <c r="L475" s="223" t="s">
        <v>29</v>
      </c>
      <c r="M475" s="223">
        <v>5</v>
      </c>
      <c r="N475" s="249" t="s">
        <v>19</v>
      </c>
      <c r="O475" s="249"/>
      <c r="P475" s="249"/>
      <c r="Q475" s="223" t="s">
        <v>18</v>
      </c>
      <c r="R475" s="42">
        <f>Cagra!R475+Cuman!R475+Ceco!R475+Csper!R475+Cchi!R475+Cgiur!R475</f>
        <v>0</v>
      </c>
      <c r="S475" s="42">
        <f>Cagra!S475+Cuman!S475+Ceco!S475+Csper!S475+Cchi!S475+Cgiur!S475</f>
        <v>0</v>
      </c>
      <c r="T475" s="42">
        <f>Cagra!T475+Cuman!T475+Ceco!T475+Csper!T475+Cchi!T475+Cgiur!T475</f>
        <v>0</v>
      </c>
      <c r="U475" s="42">
        <f>Cagra!U475+Cuman!U475+Ceco!U475+Csper!U475+Cchi!U475+Cgiur!U475</f>
        <v>0</v>
      </c>
      <c r="V475" s="42">
        <f>Cagra!V475+Cuman!V475+Ceco!V475+Csper!V475+Cchi!V475+Cgiur!V475</f>
        <v>0</v>
      </c>
      <c r="W475" s="42">
        <f>Cagra!W475+Cuman!W475+Ceco!W475+Csper!W475+Cchi!W475+Cgiur!W475</f>
        <v>0</v>
      </c>
    </row>
    <row r="476" spans="2:23" s="41" customFormat="1" ht="30" customHeight="1">
      <c r="B476" s="24"/>
      <c r="C476" s="259">
        <v>2018</v>
      </c>
      <c r="D476" s="259"/>
      <c r="E476" s="8" t="s">
        <v>649</v>
      </c>
      <c r="F476" s="261" t="s">
        <v>647</v>
      </c>
      <c r="G476" s="261"/>
      <c r="H476" s="261"/>
      <c r="I476" s="8" t="s">
        <v>450</v>
      </c>
      <c r="J476" s="261" t="s">
        <v>17</v>
      </c>
      <c r="K476" s="261"/>
      <c r="L476" s="226" t="s">
        <v>18</v>
      </c>
      <c r="M476" s="226">
        <v>3</v>
      </c>
      <c r="N476" s="259" t="s">
        <v>19</v>
      </c>
      <c r="O476" s="259"/>
      <c r="P476" s="259"/>
      <c r="Q476" s="226" t="s">
        <v>18</v>
      </c>
      <c r="R476" s="40">
        <f>Cagra!R476+Cuman!R476+Ceco!R476+Csper!R476+Cchi!R476+Cgiur!R476</f>
        <v>0</v>
      </c>
      <c r="S476" s="40">
        <f>Cagra!S476+Cuman!S476+Ceco!S476+Csper!S476+Cchi!S476+Cgiur!S476</f>
        <v>2894.97</v>
      </c>
      <c r="T476" s="40">
        <f>Cagra!T476+Cuman!T476+Ceco!T476+Csper!T476+Cchi!T476+Cgiur!T476</f>
        <v>0</v>
      </c>
      <c r="U476" s="40">
        <f>Cagra!U476+Cuman!U476+Ceco!U476+Csper!U476+Cchi!U476+Cgiur!U476</f>
        <v>12000</v>
      </c>
      <c r="V476" s="40">
        <f>Cagra!V476+Cuman!V476+Ceco!V476+Csper!V476+Cchi!V476+Cgiur!V476</f>
        <v>0</v>
      </c>
      <c r="W476" s="40">
        <f>Cagra!W476+Cuman!W476+Ceco!W476+Csper!W476+Cchi!W476+Cgiur!W476</f>
        <v>14894.97</v>
      </c>
    </row>
    <row r="477" spans="2:23" ht="30" customHeight="1">
      <c r="B477" s="23"/>
      <c r="C477" s="249">
        <v>2018</v>
      </c>
      <c r="D477" s="249"/>
      <c r="E477" s="225" t="s">
        <v>648</v>
      </c>
      <c r="F477" s="270" t="s">
        <v>647</v>
      </c>
      <c r="G477" s="270"/>
      <c r="H477" s="270"/>
      <c r="I477" s="225" t="s">
        <v>450</v>
      </c>
      <c r="J477" s="270" t="s">
        <v>17</v>
      </c>
      <c r="K477" s="270"/>
      <c r="L477" s="223" t="s">
        <v>18</v>
      </c>
      <c r="M477" s="223">
        <v>4</v>
      </c>
      <c r="N477" s="249" t="s">
        <v>19</v>
      </c>
      <c r="O477" s="249"/>
      <c r="P477" s="249"/>
      <c r="Q477" s="223" t="s">
        <v>18</v>
      </c>
      <c r="R477" s="42">
        <f>Cagra!R477+Cuman!R477+Ceco!R477+Csper!R477+Cchi!R477+Cgiur!R477</f>
        <v>0</v>
      </c>
      <c r="S477" s="42">
        <f>Cagra!S477+Cuman!S477+Ceco!S477+Csper!S477+Cchi!S477+Cgiur!S477</f>
        <v>2894.97</v>
      </c>
      <c r="T477" s="42">
        <f>Cagra!T477+Cuman!T477+Ceco!T477+Csper!T477+Cchi!T477+Cgiur!T477</f>
        <v>0</v>
      </c>
      <c r="U477" s="42">
        <f>Cagra!U477+Cuman!U477+Ceco!U477+Csper!U477+Cchi!U477+Cgiur!U477</f>
        <v>12000</v>
      </c>
      <c r="V477" s="42">
        <f>Cagra!V477+Cuman!V477+Ceco!V477+Csper!V477+Cchi!V477+Cgiur!V477</f>
        <v>0</v>
      </c>
      <c r="W477" s="42">
        <f>Cagra!W477+Cuman!W477+Ceco!W477+Csper!W477+Cchi!W477+Cgiur!W477</f>
        <v>14894.97</v>
      </c>
    </row>
    <row r="478" spans="2:23" ht="30" customHeight="1">
      <c r="B478" s="26"/>
      <c r="C478" s="249">
        <v>2018</v>
      </c>
      <c r="D478" s="249"/>
      <c r="E478" s="225" t="s">
        <v>646</v>
      </c>
      <c r="F478" s="270" t="s">
        <v>645</v>
      </c>
      <c r="G478" s="270"/>
      <c r="H478" s="270"/>
      <c r="I478" s="225" t="s">
        <v>450</v>
      </c>
      <c r="J478" s="270" t="s">
        <v>17</v>
      </c>
      <c r="K478" s="270"/>
      <c r="L478" s="223" t="s">
        <v>29</v>
      </c>
      <c r="M478" s="223">
        <v>5</v>
      </c>
      <c r="N478" s="249" t="s">
        <v>19</v>
      </c>
      <c r="O478" s="249"/>
      <c r="P478" s="249"/>
      <c r="Q478" s="223" t="s">
        <v>18</v>
      </c>
      <c r="R478" s="42">
        <f>Cagra!R478+Cuman!R478+Ceco!R478+Csper!R478+Cchi!R478+Cgiur!R478</f>
        <v>0</v>
      </c>
      <c r="S478" s="42">
        <f>Cagra!S478+Cuman!S478+Ceco!S478+Csper!S478+Cchi!S478+Cgiur!S478</f>
        <v>0</v>
      </c>
      <c r="T478" s="42">
        <f>Cagra!T478+Cuman!T478+Ceco!T478+Csper!T478+Cchi!T478+Cgiur!T478</f>
        <v>0</v>
      </c>
      <c r="U478" s="42">
        <f>Cagra!U478+Cuman!U478+Ceco!U478+Csper!U478+Cchi!U478+Cgiur!U478</f>
        <v>0</v>
      </c>
      <c r="V478" s="42">
        <f>Cagra!V478+Cuman!V478+Ceco!V478+Csper!V478+Cchi!V478+Cgiur!V478</f>
        <v>0</v>
      </c>
      <c r="W478" s="42">
        <f>Cagra!W478+Cuman!W478+Ceco!W478+Csper!W478+Cchi!W478+Cgiur!W478</f>
        <v>0</v>
      </c>
    </row>
    <row r="479" spans="2:23" ht="30" customHeight="1">
      <c r="B479" s="26"/>
      <c r="C479" s="249">
        <v>2018</v>
      </c>
      <c r="D479" s="249"/>
      <c r="E479" s="225" t="s">
        <v>644</v>
      </c>
      <c r="F479" s="270" t="s">
        <v>643</v>
      </c>
      <c r="G479" s="270"/>
      <c r="H479" s="270"/>
      <c r="I479" s="225" t="s">
        <v>450</v>
      </c>
      <c r="J479" s="270" t="s">
        <v>17</v>
      </c>
      <c r="K479" s="270"/>
      <c r="L479" s="223" t="s">
        <v>29</v>
      </c>
      <c r="M479" s="223">
        <v>5</v>
      </c>
      <c r="N479" s="249" t="s">
        <v>19</v>
      </c>
      <c r="O479" s="249"/>
      <c r="P479" s="249"/>
      <c r="Q479" s="223" t="s">
        <v>18</v>
      </c>
      <c r="R479" s="42">
        <f>Cagra!R479+Cuman!R479+Ceco!R479+Csper!R479+Cchi!R479+Cgiur!R479</f>
        <v>0</v>
      </c>
      <c r="S479" s="42">
        <f>Cagra!S479+Cuman!S479+Ceco!S479+Csper!S479+Cchi!S479+Cgiur!S479</f>
        <v>0</v>
      </c>
      <c r="T479" s="42">
        <f>Cagra!T479+Cuman!T479+Ceco!T479+Csper!T479+Cchi!T479+Cgiur!T479</f>
        <v>0</v>
      </c>
      <c r="U479" s="42">
        <f>Cagra!U479+Cuman!U479+Ceco!U479+Csper!U479+Cchi!U479+Cgiur!U479</f>
        <v>0</v>
      </c>
      <c r="V479" s="42">
        <f>Cagra!V479+Cuman!V479+Ceco!V479+Csper!V479+Cchi!V479+Cgiur!V479</f>
        <v>0</v>
      </c>
      <c r="W479" s="42">
        <f>Cagra!W479+Cuman!W479+Ceco!W479+Csper!W479+Cchi!W479+Cgiur!W479</f>
        <v>0</v>
      </c>
    </row>
    <row r="480" spans="2:23" ht="30" customHeight="1">
      <c r="B480" s="26"/>
      <c r="C480" s="249">
        <v>2018</v>
      </c>
      <c r="D480" s="249"/>
      <c r="E480" s="225" t="s">
        <v>642</v>
      </c>
      <c r="F480" s="270" t="s">
        <v>641</v>
      </c>
      <c r="G480" s="270"/>
      <c r="H480" s="270"/>
      <c r="I480" s="225" t="s">
        <v>450</v>
      </c>
      <c r="J480" s="270" t="s">
        <v>17</v>
      </c>
      <c r="K480" s="270"/>
      <c r="L480" s="223" t="s">
        <v>29</v>
      </c>
      <c r="M480" s="223">
        <v>5</v>
      </c>
      <c r="N480" s="249" t="s">
        <v>19</v>
      </c>
      <c r="O480" s="249"/>
      <c r="P480" s="249"/>
      <c r="Q480" s="223" t="s">
        <v>18</v>
      </c>
      <c r="R480" s="42">
        <f>Cagra!R480+Cuman!R480+Ceco!R480+Csper!R480+Cchi!R480+Cgiur!R480</f>
        <v>0</v>
      </c>
      <c r="S480" s="42">
        <f>Cagra!S480+Cuman!S480+Ceco!S480+Csper!S480+Cchi!S480+Cgiur!S480</f>
        <v>0</v>
      </c>
      <c r="T480" s="42">
        <f>Cagra!T480+Cuman!T480+Ceco!T480+Csper!T480+Cchi!T480+Cgiur!T480</f>
        <v>0</v>
      </c>
      <c r="U480" s="42">
        <f>Cagra!U480+Cuman!U480+Ceco!U480+Csper!U480+Cchi!U480+Cgiur!U480</f>
        <v>0</v>
      </c>
      <c r="V480" s="42">
        <f>Cagra!V480+Cuman!V480+Ceco!V480+Csper!V480+Cchi!V480+Cgiur!V480</f>
        <v>0</v>
      </c>
      <c r="W480" s="42">
        <f>Cagra!W480+Cuman!W480+Ceco!W480+Csper!W480+Cchi!W480+Cgiur!W480</f>
        <v>0</v>
      </c>
    </row>
    <row r="481" spans="2:23" ht="30" customHeight="1">
      <c r="B481" s="26"/>
      <c r="C481" s="249">
        <v>2018</v>
      </c>
      <c r="D481" s="249"/>
      <c r="E481" s="225" t="s">
        <v>640</v>
      </c>
      <c r="F481" s="270" t="s">
        <v>639</v>
      </c>
      <c r="G481" s="270"/>
      <c r="H481" s="270"/>
      <c r="I481" s="225" t="s">
        <v>450</v>
      </c>
      <c r="J481" s="270" t="s">
        <v>17</v>
      </c>
      <c r="K481" s="270"/>
      <c r="L481" s="223" t="s">
        <v>29</v>
      </c>
      <c r="M481" s="223">
        <v>5</v>
      </c>
      <c r="N481" s="249" t="s">
        <v>19</v>
      </c>
      <c r="O481" s="249"/>
      <c r="P481" s="249"/>
      <c r="Q481" s="223" t="s">
        <v>18</v>
      </c>
      <c r="R481" s="42">
        <f>Cagra!R481+Cuman!R481+Ceco!R481+Csper!R481+Cchi!R481+Cgiur!R481</f>
        <v>0</v>
      </c>
      <c r="S481" s="42">
        <f>Cagra!S481+Cuman!S481+Ceco!S481+Csper!S481+Cchi!S481+Cgiur!S481</f>
        <v>0</v>
      </c>
      <c r="T481" s="42">
        <f>Cagra!T481+Cuman!T481+Ceco!T481+Csper!T481+Cchi!T481+Cgiur!T481</f>
        <v>0</v>
      </c>
      <c r="U481" s="42">
        <f>Cagra!U481+Cuman!U481+Ceco!U481+Csper!U481+Cchi!U481+Cgiur!U481</f>
        <v>0</v>
      </c>
      <c r="V481" s="42">
        <f>Cagra!V481+Cuman!V481+Ceco!V481+Csper!V481+Cchi!V481+Cgiur!V481</f>
        <v>0</v>
      </c>
      <c r="W481" s="42">
        <f>Cagra!W481+Cuman!W481+Ceco!W481+Csper!W481+Cchi!W481+Cgiur!W481</f>
        <v>0</v>
      </c>
    </row>
    <row r="482" spans="2:23" ht="30" customHeight="1">
      <c r="B482" s="26"/>
      <c r="C482" s="249">
        <v>2018</v>
      </c>
      <c r="D482" s="249"/>
      <c r="E482" s="225" t="s">
        <v>638</v>
      </c>
      <c r="F482" s="270" t="s">
        <v>637</v>
      </c>
      <c r="G482" s="270"/>
      <c r="H482" s="270"/>
      <c r="I482" s="225" t="s">
        <v>450</v>
      </c>
      <c r="J482" s="270" t="s">
        <v>17</v>
      </c>
      <c r="K482" s="270"/>
      <c r="L482" s="223" t="s">
        <v>29</v>
      </c>
      <c r="M482" s="223">
        <v>5</v>
      </c>
      <c r="N482" s="249" t="s">
        <v>19</v>
      </c>
      <c r="O482" s="249"/>
      <c r="P482" s="249"/>
      <c r="Q482" s="223" t="s">
        <v>18</v>
      </c>
      <c r="R482" s="42">
        <f>Cagra!R482+Cuman!R482+Ceco!R482+Csper!R482+Cchi!R482+Cgiur!R482</f>
        <v>0</v>
      </c>
      <c r="S482" s="42">
        <f>Cagra!S482+Cuman!S482+Ceco!S482+Csper!S482+Cchi!S482+Cgiur!S482</f>
        <v>0</v>
      </c>
      <c r="T482" s="42">
        <f>Cagra!T482+Cuman!T482+Ceco!T482+Csper!T482+Cchi!T482+Cgiur!T482</f>
        <v>0</v>
      </c>
      <c r="U482" s="42">
        <f>Cagra!U482+Cuman!U482+Ceco!U482+Csper!U482+Cchi!U482+Cgiur!U482</f>
        <v>0</v>
      </c>
      <c r="V482" s="42">
        <f>Cagra!V482+Cuman!V482+Ceco!V482+Csper!V482+Cchi!V482+Cgiur!V482</f>
        <v>0</v>
      </c>
      <c r="W482" s="42">
        <f>Cagra!W482+Cuman!W482+Ceco!W482+Csper!W482+Cchi!W482+Cgiur!W482</f>
        <v>0</v>
      </c>
    </row>
    <row r="483" spans="2:23" ht="30" customHeight="1">
      <c r="B483" s="26"/>
      <c r="C483" s="249">
        <v>2018</v>
      </c>
      <c r="D483" s="249"/>
      <c r="E483" s="225" t="s">
        <v>636</v>
      </c>
      <c r="F483" s="270" t="s">
        <v>635</v>
      </c>
      <c r="G483" s="270"/>
      <c r="H483" s="270"/>
      <c r="I483" s="225" t="s">
        <v>450</v>
      </c>
      <c r="J483" s="270" t="s">
        <v>17</v>
      </c>
      <c r="K483" s="270"/>
      <c r="L483" s="223" t="s">
        <v>29</v>
      </c>
      <c r="M483" s="223">
        <v>5</v>
      </c>
      <c r="N483" s="249" t="s">
        <v>19</v>
      </c>
      <c r="O483" s="249"/>
      <c r="P483" s="249"/>
      <c r="Q483" s="223" t="s">
        <v>18</v>
      </c>
      <c r="R483" s="42">
        <f>Cagra!R483+Cuman!R483+Ceco!R483+Csper!R483+Cchi!R483+Cgiur!R483</f>
        <v>0</v>
      </c>
      <c r="S483" s="42">
        <f>Cagra!S483+Cuman!S483+Ceco!S483+Csper!S483+Cchi!S483+Cgiur!S483</f>
        <v>0</v>
      </c>
      <c r="T483" s="42">
        <f>Cagra!T483+Cuman!T483+Ceco!T483+Csper!T483+Cchi!T483+Cgiur!T483</f>
        <v>0</v>
      </c>
      <c r="U483" s="42">
        <f>Cagra!U483+Cuman!U483+Ceco!U483+Csper!U483+Cchi!U483+Cgiur!U483</f>
        <v>0</v>
      </c>
      <c r="V483" s="42">
        <f>Cagra!V483+Cuman!V483+Ceco!V483+Csper!V483+Cchi!V483+Cgiur!V483</f>
        <v>0</v>
      </c>
      <c r="W483" s="42">
        <f>Cagra!W483+Cuman!W483+Ceco!W483+Csper!W483+Cchi!W483+Cgiur!W483</f>
        <v>0</v>
      </c>
    </row>
    <row r="484" spans="2:23" ht="30" customHeight="1">
      <c r="B484" s="26"/>
      <c r="C484" s="249">
        <v>2018</v>
      </c>
      <c r="D484" s="249"/>
      <c r="E484" s="225" t="s">
        <v>634</v>
      </c>
      <c r="F484" s="270" t="s">
        <v>633</v>
      </c>
      <c r="G484" s="270"/>
      <c r="H484" s="270"/>
      <c r="I484" s="225" t="s">
        <v>450</v>
      </c>
      <c r="J484" s="270" t="s">
        <v>17</v>
      </c>
      <c r="K484" s="270"/>
      <c r="L484" s="223" t="s">
        <v>29</v>
      </c>
      <c r="M484" s="223">
        <v>5</v>
      </c>
      <c r="N484" s="249" t="s">
        <v>19</v>
      </c>
      <c r="O484" s="249"/>
      <c r="P484" s="249"/>
      <c r="Q484" s="223" t="s">
        <v>18</v>
      </c>
      <c r="R484" s="42">
        <f>Cagra!R484+Cuman!R484+Ceco!R484+Csper!R484+Cchi!R484+Cgiur!R484</f>
        <v>0</v>
      </c>
      <c r="S484" s="42">
        <f>Cagra!S484+Cuman!S484+Ceco!S484+Csper!S484+Cchi!S484+Cgiur!S484</f>
        <v>0</v>
      </c>
      <c r="T484" s="42">
        <f>Cagra!T484+Cuman!T484+Ceco!T484+Csper!T484+Cchi!T484+Cgiur!T484</f>
        <v>0</v>
      </c>
      <c r="U484" s="42">
        <f>Cagra!U484+Cuman!U484+Ceco!U484+Csper!U484+Cchi!U484+Cgiur!U484</f>
        <v>0</v>
      </c>
      <c r="V484" s="42">
        <f>Cagra!V484+Cuman!V484+Ceco!V484+Csper!V484+Cchi!V484+Cgiur!V484</f>
        <v>0</v>
      </c>
      <c r="W484" s="42">
        <f>Cagra!W484+Cuman!W484+Ceco!W484+Csper!W484+Cchi!W484+Cgiur!W484</f>
        <v>0</v>
      </c>
    </row>
    <row r="485" spans="2:23" ht="30" customHeight="1">
      <c r="B485" s="23"/>
      <c r="C485" s="249">
        <v>2018</v>
      </c>
      <c r="D485" s="249"/>
      <c r="E485" s="225" t="s">
        <v>632</v>
      </c>
      <c r="F485" s="270" t="s">
        <v>631</v>
      </c>
      <c r="G485" s="270"/>
      <c r="H485" s="270"/>
      <c r="I485" s="225" t="s">
        <v>450</v>
      </c>
      <c r="J485" s="270" t="s">
        <v>17</v>
      </c>
      <c r="K485" s="270"/>
      <c r="L485" s="223" t="s">
        <v>18</v>
      </c>
      <c r="M485" s="223">
        <v>4</v>
      </c>
      <c r="N485" s="249" t="s">
        <v>19</v>
      </c>
      <c r="O485" s="249"/>
      <c r="P485" s="249"/>
      <c r="Q485" s="223" t="s">
        <v>18</v>
      </c>
      <c r="R485" s="42">
        <f>Cagra!R485+Cuman!R485+Ceco!R485+Csper!R485+Cchi!R485+Cgiur!R485</f>
        <v>0</v>
      </c>
      <c r="S485" s="42">
        <f>Cagra!S485+Cuman!S485+Ceco!S485+Csper!S485+Cchi!S485+Cgiur!S485</f>
        <v>0</v>
      </c>
      <c r="T485" s="42">
        <f>Cagra!T485+Cuman!T485+Ceco!T485+Csper!T485+Cchi!T485+Cgiur!T485</f>
        <v>0</v>
      </c>
      <c r="U485" s="42">
        <f>Cagra!U485+Cuman!U485+Ceco!U485+Csper!U485+Cchi!U485+Cgiur!U485</f>
        <v>0</v>
      </c>
      <c r="V485" s="42">
        <f>Cagra!V485+Cuman!V485+Ceco!V485+Csper!V485+Cchi!V485+Cgiur!V485</f>
        <v>0</v>
      </c>
      <c r="W485" s="42">
        <f>Cagra!W485+Cuman!W485+Ceco!W485+Csper!W485+Cchi!W485+Cgiur!W485</f>
        <v>0</v>
      </c>
    </row>
    <row r="486" spans="2:23" ht="30" customHeight="1">
      <c r="B486" s="26"/>
      <c r="C486" s="249">
        <v>2018</v>
      </c>
      <c r="D486" s="249"/>
      <c r="E486" s="225" t="s">
        <v>630</v>
      </c>
      <c r="F486" s="270" t="s">
        <v>629</v>
      </c>
      <c r="G486" s="270"/>
      <c r="H486" s="270"/>
      <c r="I486" s="225" t="s">
        <v>450</v>
      </c>
      <c r="J486" s="270" t="s">
        <v>17</v>
      </c>
      <c r="K486" s="270"/>
      <c r="L486" s="223" t="s">
        <v>29</v>
      </c>
      <c r="M486" s="223">
        <v>5</v>
      </c>
      <c r="N486" s="249" t="s">
        <v>19</v>
      </c>
      <c r="O486" s="249"/>
      <c r="P486" s="249"/>
      <c r="Q486" s="223" t="s">
        <v>18</v>
      </c>
      <c r="R486" s="42">
        <f>Cagra!R486+Cuman!R486+Ceco!R486+Csper!R486+Cchi!R486+Cgiur!R486</f>
        <v>0</v>
      </c>
      <c r="S486" s="42">
        <f>Cagra!S486+Cuman!S486+Ceco!S486+Csper!S486+Cchi!S486+Cgiur!S486</f>
        <v>0</v>
      </c>
      <c r="T486" s="42">
        <f>Cagra!T486+Cuman!T486+Ceco!T486+Csper!T486+Cchi!T486+Cgiur!T486</f>
        <v>0</v>
      </c>
      <c r="U486" s="42">
        <f>Cagra!U486+Cuman!U486+Ceco!U486+Csper!U486+Cchi!U486+Cgiur!U486</f>
        <v>0</v>
      </c>
      <c r="V486" s="42">
        <f>Cagra!V486+Cuman!V486+Ceco!V486+Csper!V486+Cchi!V486+Cgiur!V486</f>
        <v>0</v>
      </c>
      <c r="W486" s="42">
        <f>Cagra!W486+Cuman!W486+Ceco!W486+Csper!W486+Cchi!W486+Cgiur!W486</f>
        <v>0</v>
      </c>
    </row>
    <row r="487" spans="2:23" ht="30" customHeight="1">
      <c r="B487" s="23"/>
      <c r="C487" s="249">
        <v>2018</v>
      </c>
      <c r="D487" s="249"/>
      <c r="E487" s="225" t="s">
        <v>628</v>
      </c>
      <c r="F487" s="270" t="s">
        <v>627</v>
      </c>
      <c r="G487" s="270"/>
      <c r="H487" s="270"/>
      <c r="I487" s="225" t="s">
        <v>450</v>
      </c>
      <c r="J487" s="270" t="s">
        <v>17</v>
      </c>
      <c r="K487" s="270"/>
      <c r="L487" s="223" t="s">
        <v>18</v>
      </c>
      <c r="M487" s="223">
        <v>4</v>
      </c>
      <c r="N487" s="249" t="s">
        <v>19</v>
      </c>
      <c r="O487" s="249"/>
      <c r="P487" s="249"/>
      <c r="Q487" s="223" t="s">
        <v>18</v>
      </c>
      <c r="R487" s="42">
        <f>Cagra!R487+Cuman!R487+Ceco!R487+Csper!R487+Cchi!R487+Cgiur!R487</f>
        <v>0</v>
      </c>
      <c r="S487" s="42">
        <f>Cagra!S487+Cuman!S487+Ceco!S487+Csper!S487+Cchi!S487+Cgiur!S487</f>
        <v>0</v>
      </c>
      <c r="T487" s="42">
        <f>Cagra!T487+Cuman!T487+Ceco!T487+Csper!T487+Cchi!T487+Cgiur!T487</f>
        <v>0</v>
      </c>
      <c r="U487" s="42">
        <f>Cagra!U487+Cuman!U487+Ceco!U487+Csper!U487+Cchi!U487+Cgiur!U487</f>
        <v>0</v>
      </c>
      <c r="V487" s="42">
        <f>Cagra!V487+Cuman!V487+Ceco!V487+Csper!V487+Cchi!V487+Cgiur!V487</f>
        <v>0</v>
      </c>
      <c r="W487" s="42">
        <f>Cagra!W487+Cuman!W487+Ceco!W487+Csper!W487+Cchi!W487+Cgiur!W487</f>
        <v>0</v>
      </c>
    </row>
    <row r="488" spans="2:23" ht="30" customHeight="1">
      <c r="B488" s="26"/>
      <c r="C488" s="249">
        <v>2018</v>
      </c>
      <c r="D488" s="249"/>
      <c r="E488" s="225" t="s">
        <v>626</v>
      </c>
      <c r="F488" s="270" t="s">
        <v>625</v>
      </c>
      <c r="G488" s="270"/>
      <c r="H488" s="270"/>
      <c r="I488" s="225" t="s">
        <v>450</v>
      </c>
      <c r="J488" s="270" t="s">
        <v>17</v>
      </c>
      <c r="K488" s="270"/>
      <c r="L488" s="223" t="s">
        <v>29</v>
      </c>
      <c r="M488" s="223">
        <v>5</v>
      </c>
      <c r="N488" s="249" t="s">
        <v>19</v>
      </c>
      <c r="O488" s="249"/>
      <c r="P488" s="249"/>
      <c r="Q488" s="223" t="s">
        <v>18</v>
      </c>
      <c r="R488" s="42">
        <f>Cagra!R488+Cuman!R488+Ceco!R488+Csper!R488+Cchi!R488+Cgiur!R488</f>
        <v>0</v>
      </c>
      <c r="S488" s="42">
        <f>Cagra!S488+Cuman!S488+Ceco!S488+Csper!S488+Cchi!S488+Cgiur!S488</f>
        <v>0</v>
      </c>
      <c r="T488" s="42">
        <f>Cagra!T488+Cuman!T488+Ceco!T488+Csper!T488+Cchi!T488+Cgiur!T488</f>
        <v>0</v>
      </c>
      <c r="U488" s="42">
        <f>Cagra!U488+Cuman!U488+Ceco!U488+Csper!U488+Cchi!U488+Cgiur!U488</f>
        <v>0</v>
      </c>
      <c r="V488" s="42">
        <f>Cagra!V488+Cuman!V488+Ceco!V488+Csper!V488+Cchi!V488+Cgiur!V488</f>
        <v>0</v>
      </c>
      <c r="W488" s="42">
        <f>Cagra!W488+Cuman!W488+Ceco!W488+Csper!W488+Cchi!W488+Cgiur!W488</f>
        <v>0</v>
      </c>
    </row>
    <row r="489" spans="2:23" s="41" customFormat="1" ht="30" customHeight="1">
      <c r="B489" s="24"/>
      <c r="C489" s="259">
        <v>2018</v>
      </c>
      <c r="D489" s="259"/>
      <c r="E489" s="8" t="s">
        <v>624</v>
      </c>
      <c r="F489" s="261" t="s">
        <v>623</v>
      </c>
      <c r="G489" s="261"/>
      <c r="H489" s="261"/>
      <c r="I489" s="8" t="s">
        <v>450</v>
      </c>
      <c r="J489" s="261" t="s">
        <v>17</v>
      </c>
      <c r="K489" s="261"/>
      <c r="L489" s="226" t="s">
        <v>18</v>
      </c>
      <c r="M489" s="226">
        <v>3</v>
      </c>
      <c r="N489" s="259" t="s">
        <v>19</v>
      </c>
      <c r="O489" s="259"/>
      <c r="P489" s="259"/>
      <c r="Q489" s="226" t="s">
        <v>18</v>
      </c>
      <c r="R489" s="40">
        <f>Cagra!R489+Cuman!R489+Ceco!R489+Csper!R489+Cchi!R489+Cgiur!R489</f>
        <v>0</v>
      </c>
      <c r="S489" s="40">
        <f>Cagra!S489+Cuman!S489+Ceco!S489+Csper!S489+Cchi!S489+Cgiur!S489</f>
        <v>0</v>
      </c>
      <c r="T489" s="40">
        <f>Cagra!T489+Cuman!T489+Ceco!T489+Csper!T489+Cchi!T489+Cgiur!T489</f>
        <v>0</v>
      </c>
      <c r="U489" s="40">
        <f>Cagra!U489+Cuman!U489+Ceco!U489+Csper!U489+Cchi!U489+Cgiur!U489</f>
        <v>50</v>
      </c>
      <c r="V489" s="40">
        <f>Cagra!V489+Cuman!V489+Ceco!V489+Csper!V489+Cchi!V489+Cgiur!V489</f>
        <v>0</v>
      </c>
      <c r="W489" s="40">
        <f>Cagra!W489+Cuman!W489+Ceco!W489+Csper!W489+Cchi!W489+Cgiur!W489</f>
        <v>50</v>
      </c>
    </row>
    <row r="490" spans="2:23" ht="30" customHeight="1">
      <c r="B490" s="23"/>
      <c r="C490" s="249">
        <v>2018</v>
      </c>
      <c r="D490" s="249"/>
      <c r="E490" s="225" t="s">
        <v>622</v>
      </c>
      <c r="F490" s="270" t="s">
        <v>621</v>
      </c>
      <c r="G490" s="270"/>
      <c r="H490" s="270"/>
      <c r="I490" s="225" t="s">
        <v>450</v>
      </c>
      <c r="J490" s="270" t="s">
        <v>17</v>
      </c>
      <c r="K490" s="270"/>
      <c r="L490" s="223" t="s">
        <v>29</v>
      </c>
      <c r="M490" s="223">
        <v>4</v>
      </c>
      <c r="N490" s="249" t="s">
        <v>19</v>
      </c>
      <c r="O490" s="249"/>
      <c r="P490" s="249"/>
      <c r="Q490" s="223" t="s">
        <v>18</v>
      </c>
      <c r="R490" s="42">
        <f>Cagra!R490+Cuman!R490+Ceco!R490+Csper!R490+Cchi!R490+Cgiur!R490</f>
        <v>0</v>
      </c>
      <c r="S490" s="42">
        <f>Cagra!S490+Cuman!S490+Ceco!S490+Csper!S490+Cchi!S490+Cgiur!S490</f>
        <v>0</v>
      </c>
      <c r="T490" s="42">
        <f>Cagra!T490+Cuman!T490+Ceco!T490+Csper!T490+Cchi!T490+Cgiur!T490</f>
        <v>0</v>
      </c>
      <c r="U490" s="42">
        <f>Cagra!U490+Cuman!U490+Ceco!U490+Csper!U490+Cchi!U490+Cgiur!U490</f>
        <v>50</v>
      </c>
      <c r="V490" s="42">
        <f>Cagra!V490+Cuman!V490+Ceco!V490+Csper!V490+Cchi!V490+Cgiur!V490</f>
        <v>0</v>
      </c>
      <c r="W490" s="42">
        <f>Cagra!W490+Cuman!W490+Ceco!W490+Csper!W490+Cchi!W490+Cgiur!W490</f>
        <v>50</v>
      </c>
    </row>
    <row r="491" spans="2:23" ht="30" customHeight="1">
      <c r="B491" s="23"/>
      <c r="C491" s="249">
        <v>2018</v>
      </c>
      <c r="D491" s="249"/>
      <c r="E491" s="225" t="s">
        <v>620</v>
      </c>
      <c r="F491" s="270" t="s">
        <v>619</v>
      </c>
      <c r="G491" s="270"/>
      <c r="H491" s="270"/>
      <c r="I491" s="225" t="s">
        <v>450</v>
      </c>
      <c r="J491" s="270" t="s">
        <v>17</v>
      </c>
      <c r="K491" s="270"/>
      <c r="L491" s="223" t="s">
        <v>29</v>
      </c>
      <c r="M491" s="223">
        <v>4</v>
      </c>
      <c r="N491" s="249" t="s">
        <v>19</v>
      </c>
      <c r="O491" s="249"/>
      <c r="P491" s="249"/>
      <c r="Q491" s="223" t="s">
        <v>18</v>
      </c>
      <c r="R491" s="42">
        <f>Cagra!R491+Cuman!R491+Ceco!R491+Csper!R491+Cchi!R491+Cgiur!R491</f>
        <v>0</v>
      </c>
      <c r="S491" s="42">
        <f>Cagra!S491+Cuman!S491+Ceco!S491+Csper!S491+Cchi!S491+Cgiur!S491</f>
        <v>0</v>
      </c>
      <c r="T491" s="42">
        <f>Cagra!T491+Cuman!T491+Ceco!T491+Csper!T491+Cchi!T491+Cgiur!T491</f>
        <v>0</v>
      </c>
      <c r="U491" s="42">
        <f>Cagra!U491+Cuman!U491+Ceco!U491+Csper!U491+Cchi!U491+Cgiur!U491</f>
        <v>0</v>
      </c>
      <c r="V491" s="42">
        <f>Cagra!V491+Cuman!V491+Ceco!V491+Csper!V491+Cchi!V491+Cgiur!V491</f>
        <v>0</v>
      </c>
      <c r="W491" s="42">
        <f>Cagra!W491+Cuman!W491+Ceco!W491+Csper!W491+Cchi!W491+Cgiur!W491</f>
        <v>0</v>
      </c>
    </row>
    <row r="492" spans="2:23" ht="30" customHeight="1">
      <c r="B492" s="23"/>
      <c r="C492" s="249">
        <v>2018</v>
      </c>
      <c r="D492" s="249"/>
      <c r="E492" s="225" t="s">
        <v>618</v>
      </c>
      <c r="F492" s="270" t="s">
        <v>617</v>
      </c>
      <c r="G492" s="270"/>
      <c r="H492" s="270"/>
      <c r="I492" s="225" t="s">
        <v>450</v>
      </c>
      <c r="J492" s="270" t="s">
        <v>17</v>
      </c>
      <c r="K492" s="270"/>
      <c r="L492" s="223" t="s">
        <v>29</v>
      </c>
      <c r="M492" s="223">
        <v>4</v>
      </c>
      <c r="N492" s="249" t="s">
        <v>19</v>
      </c>
      <c r="O492" s="249"/>
      <c r="P492" s="249"/>
      <c r="Q492" s="223" t="s">
        <v>18</v>
      </c>
      <c r="R492" s="42">
        <f>Cagra!R492+Cuman!R492+Ceco!R492+Csper!R492+Cchi!R492+Cgiur!R492</f>
        <v>0</v>
      </c>
      <c r="S492" s="42">
        <f>Cagra!S492+Cuman!S492+Ceco!S492+Csper!S492+Cchi!S492+Cgiur!S492</f>
        <v>0</v>
      </c>
      <c r="T492" s="42">
        <f>Cagra!T492+Cuman!T492+Ceco!T492+Csper!T492+Cchi!T492+Cgiur!T492</f>
        <v>0</v>
      </c>
      <c r="U492" s="42">
        <f>Cagra!U492+Cuman!U492+Ceco!U492+Csper!U492+Cchi!U492+Cgiur!U492</f>
        <v>0</v>
      </c>
      <c r="V492" s="42">
        <f>Cagra!V492+Cuman!V492+Ceco!V492+Csper!V492+Cchi!V492+Cgiur!V492</f>
        <v>0</v>
      </c>
      <c r="W492" s="42">
        <f>Cagra!W492+Cuman!W492+Ceco!W492+Csper!W492+Cchi!W492+Cgiur!W492</f>
        <v>0</v>
      </c>
    </row>
    <row r="493" spans="2:23" ht="30" customHeight="1">
      <c r="B493" s="23"/>
      <c r="C493" s="249">
        <v>2018</v>
      </c>
      <c r="D493" s="249"/>
      <c r="E493" s="225" t="s">
        <v>616</v>
      </c>
      <c r="F493" s="270" t="s">
        <v>615</v>
      </c>
      <c r="G493" s="270"/>
      <c r="H493" s="270"/>
      <c r="I493" s="225" t="s">
        <v>450</v>
      </c>
      <c r="J493" s="270" t="s">
        <v>17</v>
      </c>
      <c r="K493" s="270"/>
      <c r="L493" s="223" t="s">
        <v>29</v>
      </c>
      <c r="M493" s="223">
        <v>4</v>
      </c>
      <c r="N493" s="249" t="s">
        <v>19</v>
      </c>
      <c r="O493" s="249"/>
      <c r="P493" s="249"/>
      <c r="Q493" s="223" t="s">
        <v>18</v>
      </c>
      <c r="R493" s="42">
        <f>Cagra!R493+Cuman!R493+Ceco!R493+Csper!R493+Cchi!R493+Cgiur!R493</f>
        <v>0</v>
      </c>
      <c r="S493" s="42">
        <f>Cagra!S493+Cuman!S493+Ceco!S493+Csper!S493+Cchi!S493+Cgiur!S493</f>
        <v>0</v>
      </c>
      <c r="T493" s="42">
        <f>Cagra!T493+Cuman!T493+Ceco!T493+Csper!T493+Cchi!T493+Cgiur!T493</f>
        <v>0</v>
      </c>
      <c r="U493" s="42">
        <f>Cagra!U493+Cuman!U493+Ceco!U493+Csper!U493+Cchi!U493+Cgiur!U493</f>
        <v>0</v>
      </c>
      <c r="V493" s="42">
        <f>Cagra!V493+Cuman!V493+Ceco!V493+Csper!V493+Cchi!V493+Cgiur!V493</f>
        <v>0</v>
      </c>
      <c r="W493" s="42">
        <f>Cagra!W493+Cuman!W493+Ceco!W493+Csper!W493+Cchi!W493+Cgiur!W493</f>
        <v>0</v>
      </c>
    </row>
    <row r="494" spans="2:23" ht="30" customHeight="1">
      <c r="B494" s="23"/>
      <c r="C494" s="249">
        <v>2018</v>
      </c>
      <c r="D494" s="249"/>
      <c r="E494" s="225" t="s">
        <v>614</v>
      </c>
      <c r="F494" s="270" t="s">
        <v>613</v>
      </c>
      <c r="G494" s="270"/>
      <c r="H494" s="270"/>
      <c r="I494" s="225" t="s">
        <v>450</v>
      </c>
      <c r="J494" s="270" t="s">
        <v>17</v>
      </c>
      <c r="K494" s="270"/>
      <c r="L494" s="223" t="s">
        <v>29</v>
      </c>
      <c r="M494" s="223">
        <v>4</v>
      </c>
      <c r="N494" s="249" t="s">
        <v>19</v>
      </c>
      <c r="O494" s="249"/>
      <c r="P494" s="249"/>
      <c r="Q494" s="223" t="s">
        <v>18</v>
      </c>
      <c r="R494" s="42">
        <f>Cagra!R494+Cuman!R494+Ceco!R494+Csper!R494+Cchi!R494+Cgiur!R494</f>
        <v>0</v>
      </c>
      <c r="S494" s="42">
        <f>Cagra!S494+Cuman!S494+Ceco!S494+Csper!S494+Cchi!S494+Cgiur!S494</f>
        <v>0</v>
      </c>
      <c r="T494" s="42">
        <f>Cagra!T494+Cuman!T494+Ceco!T494+Csper!T494+Cchi!T494+Cgiur!T494</f>
        <v>0</v>
      </c>
      <c r="U494" s="42">
        <f>Cagra!U494+Cuman!U494+Ceco!U494+Csper!U494+Cchi!U494+Cgiur!U494</f>
        <v>0</v>
      </c>
      <c r="V494" s="42">
        <f>Cagra!V494+Cuman!V494+Ceco!V494+Csper!V494+Cchi!V494+Cgiur!V494</f>
        <v>0</v>
      </c>
      <c r="W494" s="42">
        <f>Cagra!W494+Cuman!W494+Ceco!W494+Csper!W494+Cchi!W494+Cgiur!W494</f>
        <v>0</v>
      </c>
    </row>
    <row r="495" spans="2:23" ht="30" customHeight="1">
      <c r="B495" s="23"/>
      <c r="C495" s="249">
        <v>2018</v>
      </c>
      <c r="D495" s="249"/>
      <c r="E495" s="225" t="s">
        <v>612</v>
      </c>
      <c r="F495" s="270" t="s">
        <v>611</v>
      </c>
      <c r="G495" s="270"/>
      <c r="H495" s="270"/>
      <c r="I495" s="225" t="s">
        <v>450</v>
      </c>
      <c r="J495" s="270" t="s">
        <v>17</v>
      </c>
      <c r="K495" s="270"/>
      <c r="L495" s="223" t="s">
        <v>29</v>
      </c>
      <c r="M495" s="223">
        <v>4</v>
      </c>
      <c r="N495" s="249" t="s">
        <v>19</v>
      </c>
      <c r="O495" s="249"/>
      <c r="P495" s="249"/>
      <c r="Q495" s="223" t="s">
        <v>18</v>
      </c>
      <c r="R495" s="42">
        <f>Cagra!R495+Cuman!R495+Ceco!R495+Csper!R495+Cchi!R495+Cgiur!R495</f>
        <v>0</v>
      </c>
      <c r="S495" s="42">
        <f>Cagra!S495+Cuman!S495+Ceco!S495+Csper!S495+Cchi!S495+Cgiur!S495</f>
        <v>0</v>
      </c>
      <c r="T495" s="42">
        <f>Cagra!T495+Cuman!T495+Ceco!T495+Csper!T495+Cchi!T495+Cgiur!T495</f>
        <v>0</v>
      </c>
      <c r="U495" s="42">
        <f>Cagra!U495+Cuman!U495+Ceco!U495+Csper!U495+Cchi!U495+Cgiur!U495</f>
        <v>0</v>
      </c>
      <c r="V495" s="42">
        <f>Cagra!V495+Cuman!V495+Ceco!V495+Csper!V495+Cchi!V495+Cgiur!V495</f>
        <v>0</v>
      </c>
      <c r="W495" s="42">
        <f>Cagra!W495+Cuman!W495+Ceco!W495+Csper!W495+Cchi!W495+Cgiur!W495</f>
        <v>0</v>
      </c>
    </row>
    <row r="496" spans="2:23" ht="30" customHeight="1">
      <c r="B496" s="23"/>
      <c r="C496" s="249">
        <v>2018</v>
      </c>
      <c r="D496" s="249"/>
      <c r="E496" s="225" t="s">
        <v>610</v>
      </c>
      <c r="F496" s="270" t="s">
        <v>609</v>
      </c>
      <c r="G496" s="270"/>
      <c r="H496" s="270"/>
      <c r="I496" s="225" t="s">
        <v>450</v>
      </c>
      <c r="J496" s="270" t="s">
        <v>17</v>
      </c>
      <c r="K496" s="270"/>
      <c r="L496" s="223" t="s">
        <v>29</v>
      </c>
      <c r="M496" s="223">
        <v>4</v>
      </c>
      <c r="N496" s="249" t="s">
        <v>19</v>
      </c>
      <c r="O496" s="249"/>
      <c r="P496" s="249"/>
      <c r="Q496" s="223" t="s">
        <v>18</v>
      </c>
      <c r="R496" s="42">
        <f>Cagra!R496+Cuman!R496+Ceco!R496+Csper!R496+Cchi!R496+Cgiur!R496</f>
        <v>0</v>
      </c>
      <c r="S496" s="42">
        <f>Cagra!S496+Cuman!S496+Ceco!S496+Csper!S496+Cchi!S496+Cgiur!S496</f>
        <v>0</v>
      </c>
      <c r="T496" s="42">
        <f>Cagra!T496+Cuman!T496+Ceco!T496+Csper!T496+Cchi!T496+Cgiur!T496</f>
        <v>0</v>
      </c>
      <c r="U496" s="42">
        <f>Cagra!U496+Cuman!U496+Ceco!U496+Csper!U496+Cchi!U496+Cgiur!U496</f>
        <v>0</v>
      </c>
      <c r="V496" s="42">
        <f>Cagra!V496+Cuman!V496+Ceco!V496+Csper!V496+Cchi!V496+Cgiur!V496</f>
        <v>0</v>
      </c>
      <c r="W496" s="42">
        <f>Cagra!W496+Cuman!W496+Ceco!W496+Csper!W496+Cchi!W496+Cgiur!W496</f>
        <v>0</v>
      </c>
    </row>
    <row r="497" spans="2:23" s="39" customFormat="1" ht="30" customHeight="1">
      <c r="B497" s="25"/>
      <c r="C497" s="256">
        <v>2018</v>
      </c>
      <c r="D497" s="256"/>
      <c r="E497" s="231" t="s">
        <v>608</v>
      </c>
      <c r="F497" s="258" t="s">
        <v>607</v>
      </c>
      <c r="G497" s="258"/>
      <c r="H497" s="258"/>
      <c r="I497" s="231" t="s">
        <v>450</v>
      </c>
      <c r="J497" s="258" t="s">
        <v>17</v>
      </c>
      <c r="K497" s="258"/>
      <c r="L497" s="229" t="s">
        <v>18</v>
      </c>
      <c r="M497" s="229">
        <v>2</v>
      </c>
      <c r="N497" s="256" t="s">
        <v>19</v>
      </c>
      <c r="O497" s="256"/>
      <c r="P497" s="256"/>
      <c r="Q497" s="229" t="s">
        <v>18</v>
      </c>
      <c r="R497" s="38">
        <f>Cagra!R497+Cuman!R497+Ceco!R497+Csper!R497+Cchi!R497+Cgiur!R497</f>
        <v>0</v>
      </c>
      <c r="S497" s="38">
        <f>Cagra!S497+Cuman!S497+Ceco!S497+Csper!S497+Cchi!S497+Cgiur!S497</f>
        <v>0</v>
      </c>
      <c r="T497" s="38">
        <f>Cagra!T497+Cuman!T497+Ceco!T497+Csper!T497+Cchi!T497+Cgiur!T497</f>
        <v>0</v>
      </c>
      <c r="U497" s="38">
        <f>Cagra!U497+Cuman!U497+Ceco!U497+Csper!U497+Cchi!U497+Cgiur!U497</f>
        <v>1150</v>
      </c>
      <c r="V497" s="38">
        <f>Cagra!V497+Cuman!V497+Ceco!V497+Csper!V497+Cchi!V497+Cgiur!V497</f>
        <v>0</v>
      </c>
      <c r="W497" s="38">
        <f>Cagra!W497+Cuman!W497+Ceco!W497+Csper!W497+Cchi!W497+Cgiur!W497</f>
        <v>1150</v>
      </c>
    </row>
    <row r="498" spans="2:23" s="41" customFormat="1" ht="30" customHeight="1">
      <c r="B498" s="24"/>
      <c r="C498" s="259">
        <v>2018</v>
      </c>
      <c r="D498" s="259"/>
      <c r="E498" s="8" t="s">
        <v>606</v>
      </c>
      <c r="F498" s="261" t="s">
        <v>605</v>
      </c>
      <c r="G498" s="261"/>
      <c r="H498" s="261"/>
      <c r="I498" s="8" t="s">
        <v>450</v>
      </c>
      <c r="J498" s="261" t="s">
        <v>17</v>
      </c>
      <c r="K498" s="261"/>
      <c r="L498" s="226" t="s">
        <v>18</v>
      </c>
      <c r="M498" s="226">
        <v>3</v>
      </c>
      <c r="N498" s="259" t="s">
        <v>19</v>
      </c>
      <c r="O498" s="259"/>
      <c r="P498" s="259"/>
      <c r="Q498" s="226" t="s">
        <v>18</v>
      </c>
      <c r="R498" s="40">
        <f>Cagra!R498+Cuman!R498+Ceco!R498+Csper!R498+Cchi!R498+Cgiur!R498</f>
        <v>0</v>
      </c>
      <c r="S498" s="40">
        <f>Cagra!S498+Cuman!S498+Ceco!S498+Csper!S498+Cchi!S498+Cgiur!S498</f>
        <v>0</v>
      </c>
      <c r="T498" s="40">
        <f>Cagra!T498+Cuman!T498+Ceco!T498+Csper!T498+Cchi!T498+Cgiur!T498</f>
        <v>0</v>
      </c>
      <c r="U498" s="40">
        <f>Cagra!U498+Cuman!U498+Ceco!U498+Csper!U498+Cchi!U498+Cgiur!U498</f>
        <v>1150</v>
      </c>
      <c r="V498" s="40">
        <f>Cagra!V498+Cuman!V498+Ceco!V498+Csper!V498+Cchi!V498+Cgiur!V498</f>
        <v>0</v>
      </c>
      <c r="W498" s="40">
        <f>Cagra!W498+Cuman!W498+Ceco!W498+Csper!W498+Cchi!W498+Cgiur!W498</f>
        <v>1150</v>
      </c>
    </row>
    <row r="499" spans="2:23" ht="30" customHeight="1">
      <c r="B499" s="23"/>
      <c r="C499" s="249">
        <v>2018</v>
      </c>
      <c r="D499" s="249"/>
      <c r="E499" s="225" t="s">
        <v>604</v>
      </c>
      <c r="F499" s="270" t="s">
        <v>603</v>
      </c>
      <c r="G499" s="270"/>
      <c r="H499" s="270"/>
      <c r="I499" s="225" t="s">
        <v>450</v>
      </c>
      <c r="J499" s="270" t="s">
        <v>17</v>
      </c>
      <c r="K499" s="270"/>
      <c r="L499" s="223" t="s">
        <v>29</v>
      </c>
      <c r="M499" s="223">
        <v>4</v>
      </c>
      <c r="N499" s="249" t="s">
        <v>19</v>
      </c>
      <c r="O499" s="249"/>
      <c r="P499" s="249"/>
      <c r="Q499" s="223" t="s">
        <v>18</v>
      </c>
      <c r="R499" s="42">
        <f>Cagra!R499+Cuman!R499+Ceco!R499+Csper!R499+Cchi!R499+Cgiur!R499</f>
        <v>0</v>
      </c>
      <c r="S499" s="42">
        <f>Cagra!S499+Cuman!S499+Ceco!S499+Csper!S499+Cchi!S499+Cgiur!S499</f>
        <v>0</v>
      </c>
      <c r="T499" s="42">
        <f>Cagra!T499+Cuman!T499+Ceco!T499+Csper!T499+Cchi!T499+Cgiur!T499</f>
        <v>0</v>
      </c>
      <c r="U499" s="42">
        <f>Cagra!U499+Cuman!U499+Ceco!U499+Csper!U499+Cchi!U499+Cgiur!U499</f>
        <v>0</v>
      </c>
      <c r="V499" s="42">
        <f>Cagra!V499+Cuman!V499+Ceco!V499+Csper!V499+Cchi!V499+Cgiur!V499</f>
        <v>0</v>
      </c>
      <c r="W499" s="42">
        <f>Cagra!W499+Cuman!W499+Ceco!W499+Csper!W499+Cchi!W499+Cgiur!W499</f>
        <v>0</v>
      </c>
    </row>
    <row r="500" spans="2:23" ht="30" customHeight="1">
      <c r="B500" s="23"/>
      <c r="C500" s="249">
        <v>2018</v>
      </c>
      <c r="D500" s="249"/>
      <c r="E500" s="225" t="s">
        <v>602</v>
      </c>
      <c r="F500" s="270" t="s">
        <v>601</v>
      </c>
      <c r="G500" s="270"/>
      <c r="H500" s="270"/>
      <c r="I500" s="225" t="s">
        <v>450</v>
      </c>
      <c r="J500" s="270" t="s">
        <v>17</v>
      </c>
      <c r="K500" s="270"/>
      <c r="L500" s="223" t="s">
        <v>29</v>
      </c>
      <c r="M500" s="223">
        <v>4</v>
      </c>
      <c r="N500" s="249" t="s">
        <v>19</v>
      </c>
      <c r="O500" s="249"/>
      <c r="P500" s="249"/>
      <c r="Q500" s="223" t="s">
        <v>18</v>
      </c>
      <c r="R500" s="42">
        <f>Cagra!R500+Cuman!R500+Ceco!R500+Csper!R500+Cchi!R500+Cgiur!R500</f>
        <v>0</v>
      </c>
      <c r="S500" s="42">
        <f>Cagra!S500+Cuman!S500+Ceco!S500+Csper!S500+Cchi!S500+Cgiur!S500</f>
        <v>0</v>
      </c>
      <c r="T500" s="42">
        <f>Cagra!T500+Cuman!T500+Ceco!T500+Csper!T500+Cchi!T500+Cgiur!T500</f>
        <v>0</v>
      </c>
      <c r="U500" s="42">
        <f>Cagra!U500+Cuman!U500+Ceco!U500+Csper!U500+Cchi!U500+Cgiur!U500</f>
        <v>0</v>
      </c>
      <c r="V500" s="42">
        <f>Cagra!V500+Cuman!V500+Ceco!V500+Csper!V500+Cchi!V500+Cgiur!V500</f>
        <v>0</v>
      </c>
      <c r="W500" s="42">
        <f>Cagra!W500+Cuman!W500+Ceco!W500+Csper!W500+Cchi!W500+Cgiur!W500</f>
        <v>0</v>
      </c>
    </row>
    <row r="501" spans="2:23" ht="30" customHeight="1">
      <c r="B501" s="23"/>
      <c r="C501" s="249">
        <v>2018</v>
      </c>
      <c r="D501" s="249"/>
      <c r="E501" s="225" t="s">
        <v>600</v>
      </c>
      <c r="F501" s="270" t="s">
        <v>599</v>
      </c>
      <c r="G501" s="270"/>
      <c r="H501" s="270"/>
      <c r="I501" s="225" t="s">
        <v>450</v>
      </c>
      <c r="J501" s="270" t="s">
        <v>17</v>
      </c>
      <c r="K501" s="270"/>
      <c r="L501" s="223" t="s">
        <v>29</v>
      </c>
      <c r="M501" s="223">
        <v>4</v>
      </c>
      <c r="N501" s="249" t="s">
        <v>19</v>
      </c>
      <c r="O501" s="249"/>
      <c r="P501" s="249"/>
      <c r="Q501" s="223" t="s">
        <v>18</v>
      </c>
      <c r="R501" s="42">
        <f>Cagra!R501+Cuman!R501+Ceco!R501+Csper!R501+Cchi!R501+Cgiur!R501</f>
        <v>0</v>
      </c>
      <c r="S501" s="42">
        <f>Cagra!S501+Cuman!S501+Ceco!S501+Csper!S501+Cchi!S501+Cgiur!S501</f>
        <v>0</v>
      </c>
      <c r="T501" s="42">
        <f>Cagra!T501+Cuman!T501+Ceco!T501+Csper!T501+Cchi!T501+Cgiur!T501</f>
        <v>0</v>
      </c>
      <c r="U501" s="42">
        <f>Cagra!U501+Cuman!U501+Ceco!U501+Csper!U501+Cchi!U501+Cgiur!U501</f>
        <v>0</v>
      </c>
      <c r="V501" s="42">
        <f>Cagra!V501+Cuman!V501+Ceco!V501+Csper!V501+Cchi!V501+Cgiur!V501</f>
        <v>0</v>
      </c>
      <c r="W501" s="42">
        <f>Cagra!W501+Cuman!W501+Ceco!W501+Csper!W501+Cchi!W501+Cgiur!W501</f>
        <v>0</v>
      </c>
    </row>
    <row r="502" spans="2:23" ht="30" customHeight="1">
      <c r="B502" s="23"/>
      <c r="C502" s="249">
        <v>2018</v>
      </c>
      <c r="D502" s="249"/>
      <c r="E502" s="225" t="s">
        <v>598</v>
      </c>
      <c r="F502" s="270" t="s">
        <v>597</v>
      </c>
      <c r="G502" s="270"/>
      <c r="H502" s="270"/>
      <c r="I502" s="225" t="s">
        <v>450</v>
      </c>
      <c r="J502" s="270" t="s">
        <v>17</v>
      </c>
      <c r="K502" s="270"/>
      <c r="L502" s="223" t="s">
        <v>29</v>
      </c>
      <c r="M502" s="223">
        <v>4</v>
      </c>
      <c r="N502" s="249" t="s">
        <v>19</v>
      </c>
      <c r="O502" s="249"/>
      <c r="P502" s="249"/>
      <c r="Q502" s="223" t="s">
        <v>18</v>
      </c>
      <c r="R502" s="42">
        <f>Cagra!R502+Cuman!R502+Ceco!R502+Csper!R502+Cchi!R502+Cgiur!R502</f>
        <v>0</v>
      </c>
      <c r="S502" s="42">
        <f>Cagra!S502+Cuman!S502+Ceco!S502+Csper!S502+Cchi!S502+Cgiur!S502</f>
        <v>0</v>
      </c>
      <c r="T502" s="42">
        <f>Cagra!T502+Cuman!T502+Ceco!T502+Csper!T502+Cchi!T502+Cgiur!T502</f>
        <v>0</v>
      </c>
      <c r="U502" s="42">
        <f>Cagra!U502+Cuman!U502+Ceco!U502+Csper!U502+Cchi!U502+Cgiur!U502</f>
        <v>1150</v>
      </c>
      <c r="V502" s="42">
        <f>Cagra!V502+Cuman!V502+Ceco!V502+Csper!V502+Cchi!V502+Cgiur!V502</f>
        <v>0</v>
      </c>
      <c r="W502" s="42">
        <f>Cagra!W502+Cuman!W502+Ceco!W502+Csper!W502+Cchi!W502+Cgiur!W502</f>
        <v>1150</v>
      </c>
    </row>
    <row r="503" spans="2:23" s="41" customFormat="1" ht="30" customHeight="1">
      <c r="B503" s="24"/>
      <c r="C503" s="259">
        <v>2018</v>
      </c>
      <c r="D503" s="259"/>
      <c r="E503" s="8" t="s">
        <v>596</v>
      </c>
      <c r="F503" s="261" t="s">
        <v>595</v>
      </c>
      <c r="G503" s="261"/>
      <c r="H503" s="261"/>
      <c r="I503" s="8" t="s">
        <v>450</v>
      </c>
      <c r="J503" s="261" t="s">
        <v>17</v>
      </c>
      <c r="K503" s="261"/>
      <c r="L503" s="226" t="s">
        <v>18</v>
      </c>
      <c r="M503" s="226">
        <v>3</v>
      </c>
      <c r="N503" s="259" t="s">
        <v>19</v>
      </c>
      <c r="O503" s="259"/>
      <c r="P503" s="259"/>
      <c r="Q503" s="226" t="s">
        <v>18</v>
      </c>
      <c r="R503" s="40">
        <f>Cagra!R503+Cuman!R503+Ceco!R503+Csper!R503+Cchi!R503+Cgiur!R503</f>
        <v>0</v>
      </c>
      <c r="S503" s="40">
        <f>Cagra!S503+Cuman!S503+Ceco!S503+Csper!S503+Cchi!S503+Cgiur!S503</f>
        <v>0</v>
      </c>
      <c r="T503" s="40">
        <f>Cagra!T503+Cuman!T503+Ceco!T503+Csper!T503+Cchi!T503+Cgiur!T503</f>
        <v>0</v>
      </c>
      <c r="U503" s="40">
        <f>Cagra!U503+Cuman!U503+Ceco!U503+Csper!U503+Cchi!U503+Cgiur!U503</f>
        <v>0</v>
      </c>
      <c r="V503" s="40">
        <f>Cagra!V503+Cuman!V503+Ceco!V503+Csper!V503+Cchi!V503+Cgiur!V503</f>
        <v>0</v>
      </c>
      <c r="W503" s="40">
        <f>Cagra!W503+Cuman!W503+Ceco!W503+Csper!W503+Cchi!W503+Cgiur!W503</f>
        <v>0</v>
      </c>
    </row>
    <row r="504" spans="2:23" ht="30" customHeight="1">
      <c r="B504" s="23"/>
      <c r="C504" s="249">
        <v>2018</v>
      </c>
      <c r="D504" s="249"/>
      <c r="E504" s="225" t="s">
        <v>594</v>
      </c>
      <c r="F504" s="270" t="s">
        <v>593</v>
      </c>
      <c r="G504" s="270"/>
      <c r="H504" s="270"/>
      <c r="I504" s="225" t="s">
        <v>450</v>
      </c>
      <c r="J504" s="270" t="s">
        <v>17</v>
      </c>
      <c r="K504" s="270"/>
      <c r="L504" s="223" t="s">
        <v>29</v>
      </c>
      <c r="M504" s="223">
        <v>4</v>
      </c>
      <c r="N504" s="249" t="s">
        <v>19</v>
      </c>
      <c r="O504" s="249"/>
      <c r="P504" s="249"/>
      <c r="Q504" s="223" t="s">
        <v>18</v>
      </c>
      <c r="R504" s="42">
        <f>Cagra!R504+Cuman!R504+Ceco!R504+Csper!R504+Cchi!R504+Cgiur!R504</f>
        <v>0</v>
      </c>
      <c r="S504" s="42">
        <f>Cagra!S504+Cuman!S504+Ceco!S504+Csper!S504+Cchi!S504+Cgiur!S504</f>
        <v>0</v>
      </c>
      <c r="T504" s="42">
        <f>Cagra!T504+Cuman!T504+Ceco!T504+Csper!T504+Cchi!T504+Cgiur!T504</f>
        <v>0</v>
      </c>
      <c r="U504" s="42">
        <f>Cagra!U504+Cuman!U504+Ceco!U504+Csper!U504+Cchi!U504+Cgiur!U504</f>
        <v>0</v>
      </c>
      <c r="V504" s="42">
        <f>Cagra!V504+Cuman!V504+Ceco!V504+Csper!V504+Cchi!V504+Cgiur!V504</f>
        <v>0</v>
      </c>
      <c r="W504" s="42">
        <f>Cagra!W504+Cuman!W504+Ceco!W504+Csper!W504+Cchi!W504+Cgiur!W504</f>
        <v>0</v>
      </c>
    </row>
    <row r="505" spans="2:23" ht="30" customHeight="1">
      <c r="B505" s="23"/>
      <c r="C505" s="249">
        <v>2018</v>
      </c>
      <c r="D505" s="249"/>
      <c r="E505" s="225" t="s">
        <v>592</v>
      </c>
      <c r="F505" s="270" t="s">
        <v>591</v>
      </c>
      <c r="G505" s="270"/>
      <c r="H505" s="270"/>
      <c r="I505" s="225" t="s">
        <v>450</v>
      </c>
      <c r="J505" s="270" t="s">
        <v>17</v>
      </c>
      <c r="K505" s="270"/>
      <c r="L505" s="223" t="s">
        <v>29</v>
      </c>
      <c r="M505" s="223">
        <v>4</v>
      </c>
      <c r="N505" s="249" t="s">
        <v>19</v>
      </c>
      <c r="O505" s="249"/>
      <c r="P505" s="249"/>
      <c r="Q505" s="223" t="s">
        <v>18</v>
      </c>
      <c r="R505" s="42">
        <f>Cagra!R505+Cuman!R505+Ceco!R505+Csper!R505+Cchi!R505+Cgiur!R505</f>
        <v>0</v>
      </c>
      <c r="S505" s="42">
        <f>Cagra!S505+Cuman!S505+Ceco!S505+Csper!S505+Cchi!S505+Cgiur!S505</f>
        <v>0</v>
      </c>
      <c r="T505" s="42">
        <f>Cagra!T505+Cuman!T505+Ceco!T505+Csper!T505+Cchi!T505+Cgiur!T505</f>
        <v>0</v>
      </c>
      <c r="U505" s="42">
        <f>Cagra!U505+Cuman!U505+Ceco!U505+Csper!U505+Cchi!U505+Cgiur!U505</f>
        <v>0</v>
      </c>
      <c r="V505" s="42">
        <f>Cagra!V505+Cuman!V505+Ceco!V505+Csper!V505+Cchi!V505+Cgiur!V505</f>
        <v>0</v>
      </c>
      <c r="W505" s="42">
        <f>Cagra!W505+Cuman!W505+Ceco!W505+Csper!W505+Cchi!W505+Cgiur!W505</f>
        <v>0</v>
      </c>
    </row>
    <row r="506" spans="2:23" ht="30" customHeight="1">
      <c r="B506" s="23"/>
      <c r="C506" s="249">
        <v>2018</v>
      </c>
      <c r="D506" s="249"/>
      <c r="E506" s="225" t="s">
        <v>590</v>
      </c>
      <c r="F506" s="270" t="s">
        <v>589</v>
      </c>
      <c r="G506" s="270"/>
      <c r="H506" s="270"/>
      <c r="I506" s="225" t="s">
        <v>450</v>
      </c>
      <c r="J506" s="270" t="s">
        <v>17</v>
      </c>
      <c r="K506" s="270"/>
      <c r="L506" s="223" t="s">
        <v>29</v>
      </c>
      <c r="M506" s="223">
        <v>4</v>
      </c>
      <c r="N506" s="249" t="s">
        <v>19</v>
      </c>
      <c r="O506" s="249"/>
      <c r="P506" s="249"/>
      <c r="Q506" s="223" t="s">
        <v>18</v>
      </c>
      <c r="R506" s="42">
        <f>Cagra!R506+Cuman!R506+Ceco!R506+Csper!R506+Cchi!R506+Cgiur!R506</f>
        <v>0</v>
      </c>
      <c r="S506" s="42">
        <f>Cagra!S506+Cuman!S506+Ceco!S506+Csper!S506+Cchi!S506+Cgiur!S506</f>
        <v>0</v>
      </c>
      <c r="T506" s="42">
        <f>Cagra!T506+Cuman!T506+Ceco!T506+Csper!T506+Cchi!T506+Cgiur!T506</f>
        <v>0</v>
      </c>
      <c r="U506" s="42">
        <f>Cagra!U506+Cuman!U506+Ceco!U506+Csper!U506+Cchi!U506+Cgiur!U506</f>
        <v>0</v>
      </c>
      <c r="V506" s="42">
        <f>Cagra!V506+Cuman!V506+Ceco!V506+Csper!V506+Cchi!V506+Cgiur!V506</f>
        <v>0</v>
      </c>
      <c r="W506" s="42">
        <f>Cagra!W506+Cuman!W506+Ceco!W506+Csper!W506+Cchi!W506+Cgiur!W506</f>
        <v>0</v>
      </c>
    </row>
    <row r="507" spans="2:23" s="41" customFormat="1" ht="30" customHeight="1">
      <c r="B507" s="24"/>
      <c r="C507" s="259">
        <v>2018</v>
      </c>
      <c r="D507" s="259"/>
      <c r="E507" s="8" t="s">
        <v>588</v>
      </c>
      <c r="F507" s="261" t="s">
        <v>587</v>
      </c>
      <c r="G507" s="261"/>
      <c r="H507" s="261"/>
      <c r="I507" s="8" t="s">
        <v>450</v>
      </c>
      <c r="J507" s="261" t="s">
        <v>17</v>
      </c>
      <c r="K507" s="261"/>
      <c r="L507" s="226" t="s">
        <v>18</v>
      </c>
      <c r="M507" s="226">
        <v>3</v>
      </c>
      <c r="N507" s="259" t="s">
        <v>19</v>
      </c>
      <c r="O507" s="259"/>
      <c r="P507" s="259"/>
      <c r="Q507" s="226" t="s">
        <v>18</v>
      </c>
      <c r="R507" s="40">
        <f>Cagra!R507+Cuman!R507+Ceco!R507+Csper!R507+Cchi!R507+Cgiur!R507</f>
        <v>0</v>
      </c>
      <c r="S507" s="40">
        <f>Cagra!S507+Cuman!S507+Ceco!S507+Csper!S507+Cchi!S507+Cgiur!S507</f>
        <v>0</v>
      </c>
      <c r="T507" s="40">
        <f>Cagra!T507+Cuman!T507+Ceco!T507+Csper!T507+Cchi!T507+Cgiur!T507</f>
        <v>0</v>
      </c>
      <c r="U507" s="40">
        <f>Cagra!U507+Cuman!U507+Ceco!U507+Csper!U507+Cchi!U507+Cgiur!U507</f>
        <v>0</v>
      </c>
      <c r="V507" s="40">
        <f>Cagra!V507+Cuman!V507+Ceco!V507+Csper!V507+Cchi!V507+Cgiur!V507</f>
        <v>0</v>
      </c>
      <c r="W507" s="40">
        <f>Cagra!W507+Cuman!W507+Ceco!W507+Csper!W507+Cchi!W507+Cgiur!W507</f>
        <v>0</v>
      </c>
    </row>
    <row r="508" spans="2:23" ht="30" customHeight="1">
      <c r="B508" s="23"/>
      <c r="C508" s="249">
        <v>2018</v>
      </c>
      <c r="D508" s="249"/>
      <c r="E508" s="225" t="s">
        <v>586</v>
      </c>
      <c r="F508" s="270" t="s">
        <v>585</v>
      </c>
      <c r="G508" s="270"/>
      <c r="H508" s="270"/>
      <c r="I508" s="225" t="s">
        <v>450</v>
      </c>
      <c r="J508" s="270" t="s">
        <v>17</v>
      </c>
      <c r="K508" s="270"/>
      <c r="L508" s="223" t="s">
        <v>29</v>
      </c>
      <c r="M508" s="223">
        <v>4</v>
      </c>
      <c r="N508" s="249" t="s">
        <v>19</v>
      </c>
      <c r="O508" s="249"/>
      <c r="P508" s="249"/>
      <c r="Q508" s="223" t="s">
        <v>18</v>
      </c>
      <c r="R508" s="42">
        <f>Cagra!R508+Cuman!R508+Ceco!R508+Csper!R508+Cchi!R508+Cgiur!R508</f>
        <v>0</v>
      </c>
      <c r="S508" s="42">
        <f>Cagra!S508+Cuman!S508+Ceco!S508+Csper!S508+Cchi!S508+Cgiur!S508</f>
        <v>0</v>
      </c>
      <c r="T508" s="42">
        <f>Cagra!T508+Cuman!T508+Ceco!T508+Csper!T508+Cchi!T508+Cgiur!T508</f>
        <v>0</v>
      </c>
      <c r="U508" s="42">
        <f>Cagra!U508+Cuman!U508+Ceco!U508+Csper!U508+Cchi!U508+Cgiur!U508</f>
        <v>0</v>
      </c>
      <c r="V508" s="42">
        <f>Cagra!V508+Cuman!V508+Ceco!V508+Csper!V508+Cchi!V508+Cgiur!V508</f>
        <v>0</v>
      </c>
      <c r="W508" s="42">
        <f>Cagra!W508+Cuman!W508+Ceco!W508+Csper!W508+Cchi!W508+Cgiur!W508</f>
        <v>0</v>
      </c>
    </row>
    <row r="509" spans="2:23" ht="30" customHeight="1">
      <c r="B509" s="23"/>
      <c r="C509" s="249">
        <v>2018</v>
      </c>
      <c r="D509" s="249"/>
      <c r="E509" s="225" t="s">
        <v>584</v>
      </c>
      <c r="F509" s="270" t="s">
        <v>583</v>
      </c>
      <c r="G509" s="270"/>
      <c r="H509" s="270"/>
      <c r="I509" s="225" t="s">
        <v>450</v>
      </c>
      <c r="J509" s="270" t="s">
        <v>17</v>
      </c>
      <c r="K509" s="270"/>
      <c r="L509" s="223" t="s">
        <v>29</v>
      </c>
      <c r="M509" s="223">
        <v>4</v>
      </c>
      <c r="N509" s="249" t="s">
        <v>19</v>
      </c>
      <c r="O509" s="249"/>
      <c r="P509" s="249"/>
      <c r="Q509" s="223" t="s">
        <v>18</v>
      </c>
      <c r="R509" s="42">
        <f>Cagra!R509+Cuman!R509+Ceco!R509+Csper!R509+Cchi!R509+Cgiur!R509</f>
        <v>0</v>
      </c>
      <c r="S509" s="42">
        <f>Cagra!S509+Cuman!S509+Ceco!S509+Csper!S509+Cchi!S509+Cgiur!S509</f>
        <v>0</v>
      </c>
      <c r="T509" s="42">
        <f>Cagra!T509+Cuman!T509+Ceco!T509+Csper!T509+Cchi!T509+Cgiur!T509</f>
        <v>0</v>
      </c>
      <c r="U509" s="42">
        <f>Cagra!U509+Cuman!U509+Ceco!U509+Csper!U509+Cchi!U509+Cgiur!U509</f>
        <v>0</v>
      </c>
      <c r="V509" s="42">
        <f>Cagra!V509+Cuman!V509+Ceco!V509+Csper!V509+Cchi!V509+Cgiur!V509</f>
        <v>0</v>
      </c>
      <c r="W509" s="42">
        <f>Cagra!W509+Cuman!W509+Ceco!W509+Csper!W509+Cchi!W509+Cgiur!W509</f>
        <v>0</v>
      </c>
    </row>
    <row r="510" spans="2:23" ht="30" customHeight="1">
      <c r="B510" s="23"/>
      <c r="C510" s="249">
        <v>2018</v>
      </c>
      <c r="D510" s="249"/>
      <c r="E510" s="225" t="s">
        <v>582</v>
      </c>
      <c r="F510" s="270" t="s">
        <v>581</v>
      </c>
      <c r="G510" s="270"/>
      <c r="H510" s="270"/>
      <c r="I510" s="225" t="s">
        <v>450</v>
      </c>
      <c r="J510" s="270" t="s">
        <v>17</v>
      </c>
      <c r="K510" s="270"/>
      <c r="L510" s="223" t="s">
        <v>29</v>
      </c>
      <c r="M510" s="223">
        <v>4</v>
      </c>
      <c r="N510" s="249" t="s">
        <v>19</v>
      </c>
      <c r="O510" s="249"/>
      <c r="P510" s="249"/>
      <c r="Q510" s="223" t="s">
        <v>18</v>
      </c>
      <c r="R510" s="42">
        <f>Cagra!R510+Cuman!R510+Ceco!R510+Csper!R510+Cchi!R510+Cgiur!R510</f>
        <v>0</v>
      </c>
      <c r="S510" s="42">
        <f>Cagra!S510+Cuman!S510+Ceco!S510+Csper!S510+Cchi!S510+Cgiur!S510</f>
        <v>0</v>
      </c>
      <c r="T510" s="42">
        <f>Cagra!T510+Cuman!T510+Ceco!T510+Csper!T510+Cchi!T510+Cgiur!T510</f>
        <v>0</v>
      </c>
      <c r="U510" s="42">
        <f>Cagra!U510+Cuman!U510+Ceco!U510+Csper!U510+Cchi!U510+Cgiur!U510</f>
        <v>0</v>
      </c>
      <c r="V510" s="42">
        <f>Cagra!V510+Cuman!V510+Ceco!V510+Csper!V510+Cchi!V510+Cgiur!V510</f>
        <v>0</v>
      </c>
      <c r="W510" s="42">
        <f>Cagra!W510+Cuman!W510+Ceco!W510+Csper!W510+Cchi!W510+Cgiur!W510</f>
        <v>0</v>
      </c>
    </row>
    <row r="511" spans="2:23" s="39" customFormat="1" ht="30" customHeight="1">
      <c r="B511" s="25"/>
      <c r="C511" s="256">
        <v>2018</v>
      </c>
      <c r="D511" s="256"/>
      <c r="E511" s="231" t="s">
        <v>580</v>
      </c>
      <c r="F511" s="258" t="s">
        <v>579</v>
      </c>
      <c r="G511" s="258"/>
      <c r="H511" s="258"/>
      <c r="I511" s="231" t="s">
        <v>450</v>
      </c>
      <c r="J511" s="258" t="s">
        <v>17</v>
      </c>
      <c r="K511" s="258"/>
      <c r="L511" s="229" t="s">
        <v>18</v>
      </c>
      <c r="M511" s="229">
        <v>2</v>
      </c>
      <c r="N511" s="256" t="s">
        <v>19</v>
      </c>
      <c r="O511" s="256"/>
      <c r="P511" s="256"/>
      <c r="Q511" s="229" t="s">
        <v>18</v>
      </c>
      <c r="R511" s="38">
        <f>Cagra!R511+Cuman!R511+Ceco!R511+Csper!R511+Cchi!R511+Cgiur!R511</f>
        <v>0</v>
      </c>
      <c r="S511" s="38">
        <f>Cagra!S511+Cuman!S511+Ceco!S511+Csper!S511+Cchi!S511+Cgiur!S511</f>
        <v>0</v>
      </c>
      <c r="T511" s="38">
        <f>Cagra!T511+Cuman!T511+Ceco!T511+Csper!T511+Cchi!T511+Cgiur!T511</f>
        <v>0</v>
      </c>
      <c r="U511" s="38">
        <f>Cagra!U511+Cuman!U511+Ceco!U511+Csper!U511+Cchi!U511+Cgiur!U511</f>
        <v>0</v>
      </c>
      <c r="V511" s="38">
        <f>Cagra!V511+Cuman!V511+Ceco!V511+Csper!V511+Cchi!V511+Cgiur!V511</f>
        <v>0</v>
      </c>
      <c r="W511" s="38">
        <f>Cagra!W511+Cuman!W511+Ceco!W511+Csper!W511+Cchi!W511+Cgiur!W511</f>
        <v>0</v>
      </c>
    </row>
    <row r="512" spans="2:23" s="41" customFormat="1" ht="30" customHeight="1">
      <c r="B512" s="24"/>
      <c r="C512" s="259">
        <v>2018</v>
      </c>
      <c r="D512" s="259"/>
      <c r="E512" s="8" t="s">
        <v>578</v>
      </c>
      <c r="F512" s="261" t="s">
        <v>577</v>
      </c>
      <c r="G512" s="261"/>
      <c r="H512" s="261"/>
      <c r="I512" s="8" t="s">
        <v>450</v>
      </c>
      <c r="J512" s="261" t="s">
        <v>17</v>
      </c>
      <c r="K512" s="261"/>
      <c r="L512" s="226" t="s">
        <v>18</v>
      </c>
      <c r="M512" s="226">
        <v>3</v>
      </c>
      <c r="N512" s="259" t="s">
        <v>19</v>
      </c>
      <c r="O512" s="259"/>
      <c r="P512" s="259"/>
      <c r="Q512" s="226" t="s">
        <v>18</v>
      </c>
      <c r="R512" s="40">
        <f>Cagra!R512+Cuman!R512+Ceco!R512+Csper!R512+Cchi!R512+Cgiur!R512</f>
        <v>0</v>
      </c>
      <c r="S512" s="40">
        <f>Cagra!S512+Cuman!S512+Ceco!S512+Csper!S512+Cchi!S512+Cgiur!S512</f>
        <v>0</v>
      </c>
      <c r="T512" s="40">
        <f>Cagra!T512+Cuman!T512+Ceco!T512+Csper!T512+Cchi!T512+Cgiur!T512</f>
        <v>0</v>
      </c>
      <c r="U512" s="40">
        <f>Cagra!U512+Cuman!U512+Ceco!U512+Csper!U512+Cchi!U512+Cgiur!U512</f>
        <v>0</v>
      </c>
      <c r="V512" s="40">
        <f>Cagra!V512+Cuman!V512+Ceco!V512+Csper!V512+Cchi!V512+Cgiur!V512</f>
        <v>0</v>
      </c>
      <c r="W512" s="40">
        <f>Cagra!W512+Cuman!W512+Ceco!W512+Csper!W512+Cchi!W512+Cgiur!W512</f>
        <v>0</v>
      </c>
    </row>
    <row r="513" spans="2:23" ht="30" customHeight="1">
      <c r="B513" s="23"/>
      <c r="C513" s="249">
        <v>2018</v>
      </c>
      <c r="D513" s="249"/>
      <c r="E513" s="225" t="s">
        <v>576</v>
      </c>
      <c r="F513" s="270" t="s">
        <v>575</v>
      </c>
      <c r="G513" s="270"/>
      <c r="H513" s="270"/>
      <c r="I513" s="225" t="s">
        <v>450</v>
      </c>
      <c r="J513" s="270" t="s">
        <v>17</v>
      </c>
      <c r="K513" s="270"/>
      <c r="L513" s="223" t="s">
        <v>29</v>
      </c>
      <c r="M513" s="223">
        <v>4</v>
      </c>
      <c r="N513" s="249" t="s">
        <v>19</v>
      </c>
      <c r="O513" s="249"/>
      <c r="P513" s="249"/>
      <c r="Q513" s="223" t="s">
        <v>18</v>
      </c>
      <c r="R513" s="42">
        <f>Cagra!R513+Cuman!R513+Ceco!R513+Csper!R513+Cchi!R513+Cgiur!R513</f>
        <v>0</v>
      </c>
      <c r="S513" s="42">
        <f>Cagra!S513+Cuman!S513+Ceco!S513+Csper!S513+Cchi!S513+Cgiur!S513</f>
        <v>0</v>
      </c>
      <c r="T513" s="42">
        <f>Cagra!T513+Cuman!T513+Ceco!T513+Csper!T513+Cchi!T513+Cgiur!T513</f>
        <v>0</v>
      </c>
      <c r="U513" s="42">
        <f>Cagra!U513+Cuman!U513+Ceco!U513+Csper!U513+Cchi!U513+Cgiur!U513</f>
        <v>0</v>
      </c>
      <c r="V513" s="42">
        <f>Cagra!V513+Cuman!V513+Ceco!V513+Csper!V513+Cchi!V513+Cgiur!V513</f>
        <v>0</v>
      </c>
      <c r="W513" s="42">
        <f>Cagra!W513+Cuman!W513+Ceco!W513+Csper!W513+Cchi!W513+Cgiur!W513</f>
        <v>0</v>
      </c>
    </row>
    <row r="514" spans="2:23" ht="30" customHeight="1">
      <c r="B514" s="23"/>
      <c r="C514" s="249">
        <v>2018</v>
      </c>
      <c r="D514" s="249"/>
      <c r="E514" s="225" t="s">
        <v>574</v>
      </c>
      <c r="F514" s="270" t="s">
        <v>573</v>
      </c>
      <c r="G514" s="270"/>
      <c r="H514" s="270"/>
      <c r="I514" s="225" t="s">
        <v>450</v>
      </c>
      <c r="J514" s="270" t="s">
        <v>17</v>
      </c>
      <c r="K514" s="270"/>
      <c r="L514" s="223" t="s">
        <v>29</v>
      </c>
      <c r="M514" s="223">
        <v>4</v>
      </c>
      <c r="N514" s="249" t="s">
        <v>19</v>
      </c>
      <c r="O514" s="249"/>
      <c r="P514" s="249"/>
      <c r="Q514" s="223" t="s">
        <v>18</v>
      </c>
      <c r="R514" s="42">
        <f>Cagra!R514+Cuman!R514+Ceco!R514+Csper!R514+Cchi!R514+Cgiur!R514</f>
        <v>0</v>
      </c>
      <c r="S514" s="42">
        <f>Cagra!S514+Cuman!S514+Ceco!S514+Csper!S514+Cchi!S514+Cgiur!S514</f>
        <v>0</v>
      </c>
      <c r="T514" s="42">
        <f>Cagra!T514+Cuman!T514+Ceco!T514+Csper!T514+Cchi!T514+Cgiur!T514</f>
        <v>0</v>
      </c>
      <c r="U514" s="42">
        <f>Cagra!U514+Cuman!U514+Ceco!U514+Csper!U514+Cchi!U514+Cgiur!U514</f>
        <v>0</v>
      </c>
      <c r="V514" s="42">
        <f>Cagra!V514+Cuman!V514+Ceco!V514+Csper!V514+Cchi!V514+Cgiur!V514</f>
        <v>0</v>
      </c>
      <c r="W514" s="42">
        <f>Cagra!W514+Cuman!W514+Ceco!W514+Csper!W514+Cchi!W514+Cgiur!W514</f>
        <v>0</v>
      </c>
    </row>
    <row r="515" spans="2:23" s="41" customFormat="1" ht="30" customHeight="1">
      <c r="B515" s="24"/>
      <c r="C515" s="259">
        <v>2018</v>
      </c>
      <c r="D515" s="259"/>
      <c r="E515" s="8" t="s">
        <v>572</v>
      </c>
      <c r="F515" s="261" t="s">
        <v>571</v>
      </c>
      <c r="G515" s="261"/>
      <c r="H515" s="261"/>
      <c r="I515" s="8" t="s">
        <v>450</v>
      </c>
      <c r="J515" s="261" t="s">
        <v>17</v>
      </c>
      <c r="K515" s="261"/>
      <c r="L515" s="226" t="s">
        <v>18</v>
      </c>
      <c r="M515" s="226">
        <v>3</v>
      </c>
      <c r="N515" s="259" t="s">
        <v>19</v>
      </c>
      <c r="O515" s="259"/>
      <c r="P515" s="259"/>
      <c r="Q515" s="226" t="s">
        <v>18</v>
      </c>
      <c r="R515" s="40">
        <f>Cagra!R515+Cuman!R515+Ceco!R515+Csper!R515+Cchi!R515+Cgiur!R515</f>
        <v>0</v>
      </c>
      <c r="S515" s="40">
        <f>Cagra!S515+Cuman!S515+Ceco!S515+Csper!S515+Cchi!S515+Cgiur!S515</f>
        <v>0</v>
      </c>
      <c r="T515" s="40">
        <f>Cagra!T515+Cuman!T515+Ceco!T515+Csper!T515+Cchi!T515+Cgiur!T515</f>
        <v>0</v>
      </c>
      <c r="U515" s="40">
        <f>Cagra!U515+Cuman!U515+Ceco!U515+Csper!U515+Cchi!U515+Cgiur!U515</f>
        <v>0</v>
      </c>
      <c r="V515" s="40">
        <f>Cagra!V515+Cuman!V515+Ceco!V515+Csper!V515+Cchi!V515+Cgiur!V515</f>
        <v>0</v>
      </c>
      <c r="W515" s="40">
        <f>Cagra!W515+Cuman!W515+Ceco!W515+Csper!W515+Cchi!W515+Cgiur!W515</f>
        <v>0</v>
      </c>
    </row>
    <row r="516" spans="2:23" ht="30" customHeight="1">
      <c r="B516" s="23"/>
      <c r="C516" s="249">
        <v>2018</v>
      </c>
      <c r="D516" s="249"/>
      <c r="E516" s="225" t="s">
        <v>570</v>
      </c>
      <c r="F516" s="270" t="s">
        <v>569</v>
      </c>
      <c r="G516" s="270"/>
      <c r="H516" s="270"/>
      <c r="I516" s="225" t="s">
        <v>450</v>
      </c>
      <c r="J516" s="270" t="s">
        <v>17</v>
      </c>
      <c r="K516" s="270"/>
      <c r="L516" s="223" t="s">
        <v>29</v>
      </c>
      <c r="M516" s="223">
        <v>4</v>
      </c>
      <c r="N516" s="249" t="s">
        <v>19</v>
      </c>
      <c r="O516" s="249"/>
      <c r="P516" s="249"/>
      <c r="Q516" s="223" t="s">
        <v>18</v>
      </c>
      <c r="R516" s="42">
        <f>Cagra!R516+Cuman!R516+Ceco!R516+Csper!R516+Cchi!R516+Cgiur!R516</f>
        <v>0</v>
      </c>
      <c r="S516" s="42">
        <f>Cagra!S516+Cuman!S516+Ceco!S516+Csper!S516+Cchi!S516+Cgiur!S516</f>
        <v>0</v>
      </c>
      <c r="T516" s="42">
        <f>Cagra!T516+Cuman!T516+Ceco!T516+Csper!T516+Cchi!T516+Cgiur!T516</f>
        <v>0</v>
      </c>
      <c r="U516" s="42">
        <f>Cagra!U516+Cuman!U516+Ceco!U516+Csper!U516+Cchi!U516+Cgiur!U516</f>
        <v>0</v>
      </c>
      <c r="V516" s="42">
        <f>Cagra!V516+Cuman!V516+Ceco!V516+Csper!V516+Cchi!V516+Cgiur!V516</f>
        <v>0</v>
      </c>
      <c r="W516" s="42">
        <f>Cagra!W516+Cuman!W516+Ceco!W516+Csper!W516+Cchi!W516+Cgiur!W516</f>
        <v>0</v>
      </c>
    </row>
    <row r="517" spans="2:23" s="41" customFormat="1" ht="30" customHeight="1">
      <c r="B517" s="24"/>
      <c r="C517" s="259">
        <v>2018</v>
      </c>
      <c r="D517" s="259"/>
      <c r="E517" s="8" t="s">
        <v>568</v>
      </c>
      <c r="F517" s="261" t="s">
        <v>567</v>
      </c>
      <c r="G517" s="261"/>
      <c r="H517" s="261"/>
      <c r="I517" s="8" t="s">
        <v>450</v>
      </c>
      <c r="J517" s="261" t="s">
        <v>17</v>
      </c>
      <c r="K517" s="261"/>
      <c r="L517" s="226" t="s">
        <v>18</v>
      </c>
      <c r="M517" s="226">
        <v>3</v>
      </c>
      <c r="N517" s="259" t="s">
        <v>19</v>
      </c>
      <c r="O517" s="259"/>
      <c r="P517" s="259"/>
      <c r="Q517" s="226" t="s">
        <v>18</v>
      </c>
      <c r="R517" s="40">
        <f>Cagra!R517+Cuman!R517+Ceco!R517+Csper!R517+Cchi!R517+Cgiur!R517</f>
        <v>0</v>
      </c>
      <c r="S517" s="40">
        <f>Cagra!S517+Cuman!S517+Ceco!S517+Csper!S517+Cchi!S517+Cgiur!S517</f>
        <v>0</v>
      </c>
      <c r="T517" s="40">
        <f>Cagra!T517+Cuman!T517+Ceco!T517+Csper!T517+Cchi!T517+Cgiur!T517</f>
        <v>0</v>
      </c>
      <c r="U517" s="40">
        <f>Cagra!U517+Cuman!U517+Ceco!U517+Csper!U517+Cchi!U517+Cgiur!U517</f>
        <v>0</v>
      </c>
      <c r="V517" s="40">
        <f>Cagra!V517+Cuman!V517+Ceco!V517+Csper!V517+Cchi!V517+Cgiur!V517</f>
        <v>0</v>
      </c>
      <c r="W517" s="40">
        <f>Cagra!W517+Cuman!W517+Ceco!W517+Csper!W517+Cchi!W517+Cgiur!W517</f>
        <v>0</v>
      </c>
    </row>
    <row r="518" spans="2:23" ht="30" customHeight="1">
      <c r="B518" s="23"/>
      <c r="C518" s="249">
        <v>2018</v>
      </c>
      <c r="D518" s="249"/>
      <c r="E518" s="225" t="s">
        <v>566</v>
      </c>
      <c r="F518" s="270" t="s">
        <v>565</v>
      </c>
      <c r="G518" s="270"/>
      <c r="H518" s="270"/>
      <c r="I518" s="225" t="s">
        <v>450</v>
      </c>
      <c r="J518" s="270" t="s">
        <v>17</v>
      </c>
      <c r="K518" s="270"/>
      <c r="L518" s="223" t="s">
        <v>29</v>
      </c>
      <c r="M518" s="223">
        <v>4</v>
      </c>
      <c r="N518" s="249" t="s">
        <v>19</v>
      </c>
      <c r="O518" s="249"/>
      <c r="P518" s="249"/>
      <c r="Q518" s="223" t="s">
        <v>18</v>
      </c>
      <c r="R518" s="42">
        <f>Cagra!R518+Cuman!R518+Ceco!R518+Csper!R518+Cchi!R518+Cgiur!R518</f>
        <v>0</v>
      </c>
      <c r="S518" s="42">
        <f>Cagra!S518+Cuman!S518+Ceco!S518+Csper!S518+Cchi!S518+Cgiur!S518</f>
        <v>0</v>
      </c>
      <c r="T518" s="42">
        <f>Cagra!T518+Cuman!T518+Ceco!T518+Csper!T518+Cchi!T518+Cgiur!T518</f>
        <v>0</v>
      </c>
      <c r="U518" s="42">
        <f>Cagra!U518+Cuman!U518+Ceco!U518+Csper!U518+Cchi!U518+Cgiur!U518</f>
        <v>0</v>
      </c>
      <c r="V518" s="42">
        <f>Cagra!V518+Cuman!V518+Ceco!V518+Csper!V518+Cchi!V518+Cgiur!V518</f>
        <v>0</v>
      </c>
      <c r="W518" s="42">
        <f>Cagra!W518+Cuman!W518+Ceco!W518+Csper!W518+Cchi!W518+Cgiur!W518</f>
        <v>0</v>
      </c>
    </row>
    <row r="519" spans="2:23" ht="30" customHeight="1">
      <c r="B519" s="23"/>
      <c r="C519" s="249">
        <v>2018</v>
      </c>
      <c r="D519" s="249"/>
      <c r="E519" s="225" t="s">
        <v>564</v>
      </c>
      <c r="F519" s="270" t="s">
        <v>563</v>
      </c>
      <c r="G519" s="270"/>
      <c r="H519" s="270"/>
      <c r="I519" s="225" t="s">
        <v>450</v>
      </c>
      <c r="J519" s="270" t="s">
        <v>17</v>
      </c>
      <c r="K519" s="270"/>
      <c r="L519" s="223" t="s">
        <v>29</v>
      </c>
      <c r="M519" s="223">
        <v>4</v>
      </c>
      <c r="N519" s="249" t="s">
        <v>19</v>
      </c>
      <c r="O519" s="249"/>
      <c r="P519" s="249"/>
      <c r="Q519" s="223" t="s">
        <v>18</v>
      </c>
      <c r="R519" s="42">
        <f>Cagra!R519+Cuman!R519+Ceco!R519+Csper!R519+Cchi!R519+Cgiur!R519</f>
        <v>0</v>
      </c>
      <c r="S519" s="42">
        <f>Cagra!S519+Cuman!S519+Ceco!S519+Csper!S519+Cchi!S519+Cgiur!S519</f>
        <v>0</v>
      </c>
      <c r="T519" s="42">
        <f>Cagra!T519+Cuman!T519+Ceco!T519+Csper!T519+Cchi!T519+Cgiur!T519</f>
        <v>0</v>
      </c>
      <c r="U519" s="42">
        <f>Cagra!U519+Cuman!U519+Ceco!U519+Csper!U519+Cchi!U519+Cgiur!U519</f>
        <v>0</v>
      </c>
      <c r="V519" s="42">
        <f>Cagra!V519+Cuman!V519+Ceco!V519+Csper!V519+Cchi!V519+Cgiur!V519</f>
        <v>0</v>
      </c>
      <c r="W519" s="42">
        <f>Cagra!W519+Cuman!W519+Ceco!W519+Csper!W519+Cchi!W519+Cgiur!W519</f>
        <v>0</v>
      </c>
    </row>
    <row r="520" spans="2:23" ht="30" customHeight="1">
      <c r="B520" s="23"/>
      <c r="C520" s="249">
        <v>2018</v>
      </c>
      <c r="D520" s="249"/>
      <c r="E520" s="225" t="s">
        <v>562</v>
      </c>
      <c r="F520" s="270" t="s">
        <v>561</v>
      </c>
      <c r="G520" s="270"/>
      <c r="H520" s="270"/>
      <c r="I520" s="225" t="s">
        <v>450</v>
      </c>
      <c r="J520" s="270" t="s">
        <v>17</v>
      </c>
      <c r="K520" s="270"/>
      <c r="L520" s="223" t="s">
        <v>29</v>
      </c>
      <c r="M520" s="223">
        <v>4</v>
      </c>
      <c r="N520" s="249" t="s">
        <v>19</v>
      </c>
      <c r="O520" s="249"/>
      <c r="P520" s="249"/>
      <c r="Q520" s="223" t="s">
        <v>18</v>
      </c>
      <c r="R520" s="42">
        <f>Cagra!R520+Cuman!R520+Ceco!R520+Csper!R520+Cchi!R520+Cgiur!R520</f>
        <v>0</v>
      </c>
      <c r="S520" s="42">
        <f>Cagra!S520+Cuman!S520+Ceco!S520+Csper!S520+Cchi!S520+Cgiur!S520</f>
        <v>0</v>
      </c>
      <c r="T520" s="42">
        <f>Cagra!T520+Cuman!T520+Ceco!T520+Csper!T520+Cchi!T520+Cgiur!T520</f>
        <v>0</v>
      </c>
      <c r="U520" s="42">
        <f>Cagra!U520+Cuman!U520+Ceco!U520+Csper!U520+Cchi!U520+Cgiur!U520</f>
        <v>0</v>
      </c>
      <c r="V520" s="42">
        <f>Cagra!V520+Cuman!V520+Ceco!V520+Csper!V520+Cchi!V520+Cgiur!V520</f>
        <v>0</v>
      </c>
      <c r="W520" s="42">
        <f>Cagra!W520+Cuman!W520+Ceco!W520+Csper!W520+Cchi!W520+Cgiur!W520</f>
        <v>0</v>
      </c>
    </row>
    <row r="521" spans="2:23" ht="30" customHeight="1">
      <c r="B521" s="23"/>
      <c r="C521" s="249">
        <v>2018</v>
      </c>
      <c r="D521" s="249"/>
      <c r="E521" s="225" t="s">
        <v>560</v>
      </c>
      <c r="F521" s="270" t="s">
        <v>559</v>
      </c>
      <c r="G521" s="270"/>
      <c r="H521" s="270"/>
      <c r="I521" s="225" t="s">
        <v>450</v>
      </c>
      <c r="J521" s="270" t="s">
        <v>17</v>
      </c>
      <c r="K521" s="270"/>
      <c r="L521" s="223" t="s">
        <v>29</v>
      </c>
      <c r="M521" s="223">
        <v>4</v>
      </c>
      <c r="N521" s="249" t="s">
        <v>19</v>
      </c>
      <c r="O521" s="249"/>
      <c r="P521" s="249"/>
      <c r="Q521" s="223" t="s">
        <v>18</v>
      </c>
      <c r="R521" s="42">
        <f>Cagra!R521+Cuman!R521+Ceco!R521+Csper!R521+Cchi!R521+Cgiur!R521</f>
        <v>0</v>
      </c>
      <c r="S521" s="42">
        <f>Cagra!S521+Cuman!S521+Ceco!S521+Csper!S521+Cchi!S521+Cgiur!S521</f>
        <v>0</v>
      </c>
      <c r="T521" s="42">
        <f>Cagra!T521+Cuman!T521+Ceco!T521+Csper!T521+Cchi!T521+Cgiur!T521</f>
        <v>0</v>
      </c>
      <c r="U521" s="42">
        <f>Cagra!U521+Cuman!U521+Ceco!U521+Csper!U521+Cchi!U521+Cgiur!U521</f>
        <v>0</v>
      </c>
      <c r="V521" s="42">
        <f>Cagra!V521+Cuman!V521+Ceco!V521+Csper!V521+Cchi!V521+Cgiur!V521</f>
        <v>0</v>
      </c>
      <c r="W521" s="42">
        <f>Cagra!W521+Cuman!W521+Ceco!W521+Csper!W521+Cchi!W521+Cgiur!W521</f>
        <v>0</v>
      </c>
    </row>
    <row r="522" spans="2:23" ht="30" customHeight="1">
      <c r="B522" s="23"/>
      <c r="C522" s="249">
        <v>2018</v>
      </c>
      <c r="D522" s="249"/>
      <c r="E522" s="225" t="s">
        <v>558</v>
      </c>
      <c r="F522" s="270" t="s">
        <v>557</v>
      </c>
      <c r="G522" s="270"/>
      <c r="H522" s="270"/>
      <c r="I522" s="225" t="s">
        <v>450</v>
      </c>
      <c r="J522" s="270" t="s">
        <v>17</v>
      </c>
      <c r="K522" s="270"/>
      <c r="L522" s="223" t="s">
        <v>29</v>
      </c>
      <c r="M522" s="223">
        <v>4</v>
      </c>
      <c r="N522" s="249" t="s">
        <v>19</v>
      </c>
      <c r="O522" s="249"/>
      <c r="P522" s="249"/>
      <c r="Q522" s="223" t="s">
        <v>18</v>
      </c>
      <c r="R522" s="42">
        <f>Cagra!R522+Cuman!R522+Ceco!R522+Csper!R522+Cchi!R522+Cgiur!R522</f>
        <v>0</v>
      </c>
      <c r="S522" s="42">
        <f>Cagra!S522+Cuman!S522+Ceco!S522+Csper!S522+Cchi!S522+Cgiur!S522</f>
        <v>0</v>
      </c>
      <c r="T522" s="42">
        <f>Cagra!T522+Cuman!T522+Ceco!T522+Csper!T522+Cchi!T522+Cgiur!T522</f>
        <v>0</v>
      </c>
      <c r="U522" s="42">
        <f>Cagra!U522+Cuman!U522+Ceco!U522+Csper!U522+Cchi!U522+Cgiur!U522</f>
        <v>0</v>
      </c>
      <c r="V522" s="42">
        <f>Cagra!V522+Cuman!V522+Ceco!V522+Csper!V522+Cchi!V522+Cgiur!V522</f>
        <v>0</v>
      </c>
      <c r="W522" s="42">
        <f>Cagra!W522+Cuman!W522+Ceco!W522+Csper!W522+Cchi!W522+Cgiur!W522</f>
        <v>0</v>
      </c>
    </row>
    <row r="523" spans="2:23" s="41" customFormat="1" ht="30" customHeight="1">
      <c r="B523" s="24"/>
      <c r="C523" s="259">
        <v>2018</v>
      </c>
      <c r="D523" s="259"/>
      <c r="E523" s="8" t="s">
        <v>556</v>
      </c>
      <c r="F523" s="261" t="s">
        <v>555</v>
      </c>
      <c r="G523" s="261"/>
      <c r="H523" s="261"/>
      <c r="I523" s="8" t="s">
        <v>450</v>
      </c>
      <c r="J523" s="261" t="s">
        <v>17</v>
      </c>
      <c r="K523" s="261"/>
      <c r="L523" s="226" t="s">
        <v>18</v>
      </c>
      <c r="M523" s="226">
        <v>3</v>
      </c>
      <c r="N523" s="259" t="s">
        <v>19</v>
      </c>
      <c r="O523" s="259"/>
      <c r="P523" s="259"/>
      <c r="Q523" s="226" t="s">
        <v>18</v>
      </c>
      <c r="R523" s="40">
        <f>Cagra!R523+Cuman!R523+Ceco!R523+Csper!R523+Cchi!R523+Cgiur!R523</f>
        <v>0</v>
      </c>
      <c r="S523" s="40">
        <f>Cagra!S523+Cuman!S523+Ceco!S523+Csper!S523+Cchi!S523+Cgiur!S523</f>
        <v>0</v>
      </c>
      <c r="T523" s="40">
        <f>Cagra!T523+Cuman!T523+Ceco!T523+Csper!T523+Cchi!T523+Cgiur!T523</f>
        <v>0</v>
      </c>
      <c r="U523" s="40">
        <f>Cagra!U523+Cuman!U523+Ceco!U523+Csper!U523+Cchi!U523+Cgiur!U523</f>
        <v>0</v>
      </c>
      <c r="V523" s="40">
        <f>Cagra!V523+Cuman!V523+Ceco!V523+Csper!V523+Cchi!V523+Cgiur!V523</f>
        <v>0</v>
      </c>
      <c r="W523" s="40">
        <f>Cagra!W523+Cuman!W523+Ceco!W523+Csper!W523+Cchi!W523+Cgiur!W523</f>
        <v>0</v>
      </c>
    </row>
    <row r="524" spans="2:23" ht="30" customHeight="1">
      <c r="B524" s="23"/>
      <c r="C524" s="249">
        <v>2018</v>
      </c>
      <c r="D524" s="249"/>
      <c r="E524" s="225" t="s">
        <v>554</v>
      </c>
      <c r="F524" s="270" t="s">
        <v>553</v>
      </c>
      <c r="G524" s="270"/>
      <c r="H524" s="270"/>
      <c r="I524" s="225" t="s">
        <v>450</v>
      </c>
      <c r="J524" s="270" t="s">
        <v>17</v>
      </c>
      <c r="K524" s="270"/>
      <c r="L524" s="223" t="s">
        <v>29</v>
      </c>
      <c r="M524" s="223">
        <v>4</v>
      </c>
      <c r="N524" s="249" t="s">
        <v>19</v>
      </c>
      <c r="O524" s="249"/>
      <c r="P524" s="249"/>
      <c r="Q524" s="223" t="s">
        <v>18</v>
      </c>
      <c r="R524" s="42">
        <f>Cagra!R524+Cuman!R524+Ceco!R524+Csper!R524+Cchi!R524+Cgiur!R524</f>
        <v>0</v>
      </c>
      <c r="S524" s="42">
        <f>Cagra!S524+Cuman!S524+Ceco!S524+Csper!S524+Cchi!S524+Cgiur!S524</f>
        <v>0</v>
      </c>
      <c r="T524" s="42">
        <f>Cagra!T524+Cuman!T524+Ceco!T524+Csper!T524+Cchi!T524+Cgiur!T524</f>
        <v>0</v>
      </c>
      <c r="U524" s="42">
        <f>Cagra!U524+Cuman!U524+Ceco!U524+Csper!U524+Cchi!U524+Cgiur!U524</f>
        <v>0</v>
      </c>
      <c r="V524" s="42">
        <f>Cagra!V524+Cuman!V524+Ceco!V524+Csper!V524+Cchi!V524+Cgiur!V524</f>
        <v>0</v>
      </c>
      <c r="W524" s="42">
        <f>Cagra!W524+Cuman!W524+Ceco!W524+Csper!W524+Cchi!W524+Cgiur!W524</f>
        <v>0</v>
      </c>
    </row>
    <row r="525" spans="2:23" ht="30" customHeight="1">
      <c r="B525" s="23"/>
      <c r="C525" s="249">
        <v>2018</v>
      </c>
      <c r="D525" s="249"/>
      <c r="E525" s="225" t="s">
        <v>552</v>
      </c>
      <c r="F525" s="270" t="s">
        <v>551</v>
      </c>
      <c r="G525" s="270"/>
      <c r="H525" s="270"/>
      <c r="I525" s="225" t="s">
        <v>450</v>
      </c>
      <c r="J525" s="270" t="s">
        <v>17</v>
      </c>
      <c r="K525" s="270"/>
      <c r="L525" s="223" t="s">
        <v>29</v>
      </c>
      <c r="M525" s="223">
        <v>4</v>
      </c>
      <c r="N525" s="249" t="s">
        <v>19</v>
      </c>
      <c r="O525" s="249"/>
      <c r="P525" s="249"/>
      <c r="Q525" s="223" t="s">
        <v>18</v>
      </c>
      <c r="R525" s="42">
        <f>Cagra!R525+Cuman!R525+Ceco!R525+Csper!R525+Cchi!R525+Cgiur!R525</f>
        <v>0</v>
      </c>
      <c r="S525" s="42">
        <f>Cagra!S525+Cuman!S525+Ceco!S525+Csper!S525+Cchi!S525+Cgiur!S525</f>
        <v>0</v>
      </c>
      <c r="T525" s="42">
        <f>Cagra!T525+Cuman!T525+Ceco!T525+Csper!T525+Cchi!T525+Cgiur!T525</f>
        <v>0</v>
      </c>
      <c r="U525" s="42">
        <f>Cagra!U525+Cuman!U525+Ceco!U525+Csper!U525+Cchi!U525+Cgiur!U525</f>
        <v>0</v>
      </c>
      <c r="V525" s="42">
        <f>Cagra!V525+Cuman!V525+Ceco!V525+Csper!V525+Cchi!V525+Cgiur!V525</f>
        <v>0</v>
      </c>
      <c r="W525" s="42">
        <f>Cagra!W525+Cuman!W525+Ceco!W525+Csper!W525+Cchi!W525+Cgiur!W525</f>
        <v>0</v>
      </c>
    </row>
    <row r="526" spans="2:23" s="41" customFormat="1" ht="30" customHeight="1">
      <c r="B526" s="24"/>
      <c r="C526" s="259">
        <v>2018</v>
      </c>
      <c r="D526" s="259"/>
      <c r="E526" s="8" t="s">
        <v>550</v>
      </c>
      <c r="F526" s="261" t="s">
        <v>549</v>
      </c>
      <c r="G526" s="261"/>
      <c r="H526" s="261"/>
      <c r="I526" s="8" t="s">
        <v>450</v>
      </c>
      <c r="J526" s="261" t="s">
        <v>17</v>
      </c>
      <c r="K526" s="261"/>
      <c r="L526" s="226" t="s">
        <v>18</v>
      </c>
      <c r="M526" s="226">
        <v>3</v>
      </c>
      <c r="N526" s="259" t="s">
        <v>19</v>
      </c>
      <c r="O526" s="259"/>
      <c r="P526" s="259"/>
      <c r="Q526" s="226" t="s">
        <v>18</v>
      </c>
      <c r="R526" s="40">
        <f>Cagra!R526+Cuman!R526+Ceco!R526+Csper!R526+Cchi!R526+Cgiur!R526</f>
        <v>0</v>
      </c>
      <c r="S526" s="40">
        <f>Cagra!S526+Cuman!S526+Ceco!S526+Csper!S526+Cchi!S526+Cgiur!S526</f>
        <v>0</v>
      </c>
      <c r="T526" s="40">
        <f>Cagra!T526+Cuman!T526+Ceco!T526+Csper!T526+Cchi!T526+Cgiur!T526</f>
        <v>0</v>
      </c>
      <c r="U526" s="40">
        <f>Cagra!U526+Cuman!U526+Ceco!U526+Csper!U526+Cchi!U526+Cgiur!U526</f>
        <v>0</v>
      </c>
      <c r="V526" s="40">
        <f>Cagra!V526+Cuman!V526+Ceco!V526+Csper!V526+Cchi!V526+Cgiur!V526</f>
        <v>0</v>
      </c>
      <c r="W526" s="40">
        <f>Cagra!W526+Cuman!W526+Ceco!W526+Csper!W526+Cchi!W526+Cgiur!W526</f>
        <v>0</v>
      </c>
    </row>
    <row r="527" spans="2:23" ht="30" customHeight="1">
      <c r="B527" s="23"/>
      <c r="C527" s="249">
        <v>2018</v>
      </c>
      <c r="D527" s="249"/>
      <c r="E527" s="225" t="s">
        <v>548</v>
      </c>
      <c r="F527" s="270" t="s">
        <v>547</v>
      </c>
      <c r="G527" s="270"/>
      <c r="H527" s="270"/>
      <c r="I527" s="225" t="s">
        <v>450</v>
      </c>
      <c r="J527" s="270" t="s">
        <v>17</v>
      </c>
      <c r="K527" s="270"/>
      <c r="L527" s="223" t="s">
        <v>29</v>
      </c>
      <c r="M527" s="223">
        <v>4</v>
      </c>
      <c r="N527" s="249" t="s">
        <v>19</v>
      </c>
      <c r="O527" s="249"/>
      <c r="P527" s="249"/>
      <c r="Q527" s="223" t="s">
        <v>18</v>
      </c>
      <c r="R527" s="42">
        <f>Cagra!R527+Cuman!R527+Ceco!R527+Csper!R527+Cchi!R527+Cgiur!R527</f>
        <v>0</v>
      </c>
      <c r="S527" s="42">
        <f>Cagra!S527+Cuman!S527+Ceco!S527+Csper!S527+Cchi!S527+Cgiur!S527</f>
        <v>0</v>
      </c>
      <c r="T527" s="42">
        <f>Cagra!T527+Cuman!T527+Ceco!T527+Csper!T527+Cchi!T527+Cgiur!T527</f>
        <v>0</v>
      </c>
      <c r="U527" s="42">
        <f>Cagra!U527+Cuman!U527+Ceco!U527+Csper!U527+Cchi!U527+Cgiur!U527</f>
        <v>0</v>
      </c>
      <c r="V527" s="42">
        <f>Cagra!V527+Cuman!V527+Ceco!V527+Csper!V527+Cchi!V527+Cgiur!V527</f>
        <v>0</v>
      </c>
      <c r="W527" s="42">
        <f>Cagra!W527+Cuman!W527+Ceco!W527+Csper!W527+Cchi!W527+Cgiur!W527</f>
        <v>0</v>
      </c>
    </row>
    <row r="528" spans="2:23" ht="30" customHeight="1">
      <c r="B528" s="23"/>
      <c r="C528" s="249">
        <v>2018</v>
      </c>
      <c r="D528" s="249"/>
      <c r="E528" s="225" t="s">
        <v>546</v>
      </c>
      <c r="F528" s="270" t="s">
        <v>545</v>
      </c>
      <c r="G528" s="270"/>
      <c r="H528" s="270"/>
      <c r="I528" s="225" t="s">
        <v>450</v>
      </c>
      <c r="J528" s="270" t="s">
        <v>17</v>
      </c>
      <c r="K528" s="270"/>
      <c r="L528" s="223" t="s">
        <v>29</v>
      </c>
      <c r="M528" s="223">
        <v>4</v>
      </c>
      <c r="N528" s="249" t="s">
        <v>19</v>
      </c>
      <c r="O528" s="249"/>
      <c r="P528" s="249"/>
      <c r="Q528" s="223" t="s">
        <v>18</v>
      </c>
      <c r="R528" s="42">
        <f>Cagra!R528+Cuman!R528+Ceco!R528+Csper!R528+Cchi!R528+Cgiur!R528</f>
        <v>0</v>
      </c>
      <c r="S528" s="42">
        <f>Cagra!S528+Cuman!S528+Ceco!S528+Csper!S528+Cchi!S528+Cgiur!S528</f>
        <v>0</v>
      </c>
      <c r="T528" s="42">
        <f>Cagra!T528+Cuman!T528+Ceco!T528+Csper!T528+Cchi!T528+Cgiur!T528</f>
        <v>0</v>
      </c>
      <c r="U528" s="42">
        <f>Cagra!U528+Cuman!U528+Ceco!U528+Csper!U528+Cchi!U528+Cgiur!U528</f>
        <v>0</v>
      </c>
      <c r="V528" s="42">
        <f>Cagra!V528+Cuman!V528+Ceco!V528+Csper!V528+Cchi!V528+Cgiur!V528</f>
        <v>0</v>
      </c>
      <c r="W528" s="42">
        <f>Cagra!W528+Cuman!W528+Ceco!W528+Csper!W528+Cchi!W528+Cgiur!W528</f>
        <v>0</v>
      </c>
    </row>
    <row r="529" spans="2:23" s="41" customFormat="1" ht="30" customHeight="1">
      <c r="B529" s="24"/>
      <c r="C529" s="259">
        <v>2018</v>
      </c>
      <c r="D529" s="259"/>
      <c r="E529" s="8" t="s">
        <v>544</v>
      </c>
      <c r="F529" s="261" t="s">
        <v>543</v>
      </c>
      <c r="G529" s="261"/>
      <c r="H529" s="261"/>
      <c r="I529" s="8" t="s">
        <v>450</v>
      </c>
      <c r="J529" s="261" t="s">
        <v>17</v>
      </c>
      <c r="K529" s="261"/>
      <c r="L529" s="226" t="s">
        <v>18</v>
      </c>
      <c r="M529" s="226">
        <v>3</v>
      </c>
      <c r="N529" s="259" t="s">
        <v>19</v>
      </c>
      <c r="O529" s="259"/>
      <c r="P529" s="259"/>
      <c r="Q529" s="226" t="s">
        <v>18</v>
      </c>
      <c r="R529" s="40">
        <f>Cagra!R529+Cuman!R529+Ceco!R529+Csper!R529+Cchi!R529+Cgiur!R529</f>
        <v>0</v>
      </c>
      <c r="S529" s="40">
        <f>Cagra!S529+Cuman!S529+Ceco!S529+Csper!S529+Cchi!S529+Cgiur!S529</f>
        <v>0</v>
      </c>
      <c r="T529" s="40">
        <f>Cagra!T529+Cuman!T529+Ceco!T529+Csper!T529+Cchi!T529+Cgiur!T529</f>
        <v>0</v>
      </c>
      <c r="U529" s="40">
        <f>Cagra!U529+Cuman!U529+Ceco!U529+Csper!U529+Cchi!U529+Cgiur!U529</f>
        <v>0</v>
      </c>
      <c r="V529" s="40">
        <f>Cagra!V529+Cuman!V529+Ceco!V529+Csper!V529+Cchi!V529+Cgiur!V529</f>
        <v>0</v>
      </c>
      <c r="W529" s="40">
        <f>Cagra!W529+Cuman!W529+Ceco!W529+Csper!W529+Cchi!W529+Cgiur!W529</f>
        <v>0</v>
      </c>
    </row>
    <row r="530" spans="2:23" ht="30" customHeight="1">
      <c r="B530" s="23"/>
      <c r="C530" s="249">
        <v>2018</v>
      </c>
      <c r="D530" s="249"/>
      <c r="E530" s="225" t="s">
        <v>542</v>
      </c>
      <c r="F530" s="270" t="s">
        <v>541</v>
      </c>
      <c r="G530" s="270"/>
      <c r="H530" s="270"/>
      <c r="I530" s="225" t="s">
        <v>450</v>
      </c>
      <c r="J530" s="270" t="s">
        <v>17</v>
      </c>
      <c r="K530" s="270"/>
      <c r="L530" s="223" t="s">
        <v>29</v>
      </c>
      <c r="M530" s="223">
        <v>4</v>
      </c>
      <c r="N530" s="249" t="s">
        <v>19</v>
      </c>
      <c r="O530" s="249"/>
      <c r="P530" s="249"/>
      <c r="Q530" s="223" t="s">
        <v>18</v>
      </c>
      <c r="R530" s="42">
        <f>Cagra!R530+Cuman!R530+Ceco!R530+Csper!R530+Cchi!R530+Cgiur!R530</f>
        <v>0</v>
      </c>
      <c r="S530" s="42">
        <f>Cagra!S530+Cuman!S530+Ceco!S530+Csper!S530+Cchi!S530+Cgiur!S530</f>
        <v>0</v>
      </c>
      <c r="T530" s="42">
        <f>Cagra!T530+Cuman!T530+Ceco!T530+Csper!T530+Cchi!T530+Cgiur!T530</f>
        <v>0</v>
      </c>
      <c r="U530" s="42">
        <f>Cagra!U530+Cuman!U530+Ceco!U530+Csper!U530+Cchi!U530+Cgiur!U530</f>
        <v>0</v>
      </c>
      <c r="V530" s="42">
        <f>Cagra!V530+Cuman!V530+Ceco!V530+Csper!V530+Cchi!V530+Cgiur!V530</f>
        <v>0</v>
      </c>
      <c r="W530" s="42">
        <f>Cagra!W530+Cuman!W530+Ceco!W530+Csper!W530+Cchi!W530+Cgiur!W530</f>
        <v>0</v>
      </c>
    </row>
    <row r="531" spans="2:23" s="39" customFormat="1" ht="30" customHeight="1">
      <c r="B531" s="25"/>
      <c r="C531" s="256">
        <v>2018</v>
      </c>
      <c r="D531" s="256"/>
      <c r="E531" s="231" t="s">
        <v>540</v>
      </c>
      <c r="F531" s="258" t="s">
        <v>538</v>
      </c>
      <c r="G531" s="258"/>
      <c r="H531" s="258"/>
      <c r="I531" s="231" t="s">
        <v>450</v>
      </c>
      <c r="J531" s="258" t="s">
        <v>17</v>
      </c>
      <c r="K531" s="258"/>
      <c r="L531" s="229" t="s">
        <v>18</v>
      </c>
      <c r="M531" s="229">
        <v>2</v>
      </c>
      <c r="N531" s="256" t="s">
        <v>19</v>
      </c>
      <c r="O531" s="256"/>
      <c r="P531" s="256"/>
      <c r="Q531" s="229" t="s">
        <v>18</v>
      </c>
      <c r="R531" s="38">
        <f>Cagra!R531+Cuman!R531+Ceco!R531+Csper!R531+Cchi!R531+Cgiur!R531</f>
        <v>0</v>
      </c>
      <c r="S531" s="38">
        <f>Cagra!S531+Cuman!S531+Ceco!S531+Csper!S531+Cchi!S531+Cgiur!S531</f>
        <v>0</v>
      </c>
      <c r="T531" s="38">
        <f>Cagra!T531+Cuman!T531+Ceco!T531+Csper!T531+Cchi!T531+Cgiur!T531</f>
        <v>0</v>
      </c>
      <c r="U531" s="38">
        <f>Cagra!U531+Cuman!U531+Ceco!U531+Csper!U531+Cchi!U531+Cgiur!U531</f>
        <v>0</v>
      </c>
      <c r="V531" s="38">
        <f>Cagra!V531+Cuman!V531+Ceco!V531+Csper!V531+Cchi!V531+Cgiur!V531</f>
        <v>0</v>
      </c>
      <c r="W531" s="38">
        <f>Cagra!W531+Cuman!W531+Ceco!W531+Csper!W531+Cchi!W531+Cgiur!W531</f>
        <v>0</v>
      </c>
    </row>
    <row r="532" spans="2:23" s="41" customFormat="1" ht="30" customHeight="1">
      <c r="B532" s="24"/>
      <c r="C532" s="259">
        <v>2018</v>
      </c>
      <c r="D532" s="259"/>
      <c r="E532" s="8" t="s">
        <v>539</v>
      </c>
      <c r="F532" s="261" t="s">
        <v>538</v>
      </c>
      <c r="G532" s="261"/>
      <c r="H532" s="261"/>
      <c r="I532" s="8" t="s">
        <v>450</v>
      </c>
      <c r="J532" s="261" t="s">
        <v>17</v>
      </c>
      <c r="K532" s="261"/>
      <c r="L532" s="226" t="s">
        <v>18</v>
      </c>
      <c r="M532" s="226">
        <v>3</v>
      </c>
      <c r="N532" s="259" t="s">
        <v>19</v>
      </c>
      <c r="O532" s="259"/>
      <c r="P532" s="259"/>
      <c r="Q532" s="226" t="s">
        <v>18</v>
      </c>
      <c r="R532" s="40">
        <f>Cagra!R532+Cuman!R532+Ceco!R532+Csper!R532+Cchi!R532+Cgiur!R532</f>
        <v>0</v>
      </c>
      <c r="S532" s="40">
        <f>Cagra!S532+Cuman!S532+Ceco!S532+Csper!S532+Cchi!S532+Cgiur!S532</f>
        <v>0</v>
      </c>
      <c r="T532" s="40">
        <f>Cagra!T532+Cuman!T532+Ceco!T532+Csper!T532+Cchi!T532+Cgiur!T532</f>
        <v>0</v>
      </c>
      <c r="U532" s="40">
        <f>Cagra!U532+Cuman!U532+Ceco!U532+Csper!U532+Cchi!U532+Cgiur!U532</f>
        <v>0</v>
      </c>
      <c r="V532" s="40">
        <f>Cagra!V532+Cuman!V532+Ceco!V532+Csper!V532+Cchi!V532+Cgiur!V532</f>
        <v>0</v>
      </c>
      <c r="W532" s="40">
        <f>Cagra!W532+Cuman!W532+Ceco!W532+Csper!W532+Cchi!W532+Cgiur!W532</f>
        <v>0</v>
      </c>
    </row>
    <row r="533" spans="2:23" ht="30" customHeight="1">
      <c r="B533" s="23"/>
      <c r="C533" s="249">
        <v>2018</v>
      </c>
      <c r="D533" s="249"/>
      <c r="E533" s="225" t="s">
        <v>537</v>
      </c>
      <c r="F533" s="270" t="s">
        <v>536</v>
      </c>
      <c r="G533" s="270"/>
      <c r="H533" s="270"/>
      <c r="I533" s="225" t="s">
        <v>450</v>
      </c>
      <c r="J533" s="270" t="s">
        <v>17</v>
      </c>
      <c r="K533" s="270"/>
      <c r="L533" s="223" t="s">
        <v>29</v>
      </c>
      <c r="M533" s="223">
        <v>4</v>
      </c>
      <c r="N533" s="249" t="s">
        <v>19</v>
      </c>
      <c r="O533" s="249"/>
      <c r="P533" s="249"/>
      <c r="Q533" s="223" t="s">
        <v>18</v>
      </c>
      <c r="R533" s="42">
        <f>Cagra!R533+Cuman!R533+Ceco!R533+Csper!R533+Cchi!R533+Cgiur!R533</f>
        <v>0</v>
      </c>
      <c r="S533" s="42">
        <f>Cagra!S533+Cuman!S533+Ceco!S533+Csper!S533+Cchi!S533+Cgiur!S533</f>
        <v>0</v>
      </c>
      <c r="T533" s="42">
        <f>Cagra!T533+Cuman!T533+Ceco!T533+Csper!T533+Cchi!T533+Cgiur!T533</f>
        <v>0</v>
      </c>
      <c r="U533" s="42">
        <f>Cagra!U533+Cuman!U533+Ceco!U533+Csper!U533+Cchi!U533+Cgiur!U533</f>
        <v>0</v>
      </c>
      <c r="V533" s="42">
        <f>Cagra!V533+Cuman!V533+Ceco!V533+Csper!V533+Cchi!V533+Cgiur!V533</f>
        <v>0</v>
      </c>
      <c r="W533" s="42">
        <f>Cagra!W533+Cuman!W533+Ceco!W533+Csper!W533+Cchi!W533+Cgiur!W533</f>
        <v>0</v>
      </c>
    </row>
    <row r="534" spans="2:23" ht="30" customHeight="1">
      <c r="B534" s="23"/>
      <c r="C534" s="249">
        <v>2018</v>
      </c>
      <c r="D534" s="249"/>
      <c r="E534" s="225" t="s">
        <v>535</v>
      </c>
      <c r="F534" s="270" t="s">
        <v>534</v>
      </c>
      <c r="G534" s="270"/>
      <c r="H534" s="270"/>
      <c r="I534" s="225" t="s">
        <v>450</v>
      </c>
      <c r="J534" s="270" t="s">
        <v>17</v>
      </c>
      <c r="K534" s="270"/>
      <c r="L534" s="223" t="s">
        <v>29</v>
      </c>
      <c r="M534" s="223">
        <v>4</v>
      </c>
      <c r="N534" s="249" t="s">
        <v>19</v>
      </c>
      <c r="O534" s="249"/>
      <c r="P534" s="249"/>
      <c r="Q534" s="223" t="s">
        <v>18</v>
      </c>
      <c r="R534" s="42">
        <f>Cagra!R534+Cuman!R534+Ceco!R534+Csper!R534+Cchi!R534+Cgiur!R534</f>
        <v>0</v>
      </c>
      <c r="S534" s="42">
        <f>Cagra!S534+Cuman!S534+Ceco!S534+Csper!S534+Cchi!S534+Cgiur!S534</f>
        <v>0</v>
      </c>
      <c r="T534" s="42">
        <f>Cagra!T534+Cuman!T534+Ceco!T534+Csper!T534+Cchi!T534+Cgiur!T534</f>
        <v>0</v>
      </c>
      <c r="U534" s="42">
        <f>Cagra!U534+Cuman!U534+Ceco!U534+Csper!U534+Cchi!U534+Cgiur!U534</f>
        <v>0</v>
      </c>
      <c r="V534" s="42">
        <f>Cagra!V534+Cuman!V534+Ceco!V534+Csper!V534+Cchi!V534+Cgiur!V534</f>
        <v>0</v>
      </c>
      <c r="W534" s="42">
        <f>Cagra!W534+Cuman!W534+Ceco!W534+Csper!W534+Cchi!W534+Cgiur!W534</f>
        <v>0</v>
      </c>
    </row>
    <row r="535" spans="2:23" s="39" customFormat="1" ht="30" customHeight="1">
      <c r="B535" s="25"/>
      <c r="C535" s="256">
        <v>2018</v>
      </c>
      <c r="D535" s="256"/>
      <c r="E535" s="231" t="s">
        <v>533</v>
      </c>
      <c r="F535" s="258" t="s">
        <v>531</v>
      </c>
      <c r="G535" s="258"/>
      <c r="H535" s="258"/>
      <c r="I535" s="231" t="s">
        <v>450</v>
      </c>
      <c r="J535" s="258" t="s">
        <v>17</v>
      </c>
      <c r="K535" s="258"/>
      <c r="L535" s="229" t="s">
        <v>18</v>
      </c>
      <c r="M535" s="229">
        <v>1</v>
      </c>
      <c r="N535" s="256" t="s">
        <v>19</v>
      </c>
      <c r="O535" s="256"/>
      <c r="P535" s="256"/>
      <c r="Q535" s="229" t="s">
        <v>18</v>
      </c>
      <c r="R535" s="38">
        <f>Cagra!R535+Cuman!R535+Ceco!R535+Csper!R535+Cchi!R535+Cgiur!R535</f>
        <v>0</v>
      </c>
      <c r="S535" s="38">
        <f>Cagra!S535+Cuman!S535+Ceco!S535+Csper!S535+Cchi!S535+Cgiur!S535</f>
        <v>0</v>
      </c>
      <c r="T535" s="38">
        <f>Cagra!T535+Cuman!T535+Ceco!T535+Csper!T535+Cchi!T535+Cgiur!T535</f>
        <v>0</v>
      </c>
      <c r="U535" s="38">
        <f>Cagra!U535+Cuman!U535+Ceco!U535+Csper!U535+Cchi!U535+Cgiur!U535</f>
        <v>7107.62</v>
      </c>
      <c r="V535" s="38">
        <f>Cagra!V535+Cuman!V535+Ceco!V535+Csper!V535+Cchi!V535+Cgiur!V535</f>
        <v>0</v>
      </c>
      <c r="W535" s="38">
        <f>Cagra!W535+Cuman!W535+Ceco!W535+Csper!W535+Cchi!W535+Cgiur!W535</f>
        <v>7107.62</v>
      </c>
    </row>
    <row r="536" spans="2:23" s="39" customFormat="1" ht="30" customHeight="1">
      <c r="B536" s="25"/>
      <c r="C536" s="256">
        <v>2018</v>
      </c>
      <c r="D536" s="256"/>
      <c r="E536" s="231" t="s">
        <v>532</v>
      </c>
      <c r="F536" s="258" t="s">
        <v>531</v>
      </c>
      <c r="G536" s="258"/>
      <c r="H536" s="258"/>
      <c r="I536" s="231" t="s">
        <v>450</v>
      </c>
      <c r="J536" s="258" t="s">
        <v>17</v>
      </c>
      <c r="K536" s="258"/>
      <c r="L536" s="229" t="s">
        <v>18</v>
      </c>
      <c r="M536" s="229">
        <v>2</v>
      </c>
      <c r="N536" s="256" t="s">
        <v>19</v>
      </c>
      <c r="O536" s="256"/>
      <c r="P536" s="256"/>
      <c r="Q536" s="229" t="s">
        <v>18</v>
      </c>
      <c r="R536" s="38">
        <f>Cagra!R536+Cuman!R536+Ceco!R536+Csper!R536+Cchi!R536+Cgiur!R536</f>
        <v>0</v>
      </c>
      <c r="S536" s="38">
        <f>Cagra!S536+Cuman!S536+Ceco!S536+Csper!S536+Cchi!S536+Cgiur!S536</f>
        <v>0</v>
      </c>
      <c r="T536" s="38">
        <f>Cagra!T536+Cuman!T536+Ceco!T536+Csper!T536+Cchi!T536+Cgiur!T536</f>
        <v>0</v>
      </c>
      <c r="U536" s="38">
        <f>Cagra!U536+Cuman!U536+Ceco!U536+Csper!U536+Cchi!U536+Cgiur!U536</f>
        <v>7107.62</v>
      </c>
      <c r="V536" s="38">
        <f>Cagra!V536+Cuman!V536+Ceco!V536+Csper!V536+Cchi!V536+Cgiur!V536</f>
        <v>0</v>
      </c>
      <c r="W536" s="38">
        <f>Cagra!W536+Cuman!W536+Ceco!W536+Csper!W536+Cchi!W536+Cgiur!W536</f>
        <v>7107.62</v>
      </c>
    </row>
    <row r="537" spans="2:23" s="41" customFormat="1" ht="30" customHeight="1">
      <c r="B537" s="24"/>
      <c r="C537" s="259">
        <v>2018</v>
      </c>
      <c r="D537" s="259"/>
      <c r="E537" s="8" t="s">
        <v>530</v>
      </c>
      <c r="F537" s="261" t="s">
        <v>529</v>
      </c>
      <c r="G537" s="261"/>
      <c r="H537" s="261"/>
      <c r="I537" s="8" t="s">
        <v>450</v>
      </c>
      <c r="J537" s="261" t="s">
        <v>17</v>
      </c>
      <c r="K537" s="261"/>
      <c r="L537" s="226" t="s">
        <v>18</v>
      </c>
      <c r="M537" s="226">
        <v>3</v>
      </c>
      <c r="N537" s="259" t="s">
        <v>19</v>
      </c>
      <c r="O537" s="259"/>
      <c r="P537" s="259"/>
      <c r="Q537" s="226" t="s">
        <v>18</v>
      </c>
      <c r="R537" s="40">
        <f>Cagra!R537+Cuman!R537+Ceco!R537+Csper!R537+Cchi!R537+Cgiur!R537</f>
        <v>0</v>
      </c>
      <c r="S537" s="40">
        <f>Cagra!S537+Cuman!S537+Ceco!S537+Csper!S537+Cchi!S537+Cgiur!S537</f>
        <v>0</v>
      </c>
      <c r="T537" s="40">
        <f>Cagra!T537+Cuman!T537+Ceco!T537+Csper!T537+Cchi!T537+Cgiur!T537</f>
        <v>0</v>
      </c>
      <c r="U537" s="40">
        <f>Cagra!U537+Cuman!U537+Ceco!U537+Csper!U537+Cchi!U537+Cgiur!U537</f>
        <v>0</v>
      </c>
      <c r="V537" s="40">
        <f>Cagra!V537+Cuman!V537+Ceco!V537+Csper!V537+Cchi!V537+Cgiur!V537</f>
        <v>0</v>
      </c>
      <c r="W537" s="40">
        <f>Cagra!W537+Cuman!W537+Ceco!W537+Csper!W537+Cchi!W537+Cgiur!W537</f>
        <v>0</v>
      </c>
    </row>
    <row r="538" spans="2:23" ht="30" customHeight="1">
      <c r="B538" s="23"/>
      <c r="C538" s="249">
        <v>2018</v>
      </c>
      <c r="D538" s="249"/>
      <c r="E538" s="225" t="s">
        <v>528</v>
      </c>
      <c r="F538" s="270" t="s">
        <v>527</v>
      </c>
      <c r="G538" s="270"/>
      <c r="H538" s="270"/>
      <c r="I538" s="225" t="s">
        <v>450</v>
      </c>
      <c r="J538" s="270" t="s">
        <v>17</v>
      </c>
      <c r="K538" s="270"/>
      <c r="L538" s="223" t="s">
        <v>29</v>
      </c>
      <c r="M538" s="223">
        <v>4</v>
      </c>
      <c r="N538" s="249" t="s">
        <v>19</v>
      </c>
      <c r="O538" s="249"/>
      <c r="P538" s="249"/>
      <c r="Q538" s="223" t="s">
        <v>18</v>
      </c>
      <c r="R538" s="42">
        <f>Cagra!R538+Cuman!R538+Ceco!R538+Csper!R538+Cchi!R538+Cgiur!R538</f>
        <v>0</v>
      </c>
      <c r="S538" s="42">
        <f>Cagra!S538+Cuman!S538+Ceco!S538+Csper!S538+Cchi!S538+Cgiur!S538</f>
        <v>0</v>
      </c>
      <c r="T538" s="42">
        <f>Cagra!T538+Cuman!T538+Ceco!T538+Csper!T538+Cchi!T538+Cgiur!T538</f>
        <v>0</v>
      </c>
      <c r="U538" s="42">
        <f>Cagra!U538+Cuman!U538+Ceco!U538+Csper!U538+Cchi!U538+Cgiur!U538</f>
        <v>0</v>
      </c>
      <c r="V538" s="42">
        <f>Cagra!V538+Cuman!V538+Ceco!V538+Csper!V538+Cchi!V538+Cgiur!V538</f>
        <v>0</v>
      </c>
      <c r="W538" s="42">
        <f>Cagra!W538+Cuman!W538+Ceco!W538+Csper!W538+Cchi!W538+Cgiur!W538</f>
        <v>0</v>
      </c>
    </row>
    <row r="539" spans="2:23" ht="30" customHeight="1">
      <c r="B539" s="23"/>
      <c r="C539" s="249">
        <v>2018</v>
      </c>
      <c r="D539" s="249"/>
      <c r="E539" s="225" t="s">
        <v>526</v>
      </c>
      <c r="F539" s="270" t="s">
        <v>525</v>
      </c>
      <c r="G539" s="270"/>
      <c r="H539" s="270"/>
      <c r="I539" s="225" t="s">
        <v>450</v>
      </c>
      <c r="J539" s="270" t="s">
        <v>17</v>
      </c>
      <c r="K539" s="270"/>
      <c r="L539" s="223" t="s">
        <v>29</v>
      </c>
      <c r="M539" s="223">
        <v>4</v>
      </c>
      <c r="N539" s="249" t="s">
        <v>19</v>
      </c>
      <c r="O539" s="249"/>
      <c r="P539" s="249"/>
      <c r="Q539" s="223" t="s">
        <v>18</v>
      </c>
      <c r="R539" s="42">
        <f>Cagra!R539+Cuman!R539+Ceco!R539+Csper!R539+Cchi!R539+Cgiur!R539</f>
        <v>0</v>
      </c>
      <c r="S539" s="42">
        <f>Cagra!S539+Cuman!S539+Ceco!S539+Csper!S539+Cchi!S539+Cgiur!S539</f>
        <v>0</v>
      </c>
      <c r="T539" s="42">
        <f>Cagra!T539+Cuman!T539+Ceco!T539+Csper!T539+Cchi!T539+Cgiur!T539</f>
        <v>0</v>
      </c>
      <c r="U539" s="42">
        <f>Cagra!U539+Cuman!U539+Ceco!U539+Csper!U539+Cchi!U539+Cgiur!U539</f>
        <v>0</v>
      </c>
      <c r="V539" s="42">
        <f>Cagra!V539+Cuman!V539+Ceco!V539+Csper!V539+Cchi!V539+Cgiur!V539</f>
        <v>0</v>
      </c>
      <c r="W539" s="42">
        <f>Cagra!W539+Cuman!W539+Ceco!W539+Csper!W539+Cchi!W539+Cgiur!W539</f>
        <v>0</v>
      </c>
    </row>
    <row r="540" spans="2:23" ht="30" customHeight="1">
      <c r="B540" s="23"/>
      <c r="C540" s="249">
        <v>2018</v>
      </c>
      <c r="D540" s="249"/>
      <c r="E540" s="225" t="s">
        <v>524</v>
      </c>
      <c r="F540" s="270" t="s">
        <v>523</v>
      </c>
      <c r="G540" s="270"/>
      <c r="H540" s="270"/>
      <c r="I540" s="225" t="s">
        <v>450</v>
      </c>
      <c r="J540" s="270" t="s">
        <v>17</v>
      </c>
      <c r="K540" s="270"/>
      <c r="L540" s="223" t="s">
        <v>29</v>
      </c>
      <c r="M540" s="223">
        <v>4</v>
      </c>
      <c r="N540" s="249" t="s">
        <v>19</v>
      </c>
      <c r="O540" s="249"/>
      <c r="P540" s="249"/>
      <c r="Q540" s="223" t="s">
        <v>18</v>
      </c>
      <c r="R540" s="42">
        <f>Cagra!R540+Cuman!R540+Ceco!R540+Csper!R540+Cchi!R540+Cgiur!R540</f>
        <v>0</v>
      </c>
      <c r="S540" s="42">
        <f>Cagra!S540+Cuman!S540+Ceco!S540+Csper!S540+Cchi!S540+Cgiur!S540</f>
        <v>0</v>
      </c>
      <c r="T540" s="42">
        <f>Cagra!T540+Cuman!T540+Ceco!T540+Csper!T540+Cchi!T540+Cgiur!T540</f>
        <v>0</v>
      </c>
      <c r="U540" s="42">
        <f>Cagra!U540+Cuman!U540+Ceco!U540+Csper!U540+Cchi!U540+Cgiur!U540</f>
        <v>0</v>
      </c>
      <c r="V540" s="42">
        <f>Cagra!V540+Cuman!V540+Ceco!V540+Csper!V540+Cchi!V540+Cgiur!V540</f>
        <v>0</v>
      </c>
      <c r="W540" s="42">
        <f>Cagra!W540+Cuman!W540+Ceco!W540+Csper!W540+Cchi!W540+Cgiur!W540</f>
        <v>0</v>
      </c>
    </row>
    <row r="541" spans="2:23" s="41" customFormat="1" ht="30" customHeight="1">
      <c r="B541" s="24"/>
      <c r="C541" s="259">
        <v>2018</v>
      </c>
      <c r="D541" s="259"/>
      <c r="E541" s="8" t="s">
        <v>522</v>
      </c>
      <c r="F541" s="261" t="s">
        <v>521</v>
      </c>
      <c r="G541" s="261"/>
      <c r="H541" s="261"/>
      <c r="I541" s="8" t="s">
        <v>450</v>
      </c>
      <c r="J541" s="261" t="s">
        <v>17</v>
      </c>
      <c r="K541" s="261"/>
      <c r="L541" s="226" t="s">
        <v>18</v>
      </c>
      <c r="M541" s="226">
        <v>3</v>
      </c>
      <c r="N541" s="259"/>
      <c r="O541" s="259"/>
      <c r="P541" s="259"/>
      <c r="Q541" s="226"/>
      <c r="R541" s="40">
        <f>Cagra!R541+Cuman!R541+Ceco!R541+Csper!R541+Cchi!R541+Cgiur!R541</f>
        <v>0</v>
      </c>
      <c r="S541" s="40">
        <f>Cagra!S541+Cuman!S541+Ceco!S541+Csper!S541+Cchi!S541+Cgiur!S541</f>
        <v>0</v>
      </c>
      <c r="T541" s="40">
        <f>Cagra!T541+Cuman!T541+Ceco!T541+Csper!T541+Cchi!T541+Cgiur!T541</f>
        <v>0</v>
      </c>
      <c r="U541" s="40">
        <f>Cagra!U541+Cuman!U541+Ceco!U541+Csper!U541+Cchi!U541+Cgiur!U541</f>
        <v>7107.62</v>
      </c>
      <c r="V541" s="40">
        <f>Cagra!V541+Cuman!V541+Ceco!V541+Csper!V541+Cchi!V541+Cgiur!V541</f>
        <v>0</v>
      </c>
      <c r="W541" s="40">
        <f>Cagra!W541+Cuman!W541+Ceco!W541+Csper!W541+Cchi!W541+Cgiur!W541</f>
        <v>7107.62</v>
      </c>
    </row>
    <row r="542" spans="2:23" ht="30" customHeight="1">
      <c r="B542" s="23"/>
      <c r="C542" s="249">
        <v>2018</v>
      </c>
      <c r="D542" s="249"/>
      <c r="E542" s="225" t="s">
        <v>520</v>
      </c>
      <c r="F542" s="270" t="s">
        <v>519</v>
      </c>
      <c r="G542" s="270"/>
      <c r="H542" s="270"/>
      <c r="I542" s="225" t="s">
        <v>450</v>
      </c>
      <c r="J542" s="270" t="s">
        <v>17</v>
      </c>
      <c r="K542" s="270"/>
      <c r="L542" s="223" t="s">
        <v>29</v>
      </c>
      <c r="M542" s="223">
        <v>4</v>
      </c>
      <c r="N542" s="249" t="s">
        <v>19</v>
      </c>
      <c r="O542" s="249"/>
      <c r="P542" s="249"/>
      <c r="Q542" s="223" t="s">
        <v>18</v>
      </c>
      <c r="R542" s="42">
        <f>Cagra!R542+Cuman!R542+Ceco!R542+Csper!R542+Cchi!R542+Cgiur!R542</f>
        <v>0</v>
      </c>
      <c r="S542" s="42">
        <f>Cagra!S542+Cuman!S542+Ceco!S542+Csper!S542+Cchi!S542+Cgiur!S542</f>
        <v>0</v>
      </c>
      <c r="T542" s="42">
        <f>Cagra!T542+Cuman!T542+Ceco!T542+Csper!T542+Cchi!T542+Cgiur!T542</f>
        <v>0</v>
      </c>
      <c r="U542" s="42">
        <f>Cagra!U542+Cuman!U542+Ceco!U542+Csper!U542+Cchi!U542+Cgiur!U542</f>
        <v>0</v>
      </c>
      <c r="V542" s="42">
        <f>Cagra!V542+Cuman!V542+Ceco!V542+Csper!V542+Cchi!V542+Cgiur!V542</f>
        <v>0</v>
      </c>
      <c r="W542" s="42">
        <f>Cagra!W542+Cuman!W542+Ceco!W542+Csper!W542+Cchi!W542+Cgiur!W542</f>
        <v>0</v>
      </c>
    </row>
    <row r="543" spans="2:23" ht="30" customHeight="1">
      <c r="B543" s="23"/>
      <c r="C543" s="249">
        <v>2018</v>
      </c>
      <c r="D543" s="249"/>
      <c r="E543" s="225" t="s">
        <v>518</v>
      </c>
      <c r="F543" s="270" t="s">
        <v>517</v>
      </c>
      <c r="G543" s="270"/>
      <c r="H543" s="270"/>
      <c r="I543" s="225" t="s">
        <v>450</v>
      </c>
      <c r="J543" s="270" t="s">
        <v>17</v>
      </c>
      <c r="K543" s="270"/>
      <c r="L543" s="223" t="s">
        <v>29</v>
      </c>
      <c r="M543" s="223">
        <v>4</v>
      </c>
      <c r="N543" s="249" t="s">
        <v>19</v>
      </c>
      <c r="O543" s="249"/>
      <c r="P543" s="249"/>
      <c r="Q543" s="223" t="s">
        <v>18</v>
      </c>
      <c r="R543" s="42">
        <f>Cagra!R543+Cuman!R543+Ceco!R543+Csper!R543+Cchi!R543+Cgiur!R543</f>
        <v>0</v>
      </c>
      <c r="S543" s="42">
        <f>Cagra!S543+Cuman!S543+Ceco!S543+Csper!S543+Cchi!S543+Cgiur!S543</f>
        <v>0</v>
      </c>
      <c r="T543" s="42">
        <f>Cagra!T543+Cuman!T543+Ceco!T543+Csper!T543+Cchi!T543+Cgiur!T543</f>
        <v>0</v>
      </c>
      <c r="U543" s="42">
        <f>Cagra!U543+Cuman!U543+Ceco!U543+Csper!U543+Cchi!U543+Cgiur!U543</f>
        <v>0</v>
      </c>
      <c r="V543" s="42">
        <f>Cagra!V543+Cuman!V543+Ceco!V543+Csper!V543+Cchi!V543+Cgiur!V543</f>
        <v>0</v>
      </c>
      <c r="W543" s="42">
        <f>Cagra!W543+Cuman!W543+Ceco!W543+Csper!W543+Cchi!W543+Cgiur!W543</f>
        <v>0</v>
      </c>
    </row>
    <row r="544" spans="2:23" ht="30" customHeight="1">
      <c r="B544" s="23"/>
      <c r="C544" s="249">
        <v>2018</v>
      </c>
      <c r="D544" s="249"/>
      <c r="E544" s="225" t="s">
        <v>516</v>
      </c>
      <c r="F544" s="270" t="s">
        <v>515</v>
      </c>
      <c r="G544" s="270"/>
      <c r="H544" s="270"/>
      <c r="I544" s="225" t="s">
        <v>450</v>
      </c>
      <c r="J544" s="270" t="s">
        <v>17</v>
      </c>
      <c r="K544" s="270"/>
      <c r="L544" s="223" t="s">
        <v>29</v>
      </c>
      <c r="M544" s="223">
        <v>4</v>
      </c>
      <c r="N544" s="249" t="s">
        <v>19</v>
      </c>
      <c r="O544" s="249"/>
      <c r="P544" s="249"/>
      <c r="Q544" s="223" t="s">
        <v>18</v>
      </c>
      <c r="R544" s="42">
        <f>Cagra!R544+Cuman!R544+Ceco!R544+Csper!R544+Cchi!R544+Cgiur!R544</f>
        <v>0</v>
      </c>
      <c r="S544" s="42">
        <f>Cagra!S544+Cuman!S544+Ceco!S544+Csper!S544+Cchi!S544+Cgiur!S544</f>
        <v>0</v>
      </c>
      <c r="T544" s="42">
        <f>Cagra!T544+Cuman!T544+Ceco!T544+Csper!T544+Cchi!T544+Cgiur!T544</f>
        <v>0</v>
      </c>
      <c r="U544" s="42">
        <f>Cagra!U544+Cuman!U544+Ceco!U544+Csper!U544+Cchi!U544+Cgiur!U544</f>
        <v>0</v>
      </c>
      <c r="V544" s="42">
        <f>Cagra!V544+Cuman!V544+Ceco!V544+Csper!V544+Cchi!V544+Cgiur!V544</f>
        <v>0</v>
      </c>
      <c r="W544" s="42">
        <f>Cagra!W544+Cuman!W544+Ceco!W544+Csper!W544+Cchi!W544+Cgiur!W544</f>
        <v>0</v>
      </c>
    </row>
    <row r="545" spans="2:23" ht="30" customHeight="1">
      <c r="B545" s="23"/>
      <c r="C545" s="249">
        <v>2018</v>
      </c>
      <c r="D545" s="249"/>
      <c r="E545" s="225" t="s">
        <v>514</v>
      </c>
      <c r="F545" s="270" t="s">
        <v>513</v>
      </c>
      <c r="G545" s="270"/>
      <c r="H545" s="270"/>
      <c r="I545" s="225" t="s">
        <v>450</v>
      </c>
      <c r="J545" s="270" t="s">
        <v>17</v>
      </c>
      <c r="K545" s="270"/>
      <c r="L545" s="223" t="s">
        <v>29</v>
      </c>
      <c r="M545" s="223">
        <v>4</v>
      </c>
      <c r="N545" s="249" t="s">
        <v>19</v>
      </c>
      <c r="O545" s="249"/>
      <c r="P545" s="249"/>
      <c r="Q545" s="223" t="s">
        <v>18</v>
      </c>
      <c r="R545" s="42">
        <f>Cagra!R545+Cuman!R545+Ceco!R545+Csper!R545+Cchi!R545+Cgiur!R545</f>
        <v>0</v>
      </c>
      <c r="S545" s="42">
        <f>Cagra!S545+Cuman!S545+Ceco!S545+Csper!S545+Cchi!S545+Cgiur!S545</f>
        <v>0</v>
      </c>
      <c r="T545" s="42">
        <f>Cagra!T545+Cuman!T545+Ceco!T545+Csper!T545+Cchi!T545+Cgiur!T545</f>
        <v>0</v>
      </c>
      <c r="U545" s="42">
        <f>Cagra!U545+Cuman!U545+Ceco!U545+Csper!U545+Cchi!U545+Cgiur!U545</f>
        <v>0</v>
      </c>
      <c r="V545" s="42">
        <f>Cagra!V545+Cuman!V545+Ceco!V545+Csper!V545+Cchi!V545+Cgiur!V545</f>
        <v>0</v>
      </c>
      <c r="W545" s="42">
        <f>Cagra!W545+Cuman!W545+Ceco!W545+Csper!W545+Cchi!W545+Cgiur!W545</f>
        <v>0</v>
      </c>
    </row>
    <row r="546" spans="2:23" ht="30" customHeight="1">
      <c r="B546" s="23"/>
      <c r="C546" s="249">
        <v>2018</v>
      </c>
      <c r="D546" s="249"/>
      <c r="E546" s="225" t="s">
        <v>512</v>
      </c>
      <c r="F546" s="270" t="s">
        <v>511</v>
      </c>
      <c r="G546" s="270"/>
      <c r="H546" s="270"/>
      <c r="I546" s="225" t="s">
        <v>450</v>
      </c>
      <c r="J546" s="270" t="s">
        <v>17</v>
      </c>
      <c r="K546" s="270"/>
      <c r="L546" s="223" t="s">
        <v>29</v>
      </c>
      <c r="M546" s="223">
        <v>4</v>
      </c>
      <c r="N546" s="249" t="s">
        <v>19</v>
      </c>
      <c r="O546" s="249"/>
      <c r="P546" s="249"/>
      <c r="Q546" s="223" t="s">
        <v>18</v>
      </c>
      <c r="R546" s="42">
        <f>Cagra!R546+Cuman!R546+Ceco!R546+Csper!R546+Cchi!R546+Cgiur!R546</f>
        <v>0</v>
      </c>
      <c r="S546" s="42">
        <f>Cagra!S546+Cuman!S546+Ceco!S546+Csper!S546+Cchi!S546+Cgiur!S546</f>
        <v>0</v>
      </c>
      <c r="T546" s="42">
        <f>Cagra!T546+Cuman!T546+Ceco!T546+Csper!T546+Cchi!T546+Cgiur!T546</f>
        <v>0</v>
      </c>
      <c r="U546" s="42">
        <f>Cagra!U546+Cuman!U546+Ceco!U546+Csper!U546+Cchi!U546+Cgiur!U546</f>
        <v>0</v>
      </c>
      <c r="V546" s="42">
        <f>Cagra!V546+Cuman!V546+Ceco!V546+Csper!V546+Cchi!V546+Cgiur!V546</f>
        <v>0</v>
      </c>
      <c r="W546" s="42">
        <f>Cagra!W546+Cuman!W546+Ceco!W546+Csper!W546+Cchi!W546+Cgiur!W546</f>
        <v>0</v>
      </c>
    </row>
    <row r="547" spans="2:23" ht="30" customHeight="1">
      <c r="B547" s="23"/>
      <c r="C547" s="249">
        <v>2018</v>
      </c>
      <c r="D547" s="249"/>
      <c r="E547" s="225" t="s">
        <v>510</v>
      </c>
      <c r="F547" s="270" t="s">
        <v>509</v>
      </c>
      <c r="G547" s="270"/>
      <c r="H547" s="270"/>
      <c r="I547" s="225" t="s">
        <v>450</v>
      </c>
      <c r="J547" s="270" t="s">
        <v>17</v>
      </c>
      <c r="K547" s="270"/>
      <c r="L547" s="223" t="s">
        <v>29</v>
      </c>
      <c r="M547" s="223">
        <v>4</v>
      </c>
      <c r="N547" s="249" t="s">
        <v>19</v>
      </c>
      <c r="O547" s="249"/>
      <c r="P547" s="249"/>
      <c r="Q547" s="223" t="s">
        <v>18</v>
      </c>
      <c r="R547" s="42">
        <f>Cagra!R547+Cuman!R547+Ceco!R547+Csper!R547+Cchi!R547+Cgiur!R547</f>
        <v>0</v>
      </c>
      <c r="S547" s="42">
        <f>Cagra!S547+Cuman!S547+Ceco!S547+Csper!S547+Cchi!S547+Cgiur!S547</f>
        <v>0</v>
      </c>
      <c r="T547" s="42">
        <f>Cagra!T547+Cuman!T547+Ceco!T547+Csper!T547+Cchi!T547+Cgiur!T547</f>
        <v>0</v>
      </c>
      <c r="U547" s="42">
        <f>Cagra!U547+Cuman!U547+Ceco!U547+Csper!U547+Cchi!U547+Cgiur!U547</f>
        <v>0</v>
      </c>
      <c r="V547" s="42">
        <f>Cagra!V547+Cuman!V547+Ceco!V547+Csper!V547+Cchi!V547+Cgiur!V547</f>
        <v>0</v>
      </c>
      <c r="W547" s="42">
        <f>Cagra!W547+Cuman!W547+Ceco!W547+Csper!W547+Cchi!W547+Cgiur!W547</f>
        <v>0</v>
      </c>
    </row>
    <row r="548" spans="2:23" ht="30" customHeight="1">
      <c r="B548" s="23"/>
      <c r="C548" s="249">
        <v>2018</v>
      </c>
      <c r="D548" s="249"/>
      <c r="E548" s="225" t="s">
        <v>508</v>
      </c>
      <c r="F548" s="270" t="s">
        <v>507</v>
      </c>
      <c r="G548" s="270"/>
      <c r="H548" s="270"/>
      <c r="I548" s="225" t="s">
        <v>450</v>
      </c>
      <c r="J548" s="270" t="s">
        <v>17</v>
      </c>
      <c r="K548" s="270"/>
      <c r="L548" s="223" t="s">
        <v>29</v>
      </c>
      <c r="M548" s="223">
        <v>4</v>
      </c>
      <c r="N548" s="249" t="s">
        <v>19</v>
      </c>
      <c r="O548" s="249"/>
      <c r="P548" s="249"/>
      <c r="Q548" s="223" t="s">
        <v>18</v>
      </c>
      <c r="R548" s="42">
        <f>Cagra!R548+Cuman!R548+Ceco!R548+Csper!R548+Cchi!R548+Cgiur!R548</f>
        <v>0</v>
      </c>
      <c r="S548" s="42">
        <f>Cagra!S548+Cuman!S548+Ceco!S548+Csper!S548+Cchi!S548+Cgiur!S548</f>
        <v>0</v>
      </c>
      <c r="T548" s="42">
        <f>Cagra!T548+Cuman!T548+Ceco!T548+Csper!T548+Cchi!T548+Cgiur!T548</f>
        <v>0</v>
      </c>
      <c r="U548" s="42">
        <f>Cagra!U548+Cuman!U548+Ceco!U548+Csper!U548+Cchi!U548+Cgiur!U548</f>
        <v>0</v>
      </c>
      <c r="V548" s="42">
        <f>Cagra!V548+Cuman!V548+Ceco!V548+Csper!V548+Cchi!V548+Cgiur!V548</f>
        <v>0</v>
      </c>
      <c r="W548" s="42">
        <f>Cagra!W548+Cuman!W548+Ceco!W548+Csper!W548+Cchi!W548+Cgiur!W548</f>
        <v>0</v>
      </c>
    </row>
    <row r="549" spans="2:23" ht="30" customHeight="1">
      <c r="B549" s="23"/>
      <c r="C549" s="249">
        <v>2018</v>
      </c>
      <c r="D549" s="249"/>
      <c r="E549" s="225" t="s">
        <v>506</v>
      </c>
      <c r="F549" s="270" t="s">
        <v>505</v>
      </c>
      <c r="G549" s="270"/>
      <c r="H549" s="270"/>
      <c r="I549" s="225" t="s">
        <v>450</v>
      </c>
      <c r="J549" s="270" t="s">
        <v>17</v>
      </c>
      <c r="K549" s="270"/>
      <c r="L549" s="223" t="s">
        <v>29</v>
      </c>
      <c r="M549" s="223">
        <v>4</v>
      </c>
      <c r="N549" s="249" t="s">
        <v>19</v>
      </c>
      <c r="O549" s="249"/>
      <c r="P549" s="249"/>
      <c r="Q549" s="223" t="s">
        <v>18</v>
      </c>
      <c r="R549" s="42">
        <f>Cagra!R549+Cuman!R549+Ceco!R549+Csper!R549+Cchi!R549+Cgiur!R549</f>
        <v>0</v>
      </c>
      <c r="S549" s="42">
        <f>Cagra!S549+Cuman!S549+Ceco!S549+Csper!S549+Cchi!S549+Cgiur!S549</f>
        <v>0</v>
      </c>
      <c r="T549" s="42">
        <f>Cagra!T549+Cuman!T549+Ceco!T549+Csper!T549+Cchi!T549+Cgiur!T549</f>
        <v>0</v>
      </c>
      <c r="U549" s="42">
        <f>Cagra!U549+Cuman!U549+Ceco!U549+Csper!U549+Cchi!U549+Cgiur!U549</f>
        <v>0</v>
      </c>
      <c r="V549" s="42">
        <f>Cagra!V549+Cuman!V549+Ceco!V549+Csper!V549+Cchi!V549+Cgiur!V549</f>
        <v>0</v>
      </c>
      <c r="W549" s="42">
        <f>Cagra!W549+Cuman!W549+Ceco!W549+Csper!W549+Cchi!W549+Cgiur!W549</f>
        <v>0</v>
      </c>
    </row>
    <row r="550" spans="2:23" ht="30" customHeight="1">
      <c r="B550" s="23"/>
      <c r="C550" s="249">
        <v>2018</v>
      </c>
      <c r="D550" s="249"/>
      <c r="E550" s="225" t="s">
        <v>504</v>
      </c>
      <c r="F550" s="270" t="s">
        <v>503</v>
      </c>
      <c r="G550" s="270"/>
      <c r="H550" s="270"/>
      <c r="I550" s="225" t="s">
        <v>450</v>
      </c>
      <c r="J550" s="270" t="s">
        <v>17</v>
      </c>
      <c r="K550" s="270"/>
      <c r="L550" s="223" t="s">
        <v>29</v>
      </c>
      <c r="M550" s="223">
        <v>4</v>
      </c>
      <c r="N550" s="249" t="s">
        <v>19</v>
      </c>
      <c r="O550" s="249"/>
      <c r="P550" s="249"/>
      <c r="Q550" s="223" t="s">
        <v>18</v>
      </c>
      <c r="R550" s="42">
        <f>Cagra!R550+Cuman!R550+Ceco!R550+Csper!R550+Cchi!R550+Cgiur!R550</f>
        <v>0</v>
      </c>
      <c r="S550" s="42">
        <f>Cagra!S550+Cuman!S550+Ceco!S550+Csper!S550+Cchi!S550+Cgiur!S550</f>
        <v>0</v>
      </c>
      <c r="T550" s="42">
        <f>Cagra!T550+Cuman!T550+Ceco!T550+Csper!T550+Cchi!T550+Cgiur!T550</f>
        <v>0</v>
      </c>
      <c r="U550" s="42">
        <f>Cagra!U550+Cuman!U550+Ceco!U550+Csper!U550+Cchi!U550+Cgiur!U550</f>
        <v>7107.62</v>
      </c>
      <c r="V550" s="42">
        <f>Cagra!V550+Cuman!V550+Ceco!V550+Csper!V550+Cchi!V550+Cgiur!V550</f>
        <v>0</v>
      </c>
      <c r="W550" s="42">
        <f>Cagra!W550+Cuman!W550+Ceco!W550+Csper!W550+Cchi!W550+Cgiur!W550</f>
        <v>7107.62</v>
      </c>
    </row>
    <row r="551" spans="2:23" ht="30" customHeight="1">
      <c r="B551" s="23"/>
      <c r="C551" s="249">
        <v>2018</v>
      </c>
      <c r="D551" s="249"/>
      <c r="E551" s="225" t="s">
        <v>502</v>
      </c>
      <c r="F551" s="270" t="s">
        <v>501</v>
      </c>
      <c r="G551" s="270"/>
      <c r="H551" s="270"/>
      <c r="I551" s="225" t="s">
        <v>450</v>
      </c>
      <c r="J551" s="270" t="s">
        <v>17</v>
      </c>
      <c r="K551" s="270"/>
      <c r="L551" s="223" t="s">
        <v>29</v>
      </c>
      <c r="M551" s="223">
        <v>4</v>
      </c>
      <c r="N551" s="249" t="s">
        <v>19</v>
      </c>
      <c r="O551" s="249"/>
      <c r="P551" s="249"/>
      <c r="Q551" s="223" t="s">
        <v>18</v>
      </c>
      <c r="R551" s="42">
        <f>Cagra!R551+Cuman!R551+Ceco!R551+Csper!R551+Cchi!R551+Cgiur!R551</f>
        <v>0</v>
      </c>
      <c r="S551" s="42">
        <f>Cagra!S551+Cuman!S551+Ceco!S551+Csper!S551+Cchi!S551+Cgiur!S551</f>
        <v>0</v>
      </c>
      <c r="T551" s="42">
        <f>Cagra!T551+Cuman!T551+Ceco!T551+Csper!T551+Cchi!T551+Cgiur!T551</f>
        <v>0</v>
      </c>
      <c r="U551" s="42">
        <f>Cagra!U551+Cuman!U551+Ceco!U551+Csper!U551+Cchi!U551+Cgiur!U551</f>
        <v>0</v>
      </c>
      <c r="V551" s="42">
        <f>Cagra!V551+Cuman!V551+Ceco!V551+Csper!V551+Cchi!V551+Cgiur!V551</f>
        <v>0</v>
      </c>
      <c r="W551" s="42">
        <f>Cagra!W551+Cuman!W551+Ceco!W551+Csper!W551+Cchi!W551+Cgiur!W551</f>
        <v>0</v>
      </c>
    </row>
    <row r="552" spans="2:23" ht="30" customHeight="1">
      <c r="B552" s="23"/>
      <c r="C552" s="249">
        <v>2018</v>
      </c>
      <c r="D552" s="249"/>
      <c r="E552" s="225" t="s">
        <v>500</v>
      </c>
      <c r="F552" s="270" t="s">
        <v>499</v>
      </c>
      <c r="G552" s="270"/>
      <c r="H552" s="270"/>
      <c r="I552" s="225" t="s">
        <v>450</v>
      </c>
      <c r="J552" s="270" t="s">
        <v>17</v>
      </c>
      <c r="K552" s="270"/>
      <c r="L552" s="223" t="s">
        <v>29</v>
      </c>
      <c r="M552" s="223">
        <v>4</v>
      </c>
      <c r="N552" s="249" t="s">
        <v>19</v>
      </c>
      <c r="O552" s="249"/>
      <c r="P552" s="249"/>
      <c r="Q552" s="223" t="s">
        <v>18</v>
      </c>
      <c r="R552" s="42">
        <f>Cagra!R552+Cuman!R552+Ceco!R552+Csper!R552+Cchi!R552+Cgiur!R552</f>
        <v>0</v>
      </c>
      <c r="S552" s="42">
        <f>Cagra!S552+Cuman!S552+Ceco!S552+Csper!S552+Cchi!S552+Cgiur!S552</f>
        <v>0</v>
      </c>
      <c r="T552" s="42">
        <f>Cagra!T552+Cuman!T552+Ceco!T552+Csper!T552+Cchi!T552+Cgiur!T552</f>
        <v>0</v>
      </c>
      <c r="U552" s="42">
        <f>Cagra!U552+Cuman!U552+Ceco!U552+Csper!U552+Cchi!U552+Cgiur!U552</f>
        <v>0</v>
      </c>
      <c r="V552" s="42">
        <f>Cagra!V552+Cuman!V552+Ceco!V552+Csper!V552+Cchi!V552+Cgiur!V552</f>
        <v>0</v>
      </c>
      <c r="W552" s="42">
        <f>Cagra!W552+Cuman!W552+Ceco!W552+Csper!W552+Cchi!W552+Cgiur!W552</f>
        <v>0</v>
      </c>
    </row>
    <row r="553" spans="2:23" ht="30" customHeight="1">
      <c r="B553" s="23"/>
      <c r="C553" s="249">
        <v>2018</v>
      </c>
      <c r="D553" s="249"/>
      <c r="E553" s="225" t="s">
        <v>498</v>
      </c>
      <c r="F553" s="270" t="s">
        <v>497</v>
      </c>
      <c r="G553" s="270"/>
      <c r="H553" s="270"/>
      <c r="I553" s="225" t="s">
        <v>450</v>
      </c>
      <c r="J553" s="270" t="s">
        <v>17</v>
      </c>
      <c r="K553" s="270"/>
      <c r="L553" s="223" t="s">
        <v>29</v>
      </c>
      <c r="M553" s="223">
        <v>4</v>
      </c>
      <c r="N553" s="249" t="s">
        <v>19</v>
      </c>
      <c r="O553" s="249"/>
      <c r="P553" s="249"/>
      <c r="Q553" s="223" t="s">
        <v>18</v>
      </c>
      <c r="R553" s="42">
        <f>Cagra!R553+Cuman!R553+Ceco!R553+Csper!R553+Cchi!R553+Cgiur!R553</f>
        <v>0</v>
      </c>
      <c r="S553" s="42">
        <f>Cagra!S553+Cuman!S553+Ceco!S553+Csper!S553+Cchi!S553+Cgiur!S553</f>
        <v>0</v>
      </c>
      <c r="T553" s="42">
        <f>Cagra!T553+Cuman!T553+Ceco!T553+Csper!T553+Cchi!T553+Cgiur!T553</f>
        <v>0</v>
      </c>
      <c r="U553" s="42">
        <f>Cagra!U553+Cuman!U553+Ceco!U553+Csper!U553+Cchi!U553+Cgiur!U553</f>
        <v>0</v>
      </c>
      <c r="V553" s="42">
        <f>Cagra!V553+Cuman!V553+Ceco!V553+Csper!V553+Cchi!V553+Cgiur!V553</f>
        <v>0</v>
      </c>
      <c r="W553" s="42">
        <f>Cagra!W553+Cuman!W553+Ceco!W553+Csper!W553+Cchi!W553+Cgiur!W553</f>
        <v>0</v>
      </c>
    </row>
    <row r="554" spans="2:23" ht="30" customHeight="1">
      <c r="B554" s="23"/>
      <c r="C554" s="249">
        <v>2018</v>
      </c>
      <c r="D554" s="249"/>
      <c r="E554" s="225" t="s">
        <v>496</v>
      </c>
      <c r="F554" s="270" t="s">
        <v>495</v>
      </c>
      <c r="G554" s="270"/>
      <c r="H554" s="270"/>
      <c r="I554" s="225" t="s">
        <v>450</v>
      </c>
      <c r="J554" s="270" t="s">
        <v>17</v>
      </c>
      <c r="K554" s="270"/>
      <c r="L554" s="223" t="s">
        <v>29</v>
      </c>
      <c r="M554" s="223">
        <v>4</v>
      </c>
      <c r="N554" s="249" t="s">
        <v>19</v>
      </c>
      <c r="O554" s="249"/>
      <c r="P554" s="249"/>
      <c r="Q554" s="223" t="s">
        <v>18</v>
      </c>
      <c r="R554" s="42">
        <f>Cagra!R554+Cuman!R554+Ceco!R554+Csper!R554+Cchi!R554+Cgiur!R554</f>
        <v>0</v>
      </c>
      <c r="S554" s="42">
        <f>Cagra!S554+Cuman!S554+Ceco!S554+Csper!S554+Cchi!S554+Cgiur!S554</f>
        <v>0</v>
      </c>
      <c r="T554" s="42">
        <f>Cagra!T554+Cuman!T554+Ceco!T554+Csper!T554+Cchi!T554+Cgiur!T554</f>
        <v>0</v>
      </c>
      <c r="U554" s="42">
        <f>Cagra!U554+Cuman!U554+Ceco!U554+Csper!U554+Cchi!U554+Cgiur!U554</f>
        <v>0</v>
      </c>
      <c r="V554" s="42">
        <f>Cagra!V554+Cuman!V554+Ceco!V554+Csper!V554+Cchi!V554+Cgiur!V554</f>
        <v>0</v>
      </c>
      <c r="W554" s="42">
        <f>Cagra!W554+Cuman!W554+Ceco!W554+Csper!W554+Cchi!W554+Cgiur!W554</f>
        <v>0</v>
      </c>
    </row>
    <row r="555" spans="2:23" ht="30" customHeight="1">
      <c r="B555" s="23"/>
      <c r="C555" s="249">
        <v>2018</v>
      </c>
      <c r="D555" s="249"/>
      <c r="E555" s="225" t="s">
        <v>494</v>
      </c>
      <c r="F555" s="270" t="s">
        <v>493</v>
      </c>
      <c r="G555" s="270"/>
      <c r="H555" s="270"/>
      <c r="I555" s="225" t="s">
        <v>450</v>
      </c>
      <c r="J555" s="270" t="s">
        <v>17</v>
      </c>
      <c r="K555" s="270"/>
      <c r="L555" s="223" t="s">
        <v>29</v>
      </c>
      <c r="M555" s="223">
        <v>4</v>
      </c>
      <c r="N555" s="249" t="s">
        <v>19</v>
      </c>
      <c r="O555" s="249"/>
      <c r="P555" s="249"/>
      <c r="Q555" s="223" t="s">
        <v>18</v>
      </c>
      <c r="R555" s="42">
        <f>Cagra!R555+Cuman!R555+Ceco!R555+Csper!R555+Cchi!R555+Cgiur!R555</f>
        <v>0</v>
      </c>
      <c r="S555" s="42">
        <f>Cagra!S555+Cuman!S555+Ceco!S555+Csper!S555+Cchi!S555+Cgiur!S555</f>
        <v>0</v>
      </c>
      <c r="T555" s="42">
        <f>Cagra!T555+Cuman!T555+Ceco!T555+Csper!T555+Cchi!T555+Cgiur!T555</f>
        <v>0</v>
      </c>
      <c r="U555" s="42">
        <f>Cagra!U555+Cuman!U555+Ceco!U555+Csper!U555+Cchi!U555+Cgiur!U555</f>
        <v>0</v>
      </c>
      <c r="V555" s="42">
        <f>Cagra!V555+Cuman!V555+Ceco!V555+Csper!V555+Cchi!V555+Cgiur!V555</f>
        <v>0</v>
      </c>
      <c r="W555" s="42">
        <f>Cagra!W555+Cuman!W555+Ceco!W555+Csper!W555+Cchi!W555+Cgiur!W555</f>
        <v>0</v>
      </c>
    </row>
    <row r="556" spans="2:23" ht="30" customHeight="1">
      <c r="B556" s="23"/>
      <c r="C556" s="249">
        <v>2018</v>
      </c>
      <c r="D556" s="249"/>
      <c r="E556" s="225" t="s">
        <v>492</v>
      </c>
      <c r="F556" s="270" t="s">
        <v>491</v>
      </c>
      <c r="G556" s="270"/>
      <c r="H556" s="270"/>
      <c r="I556" s="225" t="s">
        <v>450</v>
      </c>
      <c r="J556" s="270" t="s">
        <v>17</v>
      </c>
      <c r="K556" s="270"/>
      <c r="L556" s="223" t="s">
        <v>29</v>
      </c>
      <c r="M556" s="223">
        <v>4</v>
      </c>
      <c r="N556" s="249" t="s">
        <v>19</v>
      </c>
      <c r="O556" s="249"/>
      <c r="P556" s="249"/>
      <c r="Q556" s="223" t="s">
        <v>18</v>
      </c>
      <c r="R556" s="42">
        <f>Cagra!R556+Cuman!R556+Ceco!R556+Csper!R556+Cchi!R556+Cgiur!R556</f>
        <v>0</v>
      </c>
      <c r="S556" s="42">
        <f>Cagra!S556+Cuman!S556+Ceco!S556+Csper!S556+Cchi!S556+Cgiur!S556</f>
        <v>0</v>
      </c>
      <c r="T556" s="42">
        <f>Cagra!T556+Cuman!T556+Ceco!T556+Csper!T556+Cchi!T556+Cgiur!T556</f>
        <v>0</v>
      </c>
      <c r="U556" s="42">
        <f>Cagra!U556+Cuman!U556+Ceco!U556+Csper!U556+Cchi!U556+Cgiur!U556</f>
        <v>0</v>
      </c>
      <c r="V556" s="42">
        <f>Cagra!V556+Cuman!V556+Ceco!V556+Csper!V556+Cchi!V556+Cgiur!V556</f>
        <v>0</v>
      </c>
      <c r="W556" s="42">
        <f>Cagra!W556+Cuman!W556+Ceco!W556+Csper!W556+Cchi!W556+Cgiur!W556</f>
        <v>0</v>
      </c>
    </row>
    <row r="557" spans="2:23" ht="30" customHeight="1">
      <c r="B557" s="23"/>
      <c r="C557" s="249">
        <v>2018</v>
      </c>
      <c r="D557" s="249"/>
      <c r="E557" s="225" t="s">
        <v>490</v>
      </c>
      <c r="F557" s="270" t="s">
        <v>489</v>
      </c>
      <c r="G557" s="270"/>
      <c r="H557" s="270"/>
      <c r="I557" s="225" t="s">
        <v>450</v>
      </c>
      <c r="J557" s="270" t="s">
        <v>17</v>
      </c>
      <c r="K557" s="270"/>
      <c r="L557" s="223" t="s">
        <v>29</v>
      </c>
      <c r="M557" s="223">
        <v>4</v>
      </c>
      <c r="N557" s="249" t="s">
        <v>19</v>
      </c>
      <c r="O557" s="249"/>
      <c r="P557" s="249"/>
      <c r="Q557" s="223" t="s">
        <v>18</v>
      </c>
      <c r="R557" s="42">
        <f>Cagra!R557+Cuman!R557+Ceco!R557+Csper!R557+Cchi!R557+Cgiur!R557</f>
        <v>0</v>
      </c>
      <c r="S557" s="42">
        <f>Cagra!S557+Cuman!S557+Ceco!S557+Csper!S557+Cchi!S557+Cgiur!S557</f>
        <v>0</v>
      </c>
      <c r="T557" s="42">
        <f>Cagra!T557+Cuman!T557+Ceco!T557+Csper!T557+Cchi!T557+Cgiur!T557</f>
        <v>0</v>
      </c>
      <c r="U557" s="42">
        <f>Cagra!U557+Cuman!U557+Ceco!U557+Csper!U557+Cchi!U557+Cgiur!U557</f>
        <v>0</v>
      </c>
      <c r="V557" s="42">
        <f>Cagra!V557+Cuman!V557+Ceco!V557+Csper!V557+Cchi!V557+Cgiur!V557</f>
        <v>0</v>
      </c>
      <c r="W557" s="42">
        <f>Cagra!W557+Cuman!W557+Ceco!W557+Csper!W557+Cchi!W557+Cgiur!W557</f>
        <v>0</v>
      </c>
    </row>
    <row r="558" spans="2:23" ht="30" customHeight="1">
      <c r="B558" s="23"/>
      <c r="C558" s="249">
        <v>2018</v>
      </c>
      <c r="D558" s="249"/>
      <c r="E558" s="225" t="s">
        <v>488</v>
      </c>
      <c r="F558" s="270" t="s">
        <v>487</v>
      </c>
      <c r="G558" s="270"/>
      <c r="H558" s="270"/>
      <c r="I558" s="225" t="s">
        <v>450</v>
      </c>
      <c r="J558" s="270" t="s">
        <v>17</v>
      </c>
      <c r="K558" s="270"/>
      <c r="L558" s="223" t="s">
        <v>29</v>
      </c>
      <c r="M558" s="223">
        <v>4</v>
      </c>
      <c r="N558" s="249" t="s">
        <v>19</v>
      </c>
      <c r="O558" s="249"/>
      <c r="P558" s="249"/>
      <c r="Q558" s="223" t="s">
        <v>18</v>
      </c>
      <c r="R558" s="42">
        <f>Cagra!R558+Cuman!R558+Ceco!R558+Csper!R558+Cchi!R558+Cgiur!R558</f>
        <v>0</v>
      </c>
      <c r="S558" s="42">
        <f>Cagra!S558+Cuman!S558+Ceco!S558+Csper!S558+Cchi!S558+Cgiur!S558</f>
        <v>0</v>
      </c>
      <c r="T558" s="42">
        <f>Cagra!T558+Cuman!T558+Ceco!T558+Csper!T558+Cchi!T558+Cgiur!T558</f>
        <v>0</v>
      </c>
      <c r="U558" s="42">
        <f>Cagra!U558+Cuman!U558+Ceco!U558+Csper!U558+Cchi!U558+Cgiur!U558</f>
        <v>0</v>
      </c>
      <c r="V558" s="42">
        <f>Cagra!V558+Cuman!V558+Ceco!V558+Csper!V558+Cchi!V558+Cgiur!V558</f>
        <v>0</v>
      </c>
      <c r="W558" s="42">
        <f>Cagra!W558+Cuman!W558+Ceco!W558+Csper!W558+Cchi!W558+Cgiur!W558</f>
        <v>0</v>
      </c>
    </row>
    <row r="559" spans="2:23" ht="30" customHeight="1">
      <c r="B559" s="23"/>
      <c r="C559" s="249">
        <v>2018</v>
      </c>
      <c r="D559" s="249"/>
      <c r="E559" s="225" t="s">
        <v>486</v>
      </c>
      <c r="F559" s="270" t="s">
        <v>485</v>
      </c>
      <c r="G559" s="270"/>
      <c r="H559" s="270"/>
      <c r="I559" s="225" t="s">
        <v>450</v>
      </c>
      <c r="J559" s="270" t="s">
        <v>17</v>
      </c>
      <c r="K559" s="270"/>
      <c r="L559" s="223" t="s">
        <v>29</v>
      </c>
      <c r="M559" s="223">
        <v>4</v>
      </c>
      <c r="N559" s="249" t="s">
        <v>19</v>
      </c>
      <c r="O559" s="249"/>
      <c r="P559" s="249"/>
      <c r="Q559" s="223" t="s">
        <v>18</v>
      </c>
      <c r="R559" s="42">
        <f>Cagra!R559+Cuman!R559+Ceco!R559+Csper!R559+Cchi!R559+Cgiur!R559</f>
        <v>0</v>
      </c>
      <c r="S559" s="42">
        <f>Cagra!S559+Cuman!S559+Ceco!S559+Csper!S559+Cchi!S559+Cgiur!S559</f>
        <v>0</v>
      </c>
      <c r="T559" s="42">
        <f>Cagra!T559+Cuman!T559+Ceco!T559+Csper!T559+Cchi!T559+Cgiur!T559</f>
        <v>0</v>
      </c>
      <c r="U559" s="42">
        <f>Cagra!U559+Cuman!U559+Ceco!U559+Csper!U559+Cchi!U559+Cgiur!U559</f>
        <v>0</v>
      </c>
      <c r="V559" s="42">
        <f>Cagra!V559+Cuman!V559+Ceco!V559+Csper!V559+Cchi!V559+Cgiur!V559</f>
        <v>0</v>
      </c>
      <c r="W559" s="42">
        <f>Cagra!W559+Cuman!W559+Ceco!W559+Csper!W559+Cchi!W559+Cgiur!W559</f>
        <v>0</v>
      </c>
    </row>
    <row r="560" spans="2:23" ht="30" customHeight="1">
      <c r="B560" s="23"/>
      <c r="C560" s="249">
        <v>2018</v>
      </c>
      <c r="D560" s="249"/>
      <c r="E560" s="225" t="s">
        <v>484</v>
      </c>
      <c r="F560" s="270" t="s">
        <v>483</v>
      </c>
      <c r="G560" s="270"/>
      <c r="H560" s="270"/>
      <c r="I560" s="225" t="s">
        <v>450</v>
      </c>
      <c r="J560" s="270" t="s">
        <v>17</v>
      </c>
      <c r="K560" s="270"/>
      <c r="L560" s="223" t="s">
        <v>29</v>
      </c>
      <c r="M560" s="223">
        <v>4</v>
      </c>
      <c r="N560" s="249" t="s">
        <v>19</v>
      </c>
      <c r="O560" s="249"/>
      <c r="P560" s="249"/>
      <c r="Q560" s="223" t="s">
        <v>18</v>
      </c>
      <c r="R560" s="42">
        <f>Cagra!R560+Cuman!R560+Ceco!R560+Csper!R560+Cchi!R560+Cgiur!R560</f>
        <v>0</v>
      </c>
      <c r="S560" s="42">
        <f>Cagra!S560+Cuman!S560+Ceco!S560+Csper!S560+Cchi!S560+Cgiur!S560</f>
        <v>0</v>
      </c>
      <c r="T560" s="42">
        <f>Cagra!T560+Cuman!T560+Ceco!T560+Csper!T560+Cchi!T560+Cgiur!T560</f>
        <v>0</v>
      </c>
      <c r="U560" s="42">
        <f>Cagra!U560+Cuman!U560+Ceco!U560+Csper!U560+Cchi!U560+Cgiur!U560</f>
        <v>0</v>
      </c>
      <c r="V560" s="42">
        <f>Cagra!V560+Cuman!V560+Ceco!V560+Csper!V560+Cchi!V560+Cgiur!V560</f>
        <v>0</v>
      </c>
      <c r="W560" s="42">
        <f>Cagra!W560+Cuman!W560+Ceco!W560+Csper!W560+Cchi!W560+Cgiur!W560</f>
        <v>0</v>
      </c>
    </row>
    <row r="561" spans="2:23" ht="30" customHeight="1">
      <c r="B561" s="23"/>
      <c r="C561" s="249">
        <v>2018</v>
      </c>
      <c r="D561" s="249"/>
      <c r="E561" s="225" t="s">
        <v>482</v>
      </c>
      <c r="F561" s="270" t="s">
        <v>481</v>
      </c>
      <c r="G561" s="270"/>
      <c r="H561" s="270"/>
      <c r="I561" s="225" t="s">
        <v>450</v>
      </c>
      <c r="J561" s="270" t="s">
        <v>17</v>
      </c>
      <c r="K561" s="270"/>
      <c r="L561" s="223" t="s">
        <v>29</v>
      </c>
      <c r="M561" s="223">
        <v>4</v>
      </c>
      <c r="N561" s="249" t="s">
        <v>19</v>
      </c>
      <c r="O561" s="249"/>
      <c r="P561" s="249"/>
      <c r="Q561" s="223" t="s">
        <v>18</v>
      </c>
      <c r="R561" s="42">
        <f>Cagra!R561+Cuman!R561+Ceco!R561+Csper!R561+Cchi!R561+Cgiur!R561</f>
        <v>0</v>
      </c>
      <c r="S561" s="42">
        <f>Cagra!S561+Cuman!S561+Ceco!S561+Csper!S561+Cchi!S561+Cgiur!S561</f>
        <v>0</v>
      </c>
      <c r="T561" s="42">
        <f>Cagra!T561+Cuman!T561+Ceco!T561+Csper!T561+Cchi!T561+Cgiur!T561</f>
        <v>0</v>
      </c>
      <c r="U561" s="42">
        <f>Cagra!U561+Cuman!U561+Ceco!U561+Csper!U561+Cchi!U561+Cgiur!U561</f>
        <v>0</v>
      </c>
      <c r="V561" s="42">
        <f>Cagra!V561+Cuman!V561+Ceco!V561+Csper!V561+Cchi!V561+Cgiur!V561</f>
        <v>0</v>
      </c>
      <c r="W561" s="42">
        <f>Cagra!W561+Cuman!W561+Ceco!W561+Csper!W561+Cchi!W561+Cgiur!W561</f>
        <v>0</v>
      </c>
    </row>
    <row r="562" spans="2:23" ht="30" customHeight="1">
      <c r="B562" s="23"/>
      <c r="C562" s="249">
        <v>2018</v>
      </c>
      <c r="D562" s="249"/>
      <c r="E562" s="225" t="s">
        <v>480</v>
      </c>
      <c r="F562" s="270" t="s">
        <v>479</v>
      </c>
      <c r="G562" s="270"/>
      <c r="H562" s="270"/>
      <c r="I562" s="225" t="s">
        <v>450</v>
      </c>
      <c r="J562" s="270" t="s">
        <v>17</v>
      </c>
      <c r="K562" s="270"/>
      <c r="L562" s="223" t="s">
        <v>29</v>
      </c>
      <c r="M562" s="223">
        <v>4</v>
      </c>
      <c r="N562" s="249" t="s">
        <v>19</v>
      </c>
      <c r="O562" s="249"/>
      <c r="P562" s="249"/>
      <c r="Q562" s="223" t="s">
        <v>18</v>
      </c>
      <c r="R562" s="42">
        <f>Cagra!R562+Cuman!R562+Ceco!R562+Csper!R562+Cchi!R562+Cgiur!R562</f>
        <v>0</v>
      </c>
      <c r="S562" s="42">
        <f>Cagra!S562+Cuman!S562+Ceco!S562+Csper!S562+Cchi!S562+Cgiur!S562</f>
        <v>0</v>
      </c>
      <c r="T562" s="42">
        <f>Cagra!T562+Cuman!T562+Ceco!T562+Csper!T562+Cchi!T562+Cgiur!T562</f>
        <v>0</v>
      </c>
      <c r="U562" s="42">
        <f>Cagra!U562+Cuman!U562+Ceco!U562+Csper!U562+Cchi!U562+Cgiur!U562</f>
        <v>0</v>
      </c>
      <c r="V562" s="42">
        <f>Cagra!V562+Cuman!V562+Ceco!V562+Csper!V562+Cchi!V562+Cgiur!V562</f>
        <v>0</v>
      </c>
      <c r="W562" s="42">
        <f>Cagra!W562+Cuman!W562+Ceco!W562+Csper!W562+Cchi!W562+Cgiur!W562</f>
        <v>0</v>
      </c>
    </row>
    <row r="563" spans="2:23" ht="30" customHeight="1">
      <c r="B563" s="23"/>
      <c r="C563" s="249">
        <v>2018</v>
      </c>
      <c r="D563" s="249"/>
      <c r="E563" s="225" t="s">
        <v>478</v>
      </c>
      <c r="F563" s="270" t="s">
        <v>477</v>
      </c>
      <c r="G563" s="270"/>
      <c r="H563" s="270"/>
      <c r="I563" s="225" t="s">
        <v>450</v>
      </c>
      <c r="J563" s="270" t="s">
        <v>17</v>
      </c>
      <c r="K563" s="270"/>
      <c r="L563" s="223" t="s">
        <v>29</v>
      </c>
      <c r="M563" s="223">
        <v>4</v>
      </c>
      <c r="N563" s="249" t="s">
        <v>19</v>
      </c>
      <c r="O563" s="249"/>
      <c r="P563" s="249"/>
      <c r="Q563" s="223" t="s">
        <v>18</v>
      </c>
      <c r="R563" s="42">
        <f>Cagra!R563+Cuman!R563+Ceco!R563+Csper!R563+Cchi!R563+Cgiur!R563</f>
        <v>0</v>
      </c>
      <c r="S563" s="42">
        <f>Cagra!S563+Cuman!S563+Ceco!S563+Csper!S563+Cchi!S563+Cgiur!S563</f>
        <v>0</v>
      </c>
      <c r="T563" s="42">
        <f>Cagra!T563+Cuman!T563+Ceco!T563+Csper!T563+Cchi!T563+Cgiur!T563</f>
        <v>0</v>
      </c>
      <c r="U563" s="42">
        <f>Cagra!U563+Cuman!U563+Ceco!U563+Csper!U563+Cchi!U563+Cgiur!U563</f>
        <v>0</v>
      </c>
      <c r="V563" s="42">
        <f>Cagra!V563+Cuman!V563+Ceco!V563+Csper!V563+Cchi!V563+Cgiur!V563</f>
        <v>0</v>
      </c>
      <c r="W563" s="42">
        <f>Cagra!W563+Cuman!W563+Ceco!W563+Csper!W563+Cchi!W563+Cgiur!W563</f>
        <v>0</v>
      </c>
    </row>
    <row r="564" spans="2:23" ht="30" customHeight="1">
      <c r="B564" s="23"/>
      <c r="C564" s="249">
        <v>2018</v>
      </c>
      <c r="D564" s="249"/>
      <c r="E564" s="225" t="s">
        <v>476</v>
      </c>
      <c r="F564" s="270" t="s">
        <v>475</v>
      </c>
      <c r="G564" s="270"/>
      <c r="H564" s="270"/>
      <c r="I564" s="225" t="s">
        <v>450</v>
      </c>
      <c r="J564" s="270" t="s">
        <v>17</v>
      </c>
      <c r="K564" s="270"/>
      <c r="L564" s="223" t="s">
        <v>29</v>
      </c>
      <c r="M564" s="223">
        <v>4</v>
      </c>
      <c r="N564" s="249" t="s">
        <v>19</v>
      </c>
      <c r="O564" s="249"/>
      <c r="P564" s="249"/>
      <c r="Q564" s="223" t="s">
        <v>18</v>
      </c>
      <c r="R564" s="42">
        <f>Cagra!R564+Cuman!R564+Ceco!R564+Csper!R564+Cchi!R564+Cgiur!R564</f>
        <v>0</v>
      </c>
      <c r="S564" s="42">
        <f>Cagra!S564+Cuman!S564+Ceco!S564+Csper!S564+Cchi!S564+Cgiur!S564</f>
        <v>0</v>
      </c>
      <c r="T564" s="42">
        <f>Cagra!T564+Cuman!T564+Ceco!T564+Csper!T564+Cchi!T564+Cgiur!T564</f>
        <v>0</v>
      </c>
      <c r="U564" s="42">
        <f>Cagra!U564+Cuman!U564+Ceco!U564+Csper!U564+Cchi!U564+Cgiur!U564</f>
        <v>0</v>
      </c>
      <c r="V564" s="42">
        <f>Cagra!V564+Cuman!V564+Ceco!V564+Csper!V564+Cchi!V564+Cgiur!V564</f>
        <v>0</v>
      </c>
      <c r="W564" s="42">
        <f>Cagra!W564+Cuman!W564+Ceco!W564+Csper!W564+Cchi!W564+Cgiur!W564</f>
        <v>0</v>
      </c>
    </row>
    <row r="565" spans="2:23" s="45" customFormat="1" ht="30" customHeight="1">
      <c r="B565" s="23"/>
      <c r="C565" s="249">
        <v>2018</v>
      </c>
      <c r="D565" s="249"/>
      <c r="E565" s="228" t="s">
        <v>474</v>
      </c>
      <c r="F565" s="251" t="s">
        <v>473</v>
      </c>
      <c r="G565" s="251"/>
      <c r="H565" s="251"/>
      <c r="I565" s="228" t="s">
        <v>450</v>
      </c>
      <c r="J565" s="251" t="s">
        <v>17</v>
      </c>
      <c r="K565" s="251"/>
      <c r="L565" s="227" t="s">
        <v>29</v>
      </c>
      <c r="M565" s="227">
        <v>4</v>
      </c>
      <c r="N565" s="253" t="s">
        <v>19</v>
      </c>
      <c r="O565" s="253"/>
      <c r="P565" s="253"/>
      <c r="Q565" s="227" t="s">
        <v>18</v>
      </c>
      <c r="R565" s="44">
        <f>Cagra!R565+Cuman!R565+Ceco!R565+Csper!R565+Cchi!R565+Cgiur!R565</f>
        <v>0</v>
      </c>
      <c r="S565" s="44">
        <f>Cagra!S565+Cuman!S565+Ceco!S565+Csper!S565+Cchi!S565+Cgiur!S565</f>
        <v>0</v>
      </c>
      <c r="T565" s="44">
        <f>Cagra!T565+Cuman!T565+Ceco!T565+Csper!T565+Cchi!T565+Cgiur!T565</f>
        <v>0</v>
      </c>
      <c r="U565" s="44">
        <f>Cagra!U565+Cuman!U565+Ceco!U565+Csper!U565+Cchi!U565+Cgiur!U565</f>
        <v>0</v>
      </c>
      <c r="V565" s="44">
        <f>Cagra!V565+Cuman!V565+Ceco!V565+Csper!V565+Cchi!V565+Cgiur!V565</f>
        <v>0</v>
      </c>
      <c r="W565" s="44">
        <f>Cagra!W565+Cuman!W565+Ceco!W565+Csper!W565+Cchi!W565+Cgiur!W565</f>
        <v>0</v>
      </c>
    </row>
    <row r="566" spans="2:23" s="45" customFormat="1" ht="30" customHeight="1">
      <c r="B566" s="23"/>
      <c r="C566" s="249">
        <v>2018</v>
      </c>
      <c r="D566" s="249"/>
      <c r="E566" s="228" t="s">
        <v>472</v>
      </c>
      <c r="F566" s="251" t="s">
        <v>471</v>
      </c>
      <c r="G566" s="251"/>
      <c r="H566" s="251"/>
      <c r="I566" s="228" t="s">
        <v>450</v>
      </c>
      <c r="J566" s="251" t="s">
        <v>17</v>
      </c>
      <c r="K566" s="251"/>
      <c r="L566" s="227" t="s">
        <v>29</v>
      </c>
      <c r="M566" s="227">
        <v>4</v>
      </c>
      <c r="N566" s="253" t="s">
        <v>19</v>
      </c>
      <c r="O566" s="253"/>
      <c r="P566" s="253"/>
      <c r="Q566" s="227" t="s">
        <v>18</v>
      </c>
      <c r="R566" s="44">
        <f>Cagra!R566+Cuman!R566+Ceco!R566+Csper!R566+Cchi!R566+Cgiur!R566</f>
        <v>0</v>
      </c>
      <c r="S566" s="44">
        <f>Cagra!S566+Cuman!S566+Ceco!S566+Csper!S566+Cchi!S566+Cgiur!S566</f>
        <v>0</v>
      </c>
      <c r="T566" s="44">
        <f>Cagra!T566+Cuman!T566+Ceco!T566+Csper!T566+Cchi!T566+Cgiur!T566</f>
        <v>0</v>
      </c>
      <c r="U566" s="44">
        <f>Cagra!U566+Cuman!U566+Ceco!U566+Csper!U566+Cchi!U566+Cgiur!U566</f>
        <v>0</v>
      </c>
      <c r="V566" s="44">
        <f>Cagra!V566+Cuman!V566+Ceco!V566+Csper!V566+Cchi!V566+Cgiur!V566</f>
        <v>0</v>
      </c>
      <c r="W566" s="44">
        <f>Cagra!W566+Cuman!W566+Ceco!W566+Csper!W566+Cchi!W566+Cgiur!W566</f>
        <v>0</v>
      </c>
    </row>
    <row r="567" spans="2:23" s="45" customFormat="1" ht="30" customHeight="1">
      <c r="B567" s="23"/>
      <c r="C567" s="249">
        <v>2018</v>
      </c>
      <c r="D567" s="249"/>
      <c r="E567" s="228" t="s">
        <v>470</v>
      </c>
      <c r="F567" s="251" t="s">
        <v>469</v>
      </c>
      <c r="G567" s="251"/>
      <c r="H567" s="251"/>
      <c r="I567" s="228" t="s">
        <v>450</v>
      </c>
      <c r="J567" s="251" t="s">
        <v>17</v>
      </c>
      <c r="K567" s="251"/>
      <c r="L567" s="227" t="s">
        <v>29</v>
      </c>
      <c r="M567" s="227">
        <v>4</v>
      </c>
      <c r="N567" s="253" t="s">
        <v>19</v>
      </c>
      <c r="O567" s="253"/>
      <c r="P567" s="253"/>
      <c r="Q567" s="227" t="s">
        <v>18</v>
      </c>
      <c r="R567" s="44">
        <f>Cagra!R567+Cuman!R567+Ceco!R567+Csper!R567+Cchi!R567+Cgiur!R567</f>
        <v>0</v>
      </c>
      <c r="S567" s="44">
        <f>Cagra!S567+Cuman!S567+Ceco!S567+Csper!S567+Cchi!S567+Cgiur!S567</f>
        <v>0</v>
      </c>
      <c r="T567" s="44">
        <f>Cagra!T567+Cuman!T567+Ceco!T567+Csper!T567+Cchi!T567+Cgiur!T567</f>
        <v>0</v>
      </c>
      <c r="U567" s="44">
        <f>Cagra!U567+Cuman!U567+Ceco!U567+Csper!U567+Cchi!U567+Cgiur!U567</f>
        <v>0</v>
      </c>
      <c r="V567" s="44">
        <f>Cagra!V567+Cuman!V567+Ceco!V567+Csper!V567+Cchi!V567+Cgiur!V567</f>
        <v>0</v>
      </c>
      <c r="W567" s="44">
        <f>Cagra!W567+Cuman!W567+Ceco!W567+Csper!W567+Cchi!W567+Cgiur!W567</f>
        <v>0</v>
      </c>
    </row>
    <row r="568" spans="2:23" s="45" customFormat="1" ht="30" customHeight="1">
      <c r="B568" s="23"/>
      <c r="C568" s="249">
        <v>2018</v>
      </c>
      <c r="D568" s="249"/>
      <c r="E568" s="228" t="s">
        <v>468</v>
      </c>
      <c r="F568" s="251" t="s">
        <v>467</v>
      </c>
      <c r="G568" s="251"/>
      <c r="H568" s="251"/>
      <c r="I568" s="228" t="s">
        <v>450</v>
      </c>
      <c r="J568" s="251" t="s">
        <v>17</v>
      </c>
      <c r="K568" s="251"/>
      <c r="L568" s="227" t="s">
        <v>29</v>
      </c>
      <c r="M568" s="227">
        <v>4</v>
      </c>
      <c r="N568" s="253" t="s">
        <v>19</v>
      </c>
      <c r="O568" s="253"/>
      <c r="P568" s="253"/>
      <c r="Q568" s="227" t="s">
        <v>18</v>
      </c>
      <c r="R568" s="44">
        <f>Cagra!R568+Cuman!R568+Ceco!R568+Csper!R568+Cchi!R568+Cgiur!R568</f>
        <v>0</v>
      </c>
      <c r="S568" s="44">
        <f>Cagra!S568+Cuman!S568+Ceco!S568+Csper!S568+Cchi!S568+Cgiur!S568</f>
        <v>0</v>
      </c>
      <c r="T568" s="44">
        <f>Cagra!T568+Cuman!T568+Ceco!T568+Csper!T568+Cchi!T568+Cgiur!T568</f>
        <v>0</v>
      </c>
      <c r="U568" s="44">
        <f>Cagra!U568+Cuman!U568+Ceco!U568+Csper!U568+Cchi!U568+Cgiur!U568</f>
        <v>0</v>
      </c>
      <c r="V568" s="44">
        <f>Cagra!V568+Cuman!V568+Ceco!V568+Csper!V568+Cchi!V568+Cgiur!V568</f>
        <v>0</v>
      </c>
      <c r="W568" s="44">
        <f>Cagra!W568+Cuman!W568+Ceco!W568+Csper!W568+Cchi!W568+Cgiur!W568</f>
        <v>0</v>
      </c>
    </row>
    <row r="569" spans="2:23" ht="30" customHeight="1">
      <c r="B569" s="23"/>
      <c r="C569" s="249">
        <v>2018</v>
      </c>
      <c r="D569" s="249"/>
      <c r="E569" s="225" t="s">
        <v>466</v>
      </c>
      <c r="F569" s="270" t="s">
        <v>465</v>
      </c>
      <c r="G569" s="270"/>
      <c r="H569" s="270"/>
      <c r="I569" s="225" t="s">
        <v>450</v>
      </c>
      <c r="J569" s="270" t="s">
        <v>17</v>
      </c>
      <c r="K569" s="270"/>
      <c r="L569" s="223" t="s">
        <v>29</v>
      </c>
      <c r="M569" s="223">
        <v>4</v>
      </c>
      <c r="N569" s="249" t="s">
        <v>19</v>
      </c>
      <c r="O569" s="249"/>
      <c r="P569" s="249"/>
      <c r="Q569" s="223" t="s">
        <v>18</v>
      </c>
      <c r="R569" s="42">
        <f>Cagra!R569+Cuman!R569+Ceco!R569+Csper!R569+Cchi!R569+Cgiur!R569</f>
        <v>0</v>
      </c>
      <c r="S569" s="42">
        <f>Cagra!S569+Cuman!S569+Ceco!S569+Csper!S569+Cchi!S569+Cgiur!S569</f>
        <v>0</v>
      </c>
      <c r="T569" s="42">
        <f>Cagra!T569+Cuman!T569+Ceco!T569+Csper!T569+Cchi!T569+Cgiur!T569</f>
        <v>0</v>
      </c>
      <c r="U569" s="42">
        <f>Cagra!U569+Cuman!U569+Ceco!U569+Csper!U569+Cchi!U569+Cgiur!U569</f>
        <v>0</v>
      </c>
      <c r="V569" s="42">
        <f>Cagra!V569+Cuman!V569+Ceco!V569+Csper!V569+Cchi!V569+Cgiur!V569</f>
        <v>0</v>
      </c>
      <c r="W569" s="42">
        <f>Cagra!W569+Cuman!W569+Ceco!W569+Csper!W569+Cchi!W569+Cgiur!W569</f>
        <v>0</v>
      </c>
    </row>
    <row r="570" spans="2:23" ht="30" customHeight="1">
      <c r="B570" s="23"/>
      <c r="C570" s="249">
        <v>2018</v>
      </c>
      <c r="D570" s="249"/>
      <c r="E570" s="225" t="s">
        <v>464</v>
      </c>
      <c r="F570" s="270" t="s">
        <v>463</v>
      </c>
      <c r="G570" s="270"/>
      <c r="H570" s="270"/>
      <c r="I570" s="225" t="s">
        <v>450</v>
      </c>
      <c r="J570" s="270" t="s">
        <v>17</v>
      </c>
      <c r="K570" s="270"/>
      <c r="L570" s="223" t="s">
        <v>29</v>
      </c>
      <c r="M570" s="223">
        <v>4</v>
      </c>
      <c r="N570" s="249" t="s">
        <v>19</v>
      </c>
      <c r="O570" s="249"/>
      <c r="P570" s="249"/>
      <c r="Q570" s="223" t="s">
        <v>18</v>
      </c>
      <c r="R570" s="42">
        <f>Cagra!R570+Cuman!R570+Ceco!R570+Csper!R570+Cchi!R570+Cgiur!R570</f>
        <v>0</v>
      </c>
      <c r="S570" s="42">
        <f>Cagra!S570+Cuman!S570+Ceco!S570+Csper!S570+Cchi!S570+Cgiur!S570</f>
        <v>0</v>
      </c>
      <c r="T570" s="42">
        <f>Cagra!T570+Cuman!T570+Ceco!T570+Csper!T570+Cchi!T570+Cgiur!T570</f>
        <v>0</v>
      </c>
      <c r="U570" s="42">
        <f>Cagra!U570+Cuman!U570+Ceco!U570+Csper!U570+Cchi!U570+Cgiur!U570</f>
        <v>0</v>
      </c>
      <c r="V570" s="42">
        <f>Cagra!V570+Cuman!V570+Ceco!V570+Csper!V570+Cchi!V570+Cgiur!V570</f>
        <v>0</v>
      </c>
      <c r="W570" s="42">
        <f>Cagra!W570+Cuman!W570+Ceco!W570+Csper!W570+Cchi!W570+Cgiur!W570</f>
        <v>0</v>
      </c>
    </row>
    <row r="571" spans="2:23" s="39" customFormat="1" ht="30" customHeight="1">
      <c r="B571" s="25"/>
      <c r="C571" s="256">
        <v>2018</v>
      </c>
      <c r="D571" s="256"/>
      <c r="E571" s="231" t="s">
        <v>462</v>
      </c>
      <c r="F571" s="258" t="s">
        <v>460</v>
      </c>
      <c r="G571" s="258"/>
      <c r="H571" s="258"/>
      <c r="I571" s="231" t="s">
        <v>450</v>
      </c>
      <c r="J571" s="258" t="s">
        <v>17</v>
      </c>
      <c r="K571" s="258"/>
      <c r="L571" s="229" t="s">
        <v>18</v>
      </c>
      <c r="M571" s="229">
        <v>1</v>
      </c>
      <c r="N571" s="256" t="s">
        <v>19</v>
      </c>
      <c r="O571" s="256"/>
      <c r="P571" s="256"/>
      <c r="Q571" s="229" t="s">
        <v>18</v>
      </c>
      <c r="R571" s="38">
        <f>Cagra!R571+Cuman!R571+Ceco!R571+Csper!R571+Cchi!R571+Cgiur!R571</f>
        <v>0</v>
      </c>
      <c r="S571" s="38">
        <f>Cagra!S571+Cuman!S571+Ceco!S571+Csper!S571+Cchi!S571+Cgiur!S571</f>
        <v>0</v>
      </c>
      <c r="T571" s="38">
        <f>Cagra!T571+Cuman!T571+Ceco!T571+Csper!T571+Cchi!T571+Cgiur!T571</f>
        <v>0</v>
      </c>
      <c r="U571" s="38">
        <f>Cagra!U571+Cuman!U571+Ceco!U571+Csper!U571+Cchi!U571+Cgiur!U571</f>
        <v>0</v>
      </c>
      <c r="V571" s="38">
        <f>Cagra!V571+Cuman!V571+Ceco!V571+Csper!V571+Cchi!V571+Cgiur!V571</f>
        <v>0</v>
      </c>
      <c r="W571" s="38">
        <f>Cagra!W571+Cuman!W571+Ceco!W571+Csper!W571+Cchi!W571+Cgiur!W571</f>
        <v>0</v>
      </c>
    </row>
    <row r="572" spans="2:23" s="39" customFormat="1" ht="30" customHeight="1">
      <c r="B572" s="25"/>
      <c r="C572" s="256">
        <v>2018</v>
      </c>
      <c r="D572" s="256"/>
      <c r="E572" s="231" t="s">
        <v>461</v>
      </c>
      <c r="F572" s="258" t="s">
        <v>460</v>
      </c>
      <c r="G572" s="258"/>
      <c r="H572" s="258"/>
      <c r="I572" s="231" t="s">
        <v>450</v>
      </c>
      <c r="J572" s="258" t="s">
        <v>17</v>
      </c>
      <c r="K572" s="258"/>
      <c r="L572" s="229" t="s">
        <v>18</v>
      </c>
      <c r="M572" s="229">
        <v>2</v>
      </c>
      <c r="N572" s="256" t="s">
        <v>19</v>
      </c>
      <c r="O572" s="256"/>
      <c r="P572" s="256"/>
      <c r="Q572" s="229" t="s">
        <v>18</v>
      </c>
      <c r="R572" s="38">
        <f>Cagra!R572+Cuman!R572+Ceco!R572+Csper!R572+Cchi!R572+Cgiur!R572</f>
        <v>0</v>
      </c>
      <c r="S572" s="38">
        <f>Cagra!S572+Cuman!S572+Ceco!S572+Csper!S572+Cchi!S572+Cgiur!S572</f>
        <v>0</v>
      </c>
      <c r="T572" s="38">
        <f>Cagra!T572+Cuman!T572+Ceco!T572+Csper!T572+Cchi!T572+Cgiur!T572</f>
        <v>0</v>
      </c>
      <c r="U572" s="38">
        <f>Cagra!U572+Cuman!U572+Ceco!U572+Csper!U572+Cchi!U572+Cgiur!U572</f>
        <v>0</v>
      </c>
      <c r="V572" s="38">
        <f>Cagra!V572+Cuman!V572+Ceco!V572+Csper!V572+Cchi!V572+Cgiur!V572</f>
        <v>0</v>
      </c>
      <c r="W572" s="38">
        <f>Cagra!W572+Cuman!W572+Ceco!W572+Csper!W572+Cchi!W572+Cgiur!W572</f>
        <v>0</v>
      </c>
    </row>
    <row r="573" spans="2:23" s="41" customFormat="1" ht="30" customHeight="1">
      <c r="B573" s="24"/>
      <c r="C573" s="259">
        <v>2018</v>
      </c>
      <c r="D573" s="259"/>
      <c r="E573" s="8" t="s">
        <v>459</v>
      </c>
      <c r="F573" s="261" t="s">
        <v>457</v>
      </c>
      <c r="G573" s="261"/>
      <c r="H573" s="261"/>
      <c r="I573" s="8" t="s">
        <v>450</v>
      </c>
      <c r="J573" s="261" t="s">
        <v>17</v>
      </c>
      <c r="K573" s="261"/>
      <c r="L573" s="226" t="s">
        <v>18</v>
      </c>
      <c r="M573" s="226">
        <v>3</v>
      </c>
      <c r="N573" s="259" t="s">
        <v>19</v>
      </c>
      <c r="O573" s="259"/>
      <c r="P573" s="259"/>
      <c r="Q573" s="226" t="s">
        <v>18</v>
      </c>
      <c r="R573" s="40">
        <f>Cagra!R573+Cuman!R573+Ceco!R573+Csper!R573+Cchi!R573+Cgiur!R573</f>
        <v>0</v>
      </c>
      <c r="S573" s="40">
        <f>Cagra!S573+Cuman!S573+Ceco!S573+Csper!S573+Cchi!S573+Cgiur!S573</f>
        <v>0</v>
      </c>
      <c r="T573" s="40">
        <f>Cagra!T573+Cuman!T573+Ceco!T573+Csper!T573+Cchi!T573+Cgiur!T573</f>
        <v>0</v>
      </c>
      <c r="U573" s="40">
        <f>Cagra!U573+Cuman!U573+Ceco!U573+Csper!U573+Cchi!U573+Cgiur!U573</f>
        <v>0</v>
      </c>
      <c r="V573" s="40">
        <f>Cagra!V573+Cuman!V573+Ceco!V573+Csper!V573+Cchi!V573+Cgiur!V573</f>
        <v>0</v>
      </c>
      <c r="W573" s="40">
        <f>Cagra!W573+Cuman!W573+Ceco!W573+Csper!W573+Cchi!W573+Cgiur!W573</f>
        <v>0</v>
      </c>
    </row>
    <row r="574" spans="2:23" ht="30" customHeight="1">
      <c r="B574" s="23"/>
      <c r="C574" s="249">
        <v>2018</v>
      </c>
      <c r="D574" s="249"/>
      <c r="E574" s="225" t="s">
        <v>458</v>
      </c>
      <c r="F574" s="270" t="s">
        <v>457</v>
      </c>
      <c r="G574" s="270"/>
      <c r="H574" s="270"/>
      <c r="I574" s="225" t="s">
        <v>450</v>
      </c>
      <c r="J574" s="270" t="s">
        <v>17</v>
      </c>
      <c r="K574" s="270"/>
      <c r="L574" s="223" t="s">
        <v>29</v>
      </c>
      <c r="M574" s="223">
        <v>4</v>
      </c>
      <c r="N574" s="249" t="s">
        <v>19</v>
      </c>
      <c r="O574" s="249"/>
      <c r="P574" s="249"/>
      <c r="Q574" s="223" t="s">
        <v>18</v>
      </c>
      <c r="R574" s="44">
        <f>Cagra!R574+Cuman!R574+Ceco!R574+Csper!R574+Cchi!R574+Cgiur!R574</f>
        <v>0</v>
      </c>
      <c r="S574" s="44">
        <f>Cagra!S574+Cuman!S574+Ceco!S574+Csper!S574+Cchi!S574+Cgiur!S574</f>
        <v>0</v>
      </c>
      <c r="T574" s="44">
        <f>Cagra!T574+Cuman!T574+Ceco!T574+Csper!T574+Cchi!T574+Cgiur!T574</f>
        <v>0</v>
      </c>
      <c r="U574" s="44">
        <f>Cagra!U574+Cuman!U574+Ceco!U574+Csper!U574+Cchi!U574+Cgiur!U574</f>
        <v>0</v>
      </c>
      <c r="V574" s="44">
        <f>Cagra!V574+Cuman!V574+Ceco!V574+Csper!V574+Cchi!V574+Cgiur!V574</f>
        <v>0</v>
      </c>
      <c r="W574" s="44">
        <f>Cagra!W574+Cuman!W574+Ceco!W574+Csper!W574+Cchi!W574+Cgiur!W574</f>
        <v>0</v>
      </c>
    </row>
    <row r="575" spans="2:23" s="39" customFormat="1" ht="30" customHeight="1">
      <c r="B575" s="25"/>
      <c r="C575" s="256">
        <v>2018</v>
      </c>
      <c r="D575" s="256"/>
      <c r="E575" s="231" t="s">
        <v>456</v>
      </c>
      <c r="F575" s="258" t="s">
        <v>454</v>
      </c>
      <c r="G575" s="258"/>
      <c r="H575" s="258"/>
      <c r="I575" s="231" t="s">
        <v>450</v>
      </c>
      <c r="J575" s="258" t="s">
        <v>17</v>
      </c>
      <c r="K575" s="258"/>
      <c r="L575" s="229" t="s">
        <v>18</v>
      </c>
      <c r="M575" s="229">
        <v>1</v>
      </c>
      <c r="N575" s="256" t="s">
        <v>19</v>
      </c>
      <c r="O575" s="256"/>
      <c r="P575" s="256"/>
      <c r="Q575" s="229" t="s">
        <v>18</v>
      </c>
      <c r="R575" s="38">
        <f>R576</f>
        <v>1140300</v>
      </c>
      <c r="S575" s="38">
        <f>Cagra!S575+Cuman!S575+Ceco!S575+Csper!S575+Cchi!S575+Cgiur!S575</f>
        <v>13378265.590000002</v>
      </c>
      <c r="T575" s="38">
        <f>Cagra!T575+Cuman!T575+Ceco!T575+Csper!T575+Cchi!T575+Cgiur!T575</f>
        <v>1196638.1099999999</v>
      </c>
      <c r="U575" s="38">
        <f>Cagra!U575+Cuman!U575+Ceco!U575+Csper!U575+Cchi!U575+Cgiur!U575</f>
        <v>10000</v>
      </c>
      <c r="V575" s="38">
        <f>Cagra!V575+Cuman!V575+Ceco!V575+Csper!V575+Cchi!V575+Cgiur!V575</f>
        <v>0</v>
      </c>
      <c r="W575" s="38">
        <f>R575+S575+T575+U575</f>
        <v>15725203.700000001</v>
      </c>
    </row>
    <row r="576" spans="2:23" s="39" customFormat="1" ht="30" customHeight="1">
      <c r="B576" s="25"/>
      <c r="C576" s="256">
        <v>2018</v>
      </c>
      <c r="D576" s="256"/>
      <c r="E576" s="231" t="s">
        <v>455</v>
      </c>
      <c r="F576" s="258" t="s">
        <v>454</v>
      </c>
      <c r="G576" s="258"/>
      <c r="H576" s="258"/>
      <c r="I576" s="231" t="s">
        <v>450</v>
      </c>
      <c r="J576" s="258" t="s">
        <v>17</v>
      </c>
      <c r="K576" s="258"/>
      <c r="L576" s="229" t="s">
        <v>18</v>
      </c>
      <c r="M576" s="229">
        <v>2</v>
      </c>
      <c r="N576" s="256" t="s">
        <v>19</v>
      </c>
      <c r="O576" s="256"/>
      <c r="P576" s="256"/>
      <c r="Q576" s="229" t="s">
        <v>18</v>
      </c>
      <c r="R576" s="38">
        <f>R577</f>
        <v>1140300</v>
      </c>
      <c r="S576" s="38">
        <f>Cagra!S576+Cuman!S576+Ceco!S576+Csper!S576+Cchi!S576+Cgiur!S576</f>
        <v>13378265.590000002</v>
      </c>
      <c r="T576" s="38">
        <f>Cagra!T576+Cuman!T576+Ceco!T576+Csper!T576+Cchi!T576+Cgiur!T576</f>
        <v>1196638.1099999999</v>
      </c>
      <c r="U576" s="38">
        <f>Cagra!U576+Cuman!U576+Ceco!U576+Csper!U576+Cchi!U576+Cgiur!U576</f>
        <v>10000</v>
      </c>
      <c r="V576" s="38">
        <f>Cagra!V576+Cuman!V576+Ceco!V576+Csper!V576+Cchi!V576+Cgiur!V576</f>
        <v>0</v>
      </c>
      <c r="W576" s="38">
        <f>R576+S576+T576+U576</f>
        <v>15725203.700000001</v>
      </c>
    </row>
    <row r="577" spans="2:23" s="41" customFormat="1" ht="30" customHeight="1">
      <c r="B577" s="24"/>
      <c r="C577" s="259">
        <v>2018</v>
      </c>
      <c r="D577" s="259"/>
      <c r="E577" s="8" t="s">
        <v>453</v>
      </c>
      <c r="F577" s="261" t="s">
        <v>451</v>
      </c>
      <c r="G577" s="261"/>
      <c r="H577" s="261"/>
      <c r="I577" s="8" t="s">
        <v>450</v>
      </c>
      <c r="J577" s="261" t="s">
        <v>17</v>
      </c>
      <c r="K577" s="261"/>
      <c r="L577" s="226" t="s">
        <v>18</v>
      </c>
      <c r="M577" s="226">
        <v>3</v>
      </c>
      <c r="N577" s="259" t="s">
        <v>19</v>
      </c>
      <c r="O577" s="259"/>
      <c r="P577" s="259"/>
      <c r="Q577" s="226" t="s">
        <v>18</v>
      </c>
      <c r="R577" s="40">
        <f>R578</f>
        <v>1140300</v>
      </c>
      <c r="S577" s="40">
        <f>Cagra!S577+Cuman!S577+Ceco!S577+Csper!S577+Cchi!S577+Cgiur!S577</f>
        <v>13378265.590000002</v>
      </c>
      <c r="T577" s="40">
        <f>Cagra!T577+Cuman!T577+Ceco!T577+Csper!T577+Cchi!T577+Cgiur!T577</f>
        <v>1196638.1099999999</v>
      </c>
      <c r="U577" s="40">
        <f>Cagra!U577+Cuman!U577+Ceco!U577+Csper!U577+Cchi!U577+Cgiur!U577</f>
        <v>10000</v>
      </c>
      <c r="V577" s="40">
        <f>Cagra!V577+Cuman!V577+Ceco!V577+Csper!V577+Cchi!V577+Cgiur!V577</f>
        <v>0</v>
      </c>
      <c r="W577" s="40">
        <f>R577+S577+T577+U577</f>
        <v>15725203.700000001</v>
      </c>
    </row>
    <row r="578" spans="2:23" ht="30" customHeight="1">
      <c r="B578" s="23"/>
      <c r="C578" s="249">
        <v>2018</v>
      </c>
      <c r="D578" s="249"/>
      <c r="E578" s="225" t="s">
        <v>452</v>
      </c>
      <c r="F578" s="270" t="s">
        <v>451</v>
      </c>
      <c r="G578" s="270"/>
      <c r="H578" s="270"/>
      <c r="I578" s="225" t="s">
        <v>450</v>
      </c>
      <c r="J578" s="270" t="s">
        <v>17</v>
      </c>
      <c r="K578" s="270"/>
      <c r="L578" s="223" t="s">
        <v>29</v>
      </c>
      <c r="M578" s="223">
        <v>4</v>
      </c>
      <c r="N578" s="249" t="s">
        <v>19</v>
      </c>
      <c r="O578" s="249"/>
      <c r="P578" s="249"/>
      <c r="Q578" s="223" t="s">
        <v>18</v>
      </c>
      <c r="R578" s="46">
        <f>Cagra!R578+Cuman!R578+Ceco!R578+Csper!R578+Cchi!R578+Cgiur!R578+Cpod!R578</f>
        <v>1140300</v>
      </c>
      <c r="S578" s="42">
        <f>Cagra!S578+Cuman!S578+Ceco!S578+Csper!S578+Cchi!S578+Cgiur!S578</f>
        <v>13378265.590000002</v>
      </c>
      <c r="T578" s="42">
        <f>Cagra!T578+Cuman!T578+Ceco!T578+Csper!T578+Cchi!T578+Cgiur!T578</f>
        <v>1196638.1099999999</v>
      </c>
      <c r="U578" s="42">
        <f>Cagra!U578+Cuman!U578+Ceco!U578+Csper!U578+Cchi!U578+Cgiur!U578</f>
        <v>10000</v>
      </c>
      <c r="V578" s="42">
        <f>Cagra!V578+Cuman!V578+Ceco!V578+Csper!V578+Cchi!V578+Cgiur!V578</f>
        <v>0</v>
      </c>
      <c r="W578" s="42">
        <f>R578+S578+T578+U578</f>
        <v>15725203.700000001</v>
      </c>
    </row>
    <row r="579" spans="2:23" ht="21" customHeight="1" thickBot="1">
      <c r="B579" s="33"/>
      <c r="F579" s="271" t="s">
        <v>449</v>
      </c>
      <c r="G579" s="271"/>
      <c r="H579" s="271"/>
      <c r="Q579" s="33" t="s">
        <v>448</v>
      </c>
      <c r="R579" s="12">
        <f>Cagra!R579+Cuman!R579+Ceco!R579+Csper!R579+Cchi!R579+Cgiur!R579+Cpod!R579</f>
        <v>1140300</v>
      </c>
      <c r="S579" s="12">
        <f>Cagra!S579+Cuman!S579+Ceco!S579+Csper!S579+Cchi!S579+Cgiur!S579</f>
        <v>13776608.66</v>
      </c>
      <c r="T579" s="12">
        <f>Cagra!T579+Cuman!T579+Ceco!T579+Csper!T579+Cchi!T579+Cgiur!T579</f>
        <v>1237121.4100000001</v>
      </c>
      <c r="U579" s="12">
        <f>Cagra!U579+Cuman!U579+Ceco!U579+Csper!U579+Cchi!U579+Cgiur!U579</f>
        <v>180004.72999999998</v>
      </c>
      <c r="V579" s="12">
        <f>Cagra!V579+Cuman!V579+Ceco!V579+Csper!V579+Cchi!V579+Cgiur!V579</f>
        <v>116363.01999999999</v>
      </c>
      <c r="W579" s="12">
        <f>Cagra!W579+Cuman!W579+Ceco!W579+Csper!W579+Cchi!W579+Cgiur!W579+Cpod!W579</f>
        <v>16450397.820000002</v>
      </c>
    </row>
    <row r="580" spans="2:23" ht="30" customHeight="1" thickTop="1">
      <c r="B580" s="33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8"/>
      <c r="S580" s="48"/>
      <c r="T580" s="48"/>
      <c r="U580" s="48"/>
      <c r="V580" s="48"/>
      <c r="W580" s="48"/>
    </row>
    <row r="581" spans="2:23" ht="30" customHeight="1">
      <c r="B581" s="33"/>
    </row>
    <row r="582" spans="2:23" ht="30" customHeight="1">
      <c r="B582" s="33"/>
    </row>
    <row r="583" spans="2:23" ht="30" customHeight="1">
      <c r="B583" s="33"/>
    </row>
    <row r="584" spans="2:23" ht="30" customHeight="1">
      <c r="B584" s="33"/>
    </row>
    <row r="585" spans="2:23" ht="30" customHeight="1">
      <c r="B585" s="33"/>
    </row>
    <row r="586" spans="2:23" ht="30" customHeight="1">
      <c r="B586" s="33"/>
    </row>
    <row r="587" spans="2:23" ht="30" customHeight="1">
      <c r="B587" s="33"/>
    </row>
    <row r="588" spans="2:23" ht="30" customHeight="1">
      <c r="B588" s="33"/>
    </row>
    <row r="589" spans="2:23" ht="30" customHeight="1">
      <c r="B589" s="33"/>
    </row>
    <row r="590" spans="2:23" ht="30" customHeight="1">
      <c r="B590" s="33"/>
    </row>
  </sheetData>
  <autoFilter ref="M1:M590"/>
  <mergeCells count="2313">
    <mergeCell ref="C3:D3"/>
    <mergeCell ref="F3:H3"/>
    <mergeCell ref="J3:K3"/>
    <mergeCell ref="N3:P3"/>
    <mergeCell ref="C4:D4"/>
    <mergeCell ref="F4:H4"/>
    <mergeCell ref="J4:K4"/>
    <mergeCell ref="N4:P4"/>
    <mergeCell ref="C1:D1"/>
    <mergeCell ref="F1:H1"/>
    <mergeCell ref="J1:K1"/>
    <mergeCell ref="N1:P1"/>
    <mergeCell ref="C2:D2"/>
    <mergeCell ref="F2:H2"/>
    <mergeCell ref="J2:K2"/>
    <mergeCell ref="N2:P2"/>
    <mergeCell ref="C9:D9"/>
    <mergeCell ref="F9:H9"/>
    <mergeCell ref="J9:K9"/>
    <mergeCell ref="N9:P9"/>
    <mergeCell ref="C10:D10"/>
    <mergeCell ref="F10:H10"/>
    <mergeCell ref="J10:K10"/>
    <mergeCell ref="N10:P10"/>
    <mergeCell ref="C7:D7"/>
    <mergeCell ref="F7:H7"/>
    <mergeCell ref="J7:K7"/>
    <mergeCell ref="N7:P7"/>
    <mergeCell ref="C8:D8"/>
    <mergeCell ref="F8:H8"/>
    <mergeCell ref="J8:K8"/>
    <mergeCell ref="N8:P8"/>
    <mergeCell ref="C5:D5"/>
    <mergeCell ref="F5:H5"/>
    <mergeCell ref="J5:K5"/>
    <mergeCell ref="N5:P5"/>
    <mergeCell ref="C6:D6"/>
    <mergeCell ref="F6:H6"/>
    <mergeCell ref="J6:K6"/>
    <mergeCell ref="N6:P6"/>
    <mergeCell ref="C15:D15"/>
    <mergeCell ref="F15:H15"/>
    <mergeCell ref="J15:K15"/>
    <mergeCell ref="N15:P15"/>
    <mergeCell ref="C16:D16"/>
    <mergeCell ref="F16:H16"/>
    <mergeCell ref="J16:K16"/>
    <mergeCell ref="N16:P16"/>
    <mergeCell ref="C13:D13"/>
    <mergeCell ref="F13:H13"/>
    <mergeCell ref="J13:K13"/>
    <mergeCell ref="N13:P13"/>
    <mergeCell ref="C14:D14"/>
    <mergeCell ref="F14:H14"/>
    <mergeCell ref="J14:K14"/>
    <mergeCell ref="N14:P14"/>
    <mergeCell ref="C11:D11"/>
    <mergeCell ref="F11:H11"/>
    <mergeCell ref="J11:K11"/>
    <mergeCell ref="N11:P11"/>
    <mergeCell ref="C12:D12"/>
    <mergeCell ref="F12:H12"/>
    <mergeCell ref="J12:K12"/>
    <mergeCell ref="N12:P12"/>
    <mergeCell ref="C21:D21"/>
    <mergeCell ref="F21:H21"/>
    <mergeCell ref="J21:K21"/>
    <mergeCell ref="N21:P21"/>
    <mergeCell ref="C22:D22"/>
    <mergeCell ref="F22:H22"/>
    <mergeCell ref="J22:K22"/>
    <mergeCell ref="N22:P22"/>
    <mergeCell ref="C19:D19"/>
    <mergeCell ref="F19:H19"/>
    <mergeCell ref="J19:K19"/>
    <mergeCell ref="N19:P19"/>
    <mergeCell ref="C20:D20"/>
    <mergeCell ref="F20:H20"/>
    <mergeCell ref="J20:K20"/>
    <mergeCell ref="N20:P20"/>
    <mergeCell ref="C17:D17"/>
    <mergeCell ref="F17:H17"/>
    <mergeCell ref="J17:K17"/>
    <mergeCell ref="N17:P17"/>
    <mergeCell ref="C18:D18"/>
    <mergeCell ref="F18:H18"/>
    <mergeCell ref="J18:K18"/>
    <mergeCell ref="N18:P18"/>
    <mergeCell ref="C27:D27"/>
    <mergeCell ref="F27:H27"/>
    <mergeCell ref="J27:K27"/>
    <mergeCell ref="N27:P27"/>
    <mergeCell ref="C28:D28"/>
    <mergeCell ref="F28:H28"/>
    <mergeCell ref="J28:K28"/>
    <mergeCell ref="N28:P28"/>
    <mergeCell ref="C25:D25"/>
    <mergeCell ref="F25:H25"/>
    <mergeCell ref="J25:K25"/>
    <mergeCell ref="N25:P25"/>
    <mergeCell ref="C26:D26"/>
    <mergeCell ref="F26:H26"/>
    <mergeCell ref="J26:K26"/>
    <mergeCell ref="N26:P26"/>
    <mergeCell ref="C23:D23"/>
    <mergeCell ref="F23:H23"/>
    <mergeCell ref="J23:K23"/>
    <mergeCell ref="N23:P23"/>
    <mergeCell ref="C24:D24"/>
    <mergeCell ref="F24:H24"/>
    <mergeCell ref="J24:K24"/>
    <mergeCell ref="N24:P24"/>
    <mergeCell ref="C33:D33"/>
    <mergeCell ref="F33:H33"/>
    <mergeCell ref="J33:K33"/>
    <mergeCell ref="N33:P33"/>
    <mergeCell ref="C34:D34"/>
    <mergeCell ref="F34:H34"/>
    <mergeCell ref="J34:K34"/>
    <mergeCell ref="N34:P34"/>
    <mergeCell ref="C31:D31"/>
    <mergeCell ref="F31:H31"/>
    <mergeCell ref="J31:K31"/>
    <mergeCell ref="N31:P31"/>
    <mergeCell ref="C32:D32"/>
    <mergeCell ref="F32:H32"/>
    <mergeCell ref="J32:K32"/>
    <mergeCell ref="N32:P32"/>
    <mergeCell ref="C29:D29"/>
    <mergeCell ref="F29:H29"/>
    <mergeCell ref="J29:K29"/>
    <mergeCell ref="N29:P29"/>
    <mergeCell ref="C30:D30"/>
    <mergeCell ref="F30:H30"/>
    <mergeCell ref="J30:K30"/>
    <mergeCell ref="N30:P30"/>
    <mergeCell ref="C39:D39"/>
    <mergeCell ref="F39:H39"/>
    <mergeCell ref="J39:K39"/>
    <mergeCell ref="N39:P39"/>
    <mergeCell ref="C40:D40"/>
    <mergeCell ref="F40:H40"/>
    <mergeCell ref="J40:K40"/>
    <mergeCell ref="N40:P40"/>
    <mergeCell ref="C37:D37"/>
    <mergeCell ref="F37:H37"/>
    <mergeCell ref="J37:K37"/>
    <mergeCell ref="N37:P37"/>
    <mergeCell ref="C38:D38"/>
    <mergeCell ref="F38:H38"/>
    <mergeCell ref="J38:K38"/>
    <mergeCell ref="N38:P38"/>
    <mergeCell ref="C35:D35"/>
    <mergeCell ref="F35:H35"/>
    <mergeCell ref="J35:K35"/>
    <mergeCell ref="N35:P35"/>
    <mergeCell ref="C36:D36"/>
    <mergeCell ref="F36:H36"/>
    <mergeCell ref="J36:K36"/>
    <mergeCell ref="N36:P36"/>
    <mergeCell ref="C45:D45"/>
    <mergeCell ref="F45:H45"/>
    <mergeCell ref="J45:K45"/>
    <mergeCell ref="N45:P45"/>
    <mergeCell ref="C46:D46"/>
    <mergeCell ref="F46:H46"/>
    <mergeCell ref="J46:K46"/>
    <mergeCell ref="N46:P46"/>
    <mergeCell ref="C43:D43"/>
    <mergeCell ref="F43:H43"/>
    <mergeCell ref="J43:K43"/>
    <mergeCell ref="N43:P43"/>
    <mergeCell ref="C44:D44"/>
    <mergeCell ref="F44:H44"/>
    <mergeCell ref="J44:K44"/>
    <mergeCell ref="N44:P44"/>
    <mergeCell ref="C41:D41"/>
    <mergeCell ref="F41:H41"/>
    <mergeCell ref="J41:K41"/>
    <mergeCell ref="N41:P41"/>
    <mergeCell ref="C42:D42"/>
    <mergeCell ref="F42:H42"/>
    <mergeCell ref="J42:K42"/>
    <mergeCell ref="N42:P42"/>
    <mergeCell ref="C51:D51"/>
    <mergeCell ref="F51:H51"/>
    <mergeCell ref="J51:K51"/>
    <mergeCell ref="N51:P51"/>
    <mergeCell ref="C52:D52"/>
    <mergeCell ref="F52:H52"/>
    <mergeCell ref="J52:K52"/>
    <mergeCell ref="N52:P52"/>
    <mergeCell ref="C49:D49"/>
    <mergeCell ref="F49:H49"/>
    <mergeCell ref="J49:K49"/>
    <mergeCell ref="N49:P49"/>
    <mergeCell ref="C50:D50"/>
    <mergeCell ref="F50:H50"/>
    <mergeCell ref="J50:K50"/>
    <mergeCell ref="N50:P50"/>
    <mergeCell ref="C47:D47"/>
    <mergeCell ref="F47:H47"/>
    <mergeCell ref="J47:K47"/>
    <mergeCell ref="N47:P47"/>
    <mergeCell ref="C48:D48"/>
    <mergeCell ref="F48:H48"/>
    <mergeCell ref="J48:K48"/>
    <mergeCell ref="N48:P48"/>
    <mergeCell ref="C57:D57"/>
    <mergeCell ref="F57:H57"/>
    <mergeCell ref="J57:K57"/>
    <mergeCell ref="N57:P57"/>
    <mergeCell ref="C58:D58"/>
    <mergeCell ref="F58:H58"/>
    <mergeCell ref="J58:K58"/>
    <mergeCell ref="N58:P58"/>
    <mergeCell ref="C55:D55"/>
    <mergeCell ref="F55:H55"/>
    <mergeCell ref="J55:K55"/>
    <mergeCell ref="N55:P55"/>
    <mergeCell ref="C56:D56"/>
    <mergeCell ref="F56:H56"/>
    <mergeCell ref="J56:K56"/>
    <mergeCell ref="N56:P56"/>
    <mergeCell ref="C53:D53"/>
    <mergeCell ref="F53:H53"/>
    <mergeCell ref="J53:K53"/>
    <mergeCell ref="N53:P53"/>
    <mergeCell ref="C54:D54"/>
    <mergeCell ref="F54:H54"/>
    <mergeCell ref="J54:K54"/>
    <mergeCell ref="N54:P54"/>
    <mergeCell ref="C63:D63"/>
    <mergeCell ref="F63:H63"/>
    <mergeCell ref="J63:K63"/>
    <mergeCell ref="N63:P63"/>
    <mergeCell ref="C64:D64"/>
    <mergeCell ref="F64:H64"/>
    <mergeCell ref="J64:K64"/>
    <mergeCell ref="N64:P64"/>
    <mergeCell ref="C61:D61"/>
    <mergeCell ref="F61:H61"/>
    <mergeCell ref="J61:K61"/>
    <mergeCell ref="N61:P61"/>
    <mergeCell ref="C62:D62"/>
    <mergeCell ref="F62:H62"/>
    <mergeCell ref="J62:K62"/>
    <mergeCell ref="N62:P62"/>
    <mergeCell ref="C59:D59"/>
    <mergeCell ref="F59:H59"/>
    <mergeCell ref="J59:K59"/>
    <mergeCell ref="N59:P59"/>
    <mergeCell ref="C60:D60"/>
    <mergeCell ref="F60:H60"/>
    <mergeCell ref="J60:K60"/>
    <mergeCell ref="N60:P60"/>
    <mergeCell ref="C69:D69"/>
    <mergeCell ref="F69:H69"/>
    <mergeCell ref="J69:K69"/>
    <mergeCell ref="N69:P69"/>
    <mergeCell ref="C70:D70"/>
    <mergeCell ref="F70:H70"/>
    <mergeCell ref="J70:K70"/>
    <mergeCell ref="N70:P70"/>
    <mergeCell ref="C67:D67"/>
    <mergeCell ref="F67:H67"/>
    <mergeCell ref="J67:K67"/>
    <mergeCell ref="N67:P67"/>
    <mergeCell ref="C68:D68"/>
    <mergeCell ref="F68:H68"/>
    <mergeCell ref="J68:K68"/>
    <mergeCell ref="N68:P68"/>
    <mergeCell ref="C65:D65"/>
    <mergeCell ref="F65:H65"/>
    <mergeCell ref="J65:K65"/>
    <mergeCell ref="N65:P65"/>
    <mergeCell ref="C66:D66"/>
    <mergeCell ref="F66:H66"/>
    <mergeCell ref="J66:K66"/>
    <mergeCell ref="N66:P66"/>
    <mergeCell ref="C75:D75"/>
    <mergeCell ref="F75:H75"/>
    <mergeCell ref="J75:K75"/>
    <mergeCell ref="N75:P75"/>
    <mergeCell ref="C76:D76"/>
    <mergeCell ref="F76:H76"/>
    <mergeCell ref="J76:K76"/>
    <mergeCell ref="N76:P76"/>
    <mergeCell ref="C73:D73"/>
    <mergeCell ref="F73:H73"/>
    <mergeCell ref="J73:K73"/>
    <mergeCell ref="N73:P73"/>
    <mergeCell ref="C74:D74"/>
    <mergeCell ref="F74:H74"/>
    <mergeCell ref="J74:K74"/>
    <mergeCell ref="N74:P74"/>
    <mergeCell ref="C71:D71"/>
    <mergeCell ref="F71:H71"/>
    <mergeCell ref="J71:K71"/>
    <mergeCell ref="N71:P71"/>
    <mergeCell ref="C72:D72"/>
    <mergeCell ref="F72:H72"/>
    <mergeCell ref="J72:K72"/>
    <mergeCell ref="N72:P72"/>
    <mergeCell ref="C81:D81"/>
    <mergeCell ref="F81:H81"/>
    <mergeCell ref="J81:K81"/>
    <mergeCell ref="N81:P81"/>
    <mergeCell ref="C82:D82"/>
    <mergeCell ref="F82:H82"/>
    <mergeCell ref="J82:K82"/>
    <mergeCell ref="N82:P82"/>
    <mergeCell ref="C79:D79"/>
    <mergeCell ref="F79:H79"/>
    <mergeCell ref="J79:K79"/>
    <mergeCell ref="N79:P79"/>
    <mergeCell ref="C80:D80"/>
    <mergeCell ref="F80:H80"/>
    <mergeCell ref="J80:K80"/>
    <mergeCell ref="N80:P80"/>
    <mergeCell ref="C77:D77"/>
    <mergeCell ref="F77:H77"/>
    <mergeCell ref="J77:K77"/>
    <mergeCell ref="N77:P77"/>
    <mergeCell ref="C78:D78"/>
    <mergeCell ref="F78:H78"/>
    <mergeCell ref="J78:K78"/>
    <mergeCell ref="N78:P78"/>
    <mergeCell ref="C87:D87"/>
    <mergeCell ref="F87:H87"/>
    <mergeCell ref="J87:K87"/>
    <mergeCell ref="N87:P87"/>
    <mergeCell ref="C88:D88"/>
    <mergeCell ref="F88:H88"/>
    <mergeCell ref="J88:K88"/>
    <mergeCell ref="N88:P88"/>
    <mergeCell ref="C85:D85"/>
    <mergeCell ref="F85:H85"/>
    <mergeCell ref="J85:K85"/>
    <mergeCell ref="N85:P85"/>
    <mergeCell ref="C86:D86"/>
    <mergeCell ref="F86:H86"/>
    <mergeCell ref="J86:K86"/>
    <mergeCell ref="N86:P86"/>
    <mergeCell ref="C83:D83"/>
    <mergeCell ref="F83:H83"/>
    <mergeCell ref="J83:K83"/>
    <mergeCell ref="N83:P83"/>
    <mergeCell ref="C84:D84"/>
    <mergeCell ref="F84:H84"/>
    <mergeCell ref="J84:K84"/>
    <mergeCell ref="N84:P84"/>
    <mergeCell ref="C93:D93"/>
    <mergeCell ref="F93:H93"/>
    <mergeCell ref="J93:K93"/>
    <mergeCell ref="N93:P93"/>
    <mergeCell ref="C94:D94"/>
    <mergeCell ref="F94:H94"/>
    <mergeCell ref="J94:K94"/>
    <mergeCell ref="N94:P94"/>
    <mergeCell ref="C91:D91"/>
    <mergeCell ref="F91:H91"/>
    <mergeCell ref="J91:K91"/>
    <mergeCell ref="N91:P91"/>
    <mergeCell ref="C92:D92"/>
    <mergeCell ref="F92:H92"/>
    <mergeCell ref="J92:K92"/>
    <mergeCell ref="N92:P92"/>
    <mergeCell ref="C89:D89"/>
    <mergeCell ref="F89:H89"/>
    <mergeCell ref="J89:K89"/>
    <mergeCell ref="N89:P89"/>
    <mergeCell ref="C90:D90"/>
    <mergeCell ref="F90:H90"/>
    <mergeCell ref="J90:K90"/>
    <mergeCell ref="N90:P90"/>
    <mergeCell ref="C99:D99"/>
    <mergeCell ref="F99:H99"/>
    <mergeCell ref="J99:K99"/>
    <mergeCell ref="N99:P99"/>
    <mergeCell ref="C100:D100"/>
    <mergeCell ref="F100:H100"/>
    <mergeCell ref="J100:K100"/>
    <mergeCell ref="N100:P100"/>
    <mergeCell ref="C97:D97"/>
    <mergeCell ref="F97:H97"/>
    <mergeCell ref="J97:K97"/>
    <mergeCell ref="N97:P97"/>
    <mergeCell ref="C98:D98"/>
    <mergeCell ref="F98:H98"/>
    <mergeCell ref="J98:K98"/>
    <mergeCell ref="N98:P98"/>
    <mergeCell ref="C95:D95"/>
    <mergeCell ref="F95:H95"/>
    <mergeCell ref="J95:K95"/>
    <mergeCell ref="N95:P95"/>
    <mergeCell ref="C96:D96"/>
    <mergeCell ref="F96:H96"/>
    <mergeCell ref="J96:K96"/>
    <mergeCell ref="N96:P96"/>
    <mergeCell ref="C105:D105"/>
    <mergeCell ref="F105:H105"/>
    <mergeCell ref="J105:K105"/>
    <mergeCell ref="N105:P105"/>
    <mergeCell ref="C106:D106"/>
    <mergeCell ref="F106:H106"/>
    <mergeCell ref="J106:K106"/>
    <mergeCell ref="N106:P106"/>
    <mergeCell ref="C103:D103"/>
    <mergeCell ref="F103:H103"/>
    <mergeCell ref="J103:K103"/>
    <mergeCell ref="N103:P103"/>
    <mergeCell ref="C104:D104"/>
    <mergeCell ref="F104:H104"/>
    <mergeCell ref="J104:K104"/>
    <mergeCell ref="N104:P104"/>
    <mergeCell ref="C101:D101"/>
    <mergeCell ref="F101:H101"/>
    <mergeCell ref="J101:K101"/>
    <mergeCell ref="N101:P101"/>
    <mergeCell ref="C102:D102"/>
    <mergeCell ref="F102:H102"/>
    <mergeCell ref="J102:K102"/>
    <mergeCell ref="N102:P102"/>
    <mergeCell ref="C111:D111"/>
    <mergeCell ref="F111:H111"/>
    <mergeCell ref="J111:K111"/>
    <mergeCell ref="N111:P111"/>
    <mergeCell ref="C112:D112"/>
    <mergeCell ref="F112:H112"/>
    <mergeCell ref="J112:K112"/>
    <mergeCell ref="N112:P112"/>
    <mergeCell ref="C109:D109"/>
    <mergeCell ref="F109:H109"/>
    <mergeCell ref="J109:K109"/>
    <mergeCell ref="N109:P109"/>
    <mergeCell ref="C110:D110"/>
    <mergeCell ref="F110:H110"/>
    <mergeCell ref="J110:K110"/>
    <mergeCell ref="N110:P110"/>
    <mergeCell ref="C107:D107"/>
    <mergeCell ref="F107:H107"/>
    <mergeCell ref="J107:K107"/>
    <mergeCell ref="N107:P107"/>
    <mergeCell ref="C108:D108"/>
    <mergeCell ref="F108:H108"/>
    <mergeCell ref="J108:K108"/>
    <mergeCell ref="N108:P108"/>
    <mergeCell ref="C117:D117"/>
    <mergeCell ref="F117:H117"/>
    <mergeCell ref="J117:K117"/>
    <mergeCell ref="N117:P117"/>
    <mergeCell ref="C118:D118"/>
    <mergeCell ref="F118:H118"/>
    <mergeCell ref="J118:K118"/>
    <mergeCell ref="N118:P118"/>
    <mergeCell ref="C115:D115"/>
    <mergeCell ref="F115:H115"/>
    <mergeCell ref="J115:K115"/>
    <mergeCell ref="N115:P115"/>
    <mergeCell ref="C116:D116"/>
    <mergeCell ref="F116:H116"/>
    <mergeCell ref="J116:K116"/>
    <mergeCell ref="N116:P116"/>
    <mergeCell ref="C113:D113"/>
    <mergeCell ref="F113:H113"/>
    <mergeCell ref="J113:K113"/>
    <mergeCell ref="N113:P113"/>
    <mergeCell ref="C114:D114"/>
    <mergeCell ref="F114:H114"/>
    <mergeCell ref="J114:K114"/>
    <mergeCell ref="N114:P114"/>
    <mergeCell ref="C123:D123"/>
    <mergeCell ref="F123:H123"/>
    <mergeCell ref="J123:K123"/>
    <mergeCell ref="N123:P123"/>
    <mergeCell ref="C124:D124"/>
    <mergeCell ref="F124:H124"/>
    <mergeCell ref="J124:K124"/>
    <mergeCell ref="N124:P124"/>
    <mergeCell ref="C121:D121"/>
    <mergeCell ref="F121:H121"/>
    <mergeCell ref="J121:K121"/>
    <mergeCell ref="N121:P121"/>
    <mergeCell ref="C122:D122"/>
    <mergeCell ref="F122:H122"/>
    <mergeCell ref="J122:K122"/>
    <mergeCell ref="N122:P122"/>
    <mergeCell ref="C119:D119"/>
    <mergeCell ref="F119:H119"/>
    <mergeCell ref="J119:K119"/>
    <mergeCell ref="N119:P119"/>
    <mergeCell ref="C120:D120"/>
    <mergeCell ref="F120:H120"/>
    <mergeCell ref="J120:K120"/>
    <mergeCell ref="N120:P120"/>
    <mergeCell ref="C129:D129"/>
    <mergeCell ref="F129:H129"/>
    <mergeCell ref="J129:K129"/>
    <mergeCell ref="N129:P129"/>
    <mergeCell ref="C130:D130"/>
    <mergeCell ref="F130:H130"/>
    <mergeCell ref="J130:K130"/>
    <mergeCell ref="N130:P130"/>
    <mergeCell ref="C127:D127"/>
    <mergeCell ref="F127:H127"/>
    <mergeCell ref="J127:K127"/>
    <mergeCell ref="N127:P127"/>
    <mergeCell ref="C128:D128"/>
    <mergeCell ref="F128:H128"/>
    <mergeCell ref="J128:K128"/>
    <mergeCell ref="N128:P128"/>
    <mergeCell ref="C125:D125"/>
    <mergeCell ref="F125:H125"/>
    <mergeCell ref="J125:K125"/>
    <mergeCell ref="N125:P125"/>
    <mergeCell ref="C126:D126"/>
    <mergeCell ref="F126:H126"/>
    <mergeCell ref="J126:K126"/>
    <mergeCell ref="N126:P126"/>
    <mergeCell ref="C135:D135"/>
    <mergeCell ref="F135:H135"/>
    <mergeCell ref="J135:K135"/>
    <mergeCell ref="N135:P135"/>
    <mergeCell ref="C136:D136"/>
    <mergeCell ref="F136:H136"/>
    <mergeCell ref="J136:K136"/>
    <mergeCell ref="N136:P136"/>
    <mergeCell ref="C133:D133"/>
    <mergeCell ref="F133:H133"/>
    <mergeCell ref="J133:K133"/>
    <mergeCell ref="N133:P133"/>
    <mergeCell ref="C134:D134"/>
    <mergeCell ref="F134:H134"/>
    <mergeCell ref="J134:K134"/>
    <mergeCell ref="N134:P134"/>
    <mergeCell ref="C131:D131"/>
    <mergeCell ref="F131:H131"/>
    <mergeCell ref="J131:K131"/>
    <mergeCell ref="N131:P131"/>
    <mergeCell ref="C132:D132"/>
    <mergeCell ref="F132:H132"/>
    <mergeCell ref="J132:K132"/>
    <mergeCell ref="N132:P132"/>
    <mergeCell ref="C141:D141"/>
    <mergeCell ref="F141:H141"/>
    <mergeCell ref="J141:K141"/>
    <mergeCell ref="N141:P141"/>
    <mergeCell ref="C142:D142"/>
    <mergeCell ref="F142:H142"/>
    <mergeCell ref="J142:K142"/>
    <mergeCell ref="N142:P142"/>
    <mergeCell ref="C139:D139"/>
    <mergeCell ref="F139:H139"/>
    <mergeCell ref="J139:K139"/>
    <mergeCell ref="N139:P139"/>
    <mergeCell ref="C140:D140"/>
    <mergeCell ref="F140:H140"/>
    <mergeCell ref="J140:K140"/>
    <mergeCell ref="N140:P140"/>
    <mergeCell ref="C137:D137"/>
    <mergeCell ref="F137:H137"/>
    <mergeCell ref="J137:K137"/>
    <mergeCell ref="N137:P137"/>
    <mergeCell ref="C138:D138"/>
    <mergeCell ref="F138:H138"/>
    <mergeCell ref="J138:K138"/>
    <mergeCell ref="N138:P138"/>
    <mergeCell ref="C147:D147"/>
    <mergeCell ref="F147:H147"/>
    <mergeCell ref="J147:K147"/>
    <mergeCell ref="N147:P147"/>
    <mergeCell ref="C148:D148"/>
    <mergeCell ref="F148:H148"/>
    <mergeCell ref="J148:K148"/>
    <mergeCell ref="N148:P148"/>
    <mergeCell ref="C145:D145"/>
    <mergeCell ref="F145:H145"/>
    <mergeCell ref="J145:K145"/>
    <mergeCell ref="N145:P145"/>
    <mergeCell ref="C146:D146"/>
    <mergeCell ref="F146:H146"/>
    <mergeCell ref="J146:K146"/>
    <mergeCell ref="N146:P146"/>
    <mergeCell ref="C143:D143"/>
    <mergeCell ref="F143:H143"/>
    <mergeCell ref="J143:K143"/>
    <mergeCell ref="N143:P143"/>
    <mergeCell ref="C144:D144"/>
    <mergeCell ref="F144:H144"/>
    <mergeCell ref="J144:K144"/>
    <mergeCell ref="N144:P144"/>
    <mergeCell ref="C153:D153"/>
    <mergeCell ref="F153:H153"/>
    <mergeCell ref="J153:K153"/>
    <mergeCell ref="N153:P153"/>
    <mergeCell ref="C154:D154"/>
    <mergeCell ref="F154:H154"/>
    <mergeCell ref="J154:K154"/>
    <mergeCell ref="N154:P154"/>
    <mergeCell ref="C151:D151"/>
    <mergeCell ref="F151:H151"/>
    <mergeCell ref="J151:K151"/>
    <mergeCell ref="N151:P151"/>
    <mergeCell ref="C152:D152"/>
    <mergeCell ref="F152:H152"/>
    <mergeCell ref="J152:K152"/>
    <mergeCell ref="N152:P152"/>
    <mergeCell ref="C149:D149"/>
    <mergeCell ref="F149:H149"/>
    <mergeCell ref="J149:K149"/>
    <mergeCell ref="N149:P149"/>
    <mergeCell ref="C150:D150"/>
    <mergeCell ref="F150:H150"/>
    <mergeCell ref="J150:K150"/>
    <mergeCell ref="N150:P150"/>
    <mergeCell ref="C159:D159"/>
    <mergeCell ref="F159:H159"/>
    <mergeCell ref="J159:K159"/>
    <mergeCell ref="N159:P159"/>
    <mergeCell ref="C160:D160"/>
    <mergeCell ref="F160:H160"/>
    <mergeCell ref="J160:K160"/>
    <mergeCell ref="N160:P160"/>
    <mergeCell ref="C157:D157"/>
    <mergeCell ref="F157:H157"/>
    <mergeCell ref="J157:K157"/>
    <mergeCell ref="N157:P157"/>
    <mergeCell ref="C158:D158"/>
    <mergeCell ref="F158:H158"/>
    <mergeCell ref="J158:K158"/>
    <mergeCell ref="N158:P158"/>
    <mergeCell ref="C155:D155"/>
    <mergeCell ref="F155:H155"/>
    <mergeCell ref="J155:K155"/>
    <mergeCell ref="N155:P155"/>
    <mergeCell ref="C156:D156"/>
    <mergeCell ref="F156:H156"/>
    <mergeCell ref="J156:K156"/>
    <mergeCell ref="N156:P156"/>
    <mergeCell ref="C165:D165"/>
    <mergeCell ref="F165:H165"/>
    <mergeCell ref="J165:K165"/>
    <mergeCell ref="N165:P165"/>
    <mergeCell ref="C166:D166"/>
    <mergeCell ref="F166:H166"/>
    <mergeCell ref="J166:K166"/>
    <mergeCell ref="N166:P166"/>
    <mergeCell ref="C163:D163"/>
    <mergeCell ref="F163:H163"/>
    <mergeCell ref="J163:K163"/>
    <mergeCell ref="N163:P163"/>
    <mergeCell ref="C164:D164"/>
    <mergeCell ref="F164:H164"/>
    <mergeCell ref="J164:K164"/>
    <mergeCell ref="N164:P164"/>
    <mergeCell ref="C161:D161"/>
    <mergeCell ref="F161:H161"/>
    <mergeCell ref="J161:K161"/>
    <mergeCell ref="N161:P161"/>
    <mergeCell ref="C162:D162"/>
    <mergeCell ref="F162:H162"/>
    <mergeCell ref="J162:K162"/>
    <mergeCell ref="N162:P162"/>
    <mergeCell ref="C171:D171"/>
    <mergeCell ref="F171:H171"/>
    <mergeCell ref="J171:K171"/>
    <mergeCell ref="N171:P171"/>
    <mergeCell ref="C172:D172"/>
    <mergeCell ref="F172:H172"/>
    <mergeCell ref="J172:K172"/>
    <mergeCell ref="N172:P172"/>
    <mergeCell ref="C169:D169"/>
    <mergeCell ref="F169:H169"/>
    <mergeCell ref="J169:K169"/>
    <mergeCell ref="N169:P169"/>
    <mergeCell ref="C170:D170"/>
    <mergeCell ref="F170:H170"/>
    <mergeCell ref="J170:K170"/>
    <mergeCell ref="N170:P170"/>
    <mergeCell ref="C167:D167"/>
    <mergeCell ref="F167:H167"/>
    <mergeCell ref="J167:K167"/>
    <mergeCell ref="N167:P167"/>
    <mergeCell ref="C168:D168"/>
    <mergeCell ref="F168:H168"/>
    <mergeCell ref="J168:K168"/>
    <mergeCell ref="N168:P168"/>
    <mergeCell ref="C177:D177"/>
    <mergeCell ref="F177:H177"/>
    <mergeCell ref="J177:K177"/>
    <mergeCell ref="N177:P177"/>
    <mergeCell ref="C178:D178"/>
    <mergeCell ref="F178:H178"/>
    <mergeCell ref="J178:K178"/>
    <mergeCell ref="N178:P178"/>
    <mergeCell ref="C175:D175"/>
    <mergeCell ref="F175:H175"/>
    <mergeCell ref="J175:K175"/>
    <mergeCell ref="N175:P175"/>
    <mergeCell ref="C176:D176"/>
    <mergeCell ref="F176:H176"/>
    <mergeCell ref="J176:K176"/>
    <mergeCell ref="N176:P176"/>
    <mergeCell ref="C173:D173"/>
    <mergeCell ref="F173:H173"/>
    <mergeCell ref="J173:K173"/>
    <mergeCell ref="N173:P173"/>
    <mergeCell ref="C174:D174"/>
    <mergeCell ref="F174:H174"/>
    <mergeCell ref="J174:K174"/>
    <mergeCell ref="N174:P174"/>
    <mergeCell ref="C183:D183"/>
    <mergeCell ref="F183:H183"/>
    <mergeCell ref="J183:K183"/>
    <mergeCell ref="N183:P183"/>
    <mergeCell ref="C184:D184"/>
    <mergeCell ref="F184:H184"/>
    <mergeCell ref="J184:K184"/>
    <mergeCell ref="N184:P184"/>
    <mergeCell ref="C181:D181"/>
    <mergeCell ref="F181:H181"/>
    <mergeCell ref="J181:K181"/>
    <mergeCell ref="N181:P181"/>
    <mergeCell ref="C182:D182"/>
    <mergeCell ref="F182:H182"/>
    <mergeCell ref="J182:K182"/>
    <mergeCell ref="N182:P182"/>
    <mergeCell ref="C179:D179"/>
    <mergeCell ref="F179:H179"/>
    <mergeCell ref="J179:K179"/>
    <mergeCell ref="N179:P179"/>
    <mergeCell ref="C180:D180"/>
    <mergeCell ref="F180:H180"/>
    <mergeCell ref="J180:K180"/>
    <mergeCell ref="N180:P180"/>
    <mergeCell ref="C189:D189"/>
    <mergeCell ref="F189:H189"/>
    <mergeCell ref="J189:K189"/>
    <mergeCell ref="N189:P189"/>
    <mergeCell ref="C190:D190"/>
    <mergeCell ref="F190:H190"/>
    <mergeCell ref="J190:K190"/>
    <mergeCell ref="N190:P190"/>
    <mergeCell ref="C187:D187"/>
    <mergeCell ref="F187:H187"/>
    <mergeCell ref="J187:K187"/>
    <mergeCell ref="N187:P187"/>
    <mergeCell ref="C188:D188"/>
    <mergeCell ref="F188:H188"/>
    <mergeCell ref="J188:K188"/>
    <mergeCell ref="N188:P188"/>
    <mergeCell ref="C185:D185"/>
    <mergeCell ref="F185:H185"/>
    <mergeCell ref="J185:K185"/>
    <mergeCell ref="N185:P185"/>
    <mergeCell ref="C186:D186"/>
    <mergeCell ref="F186:H186"/>
    <mergeCell ref="J186:K186"/>
    <mergeCell ref="N186:P186"/>
    <mergeCell ref="C195:D195"/>
    <mergeCell ref="F195:H195"/>
    <mergeCell ref="J195:K195"/>
    <mergeCell ref="N195:P195"/>
    <mergeCell ref="C196:D196"/>
    <mergeCell ref="F196:H196"/>
    <mergeCell ref="J196:K196"/>
    <mergeCell ref="N196:P196"/>
    <mergeCell ref="C193:D193"/>
    <mergeCell ref="F193:H193"/>
    <mergeCell ref="J193:K193"/>
    <mergeCell ref="N193:P193"/>
    <mergeCell ref="C194:D194"/>
    <mergeCell ref="F194:H194"/>
    <mergeCell ref="J194:K194"/>
    <mergeCell ref="N194:P194"/>
    <mergeCell ref="C191:D191"/>
    <mergeCell ref="F191:H191"/>
    <mergeCell ref="J191:K191"/>
    <mergeCell ref="N191:P191"/>
    <mergeCell ref="C192:D192"/>
    <mergeCell ref="F192:H192"/>
    <mergeCell ref="J192:K192"/>
    <mergeCell ref="N192:P192"/>
    <mergeCell ref="C201:D201"/>
    <mergeCell ref="F201:H201"/>
    <mergeCell ref="J201:K201"/>
    <mergeCell ref="N201:P201"/>
    <mergeCell ref="C202:D202"/>
    <mergeCell ref="F202:H202"/>
    <mergeCell ref="J202:K202"/>
    <mergeCell ref="N202:P202"/>
    <mergeCell ref="C199:D199"/>
    <mergeCell ref="F199:H199"/>
    <mergeCell ref="J199:K199"/>
    <mergeCell ref="N199:P199"/>
    <mergeCell ref="C200:D200"/>
    <mergeCell ref="F200:H200"/>
    <mergeCell ref="J200:K200"/>
    <mergeCell ref="N200:P200"/>
    <mergeCell ref="C197:D197"/>
    <mergeCell ref="F197:H197"/>
    <mergeCell ref="J197:K197"/>
    <mergeCell ref="N197:P197"/>
    <mergeCell ref="C198:D198"/>
    <mergeCell ref="F198:H198"/>
    <mergeCell ref="J198:K198"/>
    <mergeCell ref="N198:P198"/>
    <mergeCell ref="C207:D207"/>
    <mergeCell ref="F207:H207"/>
    <mergeCell ref="J207:K207"/>
    <mergeCell ref="N207:P207"/>
    <mergeCell ref="C208:D208"/>
    <mergeCell ref="F208:H208"/>
    <mergeCell ref="J208:K208"/>
    <mergeCell ref="N208:P208"/>
    <mergeCell ref="C205:D205"/>
    <mergeCell ref="F205:H205"/>
    <mergeCell ref="J205:K205"/>
    <mergeCell ref="N205:P205"/>
    <mergeCell ref="C206:D206"/>
    <mergeCell ref="F206:H206"/>
    <mergeCell ref="J206:K206"/>
    <mergeCell ref="N206:P206"/>
    <mergeCell ref="C203:D203"/>
    <mergeCell ref="F203:H203"/>
    <mergeCell ref="J203:K203"/>
    <mergeCell ref="N203:P203"/>
    <mergeCell ref="C204:D204"/>
    <mergeCell ref="F204:H204"/>
    <mergeCell ref="J204:K204"/>
    <mergeCell ref="N204:P204"/>
    <mergeCell ref="C213:D213"/>
    <mergeCell ref="F213:H213"/>
    <mergeCell ref="J213:K213"/>
    <mergeCell ref="N213:P213"/>
    <mergeCell ref="C214:D214"/>
    <mergeCell ref="F214:H214"/>
    <mergeCell ref="J214:K214"/>
    <mergeCell ref="N214:P214"/>
    <mergeCell ref="C211:D211"/>
    <mergeCell ref="F211:H211"/>
    <mergeCell ref="J211:K211"/>
    <mergeCell ref="N211:P211"/>
    <mergeCell ref="C212:D212"/>
    <mergeCell ref="F212:H212"/>
    <mergeCell ref="J212:K212"/>
    <mergeCell ref="N212:P212"/>
    <mergeCell ref="C209:D209"/>
    <mergeCell ref="F209:H209"/>
    <mergeCell ref="J209:K209"/>
    <mergeCell ref="N209:P209"/>
    <mergeCell ref="C210:D210"/>
    <mergeCell ref="F210:H210"/>
    <mergeCell ref="J210:K210"/>
    <mergeCell ref="N210:P210"/>
    <mergeCell ref="C219:D219"/>
    <mergeCell ref="F219:H219"/>
    <mergeCell ref="J219:K219"/>
    <mergeCell ref="N219:P219"/>
    <mergeCell ref="C220:D220"/>
    <mergeCell ref="F220:H220"/>
    <mergeCell ref="J220:K220"/>
    <mergeCell ref="N220:P220"/>
    <mergeCell ref="C217:D217"/>
    <mergeCell ref="F217:H217"/>
    <mergeCell ref="J217:K217"/>
    <mergeCell ref="N217:P217"/>
    <mergeCell ref="C218:D218"/>
    <mergeCell ref="F218:H218"/>
    <mergeCell ref="J218:K218"/>
    <mergeCell ref="N218:P218"/>
    <mergeCell ref="C215:D215"/>
    <mergeCell ref="F215:H215"/>
    <mergeCell ref="J215:K215"/>
    <mergeCell ref="N215:P215"/>
    <mergeCell ref="C216:D216"/>
    <mergeCell ref="F216:H216"/>
    <mergeCell ref="J216:K216"/>
    <mergeCell ref="N216:P216"/>
    <mergeCell ref="C225:D225"/>
    <mergeCell ref="F225:H225"/>
    <mergeCell ref="J225:K225"/>
    <mergeCell ref="N225:P225"/>
    <mergeCell ref="C226:D226"/>
    <mergeCell ref="F226:H226"/>
    <mergeCell ref="J226:K226"/>
    <mergeCell ref="N226:P226"/>
    <mergeCell ref="C223:D223"/>
    <mergeCell ref="F223:H223"/>
    <mergeCell ref="J223:K223"/>
    <mergeCell ref="N223:P223"/>
    <mergeCell ref="C224:D224"/>
    <mergeCell ref="F224:H224"/>
    <mergeCell ref="J224:K224"/>
    <mergeCell ref="N224:P224"/>
    <mergeCell ref="C221:D221"/>
    <mergeCell ref="F221:H221"/>
    <mergeCell ref="J221:K221"/>
    <mergeCell ref="N221:P221"/>
    <mergeCell ref="C222:D222"/>
    <mergeCell ref="F222:H222"/>
    <mergeCell ref="J222:K222"/>
    <mergeCell ref="N222:P222"/>
    <mergeCell ref="C231:D231"/>
    <mergeCell ref="F231:H231"/>
    <mergeCell ref="J231:K231"/>
    <mergeCell ref="N231:P231"/>
    <mergeCell ref="C232:D232"/>
    <mergeCell ref="F232:H232"/>
    <mergeCell ref="J232:K232"/>
    <mergeCell ref="N232:P232"/>
    <mergeCell ref="C229:D229"/>
    <mergeCell ref="F229:H229"/>
    <mergeCell ref="J229:K229"/>
    <mergeCell ref="N229:P229"/>
    <mergeCell ref="C230:D230"/>
    <mergeCell ref="F230:H230"/>
    <mergeCell ref="J230:K230"/>
    <mergeCell ref="N230:P230"/>
    <mergeCell ref="C227:D227"/>
    <mergeCell ref="F227:H227"/>
    <mergeCell ref="J227:K227"/>
    <mergeCell ref="N227:P227"/>
    <mergeCell ref="C228:D228"/>
    <mergeCell ref="F228:H228"/>
    <mergeCell ref="J228:K228"/>
    <mergeCell ref="N228:P228"/>
    <mergeCell ref="C237:D237"/>
    <mergeCell ref="F237:H237"/>
    <mergeCell ref="J237:K237"/>
    <mergeCell ref="N237:P237"/>
    <mergeCell ref="C238:D238"/>
    <mergeCell ref="F238:H238"/>
    <mergeCell ref="J238:K238"/>
    <mergeCell ref="N238:P238"/>
    <mergeCell ref="C235:D235"/>
    <mergeCell ref="F235:H235"/>
    <mergeCell ref="J235:K235"/>
    <mergeCell ref="N235:P235"/>
    <mergeCell ref="C236:D236"/>
    <mergeCell ref="F236:H236"/>
    <mergeCell ref="J236:K236"/>
    <mergeCell ref="N236:P236"/>
    <mergeCell ref="C233:D233"/>
    <mergeCell ref="F233:H233"/>
    <mergeCell ref="J233:K233"/>
    <mergeCell ref="N233:P233"/>
    <mergeCell ref="C234:D234"/>
    <mergeCell ref="F234:H234"/>
    <mergeCell ref="J234:K234"/>
    <mergeCell ref="N234:P234"/>
    <mergeCell ref="C243:D243"/>
    <mergeCell ref="F243:H243"/>
    <mergeCell ref="J243:K243"/>
    <mergeCell ref="N243:P243"/>
    <mergeCell ref="C244:D244"/>
    <mergeCell ref="F244:H244"/>
    <mergeCell ref="J244:K244"/>
    <mergeCell ref="N244:P244"/>
    <mergeCell ref="C241:D241"/>
    <mergeCell ref="F241:H241"/>
    <mergeCell ref="J241:K241"/>
    <mergeCell ref="N241:P241"/>
    <mergeCell ref="C242:D242"/>
    <mergeCell ref="F242:H242"/>
    <mergeCell ref="J242:K242"/>
    <mergeCell ref="N242:P242"/>
    <mergeCell ref="C239:D239"/>
    <mergeCell ref="F239:H239"/>
    <mergeCell ref="J239:K239"/>
    <mergeCell ref="N239:P239"/>
    <mergeCell ref="C240:D240"/>
    <mergeCell ref="F240:H240"/>
    <mergeCell ref="J240:K240"/>
    <mergeCell ref="N240:P240"/>
    <mergeCell ref="C249:D249"/>
    <mergeCell ref="F249:H249"/>
    <mergeCell ref="J249:K249"/>
    <mergeCell ref="N249:P249"/>
    <mergeCell ref="C250:D250"/>
    <mergeCell ref="F250:H250"/>
    <mergeCell ref="J250:K250"/>
    <mergeCell ref="N250:P250"/>
    <mergeCell ref="C247:D247"/>
    <mergeCell ref="F247:H247"/>
    <mergeCell ref="J247:K247"/>
    <mergeCell ref="N247:P247"/>
    <mergeCell ref="C248:D248"/>
    <mergeCell ref="F248:H248"/>
    <mergeCell ref="J248:K248"/>
    <mergeCell ref="N248:P248"/>
    <mergeCell ref="C245:D245"/>
    <mergeCell ref="F245:H245"/>
    <mergeCell ref="J245:K245"/>
    <mergeCell ref="N245:P245"/>
    <mergeCell ref="C246:D246"/>
    <mergeCell ref="F246:H246"/>
    <mergeCell ref="J246:K246"/>
    <mergeCell ref="N246:P246"/>
    <mergeCell ref="C255:D255"/>
    <mergeCell ref="F255:H255"/>
    <mergeCell ref="J255:K255"/>
    <mergeCell ref="N255:P255"/>
    <mergeCell ref="C256:D256"/>
    <mergeCell ref="F256:H256"/>
    <mergeCell ref="J256:K256"/>
    <mergeCell ref="N256:P256"/>
    <mergeCell ref="C253:D253"/>
    <mergeCell ref="F253:H253"/>
    <mergeCell ref="J253:K253"/>
    <mergeCell ref="N253:P253"/>
    <mergeCell ref="C254:D254"/>
    <mergeCell ref="F254:H254"/>
    <mergeCell ref="J254:K254"/>
    <mergeCell ref="N254:P254"/>
    <mergeCell ref="C251:D251"/>
    <mergeCell ref="F251:H251"/>
    <mergeCell ref="J251:K251"/>
    <mergeCell ref="N251:P251"/>
    <mergeCell ref="C252:D252"/>
    <mergeCell ref="F252:H252"/>
    <mergeCell ref="J252:K252"/>
    <mergeCell ref="N252:P252"/>
    <mergeCell ref="C261:D261"/>
    <mergeCell ref="F261:H261"/>
    <mergeCell ref="J261:K261"/>
    <mergeCell ref="N261:P261"/>
    <mergeCell ref="C262:D262"/>
    <mergeCell ref="F262:H262"/>
    <mergeCell ref="J262:K262"/>
    <mergeCell ref="N262:P262"/>
    <mergeCell ref="C259:D259"/>
    <mergeCell ref="F259:H259"/>
    <mergeCell ref="J259:K259"/>
    <mergeCell ref="N259:P259"/>
    <mergeCell ref="C260:D260"/>
    <mergeCell ref="F260:H260"/>
    <mergeCell ref="J260:K260"/>
    <mergeCell ref="N260:P260"/>
    <mergeCell ref="C257:D257"/>
    <mergeCell ref="F257:H257"/>
    <mergeCell ref="J257:K257"/>
    <mergeCell ref="N257:P257"/>
    <mergeCell ref="C258:D258"/>
    <mergeCell ref="F258:H258"/>
    <mergeCell ref="J258:K258"/>
    <mergeCell ref="N258:P258"/>
    <mergeCell ref="C267:D267"/>
    <mergeCell ref="F267:H267"/>
    <mergeCell ref="J267:K267"/>
    <mergeCell ref="N267:P267"/>
    <mergeCell ref="C268:D268"/>
    <mergeCell ref="F268:H268"/>
    <mergeCell ref="J268:K268"/>
    <mergeCell ref="N268:P268"/>
    <mergeCell ref="C265:D265"/>
    <mergeCell ref="F265:H265"/>
    <mergeCell ref="J265:K265"/>
    <mergeCell ref="N265:P265"/>
    <mergeCell ref="C266:D266"/>
    <mergeCell ref="F266:H266"/>
    <mergeCell ref="J266:K266"/>
    <mergeCell ref="N266:P266"/>
    <mergeCell ref="C263:D263"/>
    <mergeCell ref="F263:H263"/>
    <mergeCell ref="J263:K263"/>
    <mergeCell ref="N263:P263"/>
    <mergeCell ref="C264:D264"/>
    <mergeCell ref="F264:H264"/>
    <mergeCell ref="J264:K264"/>
    <mergeCell ref="N264:P264"/>
    <mergeCell ref="C273:D273"/>
    <mergeCell ref="F273:H273"/>
    <mergeCell ref="J273:K273"/>
    <mergeCell ref="N273:P273"/>
    <mergeCell ref="C274:D274"/>
    <mergeCell ref="F274:H274"/>
    <mergeCell ref="J274:K274"/>
    <mergeCell ref="N274:P274"/>
    <mergeCell ref="C271:D271"/>
    <mergeCell ref="F271:H271"/>
    <mergeCell ref="J271:K271"/>
    <mergeCell ref="N271:P271"/>
    <mergeCell ref="C272:D272"/>
    <mergeCell ref="F272:H272"/>
    <mergeCell ref="J272:K272"/>
    <mergeCell ref="N272:P272"/>
    <mergeCell ref="C269:D269"/>
    <mergeCell ref="F269:H269"/>
    <mergeCell ref="J269:K269"/>
    <mergeCell ref="N269:P269"/>
    <mergeCell ref="C270:D270"/>
    <mergeCell ref="F270:H270"/>
    <mergeCell ref="J270:K270"/>
    <mergeCell ref="N270:P270"/>
    <mergeCell ref="C279:D279"/>
    <mergeCell ref="F279:H279"/>
    <mergeCell ref="J279:K279"/>
    <mergeCell ref="N279:P279"/>
    <mergeCell ref="C280:D280"/>
    <mergeCell ref="F280:H280"/>
    <mergeCell ref="J280:K280"/>
    <mergeCell ref="N280:P280"/>
    <mergeCell ref="C277:D277"/>
    <mergeCell ref="F277:H277"/>
    <mergeCell ref="J277:K277"/>
    <mergeCell ref="N277:P277"/>
    <mergeCell ref="C278:D278"/>
    <mergeCell ref="F278:H278"/>
    <mergeCell ref="J278:K278"/>
    <mergeCell ref="N278:P278"/>
    <mergeCell ref="C275:D275"/>
    <mergeCell ref="F275:H275"/>
    <mergeCell ref="J275:K275"/>
    <mergeCell ref="N275:P275"/>
    <mergeCell ref="C276:D276"/>
    <mergeCell ref="F276:H276"/>
    <mergeCell ref="J276:K276"/>
    <mergeCell ref="N276:P276"/>
    <mergeCell ref="C285:D285"/>
    <mergeCell ref="F285:H285"/>
    <mergeCell ref="J285:K285"/>
    <mergeCell ref="N285:P285"/>
    <mergeCell ref="C286:D286"/>
    <mergeCell ref="F286:H286"/>
    <mergeCell ref="J286:K286"/>
    <mergeCell ref="N286:P286"/>
    <mergeCell ref="C283:D283"/>
    <mergeCell ref="F283:H283"/>
    <mergeCell ref="J283:K283"/>
    <mergeCell ref="N283:P283"/>
    <mergeCell ref="C284:D284"/>
    <mergeCell ref="F284:H284"/>
    <mergeCell ref="J284:K284"/>
    <mergeCell ref="N284:P284"/>
    <mergeCell ref="C281:D281"/>
    <mergeCell ref="F281:H281"/>
    <mergeCell ref="J281:K281"/>
    <mergeCell ref="N281:P281"/>
    <mergeCell ref="C282:D282"/>
    <mergeCell ref="F282:H282"/>
    <mergeCell ref="J282:K282"/>
    <mergeCell ref="N282:P282"/>
    <mergeCell ref="C291:D291"/>
    <mergeCell ref="F291:H291"/>
    <mergeCell ref="J291:K291"/>
    <mergeCell ref="N291:P291"/>
    <mergeCell ref="C292:D292"/>
    <mergeCell ref="F292:H292"/>
    <mergeCell ref="J292:K292"/>
    <mergeCell ref="N292:P292"/>
    <mergeCell ref="C289:D289"/>
    <mergeCell ref="F289:H289"/>
    <mergeCell ref="J289:K289"/>
    <mergeCell ref="N289:P289"/>
    <mergeCell ref="C290:D290"/>
    <mergeCell ref="F290:H290"/>
    <mergeCell ref="J290:K290"/>
    <mergeCell ref="N290:P290"/>
    <mergeCell ref="C287:D287"/>
    <mergeCell ref="F287:H287"/>
    <mergeCell ref="J287:K287"/>
    <mergeCell ref="N287:P287"/>
    <mergeCell ref="C288:D288"/>
    <mergeCell ref="F288:H288"/>
    <mergeCell ref="J288:K288"/>
    <mergeCell ref="N288:P288"/>
    <mergeCell ref="C297:D297"/>
    <mergeCell ref="F297:H297"/>
    <mergeCell ref="J297:K297"/>
    <mergeCell ref="N297:P297"/>
    <mergeCell ref="C298:D298"/>
    <mergeCell ref="F298:H298"/>
    <mergeCell ref="J298:K298"/>
    <mergeCell ref="N298:P298"/>
    <mergeCell ref="C295:D295"/>
    <mergeCell ref="F295:H295"/>
    <mergeCell ref="J295:K295"/>
    <mergeCell ref="N295:P295"/>
    <mergeCell ref="C296:D296"/>
    <mergeCell ref="F296:H296"/>
    <mergeCell ref="J296:K296"/>
    <mergeCell ref="N296:P296"/>
    <mergeCell ref="C293:D293"/>
    <mergeCell ref="F293:H293"/>
    <mergeCell ref="J293:K293"/>
    <mergeCell ref="N293:P293"/>
    <mergeCell ref="C294:D294"/>
    <mergeCell ref="F294:H294"/>
    <mergeCell ref="J294:K294"/>
    <mergeCell ref="N294:P294"/>
    <mergeCell ref="C303:D303"/>
    <mergeCell ref="F303:H303"/>
    <mergeCell ref="J303:K303"/>
    <mergeCell ref="N303:P303"/>
    <mergeCell ref="C304:D304"/>
    <mergeCell ref="F304:H304"/>
    <mergeCell ref="J304:K304"/>
    <mergeCell ref="N304:P304"/>
    <mergeCell ref="C301:D301"/>
    <mergeCell ref="F301:H301"/>
    <mergeCell ref="J301:K301"/>
    <mergeCell ref="N301:P301"/>
    <mergeCell ref="C302:D302"/>
    <mergeCell ref="F302:H302"/>
    <mergeCell ref="J302:K302"/>
    <mergeCell ref="N302:P302"/>
    <mergeCell ref="C299:D299"/>
    <mergeCell ref="F299:H299"/>
    <mergeCell ref="J299:K299"/>
    <mergeCell ref="N299:P299"/>
    <mergeCell ref="C300:D300"/>
    <mergeCell ref="F300:H300"/>
    <mergeCell ref="J300:K300"/>
    <mergeCell ref="N300:P300"/>
    <mergeCell ref="C309:D309"/>
    <mergeCell ref="F309:H309"/>
    <mergeCell ref="J309:K309"/>
    <mergeCell ref="N309:P309"/>
    <mergeCell ref="C310:D310"/>
    <mergeCell ref="F310:H310"/>
    <mergeCell ref="J310:K310"/>
    <mergeCell ref="N310:P310"/>
    <mergeCell ref="C307:D307"/>
    <mergeCell ref="F307:H307"/>
    <mergeCell ref="J307:K307"/>
    <mergeCell ref="N307:P307"/>
    <mergeCell ref="C308:D308"/>
    <mergeCell ref="F308:H308"/>
    <mergeCell ref="J308:K308"/>
    <mergeCell ref="N308:P308"/>
    <mergeCell ref="C305:D305"/>
    <mergeCell ref="F305:H305"/>
    <mergeCell ref="J305:K305"/>
    <mergeCell ref="N305:P305"/>
    <mergeCell ref="C306:D306"/>
    <mergeCell ref="F306:H306"/>
    <mergeCell ref="J306:K306"/>
    <mergeCell ref="N306:P306"/>
    <mergeCell ref="C315:D315"/>
    <mergeCell ref="F315:H315"/>
    <mergeCell ref="J315:K315"/>
    <mergeCell ref="N315:P315"/>
    <mergeCell ref="C316:D316"/>
    <mergeCell ref="F316:H316"/>
    <mergeCell ref="J316:K316"/>
    <mergeCell ref="N316:P316"/>
    <mergeCell ref="C313:D313"/>
    <mergeCell ref="F313:H313"/>
    <mergeCell ref="J313:K313"/>
    <mergeCell ref="N313:P313"/>
    <mergeCell ref="C314:D314"/>
    <mergeCell ref="F314:H314"/>
    <mergeCell ref="J314:K314"/>
    <mergeCell ref="N314:P314"/>
    <mergeCell ref="C311:D311"/>
    <mergeCell ref="F311:H311"/>
    <mergeCell ref="J311:K311"/>
    <mergeCell ref="N311:P311"/>
    <mergeCell ref="C312:D312"/>
    <mergeCell ref="F312:H312"/>
    <mergeCell ref="J312:K312"/>
    <mergeCell ref="N312:P312"/>
    <mergeCell ref="C321:D321"/>
    <mergeCell ref="F321:H321"/>
    <mergeCell ref="J321:K321"/>
    <mergeCell ref="N321:P321"/>
    <mergeCell ref="C322:D322"/>
    <mergeCell ref="F322:H322"/>
    <mergeCell ref="J322:K322"/>
    <mergeCell ref="N322:P322"/>
    <mergeCell ref="C319:D319"/>
    <mergeCell ref="F319:H319"/>
    <mergeCell ref="J319:K319"/>
    <mergeCell ref="N319:P319"/>
    <mergeCell ref="C320:D320"/>
    <mergeCell ref="F320:H320"/>
    <mergeCell ref="J320:K320"/>
    <mergeCell ref="N320:P320"/>
    <mergeCell ref="C317:D317"/>
    <mergeCell ref="F317:H317"/>
    <mergeCell ref="J317:K317"/>
    <mergeCell ref="N317:P317"/>
    <mergeCell ref="C318:D318"/>
    <mergeCell ref="F318:H318"/>
    <mergeCell ref="J318:K318"/>
    <mergeCell ref="N318:P318"/>
    <mergeCell ref="C327:D327"/>
    <mergeCell ref="F327:H327"/>
    <mergeCell ref="J327:K327"/>
    <mergeCell ref="N327:P327"/>
    <mergeCell ref="C328:D328"/>
    <mergeCell ref="F328:H328"/>
    <mergeCell ref="J328:K328"/>
    <mergeCell ref="N328:P328"/>
    <mergeCell ref="C325:D325"/>
    <mergeCell ref="F325:H325"/>
    <mergeCell ref="J325:K325"/>
    <mergeCell ref="N325:P325"/>
    <mergeCell ref="C326:D326"/>
    <mergeCell ref="F326:H326"/>
    <mergeCell ref="J326:K326"/>
    <mergeCell ref="N326:P326"/>
    <mergeCell ref="C323:D323"/>
    <mergeCell ref="F323:H323"/>
    <mergeCell ref="J323:K323"/>
    <mergeCell ref="N323:P323"/>
    <mergeCell ref="C324:D324"/>
    <mergeCell ref="F324:H324"/>
    <mergeCell ref="J324:K324"/>
    <mergeCell ref="N324:P324"/>
    <mergeCell ref="C333:D333"/>
    <mergeCell ref="F333:H333"/>
    <mergeCell ref="J333:K333"/>
    <mergeCell ref="N333:P333"/>
    <mergeCell ref="C334:D334"/>
    <mergeCell ref="F334:H334"/>
    <mergeCell ref="J334:K334"/>
    <mergeCell ref="N334:P334"/>
    <mergeCell ref="C331:D331"/>
    <mergeCell ref="F331:H331"/>
    <mergeCell ref="J331:K331"/>
    <mergeCell ref="N331:P331"/>
    <mergeCell ref="C332:D332"/>
    <mergeCell ref="F332:H332"/>
    <mergeCell ref="J332:K332"/>
    <mergeCell ref="N332:P332"/>
    <mergeCell ref="C329:D329"/>
    <mergeCell ref="F329:H329"/>
    <mergeCell ref="J329:K329"/>
    <mergeCell ref="N329:P329"/>
    <mergeCell ref="C330:D330"/>
    <mergeCell ref="F330:H330"/>
    <mergeCell ref="J330:K330"/>
    <mergeCell ref="N330:P330"/>
    <mergeCell ref="C339:D339"/>
    <mergeCell ref="F339:H339"/>
    <mergeCell ref="J339:K339"/>
    <mergeCell ref="N339:P339"/>
    <mergeCell ref="C340:D340"/>
    <mergeCell ref="F340:H340"/>
    <mergeCell ref="J340:K340"/>
    <mergeCell ref="N340:P340"/>
    <mergeCell ref="C337:D337"/>
    <mergeCell ref="F337:H337"/>
    <mergeCell ref="J337:K337"/>
    <mergeCell ref="N337:P337"/>
    <mergeCell ref="C338:D338"/>
    <mergeCell ref="F338:H338"/>
    <mergeCell ref="J338:K338"/>
    <mergeCell ref="N338:P338"/>
    <mergeCell ref="C335:D335"/>
    <mergeCell ref="F335:H335"/>
    <mergeCell ref="J335:K335"/>
    <mergeCell ref="N335:P335"/>
    <mergeCell ref="C336:D336"/>
    <mergeCell ref="F336:H336"/>
    <mergeCell ref="J336:K336"/>
    <mergeCell ref="N336:P336"/>
    <mergeCell ref="C345:D345"/>
    <mergeCell ref="F345:H345"/>
    <mergeCell ref="J345:K345"/>
    <mergeCell ref="N345:P345"/>
    <mergeCell ref="C346:D346"/>
    <mergeCell ref="F346:H346"/>
    <mergeCell ref="J346:K346"/>
    <mergeCell ref="N346:P346"/>
    <mergeCell ref="C343:D343"/>
    <mergeCell ref="F343:H343"/>
    <mergeCell ref="J343:K343"/>
    <mergeCell ref="N343:P343"/>
    <mergeCell ref="C344:D344"/>
    <mergeCell ref="F344:H344"/>
    <mergeCell ref="J344:K344"/>
    <mergeCell ref="N344:P344"/>
    <mergeCell ref="C341:D341"/>
    <mergeCell ref="F341:H341"/>
    <mergeCell ref="J341:K341"/>
    <mergeCell ref="N341:P341"/>
    <mergeCell ref="C342:D342"/>
    <mergeCell ref="F342:H342"/>
    <mergeCell ref="J342:K342"/>
    <mergeCell ref="N342:P342"/>
    <mergeCell ref="C351:D351"/>
    <mergeCell ref="F351:H351"/>
    <mergeCell ref="J351:K351"/>
    <mergeCell ref="N351:P351"/>
    <mergeCell ref="C352:D352"/>
    <mergeCell ref="F352:H352"/>
    <mergeCell ref="J352:K352"/>
    <mergeCell ref="N352:P352"/>
    <mergeCell ref="C349:D349"/>
    <mergeCell ref="F349:H349"/>
    <mergeCell ref="J349:K349"/>
    <mergeCell ref="N349:P349"/>
    <mergeCell ref="C350:D350"/>
    <mergeCell ref="F350:H350"/>
    <mergeCell ref="J350:K350"/>
    <mergeCell ref="N350:P350"/>
    <mergeCell ref="C347:D347"/>
    <mergeCell ref="F347:H347"/>
    <mergeCell ref="J347:K347"/>
    <mergeCell ref="N347:P347"/>
    <mergeCell ref="C348:D348"/>
    <mergeCell ref="F348:H348"/>
    <mergeCell ref="J348:K348"/>
    <mergeCell ref="N348:P348"/>
    <mergeCell ref="C357:D357"/>
    <mergeCell ref="F357:H357"/>
    <mergeCell ref="J357:K357"/>
    <mergeCell ref="N357:P357"/>
    <mergeCell ref="C358:D358"/>
    <mergeCell ref="F358:H358"/>
    <mergeCell ref="J358:K358"/>
    <mergeCell ref="N358:P358"/>
    <mergeCell ref="C355:D355"/>
    <mergeCell ref="F355:H355"/>
    <mergeCell ref="J355:K355"/>
    <mergeCell ref="N355:P355"/>
    <mergeCell ref="C356:D356"/>
    <mergeCell ref="F356:H356"/>
    <mergeCell ref="J356:K356"/>
    <mergeCell ref="N356:P356"/>
    <mergeCell ref="C353:D353"/>
    <mergeCell ref="F353:H353"/>
    <mergeCell ref="J353:K353"/>
    <mergeCell ref="N353:P353"/>
    <mergeCell ref="C354:D354"/>
    <mergeCell ref="F354:H354"/>
    <mergeCell ref="J354:K354"/>
    <mergeCell ref="N354:P354"/>
    <mergeCell ref="C363:D363"/>
    <mergeCell ref="F363:H363"/>
    <mergeCell ref="J363:K363"/>
    <mergeCell ref="N363:P363"/>
    <mergeCell ref="C364:D364"/>
    <mergeCell ref="F364:H364"/>
    <mergeCell ref="J364:K364"/>
    <mergeCell ref="N364:P364"/>
    <mergeCell ref="C361:D361"/>
    <mergeCell ref="F361:H361"/>
    <mergeCell ref="J361:K361"/>
    <mergeCell ref="N361:P361"/>
    <mergeCell ref="C362:D362"/>
    <mergeCell ref="F362:H362"/>
    <mergeCell ref="J362:K362"/>
    <mergeCell ref="N362:P362"/>
    <mergeCell ref="C359:D359"/>
    <mergeCell ref="F359:H359"/>
    <mergeCell ref="J359:K359"/>
    <mergeCell ref="N359:P359"/>
    <mergeCell ref="C360:D360"/>
    <mergeCell ref="F360:H360"/>
    <mergeCell ref="J360:K360"/>
    <mergeCell ref="N360:P360"/>
    <mergeCell ref="C369:D369"/>
    <mergeCell ref="F369:H369"/>
    <mergeCell ref="J369:K369"/>
    <mergeCell ref="N369:P369"/>
    <mergeCell ref="C370:D370"/>
    <mergeCell ref="F370:H370"/>
    <mergeCell ref="J370:K370"/>
    <mergeCell ref="N370:P370"/>
    <mergeCell ref="C367:D367"/>
    <mergeCell ref="F367:H367"/>
    <mergeCell ref="J367:K367"/>
    <mergeCell ref="N367:P367"/>
    <mergeCell ref="C368:D368"/>
    <mergeCell ref="F368:H368"/>
    <mergeCell ref="J368:K368"/>
    <mergeCell ref="N368:P368"/>
    <mergeCell ref="C365:D365"/>
    <mergeCell ref="F365:H365"/>
    <mergeCell ref="J365:K365"/>
    <mergeCell ref="N365:P365"/>
    <mergeCell ref="C366:D366"/>
    <mergeCell ref="F366:H366"/>
    <mergeCell ref="J366:K366"/>
    <mergeCell ref="N366:P366"/>
    <mergeCell ref="C375:D375"/>
    <mergeCell ref="F375:H375"/>
    <mergeCell ref="J375:K375"/>
    <mergeCell ref="N375:P375"/>
    <mergeCell ref="C376:D376"/>
    <mergeCell ref="F376:H376"/>
    <mergeCell ref="J376:K376"/>
    <mergeCell ref="N376:P376"/>
    <mergeCell ref="C373:D373"/>
    <mergeCell ref="F373:H373"/>
    <mergeCell ref="J373:K373"/>
    <mergeCell ref="N373:P373"/>
    <mergeCell ref="C374:D374"/>
    <mergeCell ref="F374:H374"/>
    <mergeCell ref="J374:K374"/>
    <mergeCell ref="N374:P374"/>
    <mergeCell ref="C371:D371"/>
    <mergeCell ref="F371:H371"/>
    <mergeCell ref="J371:K371"/>
    <mergeCell ref="N371:P371"/>
    <mergeCell ref="C372:D372"/>
    <mergeCell ref="F372:H372"/>
    <mergeCell ref="J372:K372"/>
    <mergeCell ref="N372:P372"/>
    <mergeCell ref="C381:D381"/>
    <mergeCell ref="F381:H381"/>
    <mergeCell ref="J381:K381"/>
    <mergeCell ref="N381:P381"/>
    <mergeCell ref="C382:D382"/>
    <mergeCell ref="F382:H382"/>
    <mergeCell ref="J382:K382"/>
    <mergeCell ref="N382:P382"/>
    <mergeCell ref="C379:D379"/>
    <mergeCell ref="F379:H379"/>
    <mergeCell ref="J379:K379"/>
    <mergeCell ref="N379:P379"/>
    <mergeCell ref="C380:D380"/>
    <mergeCell ref="F380:H380"/>
    <mergeCell ref="J380:K380"/>
    <mergeCell ref="N380:P380"/>
    <mergeCell ref="C377:D377"/>
    <mergeCell ref="F377:H377"/>
    <mergeCell ref="J377:K377"/>
    <mergeCell ref="N377:P377"/>
    <mergeCell ref="C378:D378"/>
    <mergeCell ref="F378:H378"/>
    <mergeCell ref="J378:K378"/>
    <mergeCell ref="N378:P378"/>
    <mergeCell ref="C387:D387"/>
    <mergeCell ref="F387:H387"/>
    <mergeCell ref="J387:K387"/>
    <mergeCell ref="N387:P387"/>
    <mergeCell ref="C388:D388"/>
    <mergeCell ref="F388:H388"/>
    <mergeCell ref="J388:K388"/>
    <mergeCell ref="N388:P388"/>
    <mergeCell ref="C385:D385"/>
    <mergeCell ref="F385:H385"/>
    <mergeCell ref="J385:K385"/>
    <mergeCell ref="N385:P385"/>
    <mergeCell ref="C386:D386"/>
    <mergeCell ref="F386:H386"/>
    <mergeCell ref="J386:K386"/>
    <mergeCell ref="N386:P386"/>
    <mergeCell ref="C383:D383"/>
    <mergeCell ref="F383:H383"/>
    <mergeCell ref="J383:K383"/>
    <mergeCell ref="N383:P383"/>
    <mergeCell ref="C384:D384"/>
    <mergeCell ref="F384:H384"/>
    <mergeCell ref="J384:K384"/>
    <mergeCell ref="N384:P384"/>
    <mergeCell ref="C393:D393"/>
    <mergeCell ref="F393:H393"/>
    <mergeCell ref="J393:K393"/>
    <mergeCell ref="N393:P393"/>
    <mergeCell ref="C394:D394"/>
    <mergeCell ref="F394:H394"/>
    <mergeCell ref="J394:K394"/>
    <mergeCell ref="N394:P394"/>
    <mergeCell ref="C391:D391"/>
    <mergeCell ref="F391:H391"/>
    <mergeCell ref="J391:K391"/>
    <mergeCell ref="N391:P391"/>
    <mergeCell ref="C392:D392"/>
    <mergeCell ref="F392:H392"/>
    <mergeCell ref="J392:K392"/>
    <mergeCell ref="N392:P392"/>
    <mergeCell ref="C389:D389"/>
    <mergeCell ref="F389:H389"/>
    <mergeCell ref="J389:K389"/>
    <mergeCell ref="N389:P389"/>
    <mergeCell ref="C390:D390"/>
    <mergeCell ref="F390:H390"/>
    <mergeCell ref="J390:K390"/>
    <mergeCell ref="N390:P390"/>
    <mergeCell ref="C399:D399"/>
    <mergeCell ref="F399:H399"/>
    <mergeCell ref="J399:K399"/>
    <mergeCell ref="N399:P399"/>
    <mergeCell ref="C400:D400"/>
    <mergeCell ref="F400:H400"/>
    <mergeCell ref="J400:K400"/>
    <mergeCell ref="N400:P400"/>
    <mergeCell ref="C397:D397"/>
    <mergeCell ref="F397:H397"/>
    <mergeCell ref="J397:K397"/>
    <mergeCell ref="N397:P397"/>
    <mergeCell ref="C398:D398"/>
    <mergeCell ref="F398:H398"/>
    <mergeCell ref="J398:K398"/>
    <mergeCell ref="N398:P398"/>
    <mergeCell ref="C395:D395"/>
    <mergeCell ref="F395:H395"/>
    <mergeCell ref="J395:K395"/>
    <mergeCell ref="N395:P395"/>
    <mergeCell ref="C396:D396"/>
    <mergeCell ref="F396:H396"/>
    <mergeCell ref="J396:K396"/>
    <mergeCell ref="N396:P396"/>
    <mergeCell ref="C405:D405"/>
    <mergeCell ref="F405:H405"/>
    <mergeCell ref="J405:K405"/>
    <mergeCell ref="N405:P405"/>
    <mergeCell ref="C406:D406"/>
    <mergeCell ref="F406:H406"/>
    <mergeCell ref="J406:K406"/>
    <mergeCell ref="N406:P406"/>
    <mergeCell ref="C403:D403"/>
    <mergeCell ref="F403:H403"/>
    <mergeCell ref="J403:K403"/>
    <mergeCell ref="N403:P403"/>
    <mergeCell ref="C404:D404"/>
    <mergeCell ref="F404:H404"/>
    <mergeCell ref="J404:K404"/>
    <mergeCell ref="N404:P404"/>
    <mergeCell ref="C401:D401"/>
    <mergeCell ref="F401:H401"/>
    <mergeCell ref="J401:K401"/>
    <mergeCell ref="N401:P401"/>
    <mergeCell ref="C402:D402"/>
    <mergeCell ref="F402:H402"/>
    <mergeCell ref="J402:K402"/>
    <mergeCell ref="N402:P402"/>
    <mergeCell ref="C411:D411"/>
    <mergeCell ref="F411:H411"/>
    <mergeCell ref="J411:K411"/>
    <mergeCell ref="N411:P411"/>
    <mergeCell ref="C412:D412"/>
    <mergeCell ref="F412:H412"/>
    <mergeCell ref="J412:K412"/>
    <mergeCell ref="N412:P412"/>
    <mergeCell ref="C409:D409"/>
    <mergeCell ref="F409:H409"/>
    <mergeCell ref="J409:K409"/>
    <mergeCell ref="N409:P409"/>
    <mergeCell ref="C410:D410"/>
    <mergeCell ref="F410:H410"/>
    <mergeCell ref="J410:K410"/>
    <mergeCell ref="N410:P410"/>
    <mergeCell ref="C407:D407"/>
    <mergeCell ref="F407:H407"/>
    <mergeCell ref="J407:K407"/>
    <mergeCell ref="N407:P407"/>
    <mergeCell ref="C408:D408"/>
    <mergeCell ref="F408:H408"/>
    <mergeCell ref="J408:K408"/>
    <mergeCell ref="N408:P408"/>
    <mergeCell ref="C417:D417"/>
    <mergeCell ref="F417:H417"/>
    <mergeCell ref="J417:K417"/>
    <mergeCell ref="N417:P417"/>
    <mergeCell ref="C418:D418"/>
    <mergeCell ref="F418:H418"/>
    <mergeCell ref="J418:K418"/>
    <mergeCell ref="N418:P418"/>
    <mergeCell ref="C415:D415"/>
    <mergeCell ref="F415:H415"/>
    <mergeCell ref="J415:K415"/>
    <mergeCell ref="N415:P415"/>
    <mergeCell ref="C416:D416"/>
    <mergeCell ref="F416:H416"/>
    <mergeCell ref="J416:K416"/>
    <mergeCell ref="N416:P416"/>
    <mergeCell ref="C413:D413"/>
    <mergeCell ref="F413:H413"/>
    <mergeCell ref="J413:K413"/>
    <mergeCell ref="N413:P413"/>
    <mergeCell ref="C414:D414"/>
    <mergeCell ref="F414:H414"/>
    <mergeCell ref="J414:K414"/>
    <mergeCell ref="N414:P414"/>
    <mergeCell ref="C423:D423"/>
    <mergeCell ref="F423:H423"/>
    <mergeCell ref="J423:K423"/>
    <mergeCell ref="N423:P423"/>
    <mergeCell ref="C424:D424"/>
    <mergeCell ref="F424:H424"/>
    <mergeCell ref="J424:K424"/>
    <mergeCell ref="N424:P424"/>
    <mergeCell ref="C421:D421"/>
    <mergeCell ref="F421:H421"/>
    <mergeCell ref="J421:K421"/>
    <mergeCell ref="N421:P421"/>
    <mergeCell ref="C422:D422"/>
    <mergeCell ref="F422:H422"/>
    <mergeCell ref="J422:K422"/>
    <mergeCell ref="N422:P422"/>
    <mergeCell ref="C419:D419"/>
    <mergeCell ref="F419:H419"/>
    <mergeCell ref="J419:K419"/>
    <mergeCell ref="N419:P419"/>
    <mergeCell ref="C420:D420"/>
    <mergeCell ref="F420:H420"/>
    <mergeCell ref="J420:K420"/>
    <mergeCell ref="N420:P420"/>
    <mergeCell ref="C429:D429"/>
    <mergeCell ref="F429:H429"/>
    <mergeCell ref="J429:K429"/>
    <mergeCell ref="N429:P429"/>
    <mergeCell ref="C430:D430"/>
    <mergeCell ref="F430:H430"/>
    <mergeCell ref="J430:K430"/>
    <mergeCell ref="N430:P430"/>
    <mergeCell ref="C427:D427"/>
    <mergeCell ref="F427:H427"/>
    <mergeCell ref="J427:K427"/>
    <mergeCell ref="N427:P427"/>
    <mergeCell ref="C428:D428"/>
    <mergeCell ref="F428:H428"/>
    <mergeCell ref="J428:K428"/>
    <mergeCell ref="N428:P428"/>
    <mergeCell ref="C425:D425"/>
    <mergeCell ref="F425:H425"/>
    <mergeCell ref="J425:K425"/>
    <mergeCell ref="N425:P425"/>
    <mergeCell ref="C426:D426"/>
    <mergeCell ref="F426:H426"/>
    <mergeCell ref="J426:K426"/>
    <mergeCell ref="N426:P426"/>
    <mergeCell ref="C435:D435"/>
    <mergeCell ref="F435:H435"/>
    <mergeCell ref="J435:K435"/>
    <mergeCell ref="N435:P435"/>
    <mergeCell ref="C436:D436"/>
    <mergeCell ref="F436:H436"/>
    <mergeCell ref="J436:K436"/>
    <mergeCell ref="N436:P436"/>
    <mergeCell ref="C433:D433"/>
    <mergeCell ref="F433:H433"/>
    <mergeCell ref="J433:K433"/>
    <mergeCell ref="N433:P433"/>
    <mergeCell ref="C434:D434"/>
    <mergeCell ref="F434:H434"/>
    <mergeCell ref="J434:K434"/>
    <mergeCell ref="N434:P434"/>
    <mergeCell ref="C431:D431"/>
    <mergeCell ref="F431:H431"/>
    <mergeCell ref="J431:K431"/>
    <mergeCell ref="N431:P431"/>
    <mergeCell ref="C432:D432"/>
    <mergeCell ref="F432:H432"/>
    <mergeCell ref="J432:K432"/>
    <mergeCell ref="N432:P432"/>
    <mergeCell ref="C441:D441"/>
    <mergeCell ref="F441:H441"/>
    <mergeCell ref="J441:K441"/>
    <mergeCell ref="N441:P441"/>
    <mergeCell ref="C442:D442"/>
    <mergeCell ref="F442:H442"/>
    <mergeCell ref="J442:K442"/>
    <mergeCell ref="N442:P442"/>
    <mergeCell ref="C439:D439"/>
    <mergeCell ref="F439:H439"/>
    <mergeCell ref="J439:K439"/>
    <mergeCell ref="N439:P439"/>
    <mergeCell ref="C440:D440"/>
    <mergeCell ref="F440:H440"/>
    <mergeCell ref="J440:K440"/>
    <mergeCell ref="N440:P440"/>
    <mergeCell ref="C437:D437"/>
    <mergeCell ref="F437:H437"/>
    <mergeCell ref="J437:K437"/>
    <mergeCell ref="N437:P437"/>
    <mergeCell ref="C438:D438"/>
    <mergeCell ref="F438:H438"/>
    <mergeCell ref="J438:K438"/>
    <mergeCell ref="N438:P438"/>
    <mergeCell ref="C447:D447"/>
    <mergeCell ref="F447:H447"/>
    <mergeCell ref="J447:K447"/>
    <mergeCell ref="N447:P447"/>
    <mergeCell ref="C448:D448"/>
    <mergeCell ref="F448:H448"/>
    <mergeCell ref="J448:K448"/>
    <mergeCell ref="N448:P448"/>
    <mergeCell ref="C445:D445"/>
    <mergeCell ref="F445:H445"/>
    <mergeCell ref="J445:K445"/>
    <mergeCell ref="N445:P445"/>
    <mergeCell ref="C446:D446"/>
    <mergeCell ref="F446:H446"/>
    <mergeCell ref="J446:K446"/>
    <mergeCell ref="N446:P446"/>
    <mergeCell ref="C443:D443"/>
    <mergeCell ref="F443:H443"/>
    <mergeCell ref="J443:K443"/>
    <mergeCell ref="N443:P443"/>
    <mergeCell ref="C444:D444"/>
    <mergeCell ref="F444:H444"/>
    <mergeCell ref="J444:K444"/>
    <mergeCell ref="N444:P444"/>
    <mergeCell ref="C453:D453"/>
    <mergeCell ref="F453:H453"/>
    <mergeCell ref="J453:K453"/>
    <mergeCell ref="N453:P453"/>
    <mergeCell ref="C454:D454"/>
    <mergeCell ref="F454:H454"/>
    <mergeCell ref="J454:K454"/>
    <mergeCell ref="N454:P454"/>
    <mergeCell ref="C451:D451"/>
    <mergeCell ref="F451:H451"/>
    <mergeCell ref="J451:K451"/>
    <mergeCell ref="N451:P451"/>
    <mergeCell ref="C452:D452"/>
    <mergeCell ref="F452:H452"/>
    <mergeCell ref="J452:K452"/>
    <mergeCell ref="N452:P452"/>
    <mergeCell ref="C449:D449"/>
    <mergeCell ref="F449:H449"/>
    <mergeCell ref="J449:K449"/>
    <mergeCell ref="N449:P449"/>
    <mergeCell ref="C450:D450"/>
    <mergeCell ref="F450:H450"/>
    <mergeCell ref="J450:K450"/>
    <mergeCell ref="N450:P450"/>
    <mergeCell ref="C459:D459"/>
    <mergeCell ref="F459:H459"/>
    <mergeCell ref="J459:K459"/>
    <mergeCell ref="N459:P459"/>
    <mergeCell ref="C460:D460"/>
    <mergeCell ref="F460:H460"/>
    <mergeCell ref="J460:K460"/>
    <mergeCell ref="N460:P460"/>
    <mergeCell ref="C457:D457"/>
    <mergeCell ref="F457:H457"/>
    <mergeCell ref="J457:K457"/>
    <mergeCell ref="N457:P457"/>
    <mergeCell ref="C458:D458"/>
    <mergeCell ref="F458:H458"/>
    <mergeCell ref="J458:K458"/>
    <mergeCell ref="N458:P458"/>
    <mergeCell ref="C455:D455"/>
    <mergeCell ref="F455:H455"/>
    <mergeCell ref="J455:K455"/>
    <mergeCell ref="N455:P455"/>
    <mergeCell ref="C456:D456"/>
    <mergeCell ref="F456:H456"/>
    <mergeCell ref="J456:K456"/>
    <mergeCell ref="N456:P456"/>
    <mergeCell ref="C465:D465"/>
    <mergeCell ref="F465:H465"/>
    <mergeCell ref="J465:K465"/>
    <mergeCell ref="N465:P465"/>
    <mergeCell ref="C466:D466"/>
    <mergeCell ref="F466:H466"/>
    <mergeCell ref="J466:K466"/>
    <mergeCell ref="N466:P466"/>
    <mergeCell ref="C463:D463"/>
    <mergeCell ref="F463:H463"/>
    <mergeCell ref="J463:K463"/>
    <mergeCell ref="N463:P463"/>
    <mergeCell ref="C464:D464"/>
    <mergeCell ref="F464:H464"/>
    <mergeCell ref="J464:K464"/>
    <mergeCell ref="N464:P464"/>
    <mergeCell ref="C461:D461"/>
    <mergeCell ref="F461:H461"/>
    <mergeCell ref="J461:K461"/>
    <mergeCell ref="N461:P461"/>
    <mergeCell ref="C462:D462"/>
    <mergeCell ref="F462:H462"/>
    <mergeCell ref="J462:K462"/>
    <mergeCell ref="N462:P462"/>
    <mergeCell ref="C471:D471"/>
    <mergeCell ref="F471:H471"/>
    <mergeCell ref="J471:K471"/>
    <mergeCell ref="N471:P471"/>
    <mergeCell ref="C472:D472"/>
    <mergeCell ref="F472:H472"/>
    <mergeCell ref="J472:K472"/>
    <mergeCell ref="N472:P472"/>
    <mergeCell ref="C469:D469"/>
    <mergeCell ref="F469:H469"/>
    <mergeCell ref="J469:K469"/>
    <mergeCell ref="N469:P469"/>
    <mergeCell ref="C470:D470"/>
    <mergeCell ref="F470:H470"/>
    <mergeCell ref="J470:K470"/>
    <mergeCell ref="N470:P470"/>
    <mergeCell ref="C467:D467"/>
    <mergeCell ref="F467:H467"/>
    <mergeCell ref="J467:K467"/>
    <mergeCell ref="N467:P467"/>
    <mergeCell ref="C468:D468"/>
    <mergeCell ref="F468:H468"/>
    <mergeCell ref="J468:K468"/>
    <mergeCell ref="N468:P468"/>
    <mergeCell ref="C477:D477"/>
    <mergeCell ref="F477:H477"/>
    <mergeCell ref="J477:K477"/>
    <mergeCell ref="N477:P477"/>
    <mergeCell ref="C478:D478"/>
    <mergeCell ref="F478:H478"/>
    <mergeCell ref="J478:K478"/>
    <mergeCell ref="N478:P478"/>
    <mergeCell ref="C475:D475"/>
    <mergeCell ref="F475:H475"/>
    <mergeCell ref="J475:K475"/>
    <mergeCell ref="N475:P475"/>
    <mergeCell ref="C476:D476"/>
    <mergeCell ref="F476:H476"/>
    <mergeCell ref="J476:K476"/>
    <mergeCell ref="N476:P476"/>
    <mergeCell ref="C473:D473"/>
    <mergeCell ref="F473:H473"/>
    <mergeCell ref="J473:K473"/>
    <mergeCell ref="N473:P473"/>
    <mergeCell ref="C474:D474"/>
    <mergeCell ref="F474:H474"/>
    <mergeCell ref="J474:K474"/>
    <mergeCell ref="N474:P474"/>
    <mergeCell ref="C483:D483"/>
    <mergeCell ref="F483:H483"/>
    <mergeCell ref="J483:K483"/>
    <mergeCell ref="N483:P483"/>
    <mergeCell ref="C484:D484"/>
    <mergeCell ref="F484:H484"/>
    <mergeCell ref="J484:K484"/>
    <mergeCell ref="N484:P484"/>
    <mergeCell ref="C481:D481"/>
    <mergeCell ref="F481:H481"/>
    <mergeCell ref="J481:K481"/>
    <mergeCell ref="N481:P481"/>
    <mergeCell ref="C482:D482"/>
    <mergeCell ref="F482:H482"/>
    <mergeCell ref="J482:K482"/>
    <mergeCell ref="N482:P482"/>
    <mergeCell ref="C479:D479"/>
    <mergeCell ref="F479:H479"/>
    <mergeCell ref="J479:K479"/>
    <mergeCell ref="N479:P479"/>
    <mergeCell ref="C480:D480"/>
    <mergeCell ref="F480:H480"/>
    <mergeCell ref="J480:K480"/>
    <mergeCell ref="N480:P480"/>
    <mergeCell ref="C489:D489"/>
    <mergeCell ref="F489:H489"/>
    <mergeCell ref="J489:K489"/>
    <mergeCell ref="N489:P489"/>
    <mergeCell ref="C490:D490"/>
    <mergeCell ref="F490:H490"/>
    <mergeCell ref="J490:K490"/>
    <mergeCell ref="N490:P490"/>
    <mergeCell ref="C487:D487"/>
    <mergeCell ref="F487:H487"/>
    <mergeCell ref="J487:K487"/>
    <mergeCell ref="N487:P487"/>
    <mergeCell ref="C488:D488"/>
    <mergeCell ref="F488:H488"/>
    <mergeCell ref="J488:K488"/>
    <mergeCell ref="N488:P488"/>
    <mergeCell ref="C485:D485"/>
    <mergeCell ref="F485:H485"/>
    <mergeCell ref="J485:K485"/>
    <mergeCell ref="N485:P485"/>
    <mergeCell ref="C486:D486"/>
    <mergeCell ref="F486:H486"/>
    <mergeCell ref="J486:K486"/>
    <mergeCell ref="N486:P486"/>
    <mergeCell ref="C495:D495"/>
    <mergeCell ref="F495:H495"/>
    <mergeCell ref="J495:K495"/>
    <mergeCell ref="N495:P495"/>
    <mergeCell ref="C496:D496"/>
    <mergeCell ref="F496:H496"/>
    <mergeCell ref="J496:K496"/>
    <mergeCell ref="N496:P496"/>
    <mergeCell ref="C493:D493"/>
    <mergeCell ref="F493:H493"/>
    <mergeCell ref="J493:K493"/>
    <mergeCell ref="N493:P493"/>
    <mergeCell ref="C494:D494"/>
    <mergeCell ref="F494:H494"/>
    <mergeCell ref="J494:K494"/>
    <mergeCell ref="N494:P494"/>
    <mergeCell ref="C491:D491"/>
    <mergeCell ref="F491:H491"/>
    <mergeCell ref="J491:K491"/>
    <mergeCell ref="N491:P491"/>
    <mergeCell ref="C492:D492"/>
    <mergeCell ref="F492:H492"/>
    <mergeCell ref="J492:K492"/>
    <mergeCell ref="N492:P492"/>
    <mergeCell ref="C501:D501"/>
    <mergeCell ref="F501:H501"/>
    <mergeCell ref="J501:K501"/>
    <mergeCell ref="N501:P501"/>
    <mergeCell ref="C502:D502"/>
    <mergeCell ref="F502:H502"/>
    <mergeCell ref="J502:K502"/>
    <mergeCell ref="N502:P502"/>
    <mergeCell ref="C499:D499"/>
    <mergeCell ref="F499:H499"/>
    <mergeCell ref="J499:K499"/>
    <mergeCell ref="N499:P499"/>
    <mergeCell ref="C500:D500"/>
    <mergeCell ref="F500:H500"/>
    <mergeCell ref="J500:K500"/>
    <mergeCell ref="N500:P500"/>
    <mergeCell ref="C497:D497"/>
    <mergeCell ref="F497:H497"/>
    <mergeCell ref="J497:K497"/>
    <mergeCell ref="N497:P497"/>
    <mergeCell ref="C498:D498"/>
    <mergeCell ref="F498:H498"/>
    <mergeCell ref="J498:K498"/>
    <mergeCell ref="N498:P498"/>
    <mergeCell ref="C507:D507"/>
    <mergeCell ref="F507:H507"/>
    <mergeCell ref="J507:K507"/>
    <mergeCell ref="N507:P507"/>
    <mergeCell ref="C508:D508"/>
    <mergeCell ref="F508:H508"/>
    <mergeCell ref="J508:K508"/>
    <mergeCell ref="N508:P508"/>
    <mergeCell ref="C505:D505"/>
    <mergeCell ref="F505:H505"/>
    <mergeCell ref="J505:K505"/>
    <mergeCell ref="N505:P505"/>
    <mergeCell ref="C506:D506"/>
    <mergeCell ref="F506:H506"/>
    <mergeCell ref="J506:K506"/>
    <mergeCell ref="N506:P506"/>
    <mergeCell ref="C503:D503"/>
    <mergeCell ref="F503:H503"/>
    <mergeCell ref="J503:K503"/>
    <mergeCell ref="N503:P503"/>
    <mergeCell ref="C504:D504"/>
    <mergeCell ref="F504:H504"/>
    <mergeCell ref="J504:K504"/>
    <mergeCell ref="N504:P504"/>
    <mergeCell ref="C513:D513"/>
    <mergeCell ref="F513:H513"/>
    <mergeCell ref="J513:K513"/>
    <mergeCell ref="N513:P513"/>
    <mergeCell ref="C514:D514"/>
    <mergeCell ref="F514:H514"/>
    <mergeCell ref="J514:K514"/>
    <mergeCell ref="N514:P514"/>
    <mergeCell ref="C511:D511"/>
    <mergeCell ref="F511:H511"/>
    <mergeCell ref="J511:K511"/>
    <mergeCell ref="N511:P511"/>
    <mergeCell ref="C512:D512"/>
    <mergeCell ref="F512:H512"/>
    <mergeCell ref="J512:K512"/>
    <mergeCell ref="N512:P512"/>
    <mergeCell ref="C509:D509"/>
    <mergeCell ref="F509:H509"/>
    <mergeCell ref="J509:K509"/>
    <mergeCell ref="N509:P509"/>
    <mergeCell ref="C510:D510"/>
    <mergeCell ref="F510:H510"/>
    <mergeCell ref="J510:K510"/>
    <mergeCell ref="N510:P510"/>
    <mergeCell ref="C519:D519"/>
    <mergeCell ref="F519:H519"/>
    <mergeCell ref="J519:K519"/>
    <mergeCell ref="N519:P519"/>
    <mergeCell ref="C520:D520"/>
    <mergeCell ref="F520:H520"/>
    <mergeCell ref="J520:K520"/>
    <mergeCell ref="N520:P520"/>
    <mergeCell ref="C517:D517"/>
    <mergeCell ref="F517:H517"/>
    <mergeCell ref="J517:K517"/>
    <mergeCell ref="N517:P517"/>
    <mergeCell ref="C518:D518"/>
    <mergeCell ref="F518:H518"/>
    <mergeCell ref="J518:K518"/>
    <mergeCell ref="N518:P518"/>
    <mergeCell ref="C515:D515"/>
    <mergeCell ref="F515:H515"/>
    <mergeCell ref="J515:K515"/>
    <mergeCell ref="N515:P515"/>
    <mergeCell ref="C516:D516"/>
    <mergeCell ref="F516:H516"/>
    <mergeCell ref="J516:K516"/>
    <mergeCell ref="N516:P516"/>
    <mergeCell ref="C525:D525"/>
    <mergeCell ref="F525:H525"/>
    <mergeCell ref="J525:K525"/>
    <mergeCell ref="N525:P525"/>
    <mergeCell ref="C526:D526"/>
    <mergeCell ref="F526:H526"/>
    <mergeCell ref="J526:K526"/>
    <mergeCell ref="N526:P526"/>
    <mergeCell ref="C523:D523"/>
    <mergeCell ref="F523:H523"/>
    <mergeCell ref="J523:K523"/>
    <mergeCell ref="N523:P523"/>
    <mergeCell ref="C524:D524"/>
    <mergeCell ref="F524:H524"/>
    <mergeCell ref="J524:K524"/>
    <mergeCell ref="N524:P524"/>
    <mergeCell ref="C521:D521"/>
    <mergeCell ref="F521:H521"/>
    <mergeCell ref="J521:K521"/>
    <mergeCell ref="N521:P521"/>
    <mergeCell ref="C522:D522"/>
    <mergeCell ref="F522:H522"/>
    <mergeCell ref="J522:K522"/>
    <mergeCell ref="N522:P522"/>
    <mergeCell ref="C531:D531"/>
    <mergeCell ref="F531:H531"/>
    <mergeCell ref="J531:K531"/>
    <mergeCell ref="N531:P531"/>
    <mergeCell ref="C532:D532"/>
    <mergeCell ref="F532:H532"/>
    <mergeCell ref="J532:K532"/>
    <mergeCell ref="N532:P532"/>
    <mergeCell ref="C529:D529"/>
    <mergeCell ref="F529:H529"/>
    <mergeCell ref="J529:K529"/>
    <mergeCell ref="N529:P529"/>
    <mergeCell ref="C530:D530"/>
    <mergeCell ref="F530:H530"/>
    <mergeCell ref="J530:K530"/>
    <mergeCell ref="N530:P530"/>
    <mergeCell ref="C527:D527"/>
    <mergeCell ref="F527:H527"/>
    <mergeCell ref="J527:K527"/>
    <mergeCell ref="N527:P527"/>
    <mergeCell ref="C528:D528"/>
    <mergeCell ref="F528:H528"/>
    <mergeCell ref="J528:K528"/>
    <mergeCell ref="N528:P528"/>
    <mergeCell ref="C537:D537"/>
    <mergeCell ref="F537:H537"/>
    <mergeCell ref="J537:K537"/>
    <mergeCell ref="N537:P537"/>
    <mergeCell ref="C538:D538"/>
    <mergeCell ref="F538:H538"/>
    <mergeCell ref="J538:K538"/>
    <mergeCell ref="N538:P538"/>
    <mergeCell ref="C535:D535"/>
    <mergeCell ref="F535:H535"/>
    <mergeCell ref="J535:K535"/>
    <mergeCell ref="N535:P535"/>
    <mergeCell ref="C536:D536"/>
    <mergeCell ref="F536:H536"/>
    <mergeCell ref="J536:K536"/>
    <mergeCell ref="N536:P536"/>
    <mergeCell ref="C533:D533"/>
    <mergeCell ref="F533:H533"/>
    <mergeCell ref="J533:K533"/>
    <mergeCell ref="N533:P533"/>
    <mergeCell ref="C534:D534"/>
    <mergeCell ref="F534:H534"/>
    <mergeCell ref="J534:K534"/>
    <mergeCell ref="N534:P534"/>
    <mergeCell ref="C543:D543"/>
    <mergeCell ref="F543:H543"/>
    <mergeCell ref="J543:K543"/>
    <mergeCell ref="N543:P543"/>
    <mergeCell ref="C544:D544"/>
    <mergeCell ref="F544:H544"/>
    <mergeCell ref="J544:K544"/>
    <mergeCell ref="N544:P544"/>
    <mergeCell ref="C541:D541"/>
    <mergeCell ref="F541:H541"/>
    <mergeCell ref="J541:K541"/>
    <mergeCell ref="N541:P541"/>
    <mergeCell ref="C542:D542"/>
    <mergeCell ref="F542:H542"/>
    <mergeCell ref="J542:K542"/>
    <mergeCell ref="N542:P542"/>
    <mergeCell ref="C539:D539"/>
    <mergeCell ref="F539:H539"/>
    <mergeCell ref="J539:K539"/>
    <mergeCell ref="N539:P539"/>
    <mergeCell ref="C540:D540"/>
    <mergeCell ref="F540:H540"/>
    <mergeCell ref="J540:K540"/>
    <mergeCell ref="N540:P540"/>
    <mergeCell ref="C549:D549"/>
    <mergeCell ref="F549:H549"/>
    <mergeCell ref="J549:K549"/>
    <mergeCell ref="N549:P549"/>
    <mergeCell ref="C550:D550"/>
    <mergeCell ref="F550:H550"/>
    <mergeCell ref="J550:K550"/>
    <mergeCell ref="N550:P550"/>
    <mergeCell ref="C547:D547"/>
    <mergeCell ref="F547:H547"/>
    <mergeCell ref="J547:K547"/>
    <mergeCell ref="N547:P547"/>
    <mergeCell ref="C548:D548"/>
    <mergeCell ref="F548:H548"/>
    <mergeCell ref="J548:K548"/>
    <mergeCell ref="N548:P548"/>
    <mergeCell ref="C545:D545"/>
    <mergeCell ref="F545:H545"/>
    <mergeCell ref="J545:K545"/>
    <mergeCell ref="N545:P545"/>
    <mergeCell ref="C546:D546"/>
    <mergeCell ref="F546:H546"/>
    <mergeCell ref="J546:K546"/>
    <mergeCell ref="N546:P546"/>
    <mergeCell ref="C555:D555"/>
    <mergeCell ref="F555:H555"/>
    <mergeCell ref="J555:K555"/>
    <mergeCell ref="N555:P555"/>
    <mergeCell ref="C556:D556"/>
    <mergeCell ref="F556:H556"/>
    <mergeCell ref="J556:K556"/>
    <mergeCell ref="N556:P556"/>
    <mergeCell ref="C553:D553"/>
    <mergeCell ref="F553:H553"/>
    <mergeCell ref="J553:K553"/>
    <mergeCell ref="N553:P553"/>
    <mergeCell ref="C554:D554"/>
    <mergeCell ref="F554:H554"/>
    <mergeCell ref="J554:K554"/>
    <mergeCell ref="N554:P554"/>
    <mergeCell ref="C551:D551"/>
    <mergeCell ref="F551:H551"/>
    <mergeCell ref="J551:K551"/>
    <mergeCell ref="N551:P551"/>
    <mergeCell ref="C552:D552"/>
    <mergeCell ref="F552:H552"/>
    <mergeCell ref="J552:K552"/>
    <mergeCell ref="N552:P552"/>
    <mergeCell ref="C561:D561"/>
    <mergeCell ref="F561:H561"/>
    <mergeCell ref="J561:K561"/>
    <mergeCell ref="N561:P561"/>
    <mergeCell ref="C562:D562"/>
    <mergeCell ref="F562:H562"/>
    <mergeCell ref="J562:K562"/>
    <mergeCell ref="N562:P562"/>
    <mergeCell ref="C559:D559"/>
    <mergeCell ref="F559:H559"/>
    <mergeCell ref="J559:K559"/>
    <mergeCell ref="N559:P559"/>
    <mergeCell ref="C560:D560"/>
    <mergeCell ref="F560:H560"/>
    <mergeCell ref="J560:K560"/>
    <mergeCell ref="N560:P560"/>
    <mergeCell ref="C557:D557"/>
    <mergeCell ref="F557:H557"/>
    <mergeCell ref="J557:K557"/>
    <mergeCell ref="N557:P557"/>
    <mergeCell ref="C558:D558"/>
    <mergeCell ref="F558:H558"/>
    <mergeCell ref="J558:K558"/>
    <mergeCell ref="N558:P558"/>
    <mergeCell ref="C567:D567"/>
    <mergeCell ref="F567:H567"/>
    <mergeCell ref="J567:K567"/>
    <mergeCell ref="N567:P567"/>
    <mergeCell ref="C568:D568"/>
    <mergeCell ref="F568:H568"/>
    <mergeCell ref="J568:K568"/>
    <mergeCell ref="N568:P568"/>
    <mergeCell ref="C565:D565"/>
    <mergeCell ref="F565:H565"/>
    <mergeCell ref="J565:K565"/>
    <mergeCell ref="N565:P565"/>
    <mergeCell ref="C566:D566"/>
    <mergeCell ref="F566:H566"/>
    <mergeCell ref="J566:K566"/>
    <mergeCell ref="N566:P566"/>
    <mergeCell ref="C563:D563"/>
    <mergeCell ref="F563:H563"/>
    <mergeCell ref="J563:K563"/>
    <mergeCell ref="N563:P563"/>
    <mergeCell ref="C564:D564"/>
    <mergeCell ref="F564:H564"/>
    <mergeCell ref="J564:K564"/>
    <mergeCell ref="N564:P564"/>
    <mergeCell ref="C573:D573"/>
    <mergeCell ref="F573:H573"/>
    <mergeCell ref="J573:K573"/>
    <mergeCell ref="N573:P573"/>
    <mergeCell ref="C574:D574"/>
    <mergeCell ref="F574:H574"/>
    <mergeCell ref="J574:K574"/>
    <mergeCell ref="N574:P574"/>
    <mergeCell ref="C571:D571"/>
    <mergeCell ref="F571:H571"/>
    <mergeCell ref="J571:K571"/>
    <mergeCell ref="N571:P571"/>
    <mergeCell ref="C572:D572"/>
    <mergeCell ref="F572:H572"/>
    <mergeCell ref="J572:K572"/>
    <mergeCell ref="N572:P572"/>
    <mergeCell ref="C569:D569"/>
    <mergeCell ref="F569:H569"/>
    <mergeCell ref="J569:K569"/>
    <mergeCell ref="N569:P569"/>
    <mergeCell ref="C570:D570"/>
    <mergeCell ref="F570:H570"/>
    <mergeCell ref="J570:K570"/>
    <mergeCell ref="N570:P570"/>
    <mergeCell ref="F579:H579"/>
    <mergeCell ref="C577:D577"/>
    <mergeCell ref="F577:H577"/>
    <mergeCell ref="J577:K577"/>
    <mergeCell ref="N577:P577"/>
    <mergeCell ref="C578:D578"/>
    <mergeCell ref="F578:H578"/>
    <mergeCell ref="J578:K578"/>
    <mergeCell ref="N578:P578"/>
    <mergeCell ref="C575:D575"/>
    <mergeCell ref="F575:H575"/>
    <mergeCell ref="J575:K575"/>
    <mergeCell ref="N575:P575"/>
    <mergeCell ref="C576:D576"/>
    <mergeCell ref="F576:H576"/>
    <mergeCell ref="J576:K576"/>
    <mergeCell ref="N576:P576"/>
  </mergeCells>
  <pageMargins left="0" right="0" top="0.74803149606299213" bottom="0" header="0.31496062992125984" footer="0.31496062992125984"/>
  <pageSetup paperSize="9" scale="70" orientation="landscape" r:id="rId1"/>
  <headerFooter alignWithMargins="0">
    <oddHeader>&amp;CBUDGET ECONOMICO COSTI 2018 TOTALE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X219"/>
  <sheetViews>
    <sheetView topLeftCell="B49" workbookViewId="0">
      <selection activeCell="E49" sqref="E49:G49"/>
    </sheetView>
  </sheetViews>
  <sheetFormatPr defaultRowHeight="24.9" customHeight="1"/>
  <cols>
    <col min="1" max="1" width="0" style="49" hidden="1" customWidth="1"/>
    <col min="2" max="2" width="8.5546875" style="49" customWidth="1"/>
    <col min="3" max="3" width="0.109375" style="49" customWidth="1"/>
    <col min="4" max="4" width="16.5546875" style="49" customWidth="1"/>
    <col min="5" max="7" width="9.109375" style="49"/>
    <col min="8" max="8" width="14.5546875" style="49" bestFit="1" customWidth="1"/>
    <col min="9" max="12" width="9.109375" style="49"/>
    <col min="13" max="15" width="0" style="49" hidden="1" customWidth="1"/>
    <col min="16" max="16" width="8.33203125" style="49" hidden="1" customWidth="1"/>
    <col min="17" max="17" width="16.44140625" style="59" bestFit="1" customWidth="1"/>
    <col min="18" max="22" width="14.5546875" style="59" bestFit="1" customWidth="1"/>
    <col min="23" max="256" width="9.109375" style="49"/>
    <col min="257" max="257" width="0" style="49" hidden="1" customWidth="1"/>
    <col min="258" max="258" width="8.5546875" style="49" customWidth="1"/>
    <col min="259" max="259" width="0.109375" style="49" customWidth="1"/>
    <col min="260" max="260" width="16.5546875" style="49" customWidth="1"/>
    <col min="261" max="263" width="9.109375" style="49"/>
    <col min="264" max="264" width="14.5546875" style="49" bestFit="1" customWidth="1"/>
    <col min="265" max="268" width="9.109375" style="49"/>
    <col min="269" max="272" width="0" style="49" hidden="1" customWidth="1"/>
    <col min="273" max="273" width="16.44140625" style="49" bestFit="1" customWidth="1"/>
    <col min="274" max="278" width="14.5546875" style="49" bestFit="1" customWidth="1"/>
    <col min="279" max="512" width="9.109375" style="49"/>
    <col min="513" max="513" width="0" style="49" hidden="1" customWidth="1"/>
    <col min="514" max="514" width="8.5546875" style="49" customWidth="1"/>
    <col min="515" max="515" width="0.109375" style="49" customWidth="1"/>
    <col min="516" max="516" width="16.5546875" style="49" customWidth="1"/>
    <col min="517" max="519" width="9.109375" style="49"/>
    <col min="520" max="520" width="14.5546875" style="49" bestFit="1" customWidth="1"/>
    <col min="521" max="524" width="9.109375" style="49"/>
    <col min="525" max="528" width="0" style="49" hidden="1" customWidth="1"/>
    <col min="529" max="529" width="16.44140625" style="49" bestFit="1" customWidth="1"/>
    <col min="530" max="534" width="14.5546875" style="49" bestFit="1" customWidth="1"/>
    <col min="535" max="768" width="9.109375" style="49"/>
    <col min="769" max="769" width="0" style="49" hidden="1" customWidth="1"/>
    <col min="770" max="770" width="8.5546875" style="49" customWidth="1"/>
    <col min="771" max="771" width="0.109375" style="49" customWidth="1"/>
    <col min="772" max="772" width="16.5546875" style="49" customWidth="1"/>
    <col min="773" max="775" width="9.109375" style="49"/>
    <col min="776" max="776" width="14.5546875" style="49" bestFit="1" customWidth="1"/>
    <col min="777" max="780" width="9.109375" style="49"/>
    <col min="781" max="784" width="0" style="49" hidden="1" customWidth="1"/>
    <col min="785" max="785" width="16.44140625" style="49" bestFit="1" customWidth="1"/>
    <col min="786" max="790" width="14.5546875" style="49" bestFit="1" customWidth="1"/>
    <col min="791" max="1024" width="9.109375" style="49"/>
    <col min="1025" max="1025" width="0" style="49" hidden="1" customWidth="1"/>
    <col min="1026" max="1026" width="8.5546875" style="49" customWidth="1"/>
    <col min="1027" max="1027" width="0.109375" style="49" customWidth="1"/>
    <col min="1028" max="1028" width="16.5546875" style="49" customWidth="1"/>
    <col min="1029" max="1031" width="9.109375" style="49"/>
    <col min="1032" max="1032" width="14.5546875" style="49" bestFit="1" customWidth="1"/>
    <col min="1033" max="1036" width="9.109375" style="49"/>
    <col min="1037" max="1040" width="0" style="49" hidden="1" customWidth="1"/>
    <col min="1041" max="1041" width="16.44140625" style="49" bestFit="1" customWidth="1"/>
    <col min="1042" max="1046" width="14.5546875" style="49" bestFit="1" customWidth="1"/>
    <col min="1047" max="1280" width="9.109375" style="49"/>
    <col min="1281" max="1281" width="0" style="49" hidden="1" customWidth="1"/>
    <col min="1282" max="1282" width="8.5546875" style="49" customWidth="1"/>
    <col min="1283" max="1283" width="0.109375" style="49" customWidth="1"/>
    <col min="1284" max="1284" width="16.5546875" style="49" customWidth="1"/>
    <col min="1285" max="1287" width="9.109375" style="49"/>
    <col min="1288" max="1288" width="14.5546875" style="49" bestFit="1" customWidth="1"/>
    <col min="1289" max="1292" width="9.109375" style="49"/>
    <col min="1293" max="1296" width="0" style="49" hidden="1" customWidth="1"/>
    <col min="1297" max="1297" width="16.44140625" style="49" bestFit="1" customWidth="1"/>
    <col min="1298" max="1302" width="14.5546875" style="49" bestFit="1" customWidth="1"/>
    <col min="1303" max="1536" width="9.109375" style="49"/>
    <col min="1537" max="1537" width="0" style="49" hidden="1" customWidth="1"/>
    <col min="1538" max="1538" width="8.5546875" style="49" customWidth="1"/>
    <col min="1539" max="1539" width="0.109375" style="49" customWidth="1"/>
    <col min="1540" max="1540" width="16.5546875" style="49" customWidth="1"/>
    <col min="1541" max="1543" width="9.109375" style="49"/>
    <col min="1544" max="1544" width="14.5546875" style="49" bestFit="1" customWidth="1"/>
    <col min="1545" max="1548" width="9.109375" style="49"/>
    <col min="1549" max="1552" width="0" style="49" hidden="1" customWidth="1"/>
    <col min="1553" max="1553" width="16.44140625" style="49" bestFit="1" customWidth="1"/>
    <col min="1554" max="1558" width="14.5546875" style="49" bestFit="1" customWidth="1"/>
    <col min="1559" max="1792" width="9.109375" style="49"/>
    <col min="1793" max="1793" width="0" style="49" hidden="1" customWidth="1"/>
    <col min="1794" max="1794" width="8.5546875" style="49" customWidth="1"/>
    <col min="1795" max="1795" width="0.109375" style="49" customWidth="1"/>
    <col min="1796" max="1796" width="16.5546875" style="49" customWidth="1"/>
    <col min="1797" max="1799" width="9.109375" style="49"/>
    <col min="1800" max="1800" width="14.5546875" style="49" bestFit="1" customWidth="1"/>
    <col min="1801" max="1804" width="9.109375" style="49"/>
    <col min="1805" max="1808" width="0" style="49" hidden="1" customWidth="1"/>
    <col min="1809" max="1809" width="16.44140625" style="49" bestFit="1" customWidth="1"/>
    <col min="1810" max="1814" width="14.5546875" style="49" bestFit="1" customWidth="1"/>
    <col min="1815" max="2048" width="9.109375" style="49"/>
    <col min="2049" max="2049" width="0" style="49" hidden="1" customWidth="1"/>
    <col min="2050" max="2050" width="8.5546875" style="49" customWidth="1"/>
    <col min="2051" max="2051" width="0.109375" style="49" customWidth="1"/>
    <col min="2052" max="2052" width="16.5546875" style="49" customWidth="1"/>
    <col min="2053" max="2055" width="9.109375" style="49"/>
    <col min="2056" max="2056" width="14.5546875" style="49" bestFit="1" customWidth="1"/>
    <col min="2057" max="2060" width="9.109375" style="49"/>
    <col min="2061" max="2064" width="0" style="49" hidden="1" customWidth="1"/>
    <col min="2065" max="2065" width="16.44140625" style="49" bestFit="1" customWidth="1"/>
    <col min="2066" max="2070" width="14.5546875" style="49" bestFit="1" customWidth="1"/>
    <col min="2071" max="2304" width="9.109375" style="49"/>
    <col min="2305" max="2305" width="0" style="49" hidden="1" customWidth="1"/>
    <col min="2306" max="2306" width="8.5546875" style="49" customWidth="1"/>
    <col min="2307" max="2307" width="0.109375" style="49" customWidth="1"/>
    <col min="2308" max="2308" width="16.5546875" style="49" customWidth="1"/>
    <col min="2309" max="2311" width="9.109375" style="49"/>
    <col min="2312" max="2312" width="14.5546875" style="49" bestFit="1" customWidth="1"/>
    <col min="2313" max="2316" width="9.109375" style="49"/>
    <col min="2317" max="2320" width="0" style="49" hidden="1" customWidth="1"/>
    <col min="2321" max="2321" width="16.44140625" style="49" bestFit="1" customWidth="1"/>
    <col min="2322" max="2326" width="14.5546875" style="49" bestFit="1" customWidth="1"/>
    <col min="2327" max="2560" width="9.109375" style="49"/>
    <col min="2561" max="2561" width="0" style="49" hidden="1" customWidth="1"/>
    <col min="2562" max="2562" width="8.5546875" style="49" customWidth="1"/>
    <col min="2563" max="2563" width="0.109375" style="49" customWidth="1"/>
    <col min="2564" max="2564" width="16.5546875" style="49" customWidth="1"/>
    <col min="2565" max="2567" width="9.109375" style="49"/>
    <col min="2568" max="2568" width="14.5546875" style="49" bestFit="1" customWidth="1"/>
    <col min="2569" max="2572" width="9.109375" style="49"/>
    <col min="2573" max="2576" width="0" style="49" hidden="1" customWidth="1"/>
    <col min="2577" max="2577" width="16.44140625" style="49" bestFit="1" customWidth="1"/>
    <col min="2578" max="2582" width="14.5546875" style="49" bestFit="1" customWidth="1"/>
    <col min="2583" max="2816" width="9.109375" style="49"/>
    <col min="2817" max="2817" width="0" style="49" hidden="1" customWidth="1"/>
    <col min="2818" max="2818" width="8.5546875" style="49" customWidth="1"/>
    <col min="2819" max="2819" width="0.109375" style="49" customWidth="1"/>
    <col min="2820" max="2820" width="16.5546875" style="49" customWidth="1"/>
    <col min="2821" max="2823" width="9.109375" style="49"/>
    <col min="2824" max="2824" width="14.5546875" style="49" bestFit="1" customWidth="1"/>
    <col min="2825" max="2828" width="9.109375" style="49"/>
    <col min="2829" max="2832" width="0" style="49" hidden="1" customWidth="1"/>
    <col min="2833" max="2833" width="16.44140625" style="49" bestFit="1" customWidth="1"/>
    <col min="2834" max="2838" width="14.5546875" style="49" bestFit="1" customWidth="1"/>
    <col min="2839" max="3072" width="9.109375" style="49"/>
    <col min="3073" max="3073" width="0" style="49" hidden="1" customWidth="1"/>
    <col min="3074" max="3074" width="8.5546875" style="49" customWidth="1"/>
    <col min="3075" max="3075" width="0.109375" style="49" customWidth="1"/>
    <col min="3076" max="3076" width="16.5546875" style="49" customWidth="1"/>
    <col min="3077" max="3079" width="9.109375" style="49"/>
    <col min="3080" max="3080" width="14.5546875" style="49" bestFit="1" customWidth="1"/>
    <col min="3081" max="3084" width="9.109375" style="49"/>
    <col min="3085" max="3088" width="0" style="49" hidden="1" customWidth="1"/>
    <col min="3089" max="3089" width="16.44140625" style="49" bestFit="1" customWidth="1"/>
    <col min="3090" max="3094" width="14.5546875" style="49" bestFit="1" customWidth="1"/>
    <col min="3095" max="3328" width="9.109375" style="49"/>
    <col min="3329" max="3329" width="0" style="49" hidden="1" customWidth="1"/>
    <col min="3330" max="3330" width="8.5546875" style="49" customWidth="1"/>
    <col min="3331" max="3331" width="0.109375" style="49" customWidth="1"/>
    <col min="3332" max="3332" width="16.5546875" style="49" customWidth="1"/>
    <col min="3333" max="3335" width="9.109375" style="49"/>
    <col min="3336" max="3336" width="14.5546875" style="49" bestFit="1" customWidth="1"/>
    <col min="3337" max="3340" width="9.109375" style="49"/>
    <col min="3341" max="3344" width="0" style="49" hidden="1" customWidth="1"/>
    <col min="3345" max="3345" width="16.44140625" style="49" bestFit="1" customWidth="1"/>
    <col min="3346" max="3350" width="14.5546875" style="49" bestFit="1" customWidth="1"/>
    <col min="3351" max="3584" width="9.109375" style="49"/>
    <col min="3585" max="3585" width="0" style="49" hidden="1" customWidth="1"/>
    <col min="3586" max="3586" width="8.5546875" style="49" customWidth="1"/>
    <col min="3587" max="3587" width="0.109375" style="49" customWidth="1"/>
    <col min="3588" max="3588" width="16.5546875" style="49" customWidth="1"/>
    <col min="3589" max="3591" width="9.109375" style="49"/>
    <col min="3592" max="3592" width="14.5546875" style="49" bestFit="1" customWidth="1"/>
    <col min="3593" max="3596" width="9.109375" style="49"/>
    <col min="3597" max="3600" width="0" style="49" hidden="1" customWidth="1"/>
    <col min="3601" max="3601" width="16.44140625" style="49" bestFit="1" customWidth="1"/>
    <col min="3602" max="3606" width="14.5546875" style="49" bestFit="1" customWidth="1"/>
    <col min="3607" max="3840" width="9.109375" style="49"/>
    <col min="3841" max="3841" width="0" style="49" hidden="1" customWidth="1"/>
    <col min="3842" max="3842" width="8.5546875" style="49" customWidth="1"/>
    <col min="3843" max="3843" width="0.109375" style="49" customWidth="1"/>
    <col min="3844" max="3844" width="16.5546875" style="49" customWidth="1"/>
    <col min="3845" max="3847" width="9.109375" style="49"/>
    <col min="3848" max="3848" width="14.5546875" style="49" bestFit="1" customWidth="1"/>
    <col min="3849" max="3852" width="9.109375" style="49"/>
    <col min="3853" max="3856" width="0" style="49" hidden="1" customWidth="1"/>
    <col min="3857" max="3857" width="16.44140625" style="49" bestFit="1" customWidth="1"/>
    <col min="3858" max="3862" width="14.5546875" style="49" bestFit="1" customWidth="1"/>
    <col min="3863" max="4096" width="9.109375" style="49"/>
    <col min="4097" max="4097" width="0" style="49" hidden="1" customWidth="1"/>
    <col min="4098" max="4098" width="8.5546875" style="49" customWidth="1"/>
    <col min="4099" max="4099" width="0.109375" style="49" customWidth="1"/>
    <col min="4100" max="4100" width="16.5546875" style="49" customWidth="1"/>
    <col min="4101" max="4103" width="9.109375" style="49"/>
    <col min="4104" max="4104" width="14.5546875" style="49" bestFit="1" customWidth="1"/>
    <col min="4105" max="4108" width="9.109375" style="49"/>
    <col min="4109" max="4112" width="0" style="49" hidden="1" customWidth="1"/>
    <col min="4113" max="4113" width="16.44140625" style="49" bestFit="1" customWidth="1"/>
    <col min="4114" max="4118" width="14.5546875" style="49" bestFit="1" customWidth="1"/>
    <col min="4119" max="4352" width="9.109375" style="49"/>
    <col min="4353" max="4353" width="0" style="49" hidden="1" customWidth="1"/>
    <col min="4354" max="4354" width="8.5546875" style="49" customWidth="1"/>
    <col min="4355" max="4355" width="0.109375" style="49" customWidth="1"/>
    <col min="4356" max="4356" width="16.5546875" style="49" customWidth="1"/>
    <col min="4357" max="4359" width="9.109375" style="49"/>
    <col min="4360" max="4360" width="14.5546875" style="49" bestFit="1" customWidth="1"/>
    <col min="4361" max="4364" width="9.109375" style="49"/>
    <col min="4365" max="4368" width="0" style="49" hidden="1" customWidth="1"/>
    <col min="4369" max="4369" width="16.44140625" style="49" bestFit="1" customWidth="1"/>
    <col min="4370" max="4374" width="14.5546875" style="49" bestFit="1" customWidth="1"/>
    <col min="4375" max="4608" width="9.109375" style="49"/>
    <col min="4609" max="4609" width="0" style="49" hidden="1" customWidth="1"/>
    <col min="4610" max="4610" width="8.5546875" style="49" customWidth="1"/>
    <col min="4611" max="4611" width="0.109375" style="49" customWidth="1"/>
    <col min="4612" max="4612" width="16.5546875" style="49" customWidth="1"/>
    <col min="4613" max="4615" width="9.109375" style="49"/>
    <col min="4616" max="4616" width="14.5546875" style="49" bestFit="1" customWidth="1"/>
    <col min="4617" max="4620" width="9.109375" style="49"/>
    <col min="4621" max="4624" width="0" style="49" hidden="1" customWidth="1"/>
    <col min="4625" max="4625" width="16.44140625" style="49" bestFit="1" customWidth="1"/>
    <col min="4626" max="4630" width="14.5546875" style="49" bestFit="1" customWidth="1"/>
    <col min="4631" max="4864" width="9.109375" style="49"/>
    <col min="4865" max="4865" width="0" style="49" hidden="1" customWidth="1"/>
    <col min="4866" max="4866" width="8.5546875" style="49" customWidth="1"/>
    <col min="4867" max="4867" width="0.109375" style="49" customWidth="1"/>
    <col min="4868" max="4868" width="16.5546875" style="49" customWidth="1"/>
    <col min="4869" max="4871" width="9.109375" style="49"/>
    <col min="4872" max="4872" width="14.5546875" style="49" bestFit="1" customWidth="1"/>
    <col min="4873" max="4876" width="9.109375" style="49"/>
    <col min="4877" max="4880" width="0" style="49" hidden="1" customWidth="1"/>
    <col min="4881" max="4881" width="16.44140625" style="49" bestFit="1" customWidth="1"/>
    <col min="4882" max="4886" width="14.5546875" style="49" bestFit="1" customWidth="1"/>
    <col min="4887" max="5120" width="9.109375" style="49"/>
    <col min="5121" max="5121" width="0" style="49" hidden="1" customWidth="1"/>
    <col min="5122" max="5122" width="8.5546875" style="49" customWidth="1"/>
    <col min="5123" max="5123" width="0.109375" style="49" customWidth="1"/>
    <col min="5124" max="5124" width="16.5546875" style="49" customWidth="1"/>
    <col min="5125" max="5127" width="9.109375" style="49"/>
    <col min="5128" max="5128" width="14.5546875" style="49" bestFit="1" customWidth="1"/>
    <col min="5129" max="5132" width="9.109375" style="49"/>
    <col min="5133" max="5136" width="0" style="49" hidden="1" customWidth="1"/>
    <col min="5137" max="5137" width="16.44140625" style="49" bestFit="1" customWidth="1"/>
    <col min="5138" max="5142" width="14.5546875" style="49" bestFit="1" customWidth="1"/>
    <col min="5143" max="5376" width="9.109375" style="49"/>
    <col min="5377" max="5377" width="0" style="49" hidden="1" customWidth="1"/>
    <col min="5378" max="5378" width="8.5546875" style="49" customWidth="1"/>
    <col min="5379" max="5379" width="0.109375" style="49" customWidth="1"/>
    <col min="5380" max="5380" width="16.5546875" style="49" customWidth="1"/>
    <col min="5381" max="5383" width="9.109375" style="49"/>
    <col min="5384" max="5384" width="14.5546875" style="49" bestFit="1" customWidth="1"/>
    <col min="5385" max="5388" width="9.109375" style="49"/>
    <col min="5389" max="5392" width="0" style="49" hidden="1" customWidth="1"/>
    <col min="5393" max="5393" width="16.44140625" style="49" bestFit="1" customWidth="1"/>
    <col min="5394" max="5398" width="14.5546875" style="49" bestFit="1" customWidth="1"/>
    <col min="5399" max="5632" width="9.109375" style="49"/>
    <col min="5633" max="5633" width="0" style="49" hidden="1" customWidth="1"/>
    <col min="5634" max="5634" width="8.5546875" style="49" customWidth="1"/>
    <col min="5635" max="5635" width="0.109375" style="49" customWidth="1"/>
    <col min="5636" max="5636" width="16.5546875" style="49" customWidth="1"/>
    <col min="5637" max="5639" width="9.109375" style="49"/>
    <col min="5640" max="5640" width="14.5546875" style="49" bestFit="1" customWidth="1"/>
    <col min="5641" max="5644" width="9.109375" style="49"/>
    <col min="5645" max="5648" width="0" style="49" hidden="1" customWidth="1"/>
    <col min="5649" max="5649" width="16.44140625" style="49" bestFit="1" customWidth="1"/>
    <col min="5650" max="5654" width="14.5546875" style="49" bestFit="1" customWidth="1"/>
    <col min="5655" max="5888" width="9.109375" style="49"/>
    <col min="5889" max="5889" width="0" style="49" hidden="1" customWidth="1"/>
    <col min="5890" max="5890" width="8.5546875" style="49" customWidth="1"/>
    <col min="5891" max="5891" width="0.109375" style="49" customWidth="1"/>
    <col min="5892" max="5892" width="16.5546875" style="49" customWidth="1"/>
    <col min="5893" max="5895" width="9.109375" style="49"/>
    <col min="5896" max="5896" width="14.5546875" style="49" bestFit="1" customWidth="1"/>
    <col min="5897" max="5900" width="9.109375" style="49"/>
    <col min="5901" max="5904" width="0" style="49" hidden="1" customWidth="1"/>
    <col min="5905" max="5905" width="16.44140625" style="49" bestFit="1" customWidth="1"/>
    <col min="5906" max="5910" width="14.5546875" style="49" bestFit="1" customWidth="1"/>
    <col min="5911" max="6144" width="9.109375" style="49"/>
    <col min="6145" max="6145" width="0" style="49" hidden="1" customWidth="1"/>
    <col min="6146" max="6146" width="8.5546875" style="49" customWidth="1"/>
    <col min="6147" max="6147" width="0.109375" style="49" customWidth="1"/>
    <col min="6148" max="6148" width="16.5546875" style="49" customWidth="1"/>
    <col min="6149" max="6151" width="9.109375" style="49"/>
    <col min="6152" max="6152" width="14.5546875" style="49" bestFit="1" customWidth="1"/>
    <col min="6153" max="6156" width="9.109375" style="49"/>
    <col min="6157" max="6160" width="0" style="49" hidden="1" customWidth="1"/>
    <col min="6161" max="6161" width="16.44140625" style="49" bestFit="1" customWidth="1"/>
    <col min="6162" max="6166" width="14.5546875" style="49" bestFit="1" customWidth="1"/>
    <col min="6167" max="6400" width="9.109375" style="49"/>
    <col min="6401" max="6401" width="0" style="49" hidden="1" customWidth="1"/>
    <col min="6402" max="6402" width="8.5546875" style="49" customWidth="1"/>
    <col min="6403" max="6403" width="0.109375" style="49" customWidth="1"/>
    <col min="6404" max="6404" width="16.5546875" style="49" customWidth="1"/>
    <col min="6405" max="6407" width="9.109375" style="49"/>
    <col min="6408" max="6408" width="14.5546875" style="49" bestFit="1" customWidth="1"/>
    <col min="6409" max="6412" width="9.109375" style="49"/>
    <col min="6413" max="6416" width="0" style="49" hidden="1" customWidth="1"/>
    <col min="6417" max="6417" width="16.44140625" style="49" bestFit="1" customWidth="1"/>
    <col min="6418" max="6422" width="14.5546875" style="49" bestFit="1" customWidth="1"/>
    <col min="6423" max="6656" width="9.109375" style="49"/>
    <col min="6657" max="6657" width="0" style="49" hidden="1" customWidth="1"/>
    <col min="6658" max="6658" width="8.5546875" style="49" customWidth="1"/>
    <col min="6659" max="6659" width="0.109375" style="49" customWidth="1"/>
    <col min="6660" max="6660" width="16.5546875" style="49" customWidth="1"/>
    <col min="6661" max="6663" width="9.109375" style="49"/>
    <col min="6664" max="6664" width="14.5546875" style="49" bestFit="1" customWidth="1"/>
    <col min="6665" max="6668" width="9.109375" style="49"/>
    <col min="6669" max="6672" width="0" style="49" hidden="1" customWidth="1"/>
    <col min="6673" max="6673" width="16.44140625" style="49" bestFit="1" customWidth="1"/>
    <col min="6674" max="6678" width="14.5546875" style="49" bestFit="1" customWidth="1"/>
    <col min="6679" max="6912" width="9.109375" style="49"/>
    <col min="6913" max="6913" width="0" style="49" hidden="1" customWidth="1"/>
    <col min="6914" max="6914" width="8.5546875" style="49" customWidth="1"/>
    <col min="6915" max="6915" width="0.109375" style="49" customWidth="1"/>
    <col min="6916" max="6916" width="16.5546875" style="49" customWidth="1"/>
    <col min="6917" max="6919" width="9.109375" style="49"/>
    <col min="6920" max="6920" width="14.5546875" style="49" bestFit="1" customWidth="1"/>
    <col min="6921" max="6924" width="9.109375" style="49"/>
    <col min="6925" max="6928" width="0" style="49" hidden="1" customWidth="1"/>
    <col min="6929" max="6929" width="16.44140625" style="49" bestFit="1" customWidth="1"/>
    <col min="6930" max="6934" width="14.5546875" style="49" bestFit="1" customWidth="1"/>
    <col min="6935" max="7168" width="9.109375" style="49"/>
    <col min="7169" max="7169" width="0" style="49" hidden="1" customWidth="1"/>
    <col min="7170" max="7170" width="8.5546875" style="49" customWidth="1"/>
    <col min="7171" max="7171" width="0.109375" style="49" customWidth="1"/>
    <col min="7172" max="7172" width="16.5546875" style="49" customWidth="1"/>
    <col min="7173" max="7175" width="9.109375" style="49"/>
    <col min="7176" max="7176" width="14.5546875" style="49" bestFit="1" customWidth="1"/>
    <col min="7177" max="7180" width="9.109375" style="49"/>
    <col min="7181" max="7184" width="0" style="49" hidden="1" customWidth="1"/>
    <col min="7185" max="7185" width="16.44140625" style="49" bestFit="1" customWidth="1"/>
    <col min="7186" max="7190" width="14.5546875" style="49" bestFit="1" customWidth="1"/>
    <col min="7191" max="7424" width="9.109375" style="49"/>
    <col min="7425" max="7425" width="0" style="49" hidden="1" customWidth="1"/>
    <col min="7426" max="7426" width="8.5546875" style="49" customWidth="1"/>
    <col min="7427" max="7427" width="0.109375" style="49" customWidth="1"/>
    <col min="7428" max="7428" width="16.5546875" style="49" customWidth="1"/>
    <col min="7429" max="7431" width="9.109375" style="49"/>
    <col min="7432" max="7432" width="14.5546875" style="49" bestFit="1" customWidth="1"/>
    <col min="7433" max="7436" width="9.109375" style="49"/>
    <col min="7437" max="7440" width="0" style="49" hidden="1" customWidth="1"/>
    <col min="7441" max="7441" width="16.44140625" style="49" bestFit="1" customWidth="1"/>
    <col min="7442" max="7446" width="14.5546875" style="49" bestFit="1" customWidth="1"/>
    <col min="7447" max="7680" width="9.109375" style="49"/>
    <col min="7681" max="7681" width="0" style="49" hidden="1" customWidth="1"/>
    <col min="7682" max="7682" width="8.5546875" style="49" customWidth="1"/>
    <col min="7683" max="7683" width="0.109375" style="49" customWidth="1"/>
    <col min="7684" max="7684" width="16.5546875" style="49" customWidth="1"/>
    <col min="7685" max="7687" width="9.109375" style="49"/>
    <col min="7688" max="7688" width="14.5546875" style="49" bestFit="1" customWidth="1"/>
    <col min="7689" max="7692" width="9.109375" style="49"/>
    <col min="7693" max="7696" width="0" style="49" hidden="1" customWidth="1"/>
    <col min="7697" max="7697" width="16.44140625" style="49" bestFit="1" customWidth="1"/>
    <col min="7698" max="7702" width="14.5546875" style="49" bestFit="1" customWidth="1"/>
    <col min="7703" max="7936" width="9.109375" style="49"/>
    <col min="7937" max="7937" width="0" style="49" hidden="1" customWidth="1"/>
    <col min="7938" max="7938" width="8.5546875" style="49" customWidth="1"/>
    <col min="7939" max="7939" width="0.109375" style="49" customWidth="1"/>
    <col min="7940" max="7940" width="16.5546875" style="49" customWidth="1"/>
    <col min="7941" max="7943" width="9.109375" style="49"/>
    <col min="7944" max="7944" width="14.5546875" style="49" bestFit="1" customWidth="1"/>
    <col min="7945" max="7948" width="9.109375" style="49"/>
    <col min="7949" max="7952" width="0" style="49" hidden="1" customWidth="1"/>
    <col min="7953" max="7953" width="16.44140625" style="49" bestFit="1" customWidth="1"/>
    <col min="7954" max="7958" width="14.5546875" style="49" bestFit="1" customWidth="1"/>
    <col min="7959" max="8192" width="9.109375" style="49"/>
    <col min="8193" max="8193" width="0" style="49" hidden="1" customWidth="1"/>
    <col min="8194" max="8194" width="8.5546875" style="49" customWidth="1"/>
    <col min="8195" max="8195" width="0.109375" style="49" customWidth="1"/>
    <col min="8196" max="8196" width="16.5546875" style="49" customWidth="1"/>
    <col min="8197" max="8199" width="9.109375" style="49"/>
    <col min="8200" max="8200" width="14.5546875" style="49" bestFit="1" customWidth="1"/>
    <col min="8201" max="8204" width="9.109375" style="49"/>
    <col min="8205" max="8208" width="0" style="49" hidden="1" customWidth="1"/>
    <col min="8209" max="8209" width="16.44140625" style="49" bestFit="1" customWidth="1"/>
    <col min="8210" max="8214" width="14.5546875" style="49" bestFit="1" customWidth="1"/>
    <col min="8215" max="8448" width="9.109375" style="49"/>
    <col min="8449" max="8449" width="0" style="49" hidden="1" customWidth="1"/>
    <col min="8450" max="8450" width="8.5546875" style="49" customWidth="1"/>
    <col min="8451" max="8451" width="0.109375" style="49" customWidth="1"/>
    <col min="8452" max="8452" width="16.5546875" style="49" customWidth="1"/>
    <col min="8453" max="8455" width="9.109375" style="49"/>
    <col min="8456" max="8456" width="14.5546875" style="49" bestFit="1" customWidth="1"/>
    <col min="8457" max="8460" width="9.109375" style="49"/>
    <col min="8461" max="8464" width="0" style="49" hidden="1" customWidth="1"/>
    <col min="8465" max="8465" width="16.44140625" style="49" bestFit="1" customWidth="1"/>
    <col min="8466" max="8470" width="14.5546875" style="49" bestFit="1" customWidth="1"/>
    <col min="8471" max="8704" width="9.109375" style="49"/>
    <col min="8705" max="8705" width="0" style="49" hidden="1" customWidth="1"/>
    <col min="8706" max="8706" width="8.5546875" style="49" customWidth="1"/>
    <col min="8707" max="8707" width="0.109375" style="49" customWidth="1"/>
    <col min="8708" max="8708" width="16.5546875" style="49" customWidth="1"/>
    <col min="8709" max="8711" width="9.109375" style="49"/>
    <col min="8712" max="8712" width="14.5546875" style="49" bestFit="1" customWidth="1"/>
    <col min="8713" max="8716" width="9.109375" style="49"/>
    <col min="8717" max="8720" width="0" style="49" hidden="1" customWidth="1"/>
    <col min="8721" max="8721" width="16.44140625" style="49" bestFit="1" customWidth="1"/>
    <col min="8722" max="8726" width="14.5546875" style="49" bestFit="1" customWidth="1"/>
    <col min="8727" max="8960" width="9.109375" style="49"/>
    <col min="8961" max="8961" width="0" style="49" hidden="1" customWidth="1"/>
    <col min="8962" max="8962" width="8.5546875" style="49" customWidth="1"/>
    <col min="8963" max="8963" width="0.109375" style="49" customWidth="1"/>
    <col min="8964" max="8964" width="16.5546875" style="49" customWidth="1"/>
    <col min="8965" max="8967" width="9.109375" style="49"/>
    <col min="8968" max="8968" width="14.5546875" style="49" bestFit="1" customWidth="1"/>
    <col min="8969" max="8972" width="9.109375" style="49"/>
    <col min="8973" max="8976" width="0" style="49" hidden="1" customWidth="1"/>
    <col min="8977" max="8977" width="16.44140625" style="49" bestFit="1" customWidth="1"/>
    <col min="8978" max="8982" width="14.5546875" style="49" bestFit="1" customWidth="1"/>
    <col min="8983" max="9216" width="9.109375" style="49"/>
    <col min="9217" max="9217" width="0" style="49" hidden="1" customWidth="1"/>
    <col min="9218" max="9218" width="8.5546875" style="49" customWidth="1"/>
    <col min="9219" max="9219" width="0.109375" style="49" customWidth="1"/>
    <col min="9220" max="9220" width="16.5546875" style="49" customWidth="1"/>
    <col min="9221" max="9223" width="9.109375" style="49"/>
    <col min="9224" max="9224" width="14.5546875" style="49" bestFit="1" customWidth="1"/>
    <col min="9225" max="9228" width="9.109375" style="49"/>
    <col min="9229" max="9232" width="0" style="49" hidden="1" customWidth="1"/>
    <col min="9233" max="9233" width="16.44140625" style="49" bestFit="1" customWidth="1"/>
    <col min="9234" max="9238" width="14.5546875" style="49" bestFit="1" customWidth="1"/>
    <col min="9239" max="9472" width="9.109375" style="49"/>
    <col min="9473" max="9473" width="0" style="49" hidden="1" customWidth="1"/>
    <col min="9474" max="9474" width="8.5546875" style="49" customWidth="1"/>
    <col min="9475" max="9475" width="0.109375" style="49" customWidth="1"/>
    <col min="9476" max="9476" width="16.5546875" style="49" customWidth="1"/>
    <col min="9477" max="9479" width="9.109375" style="49"/>
    <col min="9480" max="9480" width="14.5546875" style="49" bestFit="1" customWidth="1"/>
    <col min="9481" max="9484" width="9.109375" style="49"/>
    <col min="9485" max="9488" width="0" style="49" hidden="1" customWidth="1"/>
    <col min="9489" max="9489" width="16.44140625" style="49" bestFit="1" customWidth="1"/>
    <col min="9490" max="9494" width="14.5546875" style="49" bestFit="1" customWidth="1"/>
    <col min="9495" max="9728" width="9.109375" style="49"/>
    <col min="9729" max="9729" width="0" style="49" hidden="1" customWidth="1"/>
    <col min="9730" max="9730" width="8.5546875" style="49" customWidth="1"/>
    <col min="9731" max="9731" width="0.109375" style="49" customWidth="1"/>
    <col min="9732" max="9732" width="16.5546875" style="49" customWidth="1"/>
    <col min="9733" max="9735" width="9.109375" style="49"/>
    <col min="9736" max="9736" width="14.5546875" style="49" bestFit="1" customWidth="1"/>
    <col min="9737" max="9740" width="9.109375" style="49"/>
    <col min="9741" max="9744" width="0" style="49" hidden="1" customWidth="1"/>
    <col min="9745" max="9745" width="16.44140625" style="49" bestFit="1" customWidth="1"/>
    <col min="9746" max="9750" width="14.5546875" style="49" bestFit="1" customWidth="1"/>
    <col min="9751" max="9984" width="9.109375" style="49"/>
    <col min="9985" max="9985" width="0" style="49" hidden="1" customWidth="1"/>
    <col min="9986" max="9986" width="8.5546875" style="49" customWidth="1"/>
    <col min="9987" max="9987" width="0.109375" style="49" customWidth="1"/>
    <col min="9988" max="9988" width="16.5546875" style="49" customWidth="1"/>
    <col min="9989" max="9991" width="9.109375" style="49"/>
    <col min="9992" max="9992" width="14.5546875" style="49" bestFit="1" customWidth="1"/>
    <col min="9993" max="9996" width="9.109375" style="49"/>
    <col min="9997" max="10000" width="0" style="49" hidden="1" customWidth="1"/>
    <col min="10001" max="10001" width="16.44140625" style="49" bestFit="1" customWidth="1"/>
    <col min="10002" max="10006" width="14.5546875" style="49" bestFit="1" customWidth="1"/>
    <col min="10007" max="10240" width="9.109375" style="49"/>
    <col min="10241" max="10241" width="0" style="49" hidden="1" customWidth="1"/>
    <col min="10242" max="10242" width="8.5546875" style="49" customWidth="1"/>
    <col min="10243" max="10243" width="0.109375" style="49" customWidth="1"/>
    <col min="10244" max="10244" width="16.5546875" style="49" customWidth="1"/>
    <col min="10245" max="10247" width="9.109375" style="49"/>
    <col min="10248" max="10248" width="14.5546875" style="49" bestFit="1" customWidth="1"/>
    <col min="10249" max="10252" width="9.109375" style="49"/>
    <col min="10253" max="10256" width="0" style="49" hidden="1" customWidth="1"/>
    <col min="10257" max="10257" width="16.44140625" style="49" bestFit="1" customWidth="1"/>
    <col min="10258" max="10262" width="14.5546875" style="49" bestFit="1" customWidth="1"/>
    <col min="10263" max="10496" width="9.109375" style="49"/>
    <col min="10497" max="10497" width="0" style="49" hidden="1" customWidth="1"/>
    <col min="10498" max="10498" width="8.5546875" style="49" customWidth="1"/>
    <col min="10499" max="10499" width="0.109375" style="49" customWidth="1"/>
    <col min="10500" max="10500" width="16.5546875" style="49" customWidth="1"/>
    <col min="10501" max="10503" width="9.109375" style="49"/>
    <col min="10504" max="10504" width="14.5546875" style="49" bestFit="1" customWidth="1"/>
    <col min="10505" max="10508" width="9.109375" style="49"/>
    <col min="10509" max="10512" width="0" style="49" hidden="1" customWidth="1"/>
    <col min="10513" max="10513" width="16.44140625" style="49" bestFit="1" customWidth="1"/>
    <col min="10514" max="10518" width="14.5546875" style="49" bestFit="1" customWidth="1"/>
    <col min="10519" max="10752" width="9.109375" style="49"/>
    <col min="10753" max="10753" width="0" style="49" hidden="1" customWidth="1"/>
    <col min="10754" max="10754" width="8.5546875" style="49" customWidth="1"/>
    <col min="10755" max="10755" width="0.109375" style="49" customWidth="1"/>
    <col min="10756" max="10756" width="16.5546875" style="49" customWidth="1"/>
    <col min="10757" max="10759" width="9.109375" style="49"/>
    <col min="10760" max="10760" width="14.5546875" style="49" bestFit="1" customWidth="1"/>
    <col min="10761" max="10764" width="9.109375" style="49"/>
    <col min="10765" max="10768" width="0" style="49" hidden="1" customWidth="1"/>
    <col min="10769" max="10769" width="16.44140625" style="49" bestFit="1" customWidth="1"/>
    <col min="10770" max="10774" width="14.5546875" style="49" bestFit="1" customWidth="1"/>
    <col min="10775" max="11008" width="9.109375" style="49"/>
    <col min="11009" max="11009" width="0" style="49" hidden="1" customWidth="1"/>
    <col min="11010" max="11010" width="8.5546875" style="49" customWidth="1"/>
    <col min="11011" max="11011" width="0.109375" style="49" customWidth="1"/>
    <col min="11012" max="11012" width="16.5546875" style="49" customWidth="1"/>
    <col min="11013" max="11015" width="9.109375" style="49"/>
    <col min="11016" max="11016" width="14.5546875" style="49" bestFit="1" customWidth="1"/>
    <col min="11017" max="11020" width="9.109375" style="49"/>
    <col min="11021" max="11024" width="0" style="49" hidden="1" customWidth="1"/>
    <col min="11025" max="11025" width="16.44140625" style="49" bestFit="1" customWidth="1"/>
    <col min="11026" max="11030" width="14.5546875" style="49" bestFit="1" customWidth="1"/>
    <col min="11031" max="11264" width="9.109375" style="49"/>
    <col min="11265" max="11265" width="0" style="49" hidden="1" customWidth="1"/>
    <col min="11266" max="11266" width="8.5546875" style="49" customWidth="1"/>
    <col min="11267" max="11267" width="0.109375" style="49" customWidth="1"/>
    <col min="11268" max="11268" width="16.5546875" style="49" customWidth="1"/>
    <col min="11269" max="11271" width="9.109375" style="49"/>
    <col min="11272" max="11272" width="14.5546875" style="49" bestFit="1" customWidth="1"/>
    <col min="11273" max="11276" width="9.109375" style="49"/>
    <col min="11277" max="11280" width="0" style="49" hidden="1" customWidth="1"/>
    <col min="11281" max="11281" width="16.44140625" style="49" bestFit="1" customWidth="1"/>
    <col min="11282" max="11286" width="14.5546875" style="49" bestFit="1" customWidth="1"/>
    <col min="11287" max="11520" width="9.109375" style="49"/>
    <col min="11521" max="11521" width="0" style="49" hidden="1" customWidth="1"/>
    <col min="11522" max="11522" width="8.5546875" style="49" customWidth="1"/>
    <col min="11523" max="11523" width="0.109375" style="49" customWidth="1"/>
    <col min="11524" max="11524" width="16.5546875" style="49" customWidth="1"/>
    <col min="11525" max="11527" width="9.109375" style="49"/>
    <col min="11528" max="11528" width="14.5546875" style="49" bestFit="1" customWidth="1"/>
    <col min="11529" max="11532" width="9.109375" style="49"/>
    <col min="11533" max="11536" width="0" style="49" hidden="1" customWidth="1"/>
    <col min="11537" max="11537" width="16.44140625" style="49" bestFit="1" customWidth="1"/>
    <col min="11538" max="11542" width="14.5546875" style="49" bestFit="1" customWidth="1"/>
    <col min="11543" max="11776" width="9.109375" style="49"/>
    <col min="11777" max="11777" width="0" style="49" hidden="1" customWidth="1"/>
    <col min="11778" max="11778" width="8.5546875" style="49" customWidth="1"/>
    <col min="11779" max="11779" width="0.109375" style="49" customWidth="1"/>
    <col min="11780" max="11780" width="16.5546875" style="49" customWidth="1"/>
    <col min="11781" max="11783" width="9.109375" style="49"/>
    <col min="11784" max="11784" width="14.5546875" style="49" bestFit="1" customWidth="1"/>
    <col min="11785" max="11788" width="9.109375" style="49"/>
    <col min="11789" max="11792" width="0" style="49" hidden="1" customWidth="1"/>
    <col min="11793" max="11793" width="16.44140625" style="49" bestFit="1" customWidth="1"/>
    <col min="11794" max="11798" width="14.5546875" style="49" bestFit="1" customWidth="1"/>
    <col min="11799" max="12032" width="9.109375" style="49"/>
    <col min="12033" max="12033" width="0" style="49" hidden="1" customWidth="1"/>
    <col min="12034" max="12034" width="8.5546875" style="49" customWidth="1"/>
    <col min="12035" max="12035" width="0.109375" style="49" customWidth="1"/>
    <col min="12036" max="12036" width="16.5546875" style="49" customWidth="1"/>
    <col min="12037" max="12039" width="9.109375" style="49"/>
    <col min="12040" max="12040" width="14.5546875" style="49" bestFit="1" customWidth="1"/>
    <col min="12041" max="12044" width="9.109375" style="49"/>
    <col min="12045" max="12048" width="0" style="49" hidden="1" customWidth="1"/>
    <col min="12049" max="12049" width="16.44140625" style="49" bestFit="1" customWidth="1"/>
    <col min="12050" max="12054" width="14.5546875" style="49" bestFit="1" customWidth="1"/>
    <col min="12055" max="12288" width="9.109375" style="49"/>
    <col min="12289" max="12289" width="0" style="49" hidden="1" customWidth="1"/>
    <col min="12290" max="12290" width="8.5546875" style="49" customWidth="1"/>
    <col min="12291" max="12291" width="0.109375" style="49" customWidth="1"/>
    <col min="12292" max="12292" width="16.5546875" style="49" customWidth="1"/>
    <col min="12293" max="12295" width="9.109375" style="49"/>
    <col min="12296" max="12296" width="14.5546875" style="49" bestFit="1" customWidth="1"/>
    <col min="12297" max="12300" width="9.109375" style="49"/>
    <col min="12301" max="12304" width="0" style="49" hidden="1" customWidth="1"/>
    <col min="12305" max="12305" width="16.44140625" style="49" bestFit="1" customWidth="1"/>
    <col min="12306" max="12310" width="14.5546875" style="49" bestFit="1" customWidth="1"/>
    <col min="12311" max="12544" width="9.109375" style="49"/>
    <col min="12545" max="12545" width="0" style="49" hidden="1" customWidth="1"/>
    <col min="12546" max="12546" width="8.5546875" style="49" customWidth="1"/>
    <col min="12547" max="12547" width="0.109375" style="49" customWidth="1"/>
    <col min="12548" max="12548" width="16.5546875" style="49" customWidth="1"/>
    <col min="12549" max="12551" width="9.109375" style="49"/>
    <col min="12552" max="12552" width="14.5546875" style="49" bestFit="1" customWidth="1"/>
    <col min="12553" max="12556" width="9.109375" style="49"/>
    <col min="12557" max="12560" width="0" style="49" hidden="1" customWidth="1"/>
    <col min="12561" max="12561" width="16.44140625" style="49" bestFit="1" customWidth="1"/>
    <col min="12562" max="12566" width="14.5546875" style="49" bestFit="1" customWidth="1"/>
    <col min="12567" max="12800" width="9.109375" style="49"/>
    <col min="12801" max="12801" width="0" style="49" hidden="1" customWidth="1"/>
    <col min="12802" max="12802" width="8.5546875" style="49" customWidth="1"/>
    <col min="12803" max="12803" width="0.109375" style="49" customWidth="1"/>
    <col min="12804" max="12804" width="16.5546875" style="49" customWidth="1"/>
    <col min="12805" max="12807" width="9.109375" style="49"/>
    <col min="12808" max="12808" width="14.5546875" style="49" bestFit="1" customWidth="1"/>
    <col min="12809" max="12812" width="9.109375" style="49"/>
    <col min="12813" max="12816" width="0" style="49" hidden="1" customWidth="1"/>
    <col min="12817" max="12817" width="16.44140625" style="49" bestFit="1" customWidth="1"/>
    <col min="12818" max="12822" width="14.5546875" style="49" bestFit="1" customWidth="1"/>
    <col min="12823" max="13056" width="9.109375" style="49"/>
    <col min="13057" max="13057" width="0" style="49" hidden="1" customWidth="1"/>
    <col min="13058" max="13058" width="8.5546875" style="49" customWidth="1"/>
    <col min="13059" max="13059" width="0.109375" style="49" customWidth="1"/>
    <col min="13060" max="13060" width="16.5546875" style="49" customWidth="1"/>
    <col min="13061" max="13063" width="9.109375" style="49"/>
    <col min="13064" max="13064" width="14.5546875" style="49" bestFit="1" customWidth="1"/>
    <col min="13065" max="13068" width="9.109375" style="49"/>
    <col min="13069" max="13072" width="0" style="49" hidden="1" customWidth="1"/>
    <col min="13073" max="13073" width="16.44140625" style="49" bestFit="1" customWidth="1"/>
    <col min="13074" max="13078" width="14.5546875" style="49" bestFit="1" customWidth="1"/>
    <col min="13079" max="13312" width="9.109375" style="49"/>
    <col min="13313" max="13313" width="0" style="49" hidden="1" customWidth="1"/>
    <col min="13314" max="13314" width="8.5546875" style="49" customWidth="1"/>
    <col min="13315" max="13315" width="0.109375" style="49" customWidth="1"/>
    <col min="13316" max="13316" width="16.5546875" style="49" customWidth="1"/>
    <col min="13317" max="13319" width="9.109375" style="49"/>
    <col min="13320" max="13320" width="14.5546875" style="49" bestFit="1" customWidth="1"/>
    <col min="13321" max="13324" width="9.109375" style="49"/>
    <col min="13325" max="13328" width="0" style="49" hidden="1" customWidth="1"/>
    <col min="13329" max="13329" width="16.44140625" style="49" bestFit="1" customWidth="1"/>
    <col min="13330" max="13334" width="14.5546875" style="49" bestFit="1" customWidth="1"/>
    <col min="13335" max="13568" width="9.109375" style="49"/>
    <col min="13569" max="13569" width="0" style="49" hidden="1" customWidth="1"/>
    <col min="13570" max="13570" width="8.5546875" style="49" customWidth="1"/>
    <col min="13571" max="13571" width="0.109375" style="49" customWidth="1"/>
    <col min="13572" max="13572" width="16.5546875" style="49" customWidth="1"/>
    <col min="13573" max="13575" width="9.109375" style="49"/>
    <col min="13576" max="13576" width="14.5546875" style="49" bestFit="1" customWidth="1"/>
    <col min="13577" max="13580" width="9.109375" style="49"/>
    <col min="13581" max="13584" width="0" style="49" hidden="1" customWidth="1"/>
    <col min="13585" max="13585" width="16.44140625" style="49" bestFit="1" customWidth="1"/>
    <col min="13586" max="13590" width="14.5546875" style="49" bestFit="1" customWidth="1"/>
    <col min="13591" max="13824" width="9.109375" style="49"/>
    <col min="13825" max="13825" width="0" style="49" hidden="1" customWidth="1"/>
    <col min="13826" max="13826" width="8.5546875" style="49" customWidth="1"/>
    <col min="13827" max="13827" width="0.109375" style="49" customWidth="1"/>
    <col min="13828" max="13828" width="16.5546875" style="49" customWidth="1"/>
    <col min="13829" max="13831" width="9.109375" style="49"/>
    <col min="13832" max="13832" width="14.5546875" style="49" bestFit="1" customWidth="1"/>
    <col min="13833" max="13836" width="9.109375" style="49"/>
    <col min="13837" max="13840" width="0" style="49" hidden="1" customWidth="1"/>
    <col min="13841" max="13841" width="16.44140625" style="49" bestFit="1" customWidth="1"/>
    <col min="13842" max="13846" width="14.5546875" style="49" bestFit="1" customWidth="1"/>
    <col min="13847" max="14080" width="9.109375" style="49"/>
    <col min="14081" max="14081" width="0" style="49" hidden="1" customWidth="1"/>
    <col min="14082" max="14082" width="8.5546875" style="49" customWidth="1"/>
    <col min="14083" max="14083" width="0.109375" style="49" customWidth="1"/>
    <col min="14084" max="14084" width="16.5546875" style="49" customWidth="1"/>
    <col min="14085" max="14087" width="9.109375" style="49"/>
    <col min="14088" max="14088" width="14.5546875" style="49" bestFit="1" customWidth="1"/>
    <col min="14089" max="14092" width="9.109375" style="49"/>
    <col min="14093" max="14096" width="0" style="49" hidden="1" customWidth="1"/>
    <col min="14097" max="14097" width="16.44140625" style="49" bestFit="1" customWidth="1"/>
    <col min="14098" max="14102" width="14.5546875" style="49" bestFit="1" customWidth="1"/>
    <col min="14103" max="14336" width="9.109375" style="49"/>
    <col min="14337" max="14337" width="0" style="49" hidden="1" customWidth="1"/>
    <col min="14338" max="14338" width="8.5546875" style="49" customWidth="1"/>
    <col min="14339" max="14339" width="0.109375" style="49" customWidth="1"/>
    <col min="14340" max="14340" width="16.5546875" style="49" customWidth="1"/>
    <col min="14341" max="14343" width="9.109375" style="49"/>
    <col min="14344" max="14344" width="14.5546875" style="49" bestFit="1" customWidth="1"/>
    <col min="14345" max="14348" width="9.109375" style="49"/>
    <col min="14349" max="14352" width="0" style="49" hidden="1" customWidth="1"/>
    <col min="14353" max="14353" width="16.44140625" style="49" bestFit="1" customWidth="1"/>
    <col min="14354" max="14358" width="14.5546875" style="49" bestFit="1" customWidth="1"/>
    <col min="14359" max="14592" width="9.109375" style="49"/>
    <col min="14593" max="14593" width="0" style="49" hidden="1" customWidth="1"/>
    <col min="14594" max="14594" width="8.5546875" style="49" customWidth="1"/>
    <col min="14595" max="14595" width="0.109375" style="49" customWidth="1"/>
    <col min="14596" max="14596" width="16.5546875" style="49" customWidth="1"/>
    <col min="14597" max="14599" width="9.109375" style="49"/>
    <col min="14600" max="14600" width="14.5546875" style="49" bestFit="1" customWidth="1"/>
    <col min="14601" max="14604" width="9.109375" style="49"/>
    <col min="14605" max="14608" width="0" style="49" hidden="1" customWidth="1"/>
    <col min="14609" max="14609" width="16.44140625" style="49" bestFit="1" customWidth="1"/>
    <col min="14610" max="14614" width="14.5546875" style="49" bestFit="1" customWidth="1"/>
    <col min="14615" max="14848" width="9.109375" style="49"/>
    <col min="14849" max="14849" width="0" style="49" hidden="1" customWidth="1"/>
    <col min="14850" max="14850" width="8.5546875" style="49" customWidth="1"/>
    <col min="14851" max="14851" width="0.109375" style="49" customWidth="1"/>
    <col min="14852" max="14852" width="16.5546875" style="49" customWidth="1"/>
    <col min="14853" max="14855" width="9.109375" style="49"/>
    <col min="14856" max="14856" width="14.5546875" style="49" bestFit="1" customWidth="1"/>
    <col min="14857" max="14860" width="9.109375" style="49"/>
    <col min="14861" max="14864" width="0" style="49" hidden="1" customWidth="1"/>
    <col min="14865" max="14865" width="16.44140625" style="49" bestFit="1" customWidth="1"/>
    <col min="14866" max="14870" width="14.5546875" style="49" bestFit="1" customWidth="1"/>
    <col min="14871" max="15104" width="9.109375" style="49"/>
    <col min="15105" max="15105" width="0" style="49" hidden="1" customWidth="1"/>
    <col min="15106" max="15106" width="8.5546875" style="49" customWidth="1"/>
    <col min="15107" max="15107" width="0.109375" style="49" customWidth="1"/>
    <col min="15108" max="15108" width="16.5546875" style="49" customWidth="1"/>
    <col min="15109" max="15111" width="9.109375" style="49"/>
    <col min="15112" max="15112" width="14.5546875" style="49" bestFit="1" customWidth="1"/>
    <col min="15113" max="15116" width="9.109375" style="49"/>
    <col min="15117" max="15120" width="0" style="49" hidden="1" customWidth="1"/>
    <col min="15121" max="15121" width="16.44140625" style="49" bestFit="1" customWidth="1"/>
    <col min="15122" max="15126" width="14.5546875" style="49" bestFit="1" customWidth="1"/>
    <col min="15127" max="15360" width="9.109375" style="49"/>
    <col min="15361" max="15361" width="0" style="49" hidden="1" customWidth="1"/>
    <col min="15362" max="15362" width="8.5546875" style="49" customWidth="1"/>
    <col min="15363" max="15363" width="0.109375" style="49" customWidth="1"/>
    <col min="15364" max="15364" width="16.5546875" style="49" customWidth="1"/>
    <col min="15365" max="15367" width="9.109375" style="49"/>
    <col min="15368" max="15368" width="14.5546875" style="49" bestFit="1" customWidth="1"/>
    <col min="15369" max="15372" width="9.109375" style="49"/>
    <col min="15373" max="15376" width="0" style="49" hidden="1" customWidth="1"/>
    <col min="15377" max="15377" width="16.44140625" style="49" bestFit="1" customWidth="1"/>
    <col min="15378" max="15382" width="14.5546875" style="49" bestFit="1" customWidth="1"/>
    <col min="15383" max="15616" width="9.109375" style="49"/>
    <col min="15617" max="15617" width="0" style="49" hidden="1" customWidth="1"/>
    <col min="15618" max="15618" width="8.5546875" style="49" customWidth="1"/>
    <col min="15619" max="15619" width="0.109375" style="49" customWidth="1"/>
    <col min="15620" max="15620" width="16.5546875" style="49" customWidth="1"/>
    <col min="15621" max="15623" width="9.109375" style="49"/>
    <col min="15624" max="15624" width="14.5546875" style="49" bestFit="1" customWidth="1"/>
    <col min="15625" max="15628" width="9.109375" style="49"/>
    <col min="15629" max="15632" width="0" style="49" hidden="1" customWidth="1"/>
    <col min="15633" max="15633" width="16.44140625" style="49" bestFit="1" customWidth="1"/>
    <col min="15634" max="15638" width="14.5546875" style="49" bestFit="1" customWidth="1"/>
    <col min="15639" max="15872" width="9.109375" style="49"/>
    <col min="15873" max="15873" width="0" style="49" hidden="1" customWidth="1"/>
    <col min="15874" max="15874" width="8.5546875" style="49" customWidth="1"/>
    <col min="15875" max="15875" width="0.109375" style="49" customWidth="1"/>
    <col min="15876" max="15876" width="16.5546875" style="49" customWidth="1"/>
    <col min="15877" max="15879" width="9.109375" style="49"/>
    <col min="15880" max="15880" width="14.5546875" style="49" bestFit="1" customWidth="1"/>
    <col min="15881" max="15884" width="9.109375" style="49"/>
    <col min="15885" max="15888" width="0" style="49" hidden="1" customWidth="1"/>
    <col min="15889" max="15889" width="16.44140625" style="49" bestFit="1" customWidth="1"/>
    <col min="15890" max="15894" width="14.5546875" style="49" bestFit="1" customWidth="1"/>
    <col min="15895" max="16128" width="9.109375" style="49"/>
    <col min="16129" max="16129" width="0" style="49" hidden="1" customWidth="1"/>
    <col min="16130" max="16130" width="8.5546875" style="49" customWidth="1"/>
    <col min="16131" max="16131" width="0.109375" style="49" customWidth="1"/>
    <col min="16132" max="16132" width="16.5546875" style="49" customWidth="1"/>
    <col min="16133" max="16135" width="9.109375" style="49"/>
    <col min="16136" max="16136" width="14.5546875" style="49" bestFit="1" customWidth="1"/>
    <col min="16137" max="16140" width="9.109375" style="49"/>
    <col min="16141" max="16144" width="0" style="49" hidden="1" customWidth="1"/>
    <col min="16145" max="16145" width="16.44140625" style="49" bestFit="1" customWidth="1"/>
    <col min="16146" max="16150" width="14.5546875" style="49" bestFit="1" customWidth="1"/>
    <col min="16151" max="16384" width="9.109375" style="49"/>
  </cols>
  <sheetData>
    <row r="1" spans="1:22" ht="24.9" customHeight="1">
      <c r="A1" s="1"/>
      <c r="B1" s="269" t="s">
        <v>0</v>
      </c>
      <c r="C1" s="252"/>
      <c r="D1" s="221" t="s">
        <v>1</v>
      </c>
      <c r="E1" s="269" t="s">
        <v>2</v>
      </c>
      <c r="F1" s="252"/>
      <c r="G1" s="252"/>
      <c r="H1" s="221" t="s">
        <v>3</v>
      </c>
      <c r="I1" s="269" t="s">
        <v>4</v>
      </c>
      <c r="J1" s="252"/>
      <c r="K1" s="221" t="s">
        <v>5</v>
      </c>
      <c r="L1" s="221" t="s">
        <v>6</v>
      </c>
      <c r="M1" s="269" t="s">
        <v>7</v>
      </c>
      <c r="N1" s="252"/>
      <c r="O1" s="252"/>
      <c r="P1" s="221" t="s">
        <v>8</v>
      </c>
      <c r="Q1" s="2" t="s">
        <v>9</v>
      </c>
      <c r="R1" s="2" t="s">
        <v>10</v>
      </c>
      <c r="S1" s="2" t="s">
        <v>11</v>
      </c>
      <c r="T1" s="2" t="s">
        <v>1587</v>
      </c>
      <c r="U1" s="2" t="s">
        <v>12</v>
      </c>
      <c r="V1" s="3" t="s">
        <v>13</v>
      </c>
    </row>
    <row r="2" spans="1:22" ht="20.100000000000001" customHeight="1">
      <c r="A2" s="4"/>
      <c r="B2" s="249">
        <v>2018</v>
      </c>
      <c r="C2" s="250"/>
      <c r="D2" s="225" t="s">
        <v>14</v>
      </c>
      <c r="E2" s="270" t="s">
        <v>15</v>
      </c>
      <c r="F2" s="250"/>
      <c r="G2" s="250"/>
      <c r="H2" s="225" t="s">
        <v>16</v>
      </c>
      <c r="I2" s="270" t="s">
        <v>17</v>
      </c>
      <c r="J2" s="250"/>
      <c r="K2" s="223" t="s">
        <v>18</v>
      </c>
      <c r="L2" s="223">
        <v>0</v>
      </c>
      <c r="M2" s="249" t="s">
        <v>19</v>
      </c>
      <c r="N2" s="250"/>
      <c r="O2" s="250"/>
      <c r="P2" s="223" t="s">
        <v>18</v>
      </c>
      <c r="Q2" s="42"/>
      <c r="R2" s="42"/>
      <c r="S2" s="42"/>
      <c r="T2" s="42"/>
      <c r="U2" s="42"/>
      <c r="V2" s="42"/>
    </row>
    <row r="3" spans="1:22" s="50" customFormat="1" ht="20.100000000000001" customHeight="1">
      <c r="A3" s="5"/>
      <c r="B3" s="256">
        <v>2018</v>
      </c>
      <c r="C3" s="257"/>
      <c r="D3" s="231" t="s">
        <v>20</v>
      </c>
      <c r="E3" s="258" t="s">
        <v>21</v>
      </c>
      <c r="F3" s="257"/>
      <c r="G3" s="257"/>
      <c r="H3" s="231" t="s">
        <v>22</v>
      </c>
      <c r="I3" s="258" t="s">
        <v>17</v>
      </c>
      <c r="J3" s="257"/>
      <c r="K3" s="229" t="s">
        <v>18</v>
      </c>
      <c r="L3" s="229">
        <v>1</v>
      </c>
      <c r="M3" s="256" t="s">
        <v>19</v>
      </c>
      <c r="N3" s="257"/>
      <c r="O3" s="257"/>
      <c r="P3" s="229" t="s">
        <v>18</v>
      </c>
      <c r="Q3" s="38">
        <f>Q4+Q126+Q141+Q152+Q156+Q165+Q170</f>
        <v>0</v>
      </c>
      <c r="R3" s="38">
        <f>R4+R126+R141+R152+R156+R165+R170</f>
        <v>8141583.6799999997</v>
      </c>
      <c r="S3" s="38">
        <f>S4+S126+S141+S152+S156+S165+S170</f>
        <v>236391.87</v>
      </c>
      <c r="T3" s="38">
        <f>T4+T126+T141+T152+T156+T165+T170</f>
        <v>0</v>
      </c>
      <c r="U3" s="38">
        <f>U4+U126+U141+U152+U156+U165+U170</f>
        <v>13055.65</v>
      </c>
      <c r="V3" s="38">
        <f>Q3+R3+S3+T3+U3</f>
        <v>8391031.1999999993</v>
      </c>
    </row>
    <row r="4" spans="1:22" s="230" customFormat="1" ht="20.100000000000001" customHeight="1">
      <c r="A4" s="6"/>
      <c r="B4" s="256">
        <v>2018</v>
      </c>
      <c r="C4" s="257"/>
      <c r="D4" s="231" t="s">
        <v>23</v>
      </c>
      <c r="E4" s="258" t="s">
        <v>24</v>
      </c>
      <c r="F4" s="257"/>
      <c r="G4" s="257"/>
      <c r="H4" s="231" t="s">
        <v>22</v>
      </c>
      <c r="I4" s="258" t="s">
        <v>17</v>
      </c>
      <c r="J4" s="257"/>
      <c r="K4" s="229" t="s">
        <v>18</v>
      </c>
      <c r="L4" s="229">
        <v>2</v>
      </c>
      <c r="M4" s="256" t="s">
        <v>19</v>
      </c>
      <c r="N4" s="257"/>
      <c r="O4" s="257"/>
      <c r="P4" s="229" t="s">
        <v>18</v>
      </c>
      <c r="Q4" s="38">
        <f>Q5+Q16+Q34+Q38+Q53+Q63+Q68+Q76+Q79+Q81+Q84+Q87+Q101+Q121</f>
        <v>0</v>
      </c>
      <c r="R4" s="38">
        <f>R5+R16+R34+R38+R53+R63+R68+R76+R79+R81+R84+R87+R101+R121</f>
        <v>7749720.54</v>
      </c>
      <c r="S4" s="38">
        <f>S5+S16+S34+S38+S53+S63+S68+S76+S79+S81+S84+S87+S101+S121</f>
        <v>236391.87</v>
      </c>
      <c r="T4" s="38">
        <f>T5+T16+T34+T38+T53+T63+T68+T76+T79+T81+T84+T87+T101+T121</f>
        <v>0</v>
      </c>
      <c r="U4" s="38">
        <f>U5+U16+U34+U38+U53+U63+U68+U76+U79+U81+U84+U87+U101+U121</f>
        <v>13055.65</v>
      </c>
      <c r="V4" s="38">
        <f t="shared" ref="V4:V67" si="0">Q4+R4+S4+T4+U4</f>
        <v>7999168.0600000005</v>
      </c>
    </row>
    <row r="5" spans="1:22" s="51" customFormat="1" ht="24.9" customHeight="1">
      <c r="A5" s="7"/>
      <c r="B5" s="259">
        <v>2018</v>
      </c>
      <c r="C5" s="260"/>
      <c r="D5" s="8" t="s">
        <v>25</v>
      </c>
      <c r="E5" s="261" t="s">
        <v>26</v>
      </c>
      <c r="F5" s="260"/>
      <c r="G5" s="260"/>
      <c r="H5" s="8" t="s">
        <v>22</v>
      </c>
      <c r="I5" s="261" t="s">
        <v>17</v>
      </c>
      <c r="J5" s="260"/>
      <c r="K5" s="226" t="s">
        <v>18</v>
      </c>
      <c r="L5" s="226">
        <v>3</v>
      </c>
      <c r="M5" s="259" t="s">
        <v>19</v>
      </c>
      <c r="N5" s="260"/>
      <c r="O5" s="260"/>
      <c r="P5" s="226" t="s">
        <v>18</v>
      </c>
      <c r="Q5" s="40"/>
      <c r="R5" s="40">
        <f>R6+R7+R8+R9+R10+R11+R12+R13+R14+R15</f>
        <v>46261.799999999996</v>
      </c>
      <c r="S5" s="40"/>
      <c r="T5" s="40"/>
      <c r="U5" s="40"/>
      <c r="V5" s="40">
        <f t="shared" si="0"/>
        <v>46261.799999999996</v>
      </c>
    </row>
    <row r="6" spans="1:22" ht="24.9" customHeight="1">
      <c r="A6" s="1"/>
      <c r="B6" s="249">
        <v>2018</v>
      </c>
      <c r="C6" s="250"/>
      <c r="D6" s="228" t="s">
        <v>27</v>
      </c>
      <c r="E6" s="251" t="s">
        <v>28</v>
      </c>
      <c r="F6" s="252"/>
      <c r="G6" s="252"/>
      <c r="H6" s="228" t="s">
        <v>22</v>
      </c>
      <c r="I6" s="251" t="s">
        <v>17</v>
      </c>
      <c r="J6" s="252"/>
      <c r="K6" s="227" t="s">
        <v>29</v>
      </c>
      <c r="L6" s="227">
        <v>4</v>
      </c>
      <c r="M6" s="253" t="s">
        <v>19</v>
      </c>
      <c r="N6" s="252"/>
      <c r="O6" s="252"/>
      <c r="P6" s="227" t="s">
        <v>18</v>
      </c>
      <c r="Q6" s="232"/>
      <c r="R6" s="42"/>
      <c r="S6" s="42"/>
      <c r="T6" s="42"/>
      <c r="U6" s="42"/>
      <c r="V6" s="42">
        <f t="shared" si="0"/>
        <v>0</v>
      </c>
    </row>
    <row r="7" spans="1:22" ht="24.9" customHeight="1">
      <c r="A7" s="1"/>
      <c r="B7" s="249">
        <v>2018</v>
      </c>
      <c r="C7" s="250"/>
      <c r="D7" s="228" t="s">
        <v>30</v>
      </c>
      <c r="E7" s="251" t="s">
        <v>31</v>
      </c>
      <c r="F7" s="252"/>
      <c r="G7" s="252"/>
      <c r="H7" s="228" t="s">
        <v>22</v>
      </c>
      <c r="I7" s="251" t="s">
        <v>17</v>
      </c>
      <c r="J7" s="252"/>
      <c r="K7" s="227" t="s">
        <v>29</v>
      </c>
      <c r="L7" s="227">
        <v>4</v>
      </c>
      <c r="M7" s="253" t="s">
        <v>19</v>
      </c>
      <c r="N7" s="252"/>
      <c r="O7" s="252"/>
      <c r="P7" s="227" t="s">
        <v>18</v>
      </c>
      <c r="Q7" s="42"/>
      <c r="R7" s="42">
        <v>2819.18</v>
      </c>
      <c r="S7" s="42"/>
      <c r="T7" s="42"/>
      <c r="U7" s="42"/>
      <c r="V7" s="42">
        <f t="shared" si="0"/>
        <v>2819.18</v>
      </c>
    </row>
    <row r="8" spans="1:22" ht="24.9" customHeight="1">
      <c r="A8" s="1"/>
      <c r="B8" s="249">
        <v>2018</v>
      </c>
      <c r="C8" s="250"/>
      <c r="D8" s="228" t="s">
        <v>32</v>
      </c>
      <c r="E8" s="251" t="s">
        <v>33</v>
      </c>
      <c r="F8" s="252"/>
      <c r="G8" s="252"/>
      <c r="H8" s="228" t="s">
        <v>22</v>
      </c>
      <c r="I8" s="251" t="s">
        <v>17</v>
      </c>
      <c r="J8" s="252"/>
      <c r="K8" s="227" t="s">
        <v>29</v>
      </c>
      <c r="L8" s="227">
        <v>4</v>
      </c>
      <c r="M8" s="253" t="s">
        <v>19</v>
      </c>
      <c r="N8" s="252"/>
      <c r="O8" s="252"/>
      <c r="P8" s="227" t="s">
        <v>18</v>
      </c>
      <c r="Q8" s="42"/>
      <c r="R8" s="42">
        <v>1755.4</v>
      </c>
      <c r="S8" s="42"/>
      <c r="T8" s="42"/>
      <c r="U8" s="42"/>
      <c r="V8" s="42">
        <f t="shared" si="0"/>
        <v>1755.4</v>
      </c>
    </row>
    <row r="9" spans="1:22" ht="24.9" customHeight="1">
      <c r="A9" s="1"/>
      <c r="B9" s="249">
        <v>2018</v>
      </c>
      <c r="C9" s="250"/>
      <c r="D9" s="228" t="s">
        <v>34</v>
      </c>
      <c r="E9" s="251" t="s">
        <v>35</v>
      </c>
      <c r="F9" s="252"/>
      <c r="G9" s="252"/>
      <c r="H9" s="228" t="s">
        <v>22</v>
      </c>
      <c r="I9" s="251" t="s">
        <v>17</v>
      </c>
      <c r="J9" s="252"/>
      <c r="K9" s="227" t="s">
        <v>29</v>
      </c>
      <c r="L9" s="227">
        <v>4</v>
      </c>
      <c r="M9" s="253" t="s">
        <v>19</v>
      </c>
      <c r="N9" s="252"/>
      <c r="O9" s="252"/>
      <c r="P9" s="227" t="s">
        <v>18</v>
      </c>
      <c r="Q9" s="233"/>
      <c r="R9" s="42"/>
      <c r="S9" s="42"/>
      <c r="T9" s="42"/>
      <c r="U9" s="42"/>
      <c r="V9" s="42">
        <f t="shared" si="0"/>
        <v>0</v>
      </c>
    </row>
    <row r="10" spans="1:22" ht="24.9" customHeight="1">
      <c r="A10" s="1"/>
      <c r="B10" s="249">
        <v>2018</v>
      </c>
      <c r="C10" s="250"/>
      <c r="D10" s="228" t="s">
        <v>36</v>
      </c>
      <c r="E10" s="251" t="s">
        <v>37</v>
      </c>
      <c r="F10" s="252"/>
      <c r="G10" s="252"/>
      <c r="H10" s="228" t="s">
        <v>22</v>
      </c>
      <c r="I10" s="251" t="s">
        <v>17</v>
      </c>
      <c r="J10" s="252"/>
      <c r="K10" s="227" t="s">
        <v>29</v>
      </c>
      <c r="L10" s="227">
        <v>4</v>
      </c>
      <c r="M10" s="253" t="s">
        <v>19</v>
      </c>
      <c r="N10" s="252"/>
      <c r="O10" s="252"/>
      <c r="P10" s="227" t="s">
        <v>18</v>
      </c>
      <c r="Q10" s="44"/>
      <c r="R10" s="42"/>
      <c r="S10" s="42"/>
      <c r="T10" s="42"/>
      <c r="U10" s="42"/>
      <c r="V10" s="42">
        <f t="shared" si="0"/>
        <v>0</v>
      </c>
    </row>
    <row r="11" spans="1:22" ht="24.9" customHeight="1">
      <c r="A11" s="1"/>
      <c r="B11" s="249">
        <v>2018</v>
      </c>
      <c r="C11" s="250"/>
      <c r="D11" s="228" t="s">
        <v>38</v>
      </c>
      <c r="E11" s="251" t="s">
        <v>39</v>
      </c>
      <c r="F11" s="252"/>
      <c r="G11" s="252"/>
      <c r="H11" s="228" t="s">
        <v>22</v>
      </c>
      <c r="I11" s="251" t="s">
        <v>17</v>
      </c>
      <c r="J11" s="252"/>
      <c r="K11" s="227" t="s">
        <v>29</v>
      </c>
      <c r="L11" s="227">
        <v>4</v>
      </c>
      <c r="M11" s="253" t="s">
        <v>19</v>
      </c>
      <c r="N11" s="252"/>
      <c r="O11" s="252"/>
      <c r="P11" s="227" t="s">
        <v>18</v>
      </c>
      <c r="Q11" s="44"/>
      <c r="R11" s="42"/>
      <c r="S11" s="42"/>
      <c r="T11" s="42"/>
      <c r="U11" s="42"/>
      <c r="V11" s="42">
        <f t="shared" si="0"/>
        <v>0</v>
      </c>
    </row>
    <row r="12" spans="1:22" ht="31.5" customHeight="1">
      <c r="A12" s="1"/>
      <c r="B12" s="249">
        <v>2018</v>
      </c>
      <c r="C12" s="250"/>
      <c r="D12" s="228" t="s">
        <v>40</v>
      </c>
      <c r="E12" s="251" t="s">
        <v>41</v>
      </c>
      <c r="F12" s="252"/>
      <c r="G12" s="252"/>
      <c r="H12" s="228" t="s">
        <v>22</v>
      </c>
      <c r="I12" s="251" t="s">
        <v>17</v>
      </c>
      <c r="J12" s="252"/>
      <c r="K12" s="227" t="s">
        <v>29</v>
      </c>
      <c r="L12" s="227">
        <v>4</v>
      </c>
      <c r="M12" s="253" t="s">
        <v>19</v>
      </c>
      <c r="N12" s="252"/>
      <c r="O12" s="252"/>
      <c r="P12" s="227" t="s">
        <v>18</v>
      </c>
      <c r="Q12" s="44"/>
      <c r="R12" s="42">
        <v>32660.84</v>
      </c>
      <c r="S12" s="42"/>
      <c r="T12" s="42"/>
      <c r="U12" s="42"/>
      <c r="V12" s="42">
        <f t="shared" si="0"/>
        <v>32660.84</v>
      </c>
    </row>
    <row r="13" spans="1:22" ht="24.9" customHeight="1">
      <c r="A13" s="1"/>
      <c r="B13" s="249">
        <v>2018</v>
      </c>
      <c r="C13" s="250"/>
      <c r="D13" s="228" t="s">
        <v>42</v>
      </c>
      <c r="E13" s="251" t="s">
        <v>43</v>
      </c>
      <c r="F13" s="252"/>
      <c r="G13" s="252"/>
      <c r="H13" s="228" t="s">
        <v>22</v>
      </c>
      <c r="I13" s="251" t="s">
        <v>17</v>
      </c>
      <c r="J13" s="252"/>
      <c r="K13" s="227" t="s">
        <v>29</v>
      </c>
      <c r="L13" s="227">
        <v>4</v>
      </c>
      <c r="M13" s="253" t="s">
        <v>19</v>
      </c>
      <c r="N13" s="252"/>
      <c r="O13" s="252"/>
      <c r="P13" s="227" t="s">
        <v>18</v>
      </c>
      <c r="Q13" s="44"/>
      <c r="R13" s="42"/>
      <c r="S13" s="42"/>
      <c r="T13" s="42"/>
      <c r="U13" s="42"/>
      <c r="V13" s="42">
        <f t="shared" si="0"/>
        <v>0</v>
      </c>
    </row>
    <row r="14" spans="1:22" ht="24.9" customHeight="1">
      <c r="A14" s="1"/>
      <c r="B14" s="249">
        <v>2018</v>
      </c>
      <c r="C14" s="250"/>
      <c r="D14" s="228" t="s">
        <v>44</v>
      </c>
      <c r="E14" s="251" t="s">
        <v>45</v>
      </c>
      <c r="F14" s="252"/>
      <c r="G14" s="252"/>
      <c r="H14" s="228" t="s">
        <v>22</v>
      </c>
      <c r="I14" s="251" t="s">
        <v>17</v>
      </c>
      <c r="J14" s="252"/>
      <c r="K14" s="227" t="s">
        <v>29</v>
      </c>
      <c r="L14" s="227">
        <v>4</v>
      </c>
      <c r="M14" s="253" t="s">
        <v>19</v>
      </c>
      <c r="N14" s="252"/>
      <c r="O14" s="252"/>
      <c r="P14" s="227" t="s">
        <v>18</v>
      </c>
      <c r="Q14" s="232"/>
      <c r="R14" s="42">
        <v>9026.3799999999992</v>
      </c>
      <c r="S14" s="42"/>
      <c r="T14" s="42"/>
      <c r="U14" s="42"/>
      <c r="V14" s="42">
        <f t="shared" si="0"/>
        <v>9026.3799999999992</v>
      </c>
    </row>
    <row r="15" spans="1:22" ht="24.9" customHeight="1">
      <c r="A15" s="1"/>
      <c r="B15" s="249">
        <v>2018</v>
      </c>
      <c r="C15" s="250"/>
      <c r="D15" s="228" t="s">
        <v>46</v>
      </c>
      <c r="E15" s="251" t="s">
        <v>47</v>
      </c>
      <c r="F15" s="252"/>
      <c r="G15" s="252"/>
      <c r="H15" s="228" t="s">
        <v>22</v>
      </c>
      <c r="I15" s="251" t="s">
        <v>17</v>
      </c>
      <c r="J15" s="252"/>
      <c r="K15" s="227" t="s">
        <v>29</v>
      </c>
      <c r="L15" s="227">
        <v>4</v>
      </c>
      <c r="M15" s="253" t="s">
        <v>19</v>
      </c>
      <c r="N15" s="252"/>
      <c r="O15" s="252"/>
      <c r="P15" s="227" t="s">
        <v>18</v>
      </c>
      <c r="Q15" s="44"/>
      <c r="R15" s="42"/>
      <c r="S15" s="42"/>
      <c r="T15" s="42"/>
      <c r="U15" s="42"/>
      <c r="V15" s="42">
        <f t="shared" si="0"/>
        <v>0</v>
      </c>
    </row>
    <row r="16" spans="1:22" s="51" customFormat="1" ht="24.9" customHeight="1">
      <c r="A16" s="7"/>
      <c r="B16" s="259">
        <v>2018</v>
      </c>
      <c r="C16" s="260"/>
      <c r="D16" s="8" t="s">
        <v>48</v>
      </c>
      <c r="E16" s="261" t="s">
        <v>49</v>
      </c>
      <c r="F16" s="260"/>
      <c r="G16" s="260"/>
      <c r="H16" s="8" t="s">
        <v>22</v>
      </c>
      <c r="I16" s="261" t="s">
        <v>17</v>
      </c>
      <c r="J16" s="260"/>
      <c r="K16" s="226" t="s">
        <v>18</v>
      </c>
      <c r="L16" s="226">
        <v>3</v>
      </c>
      <c r="M16" s="259" t="s">
        <v>19</v>
      </c>
      <c r="N16" s="260"/>
      <c r="O16" s="260"/>
      <c r="P16" s="226" t="s">
        <v>18</v>
      </c>
      <c r="Q16" s="40"/>
      <c r="R16" s="40">
        <f>R17+R18+R19+R20+R21+R22+R23+R24+R25+R26+R27+R28+R29+R30+R31+R32+R33</f>
        <v>5262260.2</v>
      </c>
      <c r="S16" s="40"/>
      <c r="T16" s="40"/>
      <c r="U16" s="40"/>
      <c r="V16" s="40">
        <f t="shared" si="0"/>
        <v>5262260.2</v>
      </c>
    </row>
    <row r="17" spans="1:22" ht="24.9" customHeight="1">
      <c r="A17" s="1"/>
      <c r="B17" s="249">
        <v>2018</v>
      </c>
      <c r="C17" s="250"/>
      <c r="D17" s="228" t="s">
        <v>50</v>
      </c>
      <c r="E17" s="251" t="s">
        <v>51</v>
      </c>
      <c r="F17" s="252"/>
      <c r="G17" s="252"/>
      <c r="H17" s="228" t="s">
        <v>22</v>
      </c>
      <c r="I17" s="251" t="s">
        <v>17</v>
      </c>
      <c r="J17" s="252"/>
      <c r="K17" s="227" t="s">
        <v>29</v>
      </c>
      <c r="L17" s="227">
        <v>4</v>
      </c>
      <c r="M17" s="253" t="s">
        <v>19</v>
      </c>
      <c r="N17" s="252"/>
      <c r="O17" s="252"/>
      <c r="P17" s="227" t="s">
        <v>18</v>
      </c>
      <c r="Q17" s="44"/>
      <c r="R17" s="42"/>
      <c r="S17" s="42"/>
      <c r="T17" s="42"/>
      <c r="U17" s="42"/>
      <c r="V17" s="42">
        <f t="shared" si="0"/>
        <v>0</v>
      </c>
    </row>
    <row r="18" spans="1:22" ht="24.9" customHeight="1">
      <c r="A18" s="1"/>
      <c r="B18" s="249">
        <v>2018</v>
      </c>
      <c r="C18" s="250"/>
      <c r="D18" s="228" t="s">
        <v>52</v>
      </c>
      <c r="E18" s="251" t="s">
        <v>53</v>
      </c>
      <c r="F18" s="252"/>
      <c r="G18" s="252"/>
      <c r="H18" s="228" t="s">
        <v>22</v>
      </c>
      <c r="I18" s="251" t="s">
        <v>17</v>
      </c>
      <c r="J18" s="252"/>
      <c r="K18" s="227" t="s">
        <v>29</v>
      </c>
      <c r="L18" s="227">
        <v>4</v>
      </c>
      <c r="M18" s="253" t="s">
        <v>19</v>
      </c>
      <c r="N18" s="252"/>
      <c r="O18" s="252"/>
      <c r="P18" s="227" t="s">
        <v>18</v>
      </c>
      <c r="Q18" s="44"/>
      <c r="R18" s="42"/>
      <c r="S18" s="42"/>
      <c r="T18" s="42"/>
      <c r="U18" s="42"/>
      <c r="V18" s="42">
        <f t="shared" si="0"/>
        <v>0</v>
      </c>
    </row>
    <row r="19" spans="1:22" ht="24.9" customHeight="1">
      <c r="A19" s="1"/>
      <c r="B19" s="249">
        <v>2018</v>
      </c>
      <c r="C19" s="250"/>
      <c r="D19" s="228" t="s">
        <v>54</v>
      </c>
      <c r="E19" s="251" t="s">
        <v>55</v>
      </c>
      <c r="F19" s="252"/>
      <c r="G19" s="252"/>
      <c r="H19" s="228" t="s">
        <v>22</v>
      </c>
      <c r="I19" s="251" t="s">
        <v>17</v>
      </c>
      <c r="J19" s="252"/>
      <c r="K19" s="227" t="s">
        <v>29</v>
      </c>
      <c r="L19" s="227">
        <v>4</v>
      </c>
      <c r="M19" s="253" t="s">
        <v>19</v>
      </c>
      <c r="N19" s="252"/>
      <c r="O19" s="252"/>
      <c r="P19" s="227" t="s">
        <v>18</v>
      </c>
      <c r="Q19" s="44"/>
      <c r="R19" s="42"/>
      <c r="S19" s="42"/>
      <c r="T19" s="42"/>
      <c r="U19" s="42"/>
      <c r="V19" s="42">
        <f t="shared" si="0"/>
        <v>0</v>
      </c>
    </row>
    <row r="20" spans="1:22" ht="24.9" customHeight="1">
      <c r="A20" s="1"/>
      <c r="B20" s="249">
        <v>2018</v>
      </c>
      <c r="C20" s="250"/>
      <c r="D20" s="228" t="s">
        <v>56</v>
      </c>
      <c r="E20" s="251" t="s">
        <v>57</v>
      </c>
      <c r="F20" s="252"/>
      <c r="G20" s="252"/>
      <c r="H20" s="228" t="s">
        <v>22</v>
      </c>
      <c r="I20" s="251" t="s">
        <v>17</v>
      </c>
      <c r="J20" s="252"/>
      <c r="K20" s="227" t="s">
        <v>29</v>
      </c>
      <c r="L20" s="227">
        <v>4</v>
      </c>
      <c r="M20" s="253" t="s">
        <v>19</v>
      </c>
      <c r="N20" s="252"/>
      <c r="O20" s="252"/>
      <c r="P20" s="227" t="s">
        <v>18</v>
      </c>
      <c r="Q20" s="44"/>
      <c r="R20" s="42"/>
      <c r="S20" s="42"/>
      <c r="T20" s="42"/>
      <c r="U20" s="42"/>
      <c r="V20" s="42">
        <f t="shared" si="0"/>
        <v>0</v>
      </c>
    </row>
    <row r="21" spans="1:22" ht="24.9" customHeight="1">
      <c r="A21" s="1"/>
      <c r="B21" s="249">
        <v>2018</v>
      </c>
      <c r="C21" s="250"/>
      <c r="D21" s="228" t="s">
        <v>58</v>
      </c>
      <c r="E21" s="251" t="s">
        <v>59</v>
      </c>
      <c r="F21" s="252"/>
      <c r="G21" s="252"/>
      <c r="H21" s="228" t="s">
        <v>22</v>
      </c>
      <c r="I21" s="251" t="s">
        <v>17</v>
      </c>
      <c r="J21" s="252"/>
      <c r="K21" s="227" t="s">
        <v>29</v>
      </c>
      <c r="L21" s="227">
        <v>4</v>
      </c>
      <c r="M21" s="253" t="s">
        <v>19</v>
      </c>
      <c r="N21" s="252"/>
      <c r="O21" s="252"/>
      <c r="P21" s="227" t="s">
        <v>18</v>
      </c>
      <c r="Q21" s="44"/>
      <c r="R21" s="42"/>
      <c r="S21" s="42"/>
      <c r="T21" s="42"/>
      <c r="U21" s="42"/>
      <c r="V21" s="42">
        <f t="shared" si="0"/>
        <v>0</v>
      </c>
    </row>
    <row r="22" spans="1:22" ht="24.9" customHeight="1">
      <c r="A22" s="1"/>
      <c r="B22" s="249">
        <v>2018</v>
      </c>
      <c r="C22" s="250"/>
      <c r="D22" s="228" t="s">
        <v>60</v>
      </c>
      <c r="E22" s="251" t="s">
        <v>61</v>
      </c>
      <c r="F22" s="252"/>
      <c r="G22" s="252"/>
      <c r="H22" s="228" t="s">
        <v>22</v>
      </c>
      <c r="I22" s="251" t="s">
        <v>17</v>
      </c>
      <c r="J22" s="252"/>
      <c r="K22" s="227" t="s">
        <v>29</v>
      </c>
      <c r="L22" s="227">
        <v>4</v>
      </c>
      <c r="M22" s="253" t="s">
        <v>19</v>
      </c>
      <c r="N22" s="252"/>
      <c r="O22" s="252"/>
      <c r="P22" s="227" t="s">
        <v>18</v>
      </c>
      <c r="Q22" s="44"/>
      <c r="R22" s="42">
        <v>17931.07</v>
      </c>
      <c r="S22" s="42"/>
      <c r="T22" s="42"/>
      <c r="U22" s="42"/>
      <c r="V22" s="42">
        <f t="shared" si="0"/>
        <v>17931.07</v>
      </c>
    </row>
    <row r="23" spans="1:22" ht="24.9" customHeight="1">
      <c r="A23" s="1"/>
      <c r="B23" s="249">
        <v>2018</v>
      </c>
      <c r="C23" s="250"/>
      <c r="D23" s="228" t="s">
        <v>62</v>
      </c>
      <c r="E23" s="251" t="s">
        <v>63</v>
      </c>
      <c r="F23" s="252"/>
      <c r="G23" s="252"/>
      <c r="H23" s="228" t="s">
        <v>22</v>
      </c>
      <c r="I23" s="251" t="s">
        <v>17</v>
      </c>
      <c r="J23" s="252"/>
      <c r="K23" s="227" t="s">
        <v>29</v>
      </c>
      <c r="L23" s="227">
        <v>4</v>
      </c>
      <c r="M23" s="253" t="s">
        <v>19</v>
      </c>
      <c r="N23" s="252"/>
      <c r="O23" s="252"/>
      <c r="P23" s="227" t="s">
        <v>18</v>
      </c>
      <c r="Q23" s="44"/>
      <c r="R23" s="42"/>
      <c r="S23" s="42"/>
      <c r="T23" s="42"/>
      <c r="U23" s="42"/>
      <c r="V23" s="42">
        <f t="shared" si="0"/>
        <v>0</v>
      </c>
    </row>
    <row r="24" spans="1:22" ht="24.9" customHeight="1">
      <c r="A24" s="1"/>
      <c r="B24" s="249">
        <v>2018</v>
      </c>
      <c r="C24" s="250"/>
      <c r="D24" s="228" t="s">
        <v>64</v>
      </c>
      <c r="E24" s="251" t="s">
        <v>65</v>
      </c>
      <c r="F24" s="252"/>
      <c r="G24" s="252"/>
      <c r="H24" s="228" t="s">
        <v>22</v>
      </c>
      <c r="I24" s="251" t="s">
        <v>17</v>
      </c>
      <c r="J24" s="252"/>
      <c r="K24" s="227" t="s">
        <v>29</v>
      </c>
      <c r="L24" s="227">
        <v>4</v>
      </c>
      <c r="M24" s="253" t="s">
        <v>19</v>
      </c>
      <c r="N24" s="252"/>
      <c r="O24" s="252"/>
      <c r="P24" s="227" t="s">
        <v>18</v>
      </c>
      <c r="Q24" s="44"/>
      <c r="R24" s="42"/>
      <c r="S24" s="42"/>
      <c r="T24" s="42"/>
      <c r="U24" s="42"/>
      <c r="V24" s="42">
        <f t="shared" si="0"/>
        <v>0</v>
      </c>
    </row>
    <row r="25" spans="1:22" ht="24.9" customHeight="1">
      <c r="A25" s="1"/>
      <c r="B25" s="249">
        <v>2018</v>
      </c>
      <c r="C25" s="250"/>
      <c r="D25" s="228" t="s">
        <v>66</v>
      </c>
      <c r="E25" s="251" t="s">
        <v>67</v>
      </c>
      <c r="F25" s="252"/>
      <c r="G25" s="252"/>
      <c r="H25" s="228" t="s">
        <v>22</v>
      </c>
      <c r="I25" s="251" t="s">
        <v>17</v>
      </c>
      <c r="J25" s="252"/>
      <c r="K25" s="227" t="s">
        <v>29</v>
      </c>
      <c r="L25" s="227">
        <v>4</v>
      </c>
      <c r="M25" s="253" t="s">
        <v>19</v>
      </c>
      <c r="N25" s="252"/>
      <c r="O25" s="252"/>
      <c r="P25" s="227" t="s">
        <v>18</v>
      </c>
      <c r="Q25" s="44"/>
      <c r="R25" s="42"/>
      <c r="S25" s="42"/>
      <c r="T25" s="42"/>
      <c r="U25" s="42"/>
      <c r="V25" s="42">
        <f t="shared" si="0"/>
        <v>0</v>
      </c>
    </row>
    <row r="26" spans="1:22" ht="45.75" customHeight="1">
      <c r="A26" s="1"/>
      <c r="B26" s="249">
        <v>2018</v>
      </c>
      <c r="C26" s="250"/>
      <c r="D26" s="228" t="s">
        <v>68</v>
      </c>
      <c r="E26" s="251" t="s">
        <v>69</v>
      </c>
      <c r="F26" s="252"/>
      <c r="G26" s="252"/>
      <c r="H26" s="228" t="s">
        <v>22</v>
      </c>
      <c r="I26" s="251" t="s">
        <v>17</v>
      </c>
      <c r="J26" s="252"/>
      <c r="K26" s="227" t="s">
        <v>29</v>
      </c>
      <c r="L26" s="227">
        <v>4</v>
      </c>
      <c r="M26" s="253" t="s">
        <v>19</v>
      </c>
      <c r="N26" s="252"/>
      <c r="O26" s="252"/>
      <c r="P26" s="227" t="s">
        <v>18</v>
      </c>
      <c r="Q26" s="44"/>
      <c r="R26" s="42"/>
      <c r="S26" s="42"/>
      <c r="T26" s="42"/>
      <c r="U26" s="42"/>
      <c r="V26" s="42">
        <f t="shared" si="0"/>
        <v>0</v>
      </c>
    </row>
    <row r="27" spans="1:22" ht="24.9" customHeight="1">
      <c r="A27" s="1"/>
      <c r="B27" s="249">
        <v>2018</v>
      </c>
      <c r="C27" s="250"/>
      <c r="D27" s="228" t="s">
        <v>70</v>
      </c>
      <c r="E27" s="251" t="s">
        <v>71</v>
      </c>
      <c r="F27" s="252"/>
      <c r="G27" s="252"/>
      <c r="H27" s="228" t="s">
        <v>22</v>
      </c>
      <c r="I27" s="251" t="s">
        <v>17</v>
      </c>
      <c r="J27" s="252"/>
      <c r="K27" s="227" t="s">
        <v>29</v>
      </c>
      <c r="L27" s="227">
        <v>4</v>
      </c>
      <c r="M27" s="253" t="s">
        <v>19</v>
      </c>
      <c r="N27" s="252"/>
      <c r="O27" s="252"/>
      <c r="P27" s="227" t="s">
        <v>18</v>
      </c>
      <c r="Q27" s="44"/>
      <c r="R27" s="42"/>
      <c r="S27" s="42"/>
      <c r="T27" s="42"/>
      <c r="U27" s="42"/>
      <c r="V27" s="42">
        <f t="shared" si="0"/>
        <v>0</v>
      </c>
    </row>
    <row r="28" spans="1:22" ht="24.9" customHeight="1">
      <c r="A28" s="1"/>
      <c r="B28" s="249">
        <v>2018</v>
      </c>
      <c r="C28" s="250"/>
      <c r="D28" s="228" t="s">
        <v>72</v>
      </c>
      <c r="E28" s="251" t="s">
        <v>73</v>
      </c>
      <c r="F28" s="252"/>
      <c r="G28" s="252"/>
      <c r="H28" s="228" t="s">
        <v>22</v>
      </c>
      <c r="I28" s="251" t="s">
        <v>17</v>
      </c>
      <c r="J28" s="252"/>
      <c r="K28" s="227" t="s">
        <v>29</v>
      </c>
      <c r="L28" s="227">
        <v>4</v>
      </c>
      <c r="M28" s="253" t="s">
        <v>19</v>
      </c>
      <c r="N28" s="252"/>
      <c r="O28" s="252"/>
      <c r="P28" s="227" t="s">
        <v>18</v>
      </c>
      <c r="Q28" s="44"/>
      <c r="R28" s="42"/>
      <c r="S28" s="42"/>
      <c r="T28" s="42"/>
      <c r="U28" s="42"/>
      <c r="V28" s="42">
        <f t="shared" si="0"/>
        <v>0</v>
      </c>
    </row>
    <row r="29" spans="1:22" ht="24.9" customHeight="1">
      <c r="A29" s="1"/>
      <c r="B29" s="249">
        <v>2018</v>
      </c>
      <c r="C29" s="250"/>
      <c r="D29" s="228" t="s">
        <v>74</v>
      </c>
      <c r="E29" s="251" t="s">
        <v>75</v>
      </c>
      <c r="F29" s="252"/>
      <c r="G29" s="252"/>
      <c r="H29" s="228" t="s">
        <v>22</v>
      </c>
      <c r="I29" s="251" t="s">
        <v>17</v>
      </c>
      <c r="J29" s="252"/>
      <c r="K29" s="227" t="s">
        <v>29</v>
      </c>
      <c r="L29" s="227">
        <v>4</v>
      </c>
      <c r="M29" s="253" t="s">
        <v>19</v>
      </c>
      <c r="N29" s="252"/>
      <c r="O29" s="252"/>
      <c r="P29" s="227" t="s">
        <v>18</v>
      </c>
      <c r="Q29" s="44"/>
      <c r="R29" s="42"/>
      <c r="S29" s="42"/>
      <c r="T29" s="42"/>
      <c r="U29" s="42"/>
      <c r="V29" s="42">
        <f t="shared" si="0"/>
        <v>0</v>
      </c>
    </row>
    <row r="30" spans="1:22" ht="24.9" customHeight="1">
      <c r="A30" s="1"/>
      <c r="B30" s="249">
        <v>2018</v>
      </c>
      <c r="C30" s="250"/>
      <c r="D30" s="228" t="s">
        <v>76</v>
      </c>
      <c r="E30" s="251" t="s">
        <v>77</v>
      </c>
      <c r="F30" s="252"/>
      <c r="G30" s="252"/>
      <c r="H30" s="228" t="s">
        <v>22</v>
      </c>
      <c r="I30" s="251" t="s">
        <v>17</v>
      </c>
      <c r="J30" s="252"/>
      <c r="K30" s="227" t="s">
        <v>29</v>
      </c>
      <c r="L30" s="227">
        <v>4</v>
      </c>
      <c r="M30" s="253" t="s">
        <v>19</v>
      </c>
      <c r="N30" s="252"/>
      <c r="O30" s="252"/>
      <c r="P30" s="227" t="s">
        <v>18</v>
      </c>
      <c r="Q30" s="44"/>
      <c r="R30" s="42"/>
      <c r="S30" s="42"/>
      <c r="T30" s="42"/>
      <c r="U30" s="42"/>
      <c r="V30" s="42">
        <f t="shared" si="0"/>
        <v>0</v>
      </c>
    </row>
    <row r="31" spans="1:22" ht="24.9" customHeight="1">
      <c r="A31" s="1"/>
      <c r="B31" s="249">
        <v>2018</v>
      </c>
      <c r="C31" s="250"/>
      <c r="D31" s="228" t="s">
        <v>78</v>
      </c>
      <c r="E31" s="251" t="s">
        <v>79</v>
      </c>
      <c r="F31" s="252"/>
      <c r="G31" s="252"/>
      <c r="H31" s="228" t="s">
        <v>22</v>
      </c>
      <c r="I31" s="251" t="s">
        <v>17</v>
      </c>
      <c r="J31" s="252"/>
      <c r="K31" s="227" t="s">
        <v>29</v>
      </c>
      <c r="L31" s="227">
        <v>4</v>
      </c>
      <c r="M31" s="253" t="s">
        <v>19</v>
      </c>
      <c r="N31" s="252"/>
      <c r="O31" s="252"/>
      <c r="P31" s="227" t="s">
        <v>18</v>
      </c>
      <c r="Q31" s="44"/>
      <c r="R31" s="42"/>
      <c r="S31" s="42"/>
      <c r="T31" s="42"/>
      <c r="U31" s="42"/>
      <c r="V31" s="42">
        <f t="shared" si="0"/>
        <v>0</v>
      </c>
    </row>
    <row r="32" spans="1:22" ht="24.9" customHeight="1">
      <c r="A32" s="1"/>
      <c r="B32" s="249">
        <v>2018</v>
      </c>
      <c r="C32" s="250"/>
      <c r="D32" s="228" t="s">
        <v>80</v>
      </c>
      <c r="E32" s="251" t="s">
        <v>81</v>
      </c>
      <c r="F32" s="252"/>
      <c r="G32" s="252"/>
      <c r="H32" s="228" t="s">
        <v>22</v>
      </c>
      <c r="I32" s="251" t="s">
        <v>17</v>
      </c>
      <c r="J32" s="252"/>
      <c r="K32" s="227" t="s">
        <v>29</v>
      </c>
      <c r="L32" s="227">
        <v>4</v>
      </c>
      <c r="M32" s="253" t="s">
        <v>19</v>
      </c>
      <c r="N32" s="252"/>
      <c r="O32" s="252"/>
      <c r="P32" s="227" t="s">
        <v>18</v>
      </c>
      <c r="Q32" s="44"/>
      <c r="R32" s="42">
        <v>5244329.13</v>
      </c>
      <c r="S32" s="42"/>
      <c r="T32" s="42"/>
      <c r="U32" s="42"/>
      <c r="V32" s="42">
        <f t="shared" si="0"/>
        <v>5244329.13</v>
      </c>
    </row>
    <row r="33" spans="1:22" ht="39.75" customHeight="1">
      <c r="A33" s="1"/>
      <c r="B33" s="249">
        <v>2018</v>
      </c>
      <c r="C33" s="250"/>
      <c r="D33" s="228" t="s">
        <v>82</v>
      </c>
      <c r="E33" s="251" t="s">
        <v>83</v>
      </c>
      <c r="F33" s="252"/>
      <c r="G33" s="252"/>
      <c r="H33" s="228" t="s">
        <v>22</v>
      </c>
      <c r="I33" s="251" t="s">
        <v>17</v>
      </c>
      <c r="J33" s="252"/>
      <c r="K33" s="227" t="s">
        <v>29</v>
      </c>
      <c r="L33" s="227">
        <v>4</v>
      </c>
      <c r="M33" s="253" t="s">
        <v>19</v>
      </c>
      <c r="N33" s="252"/>
      <c r="O33" s="252"/>
      <c r="P33" s="227" t="s">
        <v>18</v>
      </c>
      <c r="Q33" s="44"/>
      <c r="R33" s="42"/>
      <c r="S33" s="42"/>
      <c r="T33" s="42"/>
      <c r="U33" s="42"/>
      <c r="V33" s="42">
        <f t="shared" si="0"/>
        <v>0</v>
      </c>
    </row>
    <row r="34" spans="1:22" s="51" customFormat="1" ht="24.9" customHeight="1">
      <c r="A34" s="7"/>
      <c r="B34" s="259">
        <v>2018</v>
      </c>
      <c r="C34" s="260"/>
      <c r="D34" s="8" t="s">
        <v>84</v>
      </c>
      <c r="E34" s="261" t="s">
        <v>85</v>
      </c>
      <c r="F34" s="260"/>
      <c r="G34" s="260"/>
      <c r="H34" s="8" t="s">
        <v>22</v>
      </c>
      <c r="I34" s="261" t="s">
        <v>17</v>
      </c>
      <c r="J34" s="260"/>
      <c r="K34" s="226" t="s">
        <v>18</v>
      </c>
      <c r="L34" s="226">
        <v>3</v>
      </c>
      <c r="M34" s="259" t="s">
        <v>19</v>
      </c>
      <c r="N34" s="260"/>
      <c r="O34" s="260"/>
      <c r="P34" s="226" t="s">
        <v>18</v>
      </c>
      <c r="Q34" s="40"/>
      <c r="R34" s="40">
        <f>R35+R36+R37</f>
        <v>145217.37</v>
      </c>
      <c r="S34" s="40"/>
      <c r="T34" s="40"/>
      <c r="U34" s="40"/>
      <c r="V34" s="40">
        <f t="shared" si="0"/>
        <v>145217.37</v>
      </c>
    </row>
    <row r="35" spans="1:22" ht="31.5" customHeight="1">
      <c r="A35" s="1"/>
      <c r="B35" s="249">
        <v>2018</v>
      </c>
      <c r="C35" s="250"/>
      <c r="D35" s="228" t="s">
        <v>86</v>
      </c>
      <c r="E35" s="251" t="s">
        <v>87</v>
      </c>
      <c r="F35" s="252"/>
      <c r="G35" s="252"/>
      <c r="H35" s="228" t="s">
        <v>22</v>
      </c>
      <c r="I35" s="251" t="s">
        <v>17</v>
      </c>
      <c r="J35" s="252"/>
      <c r="K35" s="227" t="s">
        <v>29</v>
      </c>
      <c r="L35" s="227">
        <v>4</v>
      </c>
      <c r="M35" s="253" t="s">
        <v>19</v>
      </c>
      <c r="N35" s="252"/>
      <c r="O35" s="252"/>
      <c r="P35" s="227" t="s">
        <v>18</v>
      </c>
      <c r="Q35" s="44"/>
      <c r="R35" s="42">
        <v>145217.37</v>
      </c>
      <c r="S35" s="42"/>
      <c r="T35" s="42"/>
      <c r="U35" s="42"/>
      <c r="V35" s="42">
        <f t="shared" si="0"/>
        <v>145217.37</v>
      </c>
    </row>
    <row r="36" spans="1:22" ht="24.9" customHeight="1">
      <c r="A36" s="1"/>
      <c r="B36" s="249">
        <v>2018</v>
      </c>
      <c r="C36" s="250"/>
      <c r="D36" s="228" t="s">
        <v>88</v>
      </c>
      <c r="E36" s="251" t="s">
        <v>89</v>
      </c>
      <c r="F36" s="252"/>
      <c r="G36" s="252"/>
      <c r="H36" s="228" t="s">
        <v>22</v>
      </c>
      <c r="I36" s="251" t="s">
        <v>17</v>
      </c>
      <c r="J36" s="252"/>
      <c r="K36" s="227" t="s">
        <v>29</v>
      </c>
      <c r="L36" s="227">
        <v>4</v>
      </c>
      <c r="M36" s="253" t="s">
        <v>19</v>
      </c>
      <c r="N36" s="252"/>
      <c r="O36" s="252"/>
      <c r="P36" s="227" t="s">
        <v>18</v>
      </c>
      <c r="Q36" s="44"/>
      <c r="R36" s="42"/>
      <c r="S36" s="42"/>
      <c r="T36" s="42"/>
      <c r="U36" s="42"/>
      <c r="V36" s="42">
        <f t="shared" si="0"/>
        <v>0</v>
      </c>
    </row>
    <row r="37" spans="1:22" ht="24.9" customHeight="1">
      <c r="A37" s="1"/>
      <c r="B37" s="249">
        <v>2018</v>
      </c>
      <c r="C37" s="250"/>
      <c r="D37" s="228" t="s">
        <v>90</v>
      </c>
      <c r="E37" s="251" t="s">
        <v>91</v>
      </c>
      <c r="F37" s="252"/>
      <c r="G37" s="252"/>
      <c r="H37" s="228" t="s">
        <v>22</v>
      </c>
      <c r="I37" s="251" t="s">
        <v>17</v>
      </c>
      <c r="J37" s="252"/>
      <c r="K37" s="227" t="s">
        <v>29</v>
      </c>
      <c r="L37" s="227">
        <v>4</v>
      </c>
      <c r="M37" s="253" t="s">
        <v>19</v>
      </c>
      <c r="N37" s="252"/>
      <c r="O37" s="252"/>
      <c r="P37" s="227" t="s">
        <v>18</v>
      </c>
      <c r="Q37" s="44"/>
      <c r="R37" s="42"/>
      <c r="S37" s="42"/>
      <c r="T37" s="42"/>
      <c r="U37" s="42"/>
      <c r="V37" s="42">
        <f t="shared" si="0"/>
        <v>0</v>
      </c>
    </row>
    <row r="38" spans="1:22" s="51" customFormat="1" ht="24.9" customHeight="1">
      <c r="A38" s="7"/>
      <c r="B38" s="259">
        <v>2018</v>
      </c>
      <c r="C38" s="260"/>
      <c r="D38" s="8" t="s">
        <v>92</v>
      </c>
      <c r="E38" s="261" t="s">
        <v>93</v>
      </c>
      <c r="F38" s="260"/>
      <c r="G38" s="260"/>
      <c r="H38" s="8" t="s">
        <v>22</v>
      </c>
      <c r="I38" s="261" t="s">
        <v>17</v>
      </c>
      <c r="J38" s="260"/>
      <c r="K38" s="226" t="s">
        <v>18</v>
      </c>
      <c r="L38" s="226">
        <v>3</v>
      </c>
      <c r="M38" s="259" t="s">
        <v>19</v>
      </c>
      <c r="N38" s="260"/>
      <c r="O38" s="260"/>
      <c r="P38" s="226" t="s">
        <v>18</v>
      </c>
      <c r="Q38" s="40"/>
      <c r="R38" s="40">
        <f>R39+R40+R41+R42+R43+R44+R45+R46+R47+R48+R49+R50+R51+R52</f>
        <v>1669240.7000000002</v>
      </c>
      <c r="S38" s="40"/>
      <c r="T38" s="40"/>
      <c r="U38" s="40"/>
      <c r="V38" s="40">
        <f t="shared" si="0"/>
        <v>1669240.7000000002</v>
      </c>
    </row>
    <row r="39" spans="1:22" ht="24.9" customHeight="1">
      <c r="A39" s="1"/>
      <c r="B39" s="249">
        <v>2018</v>
      </c>
      <c r="C39" s="250"/>
      <c r="D39" s="228" t="s">
        <v>94</v>
      </c>
      <c r="E39" s="251" t="s">
        <v>95</v>
      </c>
      <c r="F39" s="252"/>
      <c r="G39" s="252"/>
      <c r="H39" s="228" t="s">
        <v>22</v>
      </c>
      <c r="I39" s="251" t="s">
        <v>17</v>
      </c>
      <c r="J39" s="252"/>
      <c r="K39" s="227" t="s">
        <v>29</v>
      </c>
      <c r="L39" s="227">
        <v>4</v>
      </c>
      <c r="M39" s="253" t="s">
        <v>19</v>
      </c>
      <c r="N39" s="252"/>
      <c r="O39" s="252"/>
      <c r="P39" s="227" t="s">
        <v>18</v>
      </c>
      <c r="Q39" s="44"/>
      <c r="R39" s="42"/>
      <c r="S39" s="42"/>
      <c r="T39" s="42"/>
      <c r="U39" s="42"/>
      <c r="V39" s="42">
        <f t="shared" si="0"/>
        <v>0</v>
      </c>
    </row>
    <row r="40" spans="1:22" ht="24.9" customHeight="1">
      <c r="A40" s="1"/>
      <c r="B40" s="249">
        <v>2018</v>
      </c>
      <c r="C40" s="250"/>
      <c r="D40" s="228" t="s">
        <v>96</v>
      </c>
      <c r="E40" s="251" t="s">
        <v>97</v>
      </c>
      <c r="F40" s="252"/>
      <c r="G40" s="252"/>
      <c r="H40" s="228" t="s">
        <v>22</v>
      </c>
      <c r="I40" s="251" t="s">
        <v>17</v>
      </c>
      <c r="J40" s="252"/>
      <c r="K40" s="227" t="s">
        <v>29</v>
      </c>
      <c r="L40" s="227">
        <v>4</v>
      </c>
      <c r="M40" s="253" t="s">
        <v>19</v>
      </c>
      <c r="N40" s="252"/>
      <c r="O40" s="252"/>
      <c r="P40" s="227" t="s">
        <v>18</v>
      </c>
      <c r="Q40" s="44"/>
      <c r="R40" s="42"/>
      <c r="S40" s="42"/>
      <c r="T40" s="42"/>
      <c r="U40" s="42"/>
      <c r="V40" s="42">
        <f t="shared" si="0"/>
        <v>0</v>
      </c>
    </row>
    <row r="41" spans="1:22" ht="24.9" customHeight="1">
      <c r="A41" s="1"/>
      <c r="B41" s="249">
        <v>2018</v>
      </c>
      <c r="C41" s="250"/>
      <c r="D41" s="228" t="s">
        <v>98</v>
      </c>
      <c r="E41" s="251" t="s">
        <v>99</v>
      </c>
      <c r="F41" s="252"/>
      <c r="G41" s="252"/>
      <c r="H41" s="228" t="s">
        <v>22</v>
      </c>
      <c r="I41" s="251" t="s">
        <v>17</v>
      </c>
      <c r="J41" s="252"/>
      <c r="K41" s="227" t="s">
        <v>29</v>
      </c>
      <c r="L41" s="227">
        <v>4</v>
      </c>
      <c r="M41" s="253" t="s">
        <v>19</v>
      </c>
      <c r="N41" s="252"/>
      <c r="O41" s="252"/>
      <c r="P41" s="227" t="s">
        <v>18</v>
      </c>
      <c r="Q41" s="44"/>
      <c r="R41" s="42"/>
      <c r="S41" s="42"/>
      <c r="T41" s="42"/>
      <c r="U41" s="42"/>
      <c r="V41" s="42">
        <f t="shared" si="0"/>
        <v>0</v>
      </c>
    </row>
    <row r="42" spans="1:22" ht="24.9" customHeight="1">
      <c r="A42" s="1"/>
      <c r="B42" s="249">
        <v>2018</v>
      </c>
      <c r="C42" s="250"/>
      <c r="D42" s="228" t="s">
        <v>100</v>
      </c>
      <c r="E42" s="251" t="s">
        <v>101</v>
      </c>
      <c r="F42" s="252"/>
      <c r="G42" s="252"/>
      <c r="H42" s="228" t="s">
        <v>22</v>
      </c>
      <c r="I42" s="251" t="s">
        <v>17</v>
      </c>
      <c r="J42" s="252"/>
      <c r="K42" s="227" t="s">
        <v>29</v>
      </c>
      <c r="L42" s="227">
        <v>4</v>
      </c>
      <c r="M42" s="253" t="s">
        <v>19</v>
      </c>
      <c r="N42" s="252"/>
      <c r="O42" s="252"/>
      <c r="P42" s="227" t="s">
        <v>18</v>
      </c>
      <c r="Q42" s="44"/>
      <c r="R42" s="42"/>
      <c r="S42" s="42"/>
      <c r="T42" s="42"/>
      <c r="U42" s="42"/>
      <c r="V42" s="42">
        <f t="shared" si="0"/>
        <v>0</v>
      </c>
    </row>
    <row r="43" spans="1:22" ht="24.9" customHeight="1">
      <c r="A43" s="1"/>
      <c r="B43" s="249">
        <v>2018</v>
      </c>
      <c r="C43" s="250"/>
      <c r="D43" s="228" t="s">
        <v>102</v>
      </c>
      <c r="E43" s="251" t="s">
        <v>103</v>
      </c>
      <c r="F43" s="252"/>
      <c r="G43" s="252"/>
      <c r="H43" s="228" t="s">
        <v>22</v>
      </c>
      <c r="I43" s="251" t="s">
        <v>17</v>
      </c>
      <c r="J43" s="252"/>
      <c r="K43" s="227" t="s">
        <v>29</v>
      </c>
      <c r="L43" s="227">
        <v>4</v>
      </c>
      <c r="M43" s="253" t="s">
        <v>19</v>
      </c>
      <c r="N43" s="252"/>
      <c r="O43" s="252"/>
      <c r="P43" s="227" t="s">
        <v>18</v>
      </c>
      <c r="Q43" s="44"/>
      <c r="R43" s="42">
        <v>1668591.36</v>
      </c>
      <c r="S43" s="42"/>
      <c r="T43" s="42"/>
      <c r="U43" s="42"/>
      <c r="V43" s="42">
        <f t="shared" si="0"/>
        <v>1668591.36</v>
      </c>
    </row>
    <row r="44" spans="1:22" ht="24.9" customHeight="1">
      <c r="A44" s="1"/>
      <c r="B44" s="249">
        <v>2018</v>
      </c>
      <c r="C44" s="250"/>
      <c r="D44" s="228" t="s">
        <v>104</v>
      </c>
      <c r="E44" s="251" t="s">
        <v>105</v>
      </c>
      <c r="F44" s="252"/>
      <c r="G44" s="252"/>
      <c r="H44" s="228" t="s">
        <v>22</v>
      </c>
      <c r="I44" s="251" t="s">
        <v>17</v>
      </c>
      <c r="J44" s="252"/>
      <c r="K44" s="227" t="s">
        <v>29</v>
      </c>
      <c r="L44" s="227">
        <v>4</v>
      </c>
      <c r="M44" s="253" t="s">
        <v>19</v>
      </c>
      <c r="N44" s="252"/>
      <c r="O44" s="252"/>
      <c r="P44" s="227" t="s">
        <v>18</v>
      </c>
      <c r="Q44" s="44"/>
      <c r="R44" s="42"/>
      <c r="S44" s="42"/>
      <c r="T44" s="42"/>
      <c r="U44" s="42"/>
      <c r="V44" s="42">
        <f t="shared" si="0"/>
        <v>0</v>
      </c>
    </row>
    <row r="45" spans="1:22" ht="24.9" customHeight="1">
      <c r="A45" s="1"/>
      <c r="B45" s="249">
        <v>2018</v>
      </c>
      <c r="C45" s="250"/>
      <c r="D45" s="228" t="s">
        <v>106</v>
      </c>
      <c r="E45" s="251" t="s">
        <v>107</v>
      </c>
      <c r="F45" s="252"/>
      <c r="G45" s="252"/>
      <c r="H45" s="228" t="s">
        <v>22</v>
      </c>
      <c r="I45" s="251" t="s">
        <v>17</v>
      </c>
      <c r="J45" s="252"/>
      <c r="K45" s="227" t="s">
        <v>29</v>
      </c>
      <c r="L45" s="227">
        <v>4</v>
      </c>
      <c r="M45" s="253" t="s">
        <v>19</v>
      </c>
      <c r="N45" s="252"/>
      <c r="O45" s="252"/>
      <c r="P45" s="227" t="s">
        <v>18</v>
      </c>
      <c r="Q45" s="44"/>
      <c r="R45" s="42"/>
      <c r="S45" s="42"/>
      <c r="T45" s="42"/>
      <c r="U45" s="42"/>
      <c r="V45" s="42">
        <f t="shared" si="0"/>
        <v>0</v>
      </c>
    </row>
    <row r="46" spans="1:22" ht="24.9" customHeight="1">
      <c r="A46" s="1"/>
      <c r="B46" s="249">
        <v>2018</v>
      </c>
      <c r="C46" s="250"/>
      <c r="D46" s="228" t="s">
        <v>108</v>
      </c>
      <c r="E46" s="251" t="s">
        <v>109</v>
      </c>
      <c r="F46" s="252"/>
      <c r="G46" s="252"/>
      <c r="H46" s="228" t="s">
        <v>22</v>
      </c>
      <c r="I46" s="251" t="s">
        <v>17</v>
      </c>
      <c r="J46" s="252"/>
      <c r="K46" s="227" t="s">
        <v>29</v>
      </c>
      <c r="L46" s="227">
        <v>4</v>
      </c>
      <c r="M46" s="253" t="s">
        <v>19</v>
      </c>
      <c r="N46" s="252"/>
      <c r="O46" s="252"/>
      <c r="P46" s="227" t="s">
        <v>18</v>
      </c>
      <c r="Q46" s="44"/>
      <c r="R46" s="42"/>
      <c r="S46" s="42"/>
      <c r="T46" s="42"/>
      <c r="U46" s="42"/>
      <c r="V46" s="42">
        <f t="shared" si="0"/>
        <v>0</v>
      </c>
    </row>
    <row r="47" spans="1:22" ht="24.9" customHeight="1">
      <c r="A47" s="1"/>
      <c r="B47" s="249">
        <v>2018</v>
      </c>
      <c r="C47" s="250"/>
      <c r="D47" s="228" t="s">
        <v>110</v>
      </c>
      <c r="E47" s="251" t="s">
        <v>111</v>
      </c>
      <c r="F47" s="252"/>
      <c r="G47" s="252"/>
      <c r="H47" s="228" t="s">
        <v>22</v>
      </c>
      <c r="I47" s="251" t="s">
        <v>17</v>
      </c>
      <c r="J47" s="252"/>
      <c r="K47" s="227" t="s">
        <v>29</v>
      </c>
      <c r="L47" s="227">
        <v>4</v>
      </c>
      <c r="M47" s="253" t="s">
        <v>19</v>
      </c>
      <c r="N47" s="252"/>
      <c r="O47" s="252"/>
      <c r="P47" s="227" t="s">
        <v>18</v>
      </c>
      <c r="Q47" s="44"/>
      <c r="R47" s="42"/>
      <c r="S47" s="42"/>
      <c r="T47" s="42"/>
      <c r="U47" s="42"/>
      <c r="V47" s="42">
        <f t="shared" si="0"/>
        <v>0</v>
      </c>
    </row>
    <row r="48" spans="1:22" ht="24.9" customHeight="1">
      <c r="A48" s="1"/>
      <c r="B48" s="249">
        <v>2018</v>
      </c>
      <c r="C48" s="250"/>
      <c r="D48" s="228" t="s">
        <v>112</v>
      </c>
      <c r="E48" s="251" t="s">
        <v>113</v>
      </c>
      <c r="F48" s="252"/>
      <c r="G48" s="252"/>
      <c r="H48" s="228" t="s">
        <v>22</v>
      </c>
      <c r="I48" s="251" t="s">
        <v>17</v>
      </c>
      <c r="J48" s="252"/>
      <c r="K48" s="227" t="s">
        <v>29</v>
      </c>
      <c r="L48" s="227">
        <v>4</v>
      </c>
      <c r="M48" s="253" t="s">
        <v>19</v>
      </c>
      <c r="N48" s="252"/>
      <c r="O48" s="252"/>
      <c r="P48" s="227" t="s">
        <v>18</v>
      </c>
      <c r="Q48" s="44"/>
      <c r="R48" s="42"/>
      <c r="S48" s="42"/>
      <c r="T48" s="42"/>
      <c r="U48" s="42"/>
      <c r="V48" s="42">
        <f t="shared" si="0"/>
        <v>0</v>
      </c>
    </row>
    <row r="49" spans="1:22" ht="24.9" customHeight="1">
      <c r="A49" s="1"/>
      <c r="B49" s="249">
        <v>2018</v>
      </c>
      <c r="C49" s="250"/>
      <c r="D49" s="228" t="s">
        <v>114</v>
      </c>
      <c r="E49" s="251" t="s">
        <v>115</v>
      </c>
      <c r="F49" s="252"/>
      <c r="G49" s="252"/>
      <c r="H49" s="228" t="s">
        <v>22</v>
      </c>
      <c r="I49" s="251" t="s">
        <v>17</v>
      </c>
      <c r="J49" s="252"/>
      <c r="K49" s="227" t="s">
        <v>29</v>
      </c>
      <c r="L49" s="227">
        <v>4</v>
      </c>
      <c r="M49" s="253" t="s">
        <v>19</v>
      </c>
      <c r="N49" s="252"/>
      <c r="O49" s="252"/>
      <c r="P49" s="227" t="s">
        <v>18</v>
      </c>
      <c r="Q49" s="44"/>
      <c r="R49" s="42"/>
      <c r="S49" s="42"/>
      <c r="T49" s="42"/>
      <c r="U49" s="42"/>
      <c r="V49" s="42">
        <f t="shared" si="0"/>
        <v>0</v>
      </c>
    </row>
    <row r="50" spans="1:22" ht="24.9" customHeight="1">
      <c r="A50" s="1"/>
      <c r="B50" s="249">
        <v>2018</v>
      </c>
      <c r="C50" s="250"/>
      <c r="D50" s="228" t="s">
        <v>116</v>
      </c>
      <c r="E50" s="251" t="s">
        <v>117</v>
      </c>
      <c r="F50" s="252"/>
      <c r="G50" s="252"/>
      <c r="H50" s="228" t="s">
        <v>22</v>
      </c>
      <c r="I50" s="251" t="s">
        <v>17</v>
      </c>
      <c r="J50" s="252"/>
      <c r="K50" s="227" t="s">
        <v>29</v>
      </c>
      <c r="L50" s="227">
        <v>4</v>
      </c>
      <c r="M50" s="253" t="s">
        <v>19</v>
      </c>
      <c r="N50" s="252"/>
      <c r="O50" s="252"/>
      <c r="P50" s="227" t="s">
        <v>18</v>
      </c>
      <c r="Q50" s="44"/>
      <c r="R50" s="42">
        <v>649.34</v>
      </c>
      <c r="S50" s="42"/>
      <c r="T50" s="42"/>
      <c r="U50" s="42"/>
      <c r="V50" s="42">
        <f t="shared" si="0"/>
        <v>649.34</v>
      </c>
    </row>
    <row r="51" spans="1:22" ht="24.9" customHeight="1">
      <c r="A51" s="1"/>
      <c r="B51" s="249">
        <v>2018</v>
      </c>
      <c r="C51" s="250"/>
      <c r="D51" s="228" t="s">
        <v>118</v>
      </c>
      <c r="E51" s="251" t="s">
        <v>119</v>
      </c>
      <c r="F51" s="252"/>
      <c r="G51" s="252"/>
      <c r="H51" s="228" t="s">
        <v>22</v>
      </c>
      <c r="I51" s="251" t="s">
        <v>17</v>
      </c>
      <c r="J51" s="252"/>
      <c r="K51" s="227" t="s">
        <v>29</v>
      </c>
      <c r="L51" s="227">
        <v>4</v>
      </c>
      <c r="M51" s="253" t="s">
        <v>19</v>
      </c>
      <c r="N51" s="252"/>
      <c r="O51" s="252"/>
      <c r="P51" s="227" t="s">
        <v>18</v>
      </c>
      <c r="Q51" s="44"/>
      <c r="R51" s="42"/>
      <c r="S51" s="42"/>
      <c r="T51" s="42"/>
      <c r="U51" s="42"/>
      <c r="V51" s="42">
        <f t="shared" si="0"/>
        <v>0</v>
      </c>
    </row>
    <row r="52" spans="1:22" ht="24.9" customHeight="1">
      <c r="A52" s="1"/>
      <c r="B52" s="249">
        <v>2018</v>
      </c>
      <c r="C52" s="250"/>
      <c r="D52" s="228" t="s">
        <v>120</v>
      </c>
      <c r="E52" s="251" t="s">
        <v>121</v>
      </c>
      <c r="F52" s="252"/>
      <c r="G52" s="252"/>
      <c r="H52" s="228" t="s">
        <v>22</v>
      </c>
      <c r="I52" s="251" t="s">
        <v>17</v>
      </c>
      <c r="J52" s="252"/>
      <c r="K52" s="227" t="s">
        <v>29</v>
      </c>
      <c r="L52" s="227">
        <v>4</v>
      </c>
      <c r="M52" s="253" t="s">
        <v>19</v>
      </c>
      <c r="N52" s="252"/>
      <c r="O52" s="252"/>
      <c r="P52" s="227" t="s">
        <v>18</v>
      </c>
      <c r="Q52" s="44"/>
      <c r="R52" s="42"/>
      <c r="S52" s="42"/>
      <c r="T52" s="42"/>
      <c r="U52" s="42"/>
      <c r="V52" s="42">
        <f t="shared" si="0"/>
        <v>0</v>
      </c>
    </row>
    <row r="53" spans="1:22" s="51" customFormat="1" ht="24.9" customHeight="1">
      <c r="A53" s="7"/>
      <c r="B53" s="259">
        <v>2018</v>
      </c>
      <c r="C53" s="260"/>
      <c r="D53" s="8" t="s">
        <v>122</v>
      </c>
      <c r="E53" s="261" t="s">
        <v>123</v>
      </c>
      <c r="F53" s="260"/>
      <c r="G53" s="260"/>
      <c r="H53" s="8" t="s">
        <v>22</v>
      </c>
      <c r="I53" s="261" t="s">
        <v>17</v>
      </c>
      <c r="J53" s="260"/>
      <c r="K53" s="226" t="s">
        <v>18</v>
      </c>
      <c r="L53" s="226">
        <v>3</v>
      </c>
      <c r="M53" s="259" t="s">
        <v>19</v>
      </c>
      <c r="N53" s="260"/>
      <c r="O53" s="260"/>
      <c r="P53" s="226" t="s">
        <v>18</v>
      </c>
      <c r="Q53" s="40">
        <f>Q54+Q55+Q56+Q57+Q58+Q59+Q60+Q61+Q62</f>
        <v>0</v>
      </c>
      <c r="R53" s="40">
        <f>R54+R55+R56+R57+R58+R59+R60+R61+R62</f>
        <v>145792.37</v>
      </c>
      <c r="S53" s="40"/>
      <c r="T53" s="40"/>
      <c r="U53" s="40"/>
      <c r="V53" s="40">
        <f t="shared" si="0"/>
        <v>145792.37</v>
      </c>
    </row>
    <row r="54" spans="1:22" ht="24.9" customHeight="1">
      <c r="A54" s="1"/>
      <c r="B54" s="249">
        <v>2018</v>
      </c>
      <c r="C54" s="250"/>
      <c r="D54" s="228" t="s">
        <v>124</v>
      </c>
      <c r="E54" s="251" t="s">
        <v>125</v>
      </c>
      <c r="F54" s="252"/>
      <c r="G54" s="252"/>
      <c r="H54" s="228" t="s">
        <v>22</v>
      </c>
      <c r="I54" s="251" t="s">
        <v>17</v>
      </c>
      <c r="J54" s="252"/>
      <c r="K54" s="227" t="s">
        <v>29</v>
      </c>
      <c r="L54" s="227">
        <v>4</v>
      </c>
      <c r="M54" s="253" t="s">
        <v>19</v>
      </c>
      <c r="N54" s="252"/>
      <c r="O54" s="252"/>
      <c r="P54" s="227" t="s">
        <v>18</v>
      </c>
      <c r="Q54" s="44"/>
      <c r="R54" s="44"/>
      <c r="S54" s="42"/>
      <c r="T54" s="42"/>
      <c r="U54" s="42"/>
      <c r="V54" s="42">
        <f t="shared" si="0"/>
        <v>0</v>
      </c>
    </row>
    <row r="55" spans="1:22" ht="24.9" customHeight="1">
      <c r="A55" s="1"/>
      <c r="B55" s="249">
        <v>2018</v>
      </c>
      <c r="C55" s="250"/>
      <c r="D55" s="228" t="s">
        <v>126</v>
      </c>
      <c r="E55" s="251" t="s">
        <v>127</v>
      </c>
      <c r="F55" s="252"/>
      <c r="G55" s="252"/>
      <c r="H55" s="228" t="s">
        <v>22</v>
      </c>
      <c r="I55" s="251" t="s">
        <v>17</v>
      </c>
      <c r="J55" s="252"/>
      <c r="K55" s="227" t="s">
        <v>29</v>
      </c>
      <c r="L55" s="227">
        <v>4</v>
      </c>
      <c r="M55" s="253" t="s">
        <v>19</v>
      </c>
      <c r="N55" s="252"/>
      <c r="O55" s="252"/>
      <c r="P55" s="227" t="s">
        <v>18</v>
      </c>
      <c r="Q55" s="44"/>
      <c r="R55" s="44"/>
      <c r="S55" s="42"/>
      <c r="T55" s="42"/>
      <c r="U55" s="42"/>
      <c r="V55" s="42">
        <f t="shared" si="0"/>
        <v>0</v>
      </c>
    </row>
    <row r="56" spans="1:22" ht="24.9" customHeight="1">
      <c r="A56" s="1"/>
      <c r="B56" s="249">
        <v>2018</v>
      </c>
      <c r="C56" s="250"/>
      <c r="D56" s="228" t="s">
        <v>128</v>
      </c>
      <c r="E56" s="251" t="s">
        <v>129</v>
      </c>
      <c r="F56" s="252"/>
      <c r="G56" s="252"/>
      <c r="H56" s="228" t="s">
        <v>22</v>
      </c>
      <c r="I56" s="251" t="s">
        <v>17</v>
      </c>
      <c r="J56" s="252"/>
      <c r="K56" s="227" t="s">
        <v>29</v>
      </c>
      <c r="L56" s="227">
        <v>4</v>
      </c>
      <c r="M56" s="253" t="s">
        <v>19</v>
      </c>
      <c r="N56" s="252"/>
      <c r="O56" s="252"/>
      <c r="P56" s="227" t="s">
        <v>18</v>
      </c>
      <c r="Q56" s="44"/>
      <c r="R56" s="44"/>
      <c r="S56" s="42"/>
      <c r="T56" s="42"/>
      <c r="U56" s="42"/>
      <c r="V56" s="42">
        <f t="shared" si="0"/>
        <v>0</v>
      </c>
    </row>
    <row r="57" spans="1:22" ht="24.9" customHeight="1">
      <c r="A57" s="1"/>
      <c r="B57" s="249">
        <v>2018</v>
      </c>
      <c r="C57" s="250"/>
      <c r="D57" s="228" t="s">
        <v>130</v>
      </c>
      <c r="E57" s="251" t="s">
        <v>131</v>
      </c>
      <c r="F57" s="252"/>
      <c r="G57" s="252"/>
      <c r="H57" s="228" t="s">
        <v>22</v>
      </c>
      <c r="I57" s="251" t="s">
        <v>17</v>
      </c>
      <c r="J57" s="252"/>
      <c r="K57" s="227" t="s">
        <v>29</v>
      </c>
      <c r="L57" s="227">
        <v>4</v>
      </c>
      <c r="M57" s="253" t="s">
        <v>19</v>
      </c>
      <c r="N57" s="252"/>
      <c r="O57" s="252"/>
      <c r="P57" s="227" t="s">
        <v>18</v>
      </c>
      <c r="Q57" s="44"/>
      <c r="R57" s="44"/>
      <c r="S57" s="42"/>
      <c r="T57" s="42"/>
      <c r="U57" s="42"/>
      <c r="V57" s="42">
        <f t="shared" si="0"/>
        <v>0</v>
      </c>
    </row>
    <row r="58" spans="1:22" ht="24.9" customHeight="1">
      <c r="A58" s="1"/>
      <c r="B58" s="249">
        <v>2018</v>
      </c>
      <c r="C58" s="250"/>
      <c r="D58" s="228" t="s">
        <v>132</v>
      </c>
      <c r="E58" s="251" t="s">
        <v>133</v>
      </c>
      <c r="F58" s="252"/>
      <c r="G58" s="252"/>
      <c r="H58" s="228" t="s">
        <v>22</v>
      </c>
      <c r="I58" s="251" t="s">
        <v>17</v>
      </c>
      <c r="J58" s="252"/>
      <c r="K58" s="227" t="s">
        <v>29</v>
      </c>
      <c r="L58" s="227">
        <v>4</v>
      </c>
      <c r="M58" s="253" t="s">
        <v>19</v>
      </c>
      <c r="N58" s="252"/>
      <c r="O58" s="252"/>
      <c r="P58" s="227" t="s">
        <v>18</v>
      </c>
      <c r="Q58" s="44"/>
      <c r="R58" s="44"/>
      <c r="S58" s="42"/>
      <c r="T58" s="42"/>
      <c r="U58" s="42"/>
      <c r="V58" s="42">
        <f t="shared" si="0"/>
        <v>0</v>
      </c>
    </row>
    <row r="59" spans="1:22" ht="24.9" customHeight="1">
      <c r="A59" s="1"/>
      <c r="B59" s="249">
        <v>2018</v>
      </c>
      <c r="C59" s="250"/>
      <c r="D59" s="228" t="s">
        <v>134</v>
      </c>
      <c r="E59" s="251" t="s">
        <v>135</v>
      </c>
      <c r="F59" s="252"/>
      <c r="G59" s="252"/>
      <c r="H59" s="228" t="s">
        <v>22</v>
      </c>
      <c r="I59" s="251" t="s">
        <v>17</v>
      </c>
      <c r="J59" s="252"/>
      <c r="K59" s="227" t="s">
        <v>29</v>
      </c>
      <c r="L59" s="227">
        <v>4</v>
      </c>
      <c r="M59" s="253" t="s">
        <v>19</v>
      </c>
      <c r="N59" s="252"/>
      <c r="O59" s="252"/>
      <c r="P59" s="227" t="s">
        <v>18</v>
      </c>
      <c r="Q59" s="44"/>
      <c r="R59" s="44"/>
      <c r="S59" s="42"/>
      <c r="T59" s="42"/>
      <c r="U59" s="42"/>
      <c r="V59" s="42">
        <f t="shared" si="0"/>
        <v>0</v>
      </c>
    </row>
    <row r="60" spans="1:22" ht="24.9" customHeight="1">
      <c r="A60" s="1"/>
      <c r="B60" s="249">
        <v>2018</v>
      </c>
      <c r="C60" s="250"/>
      <c r="D60" s="228" t="s">
        <v>136</v>
      </c>
      <c r="E60" s="251" t="s">
        <v>137</v>
      </c>
      <c r="F60" s="252"/>
      <c r="G60" s="252"/>
      <c r="H60" s="228" t="s">
        <v>22</v>
      </c>
      <c r="I60" s="251" t="s">
        <v>17</v>
      </c>
      <c r="J60" s="252"/>
      <c r="K60" s="227" t="s">
        <v>29</v>
      </c>
      <c r="L60" s="227">
        <v>4</v>
      </c>
      <c r="M60" s="253" t="s">
        <v>19</v>
      </c>
      <c r="N60" s="252"/>
      <c r="O60" s="252"/>
      <c r="P60" s="227" t="s">
        <v>18</v>
      </c>
      <c r="Q60" s="44"/>
      <c r="R60" s="44">
        <v>120867.84</v>
      </c>
      <c r="S60" s="42"/>
      <c r="T60" s="42"/>
      <c r="U60" s="42"/>
      <c r="V60" s="42">
        <f t="shared" si="0"/>
        <v>120867.84</v>
      </c>
    </row>
    <row r="61" spans="1:22" ht="24.9" customHeight="1">
      <c r="A61" s="1"/>
      <c r="B61" s="249">
        <v>2018</v>
      </c>
      <c r="C61" s="250"/>
      <c r="D61" s="228" t="s">
        <v>138</v>
      </c>
      <c r="E61" s="251" t="s">
        <v>139</v>
      </c>
      <c r="F61" s="252"/>
      <c r="G61" s="252"/>
      <c r="H61" s="228" t="s">
        <v>22</v>
      </c>
      <c r="I61" s="251" t="s">
        <v>17</v>
      </c>
      <c r="J61" s="252"/>
      <c r="K61" s="227" t="s">
        <v>29</v>
      </c>
      <c r="L61" s="227">
        <v>4</v>
      </c>
      <c r="M61" s="253" t="s">
        <v>19</v>
      </c>
      <c r="N61" s="252"/>
      <c r="O61" s="252"/>
      <c r="P61" s="227" t="s">
        <v>18</v>
      </c>
      <c r="Q61" s="44"/>
      <c r="R61" s="44">
        <v>24924.53</v>
      </c>
      <c r="S61" s="42"/>
      <c r="T61" s="42"/>
      <c r="U61" s="42"/>
      <c r="V61" s="42">
        <f t="shared" si="0"/>
        <v>24924.53</v>
      </c>
    </row>
    <row r="62" spans="1:22" ht="36.75" customHeight="1">
      <c r="A62" s="1"/>
      <c r="B62" s="249">
        <v>2018</v>
      </c>
      <c r="C62" s="250"/>
      <c r="D62" s="228" t="s">
        <v>140</v>
      </c>
      <c r="E62" s="251" t="s">
        <v>141</v>
      </c>
      <c r="F62" s="252"/>
      <c r="G62" s="252"/>
      <c r="H62" s="228" t="s">
        <v>22</v>
      </c>
      <c r="I62" s="251" t="s">
        <v>17</v>
      </c>
      <c r="J62" s="252"/>
      <c r="K62" s="227" t="s">
        <v>29</v>
      </c>
      <c r="L62" s="227">
        <v>4</v>
      </c>
      <c r="M62" s="253" t="s">
        <v>19</v>
      </c>
      <c r="N62" s="252"/>
      <c r="O62" s="252"/>
      <c r="P62" s="227" t="s">
        <v>18</v>
      </c>
      <c r="Q62" s="44"/>
      <c r="R62" s="44"/>
      <c r="S62" s="42"/>
      <c r="T62" s="42"/>
      <c r="U62" s="42"/>
      <c r="V62" s="42">
        <f t="shared" si="0"/>
        <v>0</v>
      </c>
    </row>
    <row r="63" spans="1:22" s="51" customFormat="1" ht="24.9" customHeight="1">
      <c r="A63" s="7"/>
      <c r="B63" s="259">
        <v>2018</v>
      </c>
      <c r="C63" s="260"/>
      <c r="D63" s="8" t="s">
        <v>142</v>
      </c>
      <c r="E63" s="261" t="s">
        <v>143</v>
      </c>
      <c r="F63" s="260"/>
      <c r="G63" s="260"/>
      <c r="H63" s="8" t="s">
        <v>22</v>
      </c>
      <c r="I63" s="261" t="s">
        <v>17</v>
      </c>
      <c r="J63" s="260"/>
      <c r="K63" s="226" t="s">
        <v>18</v>
      </c>
      <c r="L63" s="226">
        <v>3</v>
      </c>
      <c r="M63" s="259" t="s">
        <v>19</v>
      </c>
      <c r="N63" s="260"/>
      <c r="O63" s="260"/>
      <c r="P63" s="226" t="s">
        <v>18</v>
      </c>
      <c r="Q63" s="40"/>
      <c r="R63" s="53">
        <f>R64+R65+R66+R67</f>
        <v>480948.1</v>
      </c>
      <c r="S63" s="53"/>
      <c r="T63" s="53"/>
      <c r="U63" s="53"/>
      <c r="V63" s="53">
        <f t="shared" si="0"/>
        <v>480948.1</v>
      </c>
    </row>
    <row r="64" spans="1:22" ht="24.9" customHeight="1">
      <c r="A64" s="1"/>
      <c r="B64" s="249">
        <v>2018</v>
      </c>
      <c r="C64" s="250"/>
      <c r="D64" s="228" t="s">
        <v>144</v>
      </c>
      <c r="E64" s="251" t="s">
        <v>145</v>
      </c>
      <c r="F64" s="252"/>
      <c r="G64" s="252"/>
      <c r="H64" s="228" t="s">
        <v>22</v>
      </c>
      <c r="I64" s="251" t="s">
        <v>17</v>
      </c>
      <c r="J64" s="252"/>
      <c r="K64" s="227" t="s">
        <v>29</v>
      </c>
      <c r="L64" s="227">
        <v>4</v>
      </c>
      <c r="M64" s="253" t="s">
        <v>19</v>
      </c>
      <c r="N64" s="252"/>
      <c r="O64" s="252"/>
      <c r="P64" s="227" t="s">
        <v>18</v>
      </c>
      <c r="Q64" s="234"/>
      <c r="R64" s="42">
        <v>480948.1</v>
      </c>
      <c r="S64" s="42"/>
      <c r="T64" s="42"/>
      <c r="U64" s="42"/>
      <c r="V64" s="42">
        <f t="shared" si="0"/>
        <v>480948.1</v>
      </c>
    </row>
    <row r="65" spans="1:22" ht="24.9" customHeight="1">
      <c r="A65" s="1"/>
      <c r="B65" s="249">
        <v>2018</v>
      </c>
      <c r="C65" s="250"/>
      <c r="D65" s="228" t="s">
        <v>146</v>
      </c>
      <c r="E65" s="251" t="s">
        <v>147</v>
      </c>
      <c r="F65" s="252"/>
      <c r="G65" s="252"/>
      <c r="H65" s="228" t="s">
        <v>22</v>
      </c>
      <c r="I65" s="251" t="s">
        <v>17</v>
      </c>
      <c r="J65" s="252"/>
      <c r="K65" s="227" t="s">
        <v>29</v>
      </c>
      <c r="L65" s="227">
        <v>4</v>
      </c>
      <c r="M65" s="253" t="s">
        <v>19</v>
      </c>
      <c r="N65" s="252"/>
      <c r="O65" s="252"/>
      <c r="P65" s="227" t="s">
        <v>18</v>
      </c>
      <c r="Q65" s="44"/>
      <c r="R65" s="42"/>
      <c r="S65" s="42"/>
      <c r="T65" s="42"/>
      <c r="U65" s="42"/>
      <c r="V65" s="42">
        <f t="shared" si="0"/>
        <v>0</v>
      </c>
    </row>
    <row r="66" spans="1:22" ht="24.9" customHeight="1">
      <c r="A66" s="1"/>
      <c r="B66" s="249">
        <v>2018</v>
      </c>
      <c r="C66" s="250"/>
      <c r="D66" s="228" t="s">
        <v>148</v>
      </c>
      <c r="E66" s="251" t="s">
        <v>149</v>
      </c>
      <c r="F66" s="252"/>
      <c r="G66" s="252"/>
      <c r="H66" s="228" t="s">
        <v>22</v>
      </c>
      <c r="I66" s="251" t="s">
        <v>17</v>
      </c>
      <c r="J66" s="252"/>
      <c r="K66" s="227" t="s">
        <v>29</v>
      </c>
      <c r="L66" s="227">
        <v>4</v>
      </c>
      <c r="M66" s="253" t="s">
        <v>19</v>
      </c>
      <c r="N66" s="252"/>
      <c r="O66" s="252"/>
      <c r="P66" s="227" t="s">
        <v>18</v>
      </c>
      <c r="Q66" s="44"/>
      <c r="R66" s="42"/>
      <c r="S66" s="42"/>
      <c r="T66" s="42"/>
      <c r="U66" s="42"/>
      <c r="V66" s="42">
        <f t="shared" si="0"/>
        <v>0</v>
      </c>
    </row>
    <row r="67" spans="1:22" ht="24.9" customHeight="1">
      <c r="A67" s="1"/>
      <c r="B67" s="249">
        <v>2018</v>
      </c>
      <c r="C67" s="250"/>
      <c r="D67" s="228" t="s">
        <v>150</v>
      </c>
      <c r="E67" s="251" t="s">
        <v>151</v>
      </c>
      <c r="F67" s="252"/>
      <c r="G67" s="252"/>
      <c r="H67" s="228" t="s">
        <v>22</v>
      </c>
      <c r="I67" s="251" t="s">
        <v>17</v>
      </c>
      <c r="J67" s="252"/>
      <c r="K67" s="227" t="s">
        <v>29</v>
      </c>
      <c r="L67" s="227">
        <v>4</v>
      </c>
      <c r="M67" s="253" t="s">
        <v>19</v>
      </c>
      <c r="N67" s="252"/>
      <c r="O67" s="252"/>
      <c r="P67" s="227" t="s">
        <v>18</v>
      </c>
      <c r="Q67" s="44"/>
      <c r="R67" s="42"/>
      <c r="S67" s="42"/>
      <c r="T67" s="42"/>
      <c r="U67" s="42"/>
      <c r="V67" s="42">
        <f t="shared" si="0"/>
        <v>0</v>
      </c>
    </row>
    <row r="68" spans="1:22" s="51" customFormat="1" ht="24.9" customHeight="1">
      <c r="A68" s="7"/>
      <c r="B68" s="259">
        <v>2018</v>
      </c>
      <c r="C68" s="260"/>
      <c r="D68" s="8" t="s">
        <v>152</v>
      </c>
      <c r="E68" s="261" t="s">
        <v>153</v>
      </c>
      <c r="F68" s="260"/>
      <c r="G68" s="260"/>
      <c r="H68" s="8" t="s">
        <v>22</v>
      </c>
      <c r="I68" s="261" t="s">
        <v>17</v>
      </c>
      <c r="J68" s="260"/>
      <c r="K68" s="226" t="s">
        <v>18</v>
      </c>
      <c r="L68" s="226">
        <v>3</v>
      </c>
      <c r="M68" s="259" t="s">
        <v>19</v>
      </c>
      <c r="N68" s="260"/>
      <c r="O68" s="260"/>
      <c r="P68" s="226" t="s">
        <v>18</v>
      </c>
      <c r="Q68" s="40"/>
      <c r="R68" s="40"/>
      <c r="S68" s="40"/>
      <c r="T68" s="40"/>
      <c r="U68" s="40"/>
      <c r="V68" s="40">
        <f t="shared" ref="V68:V133" si="1">Q68+R68+S68+T68+U68</f>
        <v>0</v>
      </c>
    </row>
    <row r="69" spans="1:22" ht="24.9" customHeight="1">
      <c r="A69" s="1"/>
      <c r="B69" s="249">
        <v>2018</v>
      </c>
      <c r="C69" s="250"/>
      <c r="D69" s="228" t="s">
        <v>154</v>
      </c>
      <c r="E69" s="251" t="s">
        <v>155</v>
      </c>
      <c r="F69" s="252"/>
      <c r="G69" s="252"/>
      <c r="H69" s="228" t="s">
        <v>22</v>
      </c>
      <c r="I69" s="251" t="s">
        <v>17</v>
      </c>
      <c r="J69" s="252"/>
      <c r="K69" s="227" t="s">
        <v>29</v>
      </c>
      <c r="L69" s="227">
        <v>4</v>
      </c>
      <c r="M69" s="253" t="s">
        <v>19</v>
      </c>
      <c r="N69" s="252"/>
      <c r="O69" s="252"/>
      <c r="P69" s="227" t="s">
        <v>18</v>
      </c>
      <c r="Q69" s="44"/>
      <c r="R69" s="42"/>
      <c r="S69" s="42"/>
      <c r="T69" s="42"/>
      <c r="U69" s="42"/>
      <c r="V69" s="42">
        <f t="shared" si="1"/>
        <v>0</v>
      </c>
    </row>
    <row r="70" spans="1:22" ht="24.9" customHeight="1">
      <c r="A70" s="1"/>
      <c r="B70" s="249">
        <v>2018</v>
      </c>
      <c r="C70" s="250"/>
      <c r="D70" s="228" t="s">
        <v>156</v>
      </c>
      <c r="E70" s="251" t="s">
        <v>157</v>
      </c>
      <c r="F70" s="252"/>
      <c r="G70" s="252"/>
      <c r="H70" s="228" t="s">
        <v>22</v>
      </c>
      <c r="I70" s="251" t="s">
        <v>17</v>
      </c>
      <c r="J70" s="252"/>
      <c r="K70" s="227" t="s">
        <v>29</v>
      </c>
      <c r="L70" s="227">
        <v>4</v>
      </c>
      <c r="M70" s="253" t="s">
        <v>19</v>
      </c>
      <c r="N70" s="252"/>
      <c r="O70" s="252"/>
      <c r="P70" s="227" t="s">
        <v>18</v>
      </c>
      <c r="Q70" s="44"/>
      <c r="R70" s="42"/>
      <c r="S70" s="42"/>
      <c r="T70" s="42"/>
      <c r="U70" s="42"/>
      <c r="V70" s="42">
        <f t="shared" si="1"/>
        <v>0</v>
      </c>
    </row>
    <row r="71" spans="1:22" ht="24.9" customHeight="1">
      <c r="A71" s="1"/>
      <c r="B71" s="249">
        <v>2018</v>
      </c>
      <c r="C71" s="250"/>
      <c r="D71" s="228" t="s">
        <v>158</v>
      </c>
      <c r="E71" s="251" t="s">
        <v>159</v>
      </c>
      <c r="F71" s="252"/>
      <c r="G71" s="252"/>
      <c r="H71" s="228" t="s">
        <v>22</v>
      </c>
      <c r="I71" s="251" t="s">
        <v>17</v>
      </c>
      <c r="J71" s="252"/>
      <c r="K71" s="227" t="s">
        <v>29</v>
      </c>
      <c r="L71" s="227">
        <v>4</v>
      </c>
      <c r="M71" s="253" t="s">
        <v>19</v>
      </c>
      <c r="N71" s="252"/>
      <c r="O71" s="252"/>
      <c r="P71" s="227" t="s">
        <v>18</v>
      </c>
      <c r="Q71" s="44"/>
      <c r="R71" s="42"/>
      <c r="S71" s="42"/>
      <c r="T71" s="42"/>
      <c r="U71" s="42"/>
      <c r="V71" s="42">
        <f t="shared" si="1"/>
        <v>0</v>
      </c>
    </row>
    <row r="72" spans="1:22" ht="24.9" customHeight="1">
      <c r="A72" s="1"/>
      <c r="B72" s="249">
        <v>2018</v>
      </c>
      <c r="C72" s="250"/>
      <c r="D72" s="228" t="s">
        <v>160</v>
      </c>
      <c r="E72" s="251" t="s">
        <v>161</v>
      </c>
      <c r="F72" s="252"/>
      <c r="G72" s="252"/>
      <c r="H72" s="228" t="s">
        <v>22</v>
      </c>
      <c r="I72" s="251" t="s">
        <v>17</v>
      </c>
      <c r="J72" s="252"/>
      <c r="K72" s="227" t="s">
        <v>29</v>
      </c>
      <c r="L72" s="227">
        <v>4</v>
      </c>
      <c r="M72" s="253" t="s">
        <v>19</v>
      </c>
      <c r="N72" s="252"/>
      <c r="O72" s="252"/>
      <c r="P72" s="227" t="s">
        <v>18</v>
      </c>
      <c r="Q72" s="44"/>
      <c r="R72" s="42"/>
      <c r="S72" s="42"/>
      <c r="T72" s="42"/>
      <c r="U72" s="42"/>
      <c r="V72" s="42">
        <f t="shared" si="1"/>
        <v>0</v>
      </c>
    </row>
    <row r="73" spans="1:22" ht="24.9" customHeight="1">
      <c r="A73" s="1"/>
      <c r="B73" s="249">
        <v>2018</v>
      </c>
      <c r="C73" s="250"/>
      <c r="D73" s="228" t="s">
        <v>162</v>
      </c>
      <c r="E73" s="251" t="s">
        <v>163</v>
      </c>
      <c r="F73" s="252"/>
      <c r="G73" s="252"/>
      <c r="H73" s="228" t="s">
        <v>22</v>
      </c>
      <c r="I73" s="251" t="s">
        <v>17</v>
      </c>
      <c r="J73" s="252"/>
      <c r="K73" s="227" t="s">
        <v>29</v>
      </c>
      <c r="L73" s="227">
        <v>4</v>
      </c>
      <c r="M73" s="253" t="s">
        <v>19</v>
      </c>
      <c r="N73" s="252"/>
      <c r="O73" s="252"/>
      <c r="P73" s="227" t="s">
        <v>18</v>
      </c>
      <c r="Q73" s="44"/>
      <c r="R73" s="42"/>
      <c r="S73" s="42"/>
      <c r="T73" s="42"/>
      <c r="U73" s="42"/>
      <c r="V73" s="42">
        <f t="shared" si="1"/>
        <v>0</v>
      </c>
    </row>
    <row r="74" spans="1:22" ht="24.9" customHeight="1">
      <c r="A74" s="1"/>
      <c r="B74" s="249">
        <v>2018</v>
      </c>
      <c r="C74" s="250"/>
      <c r="D74" s="228" t="s">
        <v>164</v>
      </c>
      <c r="E74" s="251" t="s">
        <v>165</v>
      </c>
      <c r="F74" s="252"/>
      <c r="G74" s="252"/>
      <c r="H74" s="228" t="s">
        <v>22</v>
      </c>
      <c r="I74" s="251" t="s">
        <v>17</v>
      </c>
      <c r="J74" s="252"/>
      <c r="K74" s="227" t="s">
        <v>29</v>
      </c>
      <c r="L74" s="227">
        <v>4</v>
      </c>
      <c r="M74" s="253" t="s">
        <v>19</v>
      </c>
      <c r="N74" s="252"/>
      <c r="O74" s="252"/>
      <c r="P74" s="227" t="s">
        <v>18</v>
      </c>
      <c r="Q74" s="44"/>
      <c r="R74" s="42"/>
      <c r="S74" s="42"/>
      <c r="T74" s="42"/>
      <c r="U74" s="42"/>
      <c r="V74" s="42">
        <f t="shared" si="1"/>
        <v>0</v>
      </c>
    </row>
    <row r="75" spans="1:22" ht="24.9" customHeight="1">
      <c r="A75" s="1"/>
      <c r="B75" s="249">
        <v>2018</v>
      </c>
      <c r="C75" s="250"/>
      <c r="D75" s="228" t="s">
        <v>166</v>
      </c>
      <c r="E75" s="251" t="s">
        <v>167</v>
      </c>
      <c r="F75" s="252"/>
      <c r="G75" s="252"/>
      <c r="H75" s="228" t="s">
        <v>22</v>
      </c>
      <c r="I75" s="251" t="s">
        <v>17</v>
      </c>
      <c r="J75" s="252"/>
      <c r="K75" s="227" t="s">
        <v>29</v>
      </c>
      <c r="L75" s="227">
        <v>4</v>
      </c>
      <c r="M75" s="253" t="s">
        <v>19</v>
      </c>
      <c r="N75" s="252"/>
      <c r="O75" s="252"/>
      <c r="P75" s="227" t="s">
        <v>18</v>
      </c>
      <c r="Q75" s="44"/>
      <c r="R75" s="42"/>
      <c r="S75" s="42"/>
      <c r="T75" s="42"/>
      <c r="U75" s="42"/>
      <c r="V75" s="42">
        <f t="shared" si="1"/>
        <v>0</v>
      </c>
    </row>
    <row r="76" spans="1:22" s="51" customFormat="1" ht="39.75" customHeight="1">
      <c r="A76" s="7"/>
      <c r="B76" s="259">
        <v>2018</v>
      </c>
      <c r="C76" s="260"/>
      <c r="D76" s="8" t="s">
        <v>168</v>
      </c>
      <c r="E76" s="261" t="s">
        <v>169</v>
      </c>
      <c r="F76" s="260"/>
      <c r="G76" s="260"/>
      <c r="H76" s="8" t="s">
        <v>22</v>
      </c>
      <c r="I76" s="261" t="s">
        <v>17</v>
      </c>
      <c r="J76" s="260"/>
      <c r="K76" s="226" t="s">
        <v>18</v>
      </c>
      <c r="L76" s="226">
        <v>3</v>
      </c>
      <c r="M76" s="259" t="s">
        <v>19</v>
      </c>
      <c r="N76" s="260"/>
      <c r="O76" s="260"/>
      <c r="P76" s="226" t="s">
        <v>18</v>
      </c>
      <c r="Q76" s="40"/>
      <c r="R76" s="40"/>
      <c r="S76" s="40"/>
      <c r="T76" s="40"/>
      <c r="U76" s="40"/>
      <c r="V76" s="40">
        <f t="shared" si="1"/>
        <v>0</v>
      </c>
    </row>
    <row r="77" spans="1:22" ht="24.9" customHeight="1">
      <c r="A77" s="1"/>
      <c r="B77" s="249">
        <v>2018</v>
      </c>
      <c r="C77" s="250"/>
      <c r="D77" s="228" t="s">
        <v>170</v>
      </c>
      <c r="E77" s="251" t="s">
        <v>171</v>
      </c>
      <c r="F77" s="252"/>
      <c r="G77" s="252"/>
      <c r="H77" s="228" t="s">
        <v>22</v>
      </c>
      <c r="I77" s="251" t="s">
        <v>17</v>
      </c>
      <c r="J77" s="252"/>
      <c r="K77" s="227" t="s">
        <v>29</v>
      </c>
      <c r="L77" s="227">
        <v>4</v>
      </c>
      <c r="M77" s="253" t="s">
        <v>19</v>
      </c>
      <c r="N77" s="252"/>
      <c r="O77" s="252"/>
      <c r="P77" s="227" t="s">
        <v>18</v>
      </c>
      <c r="Q77" s="44"/>
      <c r="R77" s="42"/>
      <c r="S77" s="42"/>
      <c r="T77" s="42"/>
      <c r="U77" s="42"/>
      <c r="V77" s="42">
        <f t="shared" si="1"/>
        <v>0</v>
      </c>
    </row>
    <row r="78" spans="1:22" ht="24.9" customHeight="1">
      <c r="A78" s="1"/>
      <c r="B78" s="249">
        <v>2018</v>
      </c>
      <c r="C78" s="250"/>
      <c r="D78" s="228" t="s">
        <v>172</v>
      </c>
      <c r="E78" s="251" t="s">
        <v>173</v>
      </c>
      <c r="F78" s="252"/>
      <c r="G78" s="252"/>
      <c r="H78" s="228" t="s">
        <v>22</v>
      </c>
      <c r="I78" s="251" t="s">
        <v>17</v>
      </c>
      <c r="J78" s="252"/>
      <c r="K78" s="227" t="s">
        <v>29</v>
      </c>
      <c r="L78" s="227">
        <v>4</v>
      </c>
      <c r="M78" s="253" t="s">
        <v>19</v>
      </c>
      <c r="N78" s="252"/>
      <c r="O78" s="252"/>
      <c r="P78" s="227" t="s">
        <v>18</v>
      </c>
      <c r="Q78" s="44"/>
      <c r="R78" s="42"/>
      <c r="S78" s="42"/>
      <c r="T78" s="42"/>
      <c r="U78" s="42"/>
      <c r="V78" s="42">
        <f t="shared" si="1"/>
        <v>0</v>
      </c>
    </row>
    <row r="79" spans="1:22" s="51" customFormat="1" ht="24.9" customHeight="1">
      <c r="A79" s="7"/>
      <c r="B79" s="259">
        <v>2018</v>
      </c>
      <c r="C79" s="260"/>
      <c r="D79" s="8" t="s">
        <v>174</v>
      </c>
      <c r="E79" s="261" t="s">
        <v>175</v>
      </c>
      <c r="F79" s="260"/>
      <c r="G79" s="260"/>
      <c r="H79" s="8" t="s">
        <v>22</v>
      </c>
      <c r="I79" s="261" t="s">
        <v>17</v>
      </c>
      <c r="J79" s="260"/>
      <c r="K79" s="226" t="s">
        <v>18</v>
      </c>
      <c r="L79" s="226">
        <v>3</v>
      </c>
      <c r="M79" s="259" t="s">
        <v>19</v>
      </c>
      <c r="N79" s="260"/>
      <c r="O79" s="260"/>
      <c r="P79" s="226" t="s">
        <v>18</v>
      </c>
      <c r="Q79" s="40"/>
      <c r="R79" s="40"/>
      <c r="S79" s="40"/>
      <c r="T79" s="40"/>
      <c r="U79" s="40"/>
      <c r="V79" s="40">
        <f t="shared" si="1"/>
        <v>0</v>
      </c>
    </row>
    <row r="80" spans="1:22" ht="24.9" customHeight="1">
      <c r="A80" s="1"/>
      <c r="B80" s="249">
        <v>2018</v>
      </c>
      <c r="C80" s="250"/>
      <c r="D80" s="228" t="s">
        <v>176</v>
      </c>
      <c r="E80" s="251" t="s">
        <v>177</v>
      </c>
      <c r="F80" s="252"/>
      <c r="G80" s="252"/>
      <c r="H80" s="228" t="s">
        <v>22</v>
      </c>
      <c r="I80" s="251" t="s">
        <v>17</v>
      </c>
      <c r="J80" s="252"/>
      <c r="K80" s="227" t="s">
        <v>29</v>
      </c>
      <c r="L80" s="227">
        <v>4</v>
      </c>
      <c r="M80" s="253" t="s">
        <v>19</v>
      </c>
      <c r="N80" s="252"/>
      <c r="O80" s="252"/>
      <c r="P80" s="227" t="s">
        <v>18</v>
      </c>
      <c r="Q80" s="44"/>
      <c r="R80" s="42"/>
      <c r="S80" s="42"/>
      <c r="T80" s="42"/>
      <c r="U80" s="42"/>
      <c r="V80" s="42">
        <f t="shared" si="1"/>
        <v>0</v>
      </c>
    </row>
    <row r="81" spans="1:22" s="51" customFormat="1" ht="24.9" customHeight="1">
      <c r="A81" s="7"/>
      <c r="B81" s="259">
        <v>2018</v>
      </c>
      <c r="C81" s="260"/>
      <c r="D81" s="8" t="s">
        <v>178</v>
      </c>
      <c r="E81" s="261" t="s">
        <v>179</v>
      </c>
      <c r="F81" s="260"/>
      <c r="G81" s="260"/>
      <c r="H81" s="8" t="s">
        <v>22</v>
      </c>
      <c r="I81" s="261" t="s">
        <v>17</v>
      </c>
      <c r="J81" s="260"/>
      <c r="K81" s="226" t="s">
        <v>18</v>
      </c>
      <c r="L81" s="226">
        <v>3</v>
      </c>
      <c r="M81" s="259" t="s">
        <v>19</v>
      </c>
      <c r="N81" s="260"/>
      <c r="O81" s="260"/>
      <c r="P81" s="226" t="s">
        <v>18</v>
      </c>
      <c r="Q81" s="40"/>
      <c r="R81" s="40"/>
      <c r="S81" s="40"/>
      <c r="T81" s="40"/>
      <c r="U81" s="40"/>
      <c r="V81" s="40">
        <f t="shared" si="1"/>
        <v>0</v>
      </c>
    </row>
    <row r="82" spans="1:22" ht="24.9" customHeight="1">
      <c r="A82" s="1"/>
      <c r="B82" s="249">
        <v>2018</v>
      </c>
      <c r="C82" s="250"/>
      <c r="D82" s="228" t="s">
        <v>180</v>
      </c>
      <c r="E82" s="251" t="s">
        <v>181</v>
      </c>
      <c r="F82" s="252"/>
      <c r="G82" s="252"/>
      <c r="H82" s="228" t="s">
        <v>22</v>
      </c>
      <c r="I82" s="251" t="s">
        <v>17</v>
      </c>
      <c r="J82" s="252"/>
      <c r="K82" s="227" t="s">
        <v>29</v>
      </c>
      <c r="L82" s="227">
        <v>4</v>
      </c>
      <c r="M82" s="253" t="s">
        <v>19</v>
      </c>
      <c r="N82" s="252"/>
      <c r="O82" s="252"/>
      <c r="P82" s="227" t="s">
        <v>18</v>
      </c>
      <c r="Q82" s="44"/>
      <c r="R82" s="42"/>
      <c r="S82" s="42"/>
      <c r="T82" s="42"/>
      <c r="U82" s="42"/>
      <c r="V82" s="42">
        <f t="shared" si="1"/>
        <v>0</v>
      </c>
    </row>
    <row r="83" spans="1:22" ht="24.9" customHeight="1">
      <c r="A83" s="1"/>
      <c r="B83" s="249">
        <v>2018</v>
      </c>
      <c r="C83" s="250"/>
      <c r="D83" s="228" t="s">
        <v>182</v>
      </c>
      <c r="E83" s="251" t="s">
        <v>183</v>
      </c>
      <c r="F83" s="252"/>
      <c r="G83" s="252"/>
      <c r="H83" s="228" t="s">
        <v>22</v>
      </c>
      <c r="I83" s="251" t="s">
        <v>17</v>
      </c>
      <c r="J83" s="252"/>
      <c r="K83" s="227" t="s">
        <v>29</v>
      </c>
      <c r="L83" s="227">
        <v>4</v>
      </c>
      <c r="M83" s="253" t="s">
        <v>19</v>
      </c>
      <c r="N83" s="252"/>
      <c r="O83" s="252"/>
      <c r="P83" s="227" t="s">
        <v>18</v>
      </c>
      <c r="Q83" s="235"/>
      <c r="R83" s="42"/>
      <c r="S83" s="42"/>
      <c r="T83" s="42"/>
      <c r="U83" s="42"/>
      <c r="V83" s="42">
        <f t="shared" si="1"/>
        <v>0</v>
      </c>
    </row>
    <row r="84" spans="1:22" s="51" customFormat="1" ht="24.9" customHeight="1">
      <c r="A84" s="7"/>
      <c r="B84" s="259">
        <v>2018</v>
      </c>
      <c r="C84" s="260"/>
      <c r="D84" s="8" t="s">
        <v>184</v>
      </c>
      <c r="E84" s="261" t="s">
        <v>185</v>
      </c>
      <c r="F84" s="260"/>
      <c r="G84" s="260"/>
      <c r="H84" s="8" t="s">
        <v>22</v>
      </c>
      <c r="I84" s="261" t="s">
        <v>17</v>
      </c>
      <c r="J84" s="260"/>
      <c r="K84" s="226" t="s">
        <v>18</v>
      </c>
      <c r="L84" s="226">
        <v>3</v>
      </c>
      <c r="M84" s="259" t="s">
        <v>19</v>
      </c>
      <c r="N84" s="260"/>
      <c r="O84" s="260"/>
      <c r="P84" s="226" t="s">
        <v>18</v>
      </c>
      <c r="Q84" s="40"/>
      <c r="R84" s="40"/>
      <c r="S84" s="40"/>
      <c r="T84" s="40"/>
      <c r="U84" s="40"/>
      <c r="V84" s="40">
        <f t="shared" si="1"/>
        <v>0</v>
      </c>
    </row>
    <row r="85" spans="1:22" ht="24.9" customHeight="1">
      <c r="A85" s="1"/>
      <c r="B85" s="249">
        <v>2018</v>
      </c>
      <c r="C85" s="250"/>
      <c r="D85" s="228" t="s">
        <v>186</v>
      </c>
      <c r="E85" s="251" t="s">
        <v>187</v>
      </c>
      <c r="F85" s="252"/>
      <c r="G85" s="252"/>
      <c r="H85" s="228" t="s">
        <v>22</v>
      </c>
      <c r="I85" s="251" t="s">
        <v>17</v>
      </c>
      <c r="J85" s="252"/>
      <c r="K85" s="227" t="s">
        <v>29</v>
      </c>
      <c r="L85" s="227">
        <v>4</v>
      </c>
      <c r="M85" s="253" t="s">
        <v>19</v>
      </c>
      <c r="N85" s="252"/>
      <c r="O85" s="252"/>
      <c r="P85" s="227" t="s">
        <v>18</v>
      </c>
      <c r="Q85" s="44"/>
      <c r="R85" s="42"/>
      <c r="S85" s="42"/>
      <c r="T85" s="42"/>
      <c r="U85" s="42"/>
      <c r="V85" s="42">
        <f t="shared" si="1"/>
        <v>0</v>
      </c>
    </row>
    <row r="86" spans="1:22" ht="24.9" customHeight="1">
      <c r="A86" s="1"/>
      <c r="B86" s="249">
        <v>2018</v>
      </c>
      <c r="C86" s="250"/>
      <c r="D86" s="228" t="s">
        <v>188</v>
      </c>
      <c r="E86" s="251" t="s">
        <v>189</v>
      </c>
      <c r="F86" s="252"/>
      <c r="G86" s="252"/>
      <c r="H86" s="228" t="s">
        <v>22</v>
      </c>
      <c r="I86" s="251" t="s">
        <v>17</v>
      </c>
      <c r="J86" s="252"/>
      <c r="K86" s="227" t="s">
        <v>29</v>
      </c>
      <c r="L86" s="227">
        <v>4</v>
      </c>
      <c r="M86" s="253" t="s">
        <v>19</v>
      </c>
      <c r="N86" s="252"/>
      <c r="O86" s="252"/>
      <c r="P86" s="227" t="s">
        <v>18</v>
      </c>
      <c r="Q86" s="44"/>
      <c r="R86" s="42"/>
      <c r="S86" s="42"/>
      <c r="T86" s="42"/>
      <c r="U86" s="42"/>
      <c r="V86" s="42">
        <f t="shared" si="1"/>
        <v>0</v>
      </c>
    </row>
    <row r="87" spans="1:22" s="51" customFormat="1" ht="24.9" customHeight="1">
      <c r="A87" s="7"/>
      <c r="B87" s="259">
        <v>2018</v>
      </c>
      <c r="C87" s="260"/>
      <c r="D87" s="8" t="s">
        <v>190</v>
      </c>
      <c r="E87" s="261" t="s">
        <v>191</v>
      </c>
      <c r="F87" s="260"/>
      <c r="G87" s="260"/>
      <c r="H87" s="8" t="s">
        <v>22</v>
      </c>
      <c r="I87" s="261" t="s">
        <v>17</v>
      </c>
      <c r="J87" s="260"/>
      <c r="K87" s="226" t="s">
        <v>18</v>
      </c>
      <c r="L87" s="226">
        <v>3</v>
      </c>
      <c r="M87" s="259" t="s">
        <v>19</v>
      </c>
      <c r="N87" s="260"/>
      <c r="O87" s="260"/>
      <c r="P87" s="226" t="s">
        <v>18</v>
      </c>
      <c r="Q87" s="40"/>
      <c r="R87" s="40"/>
      <c r="S87" s="40">
        <f>S100</f>
        <v>0</v>
      </c>
      <c r="T87" s="40">
        <f>T100</f>
        <v>0</v>
      </c>
      <c r="U87" s="40">
        <f>U100</f>
        <v>0</v>
      </c>
      <c r="V87" s="40">
        <f t="shared" si="1"/>
        <v>0</v>
      </c>
    </row>
    <row r="88" spans="1:22" ht="24.9" customHeight="1">
      <c r="A88" s="1"/>
      <c r="B88" s="249">
        <v>2018</v>
      </c>
      <c r="C88" s="250"/>
      <c r="D88" s="228" t="s">
        <v>192</v>
      </c>
      <c r="E88" s="251" t="s">
        <v>193</v>
      </c>
      <c r="F88" s="252"/>
      <c r="G88" s="252"/>
      <c r="H88" s="228" t="s">
        <v>22</v>
      </c>
      <c r="I88" s="251" t="s">
        <v>17</v>
      </c>
      <c r="J88" s="252"/>
      <c r="K88" s="227" t="s">
        <v>29</v>
      </c>
      <c r="L88" s="227">
        <v>4</v>
      </c>
      <c r="M88" s="253" t="s">
        <v>19</v>
      </c>
      <c r="N88" s="252"/>
      <c r="O88" s="252"/>
      <c r="P88" s="227" t="s">
        <v>18</v>
      </c>
      <c r="Q88" s="44"/>
      <c r="R88" s="42"/>
      <c r="S88" s="42"/>
      <c r="T88" s="42"/>
      <c r="U88" s="42"/>
      <c r="V88" s="42">
        <f t="shared" si="1"/>
        <v>0</v>
      </c>
    </row>
    <row r="89" spans="1:22" ht="24.9" customHeight="1">
      <c r="A89" s="1"/>
      <c r="B89" s="249">
        <v>2018</v>
      </c>
      <c r="C89" s="250"/>
      <c r="D89" s="228" t="s">
        <v>194</v>
      </c>
      <c r="E89" s="251" t="s">
        <v>195</v>
      </c>
      <c r="F89" s="252"/>
      <c r="G89" s="252"/>
      <c r="H89" s="228" t="s">
        <v>22</v>
      </c>
      <c r="I89" s="251" t="s">
        <v>17</v>
      </c>
      <c r="J89" s="252"/>
      <c r="K89" s="227" t="s">
        <v>29</v>
      </c>
      <c r="L89" s="227">
        <v>4</v>
      </c>
      <c r="M89" s="253" t="s">
        <v>19</v>
      </c>
      <c r="N89" s="252"/>
      <c r="O89" s="252"/>
      <c r="P89" s="227" t="s">
        <v>18</v>
      </c>
      <c r="Q89" s="44"/>
      <c r="R89" s="42"/>
      <c r="S89" s="42"/>
      <c r="T89" s="42"/>
      <c r="U89" s="42"/>
      <c r="V89" s="42">
        <f t="shared" si="1"/>
        <v>0</v>
      </c>
    </row>
    <row r="90" spans="1:22" ht="24.9" customHeight="1">
      <c r="A90" s="1"/>
      <c r="B90" s="249">
        <v>2018</v>
      </c>
      <c r="C90" s="250"/>
      <c r="D90" s="228" t="s">
        <v>196</v>
      </c>
      <c r="E90" s="251" t="s">
        <v>197</v>
      </c>
      <c r="F90" s="252"/>
      <c r="G90" s="252"/>
      <c r="H90" s="228" t="s">
        <v>22</v>
      </c>
      <c r="I90" s="251" t="s">
        <v>17</v>
      </c>
      <c r="J90" s="252"/>
      <c r="K90" s="227" t="s">
        <v>29</v>
      </c>
      <c r="L90" s="227">
        <v>4</v>
      </c>
      <c r="M90" s="253" t="s">
        <v>19</v>
      </c>
      <c r="N90" s="252"/>
      <c r="O90" s="252"/>
      <c r="P90" s="227" t="s">
        <v>18</v>
      </c>
      <c r="Q90" s="44"/>
      <c r="R90" s="42"/>
      <c r="S90" s="42"/>
      <c r="T90" s="42"/>
      <c r="U90" s="42"/>
      <c r="V90" s="42">
        <f t="shared" si="1"/>
        <v>0</v>
      </c>
    </row>
    <row r="91" spans="1:22" ht="24.9" customHeight="1">
      <c r="A91" s="1"/>
      <c r="B91" s="249">
        <v>2018</v>
      </c>
      <c r="C91" s="250"/>
      <c r="D91" s="228" t="s">
        <v>198</v>
      </c>
      <c r="E91" s="251" t="s">
        <v>199</v>
      </c>
      <c r="F91" s="252"/>
      <c r="G91" s="252"/>
      <c r="H91" s="228" t="s">
        <v>22</v>
      </c>
      <c r="I91" s="251" t="s">
        <v>17</v>
      </c>
      <c r="J91" s="252"/>
      <c r="K91" s="227" t="s">
        <v>29</v>
      </c>
      <c r="L91" s="227">
        <v>4</v>
      </c>
      <c r="M91" s="253" t="s">
        <v>19</v>
      </c>
      <c r="N91" s="252"/>
      <c r="O91" s="252"/>
      <c r="P91" s="227" t="s">
        <v>18</v>
      </c>
      <c r="Q91" s="44"/>
      <c r="R91" s="42"/>
      <c r="S91" s="42"/>
      <c r="T91" s="42"/>
      <c r="U91" s="42"/>
      <c r="V91" s="42">
        <f t="shared" si="1"/>
        <v>0</v>
      </c>
    </row>
    <row r="92" spans="1:22" ht="24.9" customHeight="1">
      <c r="A92" s="1"/>
      <c r="B92" s="249">
        <v>2018</v>
      </c>
      <c r="C92" s="250"/>
      <c r="D92" s="228" t="s">
        <v>200</v>
      </c>
      <c r="E92" s="251" t="s">
        <v>201</v>
      </c>
      <c r="F92" s="252"/>
      <c r="G92" s="252"/>
      <c r="H92" s="228" t="s">
        <v>22</v>
      </c>
      <c r="I92" s="251" t="s">
        <v>17</v>
      </c>
      <c r="J92" s="252"/>
      <c r="K92" s="227" t="s">
        <v>29</v>
      </c>
      <c r="L92" s="227">
        <v>4</v>
      </c>
      <c r="M92" s="253" t="s">
        <v>19</v>
      </c>
      <c r="N92" s="252"/>
      <c r="O92" s="252"/>
      <c r="P92" s="227" t="s">
        <v>18</v>
      </c>
      <c r="Q92" s="44"/>
      <c r="R92" s="42"/>
      <c r="S92" s="42"/>
      <c r="T92" s="42"/>
      <c r="U92" s="42"/>
      <c r="V92" s="42">
        <f t="shared" si="1"/>
        <v>0</v>
      </c>
    </row>
    <row r="93" spans="1:22" ht="24.9" customHeight="1">
      <c r="A93" s="1"/>
      <c r="B93" s="249">
        <v>2018</v>
      </c>
      <c r="C93" s="250"/>
      <c r="D93" s="228" t="s">
        <v>202</v>
      </c>
      <c r="E93" s="251" t="s">
        <v>203</v>
      </c>
      <c r="F93" s="252"/>
      <c r="G93" s="252"/>
      <c r="H93" s="228" t="s">
        <v>22</v>
      </c>
      <c r="I93" s="251" t="s">
        <v>17</v>
      </c>
      <c r="J93" s="252"/>
      <c r="K93" s="227" t="s">
        <v>29</v>
      </c>
      <c r="L93" s="227">
        <v>4</v>
      </c>
      <c r="M93" s="253" t="s">
        <v>19</v>
      </c>
      <c r="N93" s="252"/>
      <c r="O93" s="252"/>
      <c r="P93" s="227" t="s">
        <v>18</v>
      </c>
      <c r="Q93" s="44"/>
      <c r="R93" s="42"/>
      <c r="S93" s="42"/>
      <c r="T93" s="42"/>
      <c r="U93" s="42"/>
      <c r="V93" s="42">
        <f t="shared" si="1"/>
        <v>0</v>
      </c>
    </row>
    <row r="94" spans="1:22" ht="24.9" customHeight="1">
      <c r="A94" s="1"/>
      <c r="B94" s="249">
        <v>2018</v>
      </c>
      <c r="C94" s="250"/>
      <c r="D94" s="228" t="s">
        <v>204</v>
      </c>
      <c r="E94" s="251" t="s">
        <v>205</v>
      </c>
      <c r="F94" s="252"/>
      <c r="G94" s="252"/>
      <c r="H94" s="228" t="s">
        <v>22</v>
      </c>
      <c r="I94" s="251" t="s">
        <v>17</v>
      </c>
      <c r="J94" s="252"/>
      <c r="K94" s="227" t="s">
        <v>29</v>
      </c>
      <c r="L94" s="227">
        <v>4</v>
      </c>
      <c r="M94" s="253" t="s">
        <v>19</v>
      </c>
      <c r="N94" s="252"/>
      <c r="O94" s="252"/>
      <c r="P94" s="227" t="s">
        <v>18</v>
      </c>
      <c r="Q94" s="44"/>
      <c r="R94" s="42"/>
      <c r="S94" s="42"/>
      <c r="T94" s="42"/>
      <c r="U94" s="42"/>
      <c r="V94" s="42">
        <f t="shared" si="1"/>
        <v>0</v>
      </c>
    </row>
    <row r="95" spans="1:22" ht="24.9" customHeight="1">
      <c r="A95" s="1"/>
      <c r="B95" s="249">
        <v>2018</v>
      </c>
      <c r="C95" s="250"/>
      <c r="D95" s="228" t="s">
        <v>206</v>
      </c>
      <c r="E95" s="251" t="s">
        <v>207</v>
      </c>
      <c r="F95" s="252"/>
      <c r="G95" s="252"/>
      <c r="H95" s="228" t="s">
        <v>22</v>
      </c>
      <c r="I95" s="251" t="s">
        <v>17</v>
      </c>
      <c r="J95" s="252"/>
      <c r="K95" s="227" t="s">
        <v>29</v>
      </c>
      <c r="L95" s="227">
        <v>4</v>
      </c>
      <c r="M95" s="253" t="s">
        <v>19</v>
      </c>
      <c r="N95" s="252"/>
      <c r="O95" s="252"/>
      <c r="P95" s="227" t="s">
        <v>18</v>
      </c>
      <c r="Q95" s="44"/>
      <c r="R95" s="42"/>
      <c r="S95" s="42"/>
      <c r="T95" s="42"/>
      <c r="U95" s="42"/>
      <c r="V95" s="42">
        <f t="shared" si="1"/>
        <v>0</v>
      </c>
    </row>
    <row r="96" spans="1:22" ht="24.9" customHeight="1">
      <c r="A96" s="1"/>
      <c r="B96" s="249">
        <v>2018</v>
      </c>
      <c r="C96" s="250"/>
      <c r="D96" s="228" t="s">
        <v>208</v>
      </c>
      <c r="E96" s="251" t="s">
        <v>209</v>
      </c>
      <c r="F96" s="252"/>
      <c r="G96" s="252"/>
      <c r="H96" s="228" t="s">
        <v>22</v>
      </c>
      <c r="I96" s="251" t="s">
        <v>17</v>
      </c>
      <c r="J96" s="252"/>
      <c r="K96" s="227" t="s">
        <v>29</v>
      </c>
      <c r="L96" s="227">
        <v>4</v>
      </c>
      <c r="M96" s="253" t="s">
        <v>19</v>
      </c>
      <c r="N96" s="252"/>
      <c r="O96" s="252"/>
      <c r="P96" s="227" t="s">
        <v>18</v>
      </c>
      <c r="Q96" s="44"/>
      <c r="R96" s="42"/>
      <c r="S96" s="42"/>
      <c r="T96" s="42"/>
      <c r="U96" s="42"/>
      <c r="V96" s="42">
        <f t="shared" si="1"/>
        <v>0</v>
      </c>
    </row>
    <row r="97" spans="1:22" ht="24.9" customHeight="1">
      <c r="A97" s="1"/>
      <c r="B97" s="249">
        <v>2018</v>
      </c>
      <c r="C97" s="250"/>
      <c r="D97" s="228" t="s">
        <v>210</v>
      </c>
      <c r="E97" s="251" t="s">
        <v>211</v>
      </c>
      <c r="F97" s="252"/>
      <c r="G97" s="252"/>
      <c r="H97" s="228" t="s">
        <v>22</v>
      </c>
      <c r="I97" s="251" t="s">
        <v>17</v>
      </c>
      <c r="J97" s="252"/>
      <c r="K97" s="227" t="s">
        <v>29</v>
      </c>
      <c r="L97" s="227">
        <v>4</v>
      </c>
      <c r="M97" s="253" t="s">
        <v>19</v>
      </c>
      <c r="N97" s="252"/>
      <c r="O97" s="252"/>
      <c r="P97" s="227" t="s">
        <v>18</v>
      </c>
      <c r="Q97" s="44"/>
      <c r="R97" s="42"/>
      <c r="S97" s="42"/>
      <c r="T97" s="42"/>
      <c r="U97" s="42"/>
      <c r="V97" s="42">
        <f t="shared" si="1"/>
        <v>0</v>
      </c>
    </row>
    <row r="98" spans="1:22" ht="24.9" customHeight="1">
      <c r="A98" s="1"/>
      <c r="B98" s="249">
        <v>2018</v>
      </c>
      <c r="C98" s="250"/>
      <c r="D98" s="228" t="s">
        <v>212</v>
      </c>
      <c r="E98" s="251" t="s">
        <v>213</v>
      </c>
      <c r="F98" s="252"/>
      <c r="G98" s="252"/>
      <c r="H98" s="228" t="s">
        <v>22</v>
      </c>
      <c r="I98" s="251" t="s">
        <v>17</v>
      </c>
      <c r="J98" s="252"/>
      <c r="K98" s="227" t="s">
        <v>29</v>
      </c>
      <c r="L98" s="227">
        <v>4</v>
      </c>
      <c r="M98" s="253" t="s">
        <v>19</v>
      </c>
      <c r="N98" s="252"/>
      <c r="O98" s="252"/>
      <c r="P98" s="227" t="s">
        <v>18</v>
      </c>
      <c r="Q98" s="44"/>
      <c r="R98" s="42"/>
      <c r="S98" s="42"/>
      <c r="T98" s="42"/>
      <c r="U98" s="42"/>
      <c r="V98" s="42">
        <f t="shared" si="1"/>
        <v>0</v>
      </c>
    </row>
    <row r="99" spans="1:22" ht="24.9" customHeight="1">
      <c r="A99" s="1"/>
      <c r="B99" s="249">
        <v>2018</v>
      </c>
      <c r="C99" s="250"/>
      <c r="D99" s="228" t="s">
        <v>214</v>
      </c>
      <c r="E99" s="251" t="s">
        <v>215</v>
      </c>
      <c r="F99" s="252"/>
      <c r="G99" s="252"/>
      <c r="H99" s="228" t="s">
        <v>22</v>
      </c>
      <c r="I99" s="251" t="s">
        <v>17</v>
      </c>
      <c r="J99" s="252"/>
      <c r="K99" s="227" t="s">
        <v>29</v>
      </c>
      <c r="L99" s="227">
        <v>4</v>
      </c>
      <c r="M99" s="253" t="s">
        <v>19</v>
      </c>
      <c r="N99" s="252"/>
      <c r="O99" s="252"/>
      <c r="P99" s="227" t="s">
        <v>18</v>
      </c>
      <c r="Q99" s="44"/>
      <c r="R99" s="42"/>
      <c r="S99" s="42"/>
      <c r="T99" s="42"/>
      <c r="U99" s="42"/>
      <c r="V99" s="42">
        <f t="shared" si="1"/>
        <v>0</v>
      </c>
    </row>
    <row r="100" spans="1:22" ht="24.9" customHeight="1">
      <c r="A100" s="1"/>
      <c r="B100" s="249">
        <v>2018</v>
      </c>
      <c r="C100" s="250"/>
      <c r="D100" s="228" t="s">
        <v>216</v>
      </c>
      <c r="E100" s="251" t="s">
        <v>1588</v>
      </c>
      <c r="F100" s="252"/>
      <c r="G100" s="252"/>
      <c r="H100" s="228" t="s">
        <v>22</v>
      </c>
      <c r="I100" s="251" t="s">
        <v>17</v>
      </c>
      <c r="J100" s="252"/>
      <c r="K100" s="227" t="s">
        <v>29</v>
      </c>
      <c r="L100" s="227">
        <v>4</v>
      </c>
      <c r="M100" s="227"/>
      <c r="N100" s="222"/>
      <c r="O100" s="222"/>
      <c r="P100" s="227"/>
      <c r="Q100" s="44"/>
      <c r="R100" s="42"/>
      <c r="S100" s="42"/>
      <c r="T100" s="42"/>
      <c r="U100" s="42"/>
      <c r="V100" s="42">
        <f t="shared" si="1"/>
        <v>0</v>
      </c>
    </row>
    <row r="101" spans="1:22" s="51" customFormat="1" ht="24.9" customHeight="1">
      <c r="A101" s="7"/>
      <c r="B101" s="259">
        <v>2018</v>
      </c>
      <c r="C101" s="260"/>
      <c r="D101" s="8" t="s">
        <v>218</v>
      </c>
      <c r="E101" s="261" t="s">
        <v>219</v>
      </c>
      <c r="F101" s="260"/>
      <c r="G101" s="260"/>
      <c r="H101" s="8" t="s">
        <v>22</v>
      </c>
      <c r="I101" s="261" t="s">
        <v>17</v>
      </c>
      <c r="J101" s="260"/>
      <c r="K101" s="226" t="s">
        <v>18</v>
      </c>
      <c r="L101" s="226">
        <v>3</v>
      </c>
      <c r="M101" s="259" t="s">
        <v>19</v>
      </c>
      <c r="N101" s="260"/>
      <c r="O101" s="260"/>
      <c r="P101" s="226" t="s">
        <v>18</v>
      </c>
      <c r="Q101" s="40"/>
      <c r="R101" s="40"/>
      <c r="S101" s="40">
        <f>SUM(S102:S120)</f>
        <v>236391.87</v>
      </c>
      <c r="T101" s="40">
        <f>SUM(T102:T119)</f>
        <v>0</v>
      </c>
      <c r="U101" s="40">
        <f>SUM(U102:U120)</f>
        <v>13055.65</v>
      </c>
      <c r="V101" s="40">
        <f t="shared" si="1"/>
        <v>249447.52</v>
      </c>
    </row>
    <row r="102" spans="1:22" ht="24.9" customHeight="1">
      <c r="A102" s="1"/>
      <c r="B102" s="249">
        <v>2018</v>
      </c>
      <c r="C102" s="250"/>
      <c r="D102" s="228" t="s">
        <v>220</v>
      </c>
      <c r="E102" s="251" t="s">
        <v>221</v>
      </c>
      <c r="F102" s="252"/>
      <c r="G102" s="252"/>
      <c r="H102" s="228" t="s">
        <v>22</v>
      </c>
      <c r="I102" s="251" t="s">
        <v>17</v>
      </c>
      <c r="J102" s="252"/>
      <c r="K102" s="227" t="s">
        <v>29</v>
      </c>
      <c r="L102" s="227">
        <v>4</v>
      </c>
      <c r="M102" s="253" t="s">
        <v>19</v>
      </c>
      <c r="N102" s="252"/>
      <c r="O102" s="252"/>
      <c r="P102" s="227" t="s">
        <v>18</v>
      </c>
      <c r="Q102" s="44"/>
      <c r="R102" s="42"/>
      <c r="S102" s="42"/>
      <c r="T102" s="42"/>
      <c r="U102" s="42"/>
      <c r="V102" s="42">
        <f t="shared" si="1"/>
        <v>0</v>
      </c>
    </row>
    <row r="103" spans="1:22" ht="24.9" customHeight="1">
      <c r="A103" s="1"/>
      <c r="B103" s="249">
        <v>2018</v>
      </c>
      <c r="C103" s="250"/>
      <c r="D103" s="228" t="s">
        <v>222</v>
      </c>
      <c r="E103" s="251" t="s">
        <v>223</v>
      </c>
      <c r="F103" s="252"/>
      <c r="G103" s="252"/>
      <c r="H103" s="228" t="s">
        <v>22</v>
      </c>
      <c r="I103" s="251" t="s">
        <v>17</v>
      </c>
      <c r="J103" s="252"/>
      <c r="K103" s="227" t="s">
        <v>29</v>
      </c>
      <c r="L103" s="227">
        <v>4</v>
      </c>
      <c r="M103" s="253" t="s">
        <v>19</v>
      </c>
      <c r="N103" s="252"/>
      <c r="O103" s="252"/>
      <c r="P103" s="227" t="s">
        <v>18</v>
      </c>
      <c r="Q103" s="44"/>
      <c r="R103" s="42"/>
      <c r="S103" s="42"/>
      <c r="T103" s="42"/>
      <c r="U103" s="42"/>
      <c r="V103" s="42">
        <f t="shared" si="1"/>
        <v>0</v>
      </c>
    </row>
    <row r="104" spans="1:22" ht="24.9" customHeight="1">
      <c r="A104" s="1"/>
      <c r="B104" s="249">
        <v>2018</v>
      </c>
      <c r="C104" s="250"/>
      <c r="D104" s="228" t="s">
        <v>224</v>
      </c>
      <c r="E104" s="251" t="s">
        <v>225</v>
      </c>
      <c r="F104" s="252"/>
      <c r="G104" s="252"/>
      <c r="H104" s="228" t="s">
        <v>22</v>
      </c>
      <c r="I104" s="251" t="s">
        <v>17</v>
      </c>
      <c r="J104" s="252"/>
      <c r="K104" s="227" t="s">
        <v>29</v>
      </c>
      <c r="L104" s="227">
        <v>4</v>
      </c>
      <c r="M104" s="253" t="s">
        <v>19</v>
      </c>
      <c r="N104" s="252"/>
      <c r="O104" s="252"/>
      <c r="P104" s="227" t="s">
        <v>18</v>
      </c>
      <c r="Q104" s="44"/>
      <c r="R104" s="42"/>
      <c r="S104" s="44">
        <v>54062.1</v>
      </c>
      <c r="T104" s="44"/>
      <c r="U104" s="42"/>
      <c r="V104" s="42">
        <f t="shared" si="1"/>
        <v>54062.1</v>
      </c>
    </row>
    <row r="105" spans="1:22" ht="24.9" customHeight="1">
      <c r="A105" s="1"/>
      <c r="B105" s="249">
        <v>2018</v>
      </c>
      <c r="C105" s="250"/>
      <c r="D105" s="228" t="s">
        <v>226</v>
      </c>
      <c r="E105" s="251" t="s">
        <v>227</v>
      </c>
      <c r="F105" s="252"/>
      <c r="G105" s="252"/>
      <c r="H105" s="228" t="s">
        <v>22</v>
      </c>
      <c r="I105" s="251" t="s">
        <v>17</v>
      </c>
      <c r="J105" s="252"/>
      <c r="K105" s="227" t="s">
        <v>29</v>
      </c>
      <c r="L105" s="227">
        <v>4</v>
      </c>
      <c r="M105" s="253" t="s">
        <v>19</v>
      </c>
      <c r="N105" s="252"/>
      <c r="O105" s="252"/>
      <c r="P105" s="227" t="s">
        <v>18</v>
      </c>
      <c r="Q105" s="44"/>
      <c r="R105" s="42"/>
      <c r="S105" s="42"/>
      <c r="T105" s="42"/>
      <c r="U105" s="42"/>
      <c r="V105" s="42">
        <f t="shared" si="1"/>
        <v>0</v>
      </c>
    </row>
    <row r="106" spans="1:22" ht="24.9" customHeight="1">
      <c r="A106" s="1"/>
      <c r="B106" s="249">
        <v>2018</v>
      </c>
      <c r="C106" s="250"/>
      <c r="D106" s="228" t="s">
        <v>228</v>
      </c>
      <c r="E106" s="251" t="s">
        <v>229</v>
      </c>
      <c r="F106" s="252"/>
      <c r="G106" s="252"/>
      <c r="H106" s="228" t="s">
        <v>22</v>
      </c>
      <c r="I106" s="251" t="s">
        <v>17</v>
      </c>
      <c r="J106" s="252"/>
      <c r="K106" s="227" t="s">
        <v>29</v>
      </c>
      <c r="L106" s="227">
        <v>4</v>
      </c>
      <c r="M106" s="253" t="s">
        <v>19</v>
      </c>
      <c r="N106" s="252"/>
      <c r="O106" s="252"/>
      <c r="P106" s="227" t="s">
        <v>18</v>
      </c>
      <c r="Q106" s="44"/>
      <c r="R106" s="42"/>
      <c r="S106" s="42"/>
      <c r="T106" s="42"/>
      <c r="U106" s="42"/>
      <c r="V106" s="42">
        <f t="shared" si="1"/>
        <v>0</v>
      </c>
    </row>
    <row r="107" spans="1:22" ht="24.9" customHeight="1">
      <c r="A107" s="1"/>
      <c r="B107" s="249">
        <v>2018</v>
      </c>
      <c r="C107" s="250"/>
      <c r="D107" s="228" t="s">
        <v>230</v>
      </c>
      <c r="E107" s="251" t="s">
        <v>231</v>
      </c>
      <c r="F107" s="252"/>
      <c r="G107" s="252"/>
      <c r="H107" s="228" t="s">
        <v>22</v>
      </c>
      <c r="I107" s="251" t="s">
        <v>17</v>
      </c>
      <c r="J107" s="252"/>
      <c r="K107" s="227" t="s">
        <v>29</v>
      </c>
      <c r="L107" s="227">
        <v>4</v>
      </c>
      <c r="M107" s="253" t="s">
        <v>19</v>
      </c>
      <c r="N107" s="252"/>
      <c r="O107" s="252"/>
      <c r="P107" s="227" t="s">
        <v>18</v>
      </c>
      <c r="Q107" s="44"/>
      <c r="R107" s="42"/>
      <c r="S107" s="42"/>
      <c r="T107" s="42"/>
      <c r="U107" s="42"/>
      <c r="V107" s="42">
        <f t="shared" si="1"/>
        <v>0</v>
      </c>
    </row>
    <row r="108" spans="1:22" ht="24.9" customHeight="1">
      <c r="A108" s="1"/>
      <c r="B108" s="249">
        <v>2018</v>
      </c>
      <c r="C108" s="250"/>
      <c r="D108" s="228" t="s">
        <v>232</v>
      </c>
      <c r="E108" s="251" t="s">
        <v>233</v>
      </c>
      <c r="F108" s="252"/>
      <c r="G108" s="252"/>
      <c r="H108" s="228" t="s">
        <v>22</v>
      </c>
      <c r="I108" s="251" t="s">
        <v>17</v>
      </c>
      <c r="J108" s="252"/>
      <c r="K108" s="227" t="s">
        <v>29</v>
      </c>
      <c r="L108" s="227">
        <v>4</v>
      </c>
      <c r="M108" s="253" t="s">
        <v>19</v>
      </c>
      <c r="N108" s="252"/>
      <c r="O108" s="252"/>
      <c r="P108" s="227" t="s">
        <v>18</v>
      </c>
      <c r="Q108" s="44"/>
      <c r="R108" s="42"/>
      <c r="S108" s="42"/>
      <c r="T108" s="42"/>
      <c r="U108" s="42"/>
      <c r="V108" s="42">
        <f t="shared" si="1"/>
        <v>0</v>
      </c>
    </row>
    <row r="109" spans="1:22" ht="24.9" customHeight="1">
      <c r="A109" s="1"/>
      <c r="B109" s="249">
        <v>2018</v>
      </c>
      <c r="C109" s="250"/>
      <c r="D109" s="228" t="s">
        <v>234</v>
      </c>
      <c r="E109" s="251" t="s">
        <v>235</v>
      </c>
      <c r="F109" s="252"/>
      <c r="G109" s="252"/>
      <c r="H109" s="228" t="s">
        <v>22</v>
      </c>
      <c r="I109" s="251" t="s">
        <v>17</v>
      </c>
      <c r="J109" s="252"/>
      <c r="K109" s="227" t="s">
        <v>29</v>
      </c>
      <c r="L109" s="227">
        <v>4</v>
      </c>
      <c r="M109" s="253" t="s">
        <v>19</v>
      </c>
      <c r="N109" s="252"/>
      <c r="O109" s="252"/>
      <c r="P109" s="227" t="s">
        <v>18</v>
      </c>
      <c r="Q109" s="44"/>
      <c r="R109" s="42"/>
      <c r="S109" s="42"/>
      <c r="T109" s="42"/>
      <c r="U109" s="42"/>
      <c r="V109" s="42">
        <f t="shared" si="1"/>
        <v>0</v>
      </c>
    </row>
    <row r="110" spans="1:22" ht="24.9" customHeight="1">
      <c r="A110" s="1"/>
      <c r="B110" s="249">
        <v>2018</v>
      </c>
      <c r="C110" s="250"/>
      <c r="D110" s="228" t="s">
        <v>236</v>
      </c>
      <c r="E110" s="251" t="s">
        <v>237</v>
      </c>
      <c r="F110" s="252"/>
      <c r="G110" s="252"/>
      <c r="H110" s="228" t="s">
        <v>22</v>
      </c>
      <c r="I110" s="251" t="s">
        <v>17</v>
      </c>
      <c r="J110" s="252"/>
      <c r="K110" s="227" t="s">
        <v>29</v>
      </c>
      <c r="L110" s="227">
        <v>4</v>
      </c>
      <c r="M110" s="253" t="s">
        <v>19</v>
      </c>
      <c r="N110" s="252"/>
      <c r="O110" s="252"/>
      <c r="P110" s="227" t="s">
        <v>18</v>
      </c>
      <c r="Q110" s="44"/>
      <c r="R110" s="42"/>
      <c r="S110" s="42"/>
      <c r="T110" s="42"/>
      <c r="U110" s="42"/>
      <c r="V110" s="42">
        <f t="shared" si="1"/>
        <v>0</v>
      </c>
    </row>
    <row r="111" spans="1:22" ht="24.9" customHeight="1">
      <c r="A111" s="1"/>
      <c r="B111" s="249">
        <v>2018</v>
      </c>
      <c r="C111" s="250"/>
      <c r="D111" s="228" t="s">
        <v>238</v>
      </c>
      <c r="E111" s="251" t="s">
        <v>239</v>
      </c>
      <c r="F111" s="252"/>
      <c r="G111" s="252"/>
      <c r="H111" s="228" t="s">
        <v>22</v>
      </c>
      <c r="I111" s="251" t="s">
        <v>17</v>
      </c>
      <c r="J111" s="252"/>
      <c r="K111" s="227" t="s">
        <v>29</v>
      </c>
      <c r="L111" s="227">
        <v>4</v>
      </c>
      <c r="M111" s="253" t="s">
        <v>19</v>
      </c>
      <c r="N111" s="252"/>
      <c r="O111" s="252"/>
      <c r="P111" s="227" t="s">
        <v>18</v>
      </c>
      <c r="Q111" s="44"/>
      <c r="R111" s="42"/>
      <c r="S111" s="42"/>
      <c r="T111" s="42"/>
      <c r="U111" s="42"/>
      <c r="V111" s="42">
        <f t="shared" si="1"/>
        <v>0</v>
      </c>
    </row>
    <row r="112" spans="1:22" ht="24.9" customHeight="1">
      <c r="A112" s="1"/>
      <c r="B112" s="249">
        <v>2018</v>
      </c>
      <c r="C112" s="250"/>
      <c r="D112" s="228" t="s">
        <v>240</v>
      </c>
      <c r="E112" s="251" t="s">
        <v>241</v>
      </c>
      <c r="F112" s="252"/>
      <c r="G112" s="252"/>
      <c r="H112" s="228" t="s">
        <v>22</v>
      </c>
      <c r="I112" s="251" t="s">
        <v>17</v>
      </c>
      <c r="J112" s="252"/>
      <c r="K112" s="227" t="s">
        <v>29</v>
      </c>
      <c r="L112" s="227">
        <v>4</v>
      </c>
      <c r="M112" s="253" t="s">
        <v>19</v>
      </c>
      <c r="N112" s="252"/>
      <c r="O112" s="252"/>
      <c r="P112" s="227" t="s">
        <v>18</v>
      </c>
      <c r="Q112" s="44"/>
      <c r="R112" s="42"/>
      <c r="S112" s="42"/>
      <c r="T112" s="42"/>
      <c r="U112" s="42"/>
      <c r="V112" s="42">
        <f t="shared" si="1"/>
        <v>0</v>
      </c>
    </row>
    <row r="113" spans="1:24" ht="24.9" customHeight="1">
      <c r="A113" s="1"/>
      <c r="B113" s="249">
        <v>2018</v>
      </c>
      <c r="C113" s="250"/>
      <c r="D113" s="228" t="s">
        <v>242</v>
      </c>
      <c r="E113" s="251" t="s">
        <v>243</v>
      </c>
      <c r="F113" s="252"/>
      <c r="G113" s="252"/>
      <c r="H113" s="228" t="s">
        <v>22</v>
      </c>
      <c r="I113" s="251" t="s">
        <v>17</v>
      </c>
      <c r="J113" s="252"/>
      <c r="K113" s="227" t="s">
        <v>29</v>
      </c>
      <c r="L113" s="227">
        <v>4</v>
      </c>
      <c r="M113" s="253" t="s">
        <v>19</v>
      </c>
      <c r="N113" s="252"/>
      <c r="O113" s="252"/>
      <c r="P113" s="227" t="s">
        <v>18</v>
      </c>
      <c r="Q113" s="44"/>
      <c r="R113" s="42"/>
      <c r="S113" s="42"/>
      <c r="T113" s="42"/>
      <c r="U113" s="42"/>
      <c r="V113" s="42">
        <f t="shared" si="1"/>
        <v>0</v>
      </c>
    </row>
    <row r="114" spans="1:24" ht="24.9" customHeight="1">
      <c r="A114" s="1"/>
      <c r="B114" s="249">
        <v>2018</v>
      </c>
      <c r="C114" s="250"/>
      <c r="D114" s="228" t="s">
        <v>244</v>
      </c>
      <c r="E114" s="251" t="s">
        <v>245</v>
      </c>
      <c r="F114" s="252"/>
      <c r="G114" s="252"/>
      <c r="H114" s="228" t="s">
        <v>22</v>
      </c>
      <c r="I114" s="251" t="s">
        <v>17</v>
      </c>
      <c r="J114" s="252"/>
      <c r="K114" s="227" t="s">
        <v>29</v>
      </c>
      <c r="L114" s="227">
        <v>4</v>
      </c>
      <c r="M114" s="253" t="s">
        <v>19</v>
      </c>
      <c r="N114" s="252"/>
      <c r="O114" s="252"/>
      <c r="P114" s="227" t="s">
        <v>18</v>
      </c>
      <c r="Q114" s="44"/>
      <c r="R114" s="42"/>
      <c r="S114" s="44"/>
      <c r="T114" s="44"/>
      <c r="U114" s="44"/>
      <c r="V114" s="44">
        <f t="shared" si="1"/>
        <v>0</v>
      </c>
    </row>
    <row r="115" spans="1:24" ht="24.9" customHeight="1">
      <c r="A115" s="1"/>
      <c r="B115" s="249">
        <v>2018</v>
      </c>
      <c r="C115" s="250"/>
      <c r="D115" s="228" t="s">
        <v>246</v>
      </c>
      <c r="E115" s="251" t="s">
        <v>247</v>
      </c>
      <c r="F115" s="252"/>
      <c r="G115" s="252"/>
      <c r="H115" s="228" t="s">
        <v>22</v>
      </c>
      <c r="I115" s="251" t="s">
        <v>17</v>
      </c>
      <c r="J115" s="252"/>
      <c r="K115" s="227" t="s">
        <v>29</v>
      </c>
      <c r="L115" s="227">
        <v>4</v>
      </c>
      <c r="M115" s="253" t="s">
        <v>19</v>
      </c>
      <c r="N115" s="252"/>
      <c r="O115" s="252"/>
      <c r="P115" s="227" t="s">
        <v>18</v>
      </c>
      <c r="Q115" s="44"/>
      <c r="R115" s="42"/>
      <c r="S115" s="42"/>
      <c r="T115" s="42"/>
      <c r="U115" s="42"/>
      <c r="V115" s="42">
        <f t="shared" si="1"/>
        <v>0</v>
      </c>
    </row>
    <row r="116" spans="1:24" ht="24.9" customHeight="1">
      <c r="A116" s="1"/>
      <c r="B116" s="249">
        <v>2018</v>
      </c>
      <c r="C116" s="250"/>
      <c r="D116" s="228" t="s">
        <v>248</v>
      </c>
      <c r="E116" s="251" t="s">
        <v>249</v>
      </c>
      <c r="F116" s="252"/>
      <c r="G116" s="252"/>
      <c r="H116" s="228" t="s">
        <v>22</v>
      </c>
      <c r="I116" s="251" t="s">
        <v>17</v>
      </c>
      <c r="J116" s="252"/>
      <c r="K116" s="227" t="s">
        <v>29</v>
      </c>
      <c r="L116" s="227">
        <v>4</v>
      </c>
      <c r="M116" s="253" t="s">
        <v>19</v>
      </c>
      <c r="N116" s="252"/>
      <c r="O116" s="252"/>
      <c r="P116" s="227" t="s">
        <v>18</v>
      </c>
      <c r="Q116" s="44"/>
      <c r="R116" s="42"/>
      <c r="S116" s="42"/>
      <c r="T116" s="42"/>
      <c r="U116" s="42"/>
      <c r="V116" s="42">
        <f t="shared" si="1"/>
        <v>0</v>
      </c>
    </row>
    <row r="117" spans="1:24" ht="24.9" customHeight="1">
      <c r="A117" s="1"/>
      <c r="B117" s="249">
        <v>2018</v>
      </c>
      <c r="C117" s="250"/>
      <c r="D117" s="228" t="s">
        <v>250</v>
      </c>
      <c r="E117" s="251" t="s">
        <v>251</v>
      </c>
      <c r="F117" s="252"/>
      <c r="G117" s="252"/>
      <c r="H117" s="228" t="s">
        <v>22</v>
      </c>
      <c r="I117" s="251" t="s">
        <v>17</v>
      </c>
      <c r="J117" s="252"/>
      <c r="K117" s="227" t="s">
        <v>29</v>
      </c>
      <c r="L117" s="227">
        <v>4</v>
      </c>
      <c r="M117" s="253" t="s">
        <v>19</v>
      </c>
      <c r="N117" s="252"/>
      <c r="O117" s="252"/>
      <c r="P117" s="227" t="s">
        <v>18</v>
      </c>
      <c r="Q117" s="44"/>
      <c r="R117" s="42"/>
      <c r="S117" s="42"/>
      <c r="T117" s="42"/>
      <c r="U117" s="42"/>
      <c r="V117" s="42">
        <f t="shared" si="1"/>
        <v>0</v>
      </c>
    </row>
    <row r="118" spans="1:24" ht="47.25" customHeight="1">
      <c r="A118" s="1"/>
      <c r="B118" s="249">
        <v>2018</v>
      </c>
      <c r="C118" s="250"/>
      <c r="D118" s="228" t="s">
        <v>252</v>
      </c>
      <c r="E118" s="251" t="s">
        <v>253</v>
      </c>
      <c r="F118" s="252"/>
      <c r="G118" s="252"/>
      <c r="H118" s="228" t="s">
        <v>22</v>
      </c>
      <c r="I118" s="251" t="s">
        <v>17</v>
      </c>
      <c r="J118" s="252"/>
      <c r="K118" s="227" t="s">
        <v>29</v>
      </c>
      <c r="L118" s="227">
        <v>4</v>
      </c>
      <c r="M118" s="253" t="s">
        <v>19</v>
      </c>
      <c r="N118" s="252"/>
      <c r="O118" s="252"/>
      <c r="P118" s="227" t="s">
        <v>18</v>
      </c>
      <c r="Q118" s="44"/>
      <c r="R118" s="42"/>
      <c r="S118" s="42"/>
      <c r="T118" s="44"/>
      <c r="U118" s="44"/>
      <c r="V118" s="42">
        <f t="shared" si="1"/>
        <v>0</v>
      </c>
    </row>
    <row r="119" spans="1:24" ht="42.75" customHeight="1">
      <c r="A119" s="1"/>
      <c r="B119" s="249">
        <v>2018</v>
      </c>
      <c r="C119" s="250"/>
      <c r="D119" s="228" t="s">
        <v>254</v>
      </c>
      <c r="E119" s="251" t="s">
        <v>255</v>
      </c>
      <c r="F119" s="252"/>
      <c r="G119" s="252"/>
      <c r="H119" s="228" t="s">
        <v>22</v>
      </c>
      <c r="I119" s="251" t="s">
        <v>17</v>
      </c>
      <c r="J119" s="252"/>
      <c r="K119" s="227" t="s">
        <v>29</v>
      </c>
      <c r="L119" s="227">
        <v>4</v>
      </c>
      <c r="M119" s="253" t="s">
        <v>19</v>
      </c>
      <c r="N119" s="252"/>
      <c r="O119" s="252"/>
      <c r="P119" s="227" t="s">
        <v>18</v>
      </c>
      <c r="Q119" s="42"/>
      <c r="R119" s="42"/>
      <c r="S119" s="42"/>
      <c r="T119" s="42"/>
      <c r="U119" s="42"/>
      <c r="V119" s="42">
        <f t="shared" si="1"/>
        <v>0</v>
      </c>
    </row>
    <row r="120" spans="1:24" ht="42.75" customHeight="1">
      <c r="A120" s="1"/>
      <c r="B120" s="249">
        <v>2018</v>
      </c>
      <c r="C120" s="250"/>
      <c r="D120" s="228" t="s">
        <v>1577</v>
      </c>
      <c r="E120" s="251" t="s">
        <v>1578</v>
      </c>
      <c r="F120" s="252"/>
      <c r="G120" s="252"/>
      <c r="H120" s="228" t="s">
        <v>22</v>
      </c>
      <c r="I120" s="251" t="s">
        <v>17</v>
      </c>
      <c r="J120" s="252"/>
      <c r="K120" s="227" t="s">
        <v>29</v>
      </c>
      <c r="L120" s="227">
        <v>4</v>
      </c>
      <c r="M120" s="253" t="s">
        <v>19</v>
      </c>
      <c r="N120" s="252"/>
      <c r="O120" s="252"/>
      <c r="P120" s="227" t="s">
        <v>18</v>
      </c>
      <c r="Q120" s="42"/>
      <c r="R120" s="42"/>
      <c r="S120" s="42">
        <v>182329.77</v>
      </c>
      <c r="T120" s="42"/>
      <c r="U120" s="42">
        <v>13055.65</v>
      </c>
      <c r="V120" s="42">
        <f>Q120+R120+S120+T120+U120</f>
        <v>195385.41999999998</v>
      </c>
      <c r="X120" s="57"/>
    </row>
    <row r="121" spans="1:24" s="51" customFormat="1" ht="24.9" customHeight="1">
      <c r="A121" s="7"/>
      <c r="B121" s="259">
        <v>2018</v>
      </c>
      <c r="C121" s="260"/>
      <c r="D121" s="8" t="s">
        <v>256</v>
      </c>
      <c r="E121" s="263" t="s">
        <v>257</v>
      </c>
      <c r="F121" s="264"/>
      <c r="G121" s="265"/>
      <c r="H121" s="8" t="s">
        <v>22</v>
      </c>
      <c r="I121" s="263" t="s">
        <v>17</v>
      </c>
      <c r="J121" s="265"/>
      <c r="K121" s="226" t="s">
        <v>18</v>
      </c>
      <c r="L121" s="226">
        <v>3</v>
      </c>
      <c r="M121" s="266" t="s">
        <v>19</v>
      </c>
      <c r="N121" s="267"/>
      <c r="O121" s="268"/>
      <c r="P121" s="226" t="s">
        <v>18</v>
      </c>
      <c r="Q121" s="40"/>
      <c r="R121" s="40"/>
      <c r="S121" s="40"/>
      <c r="T121" s="40"/>
      <c r="U121" s="40"/>
      <c r="V121" s="40">
        <f t="shared" si="1"/>
        <v>0</v>
      </c>
    </row>
    <row r="122" spans="1:24" ht="24.9" customHeight="1">
      <c r="A122" s="1"/>
      <c r="B122" s="249">
        <v>2018</v>
      </c>
      <c r="C122" s="250"/>
      <c r="D122" s="228" t="s">
        <v>258</v>
      </c>
      <c r="E122" s="251" t="s">
        <v>259</v>
      </c>
      <c r="F122" s="252"/>
      <c r="G122" s="252"/>
      <c r="H122" s="228" t="s">
        <v>22</v>
      </c>
      <c r="I122" s="251" t="s">
        <v>17</v>
      </c>
      <c r="J122" s="252"/>
      <c r="K122" s="227" t="s">
        <v>29</v>
      </c>
      <c r="L122" s="227">
        <v>4</v>
      </c>
      <c r="M122" s="253" t="s">
        <v>19</v>
      </c>
      <c r="N122" s="252"/>
      <c r="O122" s="252"/>
      <c r="P122" s="227" t="s">
        <v>18</v>
      </c>
      <c r="Q122" s="44"/>
      <c r="R122" s="42"/>
      <c r="S122" s="42"/>
      <c r="T122" s="42"/>
      <c r="U122" s="42"/>
      <c r="V122" s="42">
        <f t="shared" si="1"/>
        <v>0</v>
      </c>
    </row>
    <row r="123" spans="1:24" ht="24.9" customHeight="1">
      <c r="A123" s="1"/>
      <c r="B123" s="249">
        <v>2018</v>
      </c>
      <c r="C123" s="250"/>
      <c r="D123" s="228" t="s">
        <v>260</v>
      </c>
      <c r="E123" s="251" t="s">
        <v>261</v>
      </c>
      <c r="F123" s="252"/>
      <c r="G123" s="252"/>
      <c r="H123" s="228" t="s">
        <v>22</v>
      </c>
      <c r="I123" s="251" t="s">
        <v>17</v>
      </c>
      <c r="J123" s="252"/>
      <c r="K123" s="227" t="s">
        <v>29</v>
      </c>
      <c r="L123" s="227">
        <v>4</v>
      </c>
      <c r="M123" s="253" t="s">
        <v>19</v>
      </c>
      <c r="N123" s="252"/>
      <c r="O123" s="252"/>
      <c r="P123" s="227" t="s">
        <v>18</v>
      </c>
      <c r="Q123" s="44"/>
      <c r="R123" s="42"/>
      <c r="S123" s="42"/>
      <c r="T123" s="42"/>
      <c r="U123" s="42"/>
      <c r="V123" s="42">
        <f t="shared" si="1"/>
        <v>0</v>
      </c>
    </row>
    <row r="124" spans="1:24" ht="24.9" customHeight="1">
      <c r="A124" s="1"/>
      <c r="B124" s="249">
        <v>2018</v>
      </c>
      <c r="C124" s="250"/>
      <c r="D124" s="228" t="s">
        <v>262</v>
      </c>
      <c r="E124" s="251" t="s">
        <v>263</v>
      </c>
      <c r="F124" s="252"/>
      <c r="G124" s="252"/>
      <c r="H124" s="228" t="s">
        <v>22</v>
      </c>
      <c r="I124" s="251" t="s">
        <v>17</v>
      </c>
      <c r="J124" s="252"/>
      <c r="K124" s="227" t="s">
        <v>29</v>
      </c>
      <c r="L124" s="227">
        <v>4</v>
      </c>
      <c r="M124" s="253" t="s">
        <v>19</v>
      </c>
      <c r="N124" s="252"/>
      <c r="O124" s="252"/>
      <c r="P124" s="227" t="s">
        <v>18</v>
      </c>
      <c r="Q124" s="44"/>
      <c r="R124" s="42"/>
      <c r="S124" s="42"/>
      <c r="T124" s="42"/>
      <c r="U124" s="42"/>
      <c r="V124" s="42">
        <f t="shared" si="1"/>
        <v>0</v>
      </c>
    </row>
    <row r="125" spans="1:24" ht="24.9" customHeight="1">
      <c r="A125" s="1"/>
      <c r="B125" s="249">
        <v>2018</v>
      </c>
      <c r="C125" s="250"/>
      <c r="D125" s="228" t="s">
        <v>264</v>
      </c>
      <c r="E125" s="251" t="s">
        <v>265</v>
      </c>
      <c r="F125" s="252"/>
      <c r="G125" s="252"/>
      <c r="H125" s="228" t="s">
        <v>22</v>
      </c>
      <c r="I125" s="251" t="s">
        <v>17</v>
      </c>
      <c r="J125" s="252"/>
      <c r="K125" s="227" t="s">
        <v>29</v>
      </c>
      <c r="L125" s="227">
        <v>4</v>
      </c>
      <c r="M125" s="253" t="s">
        <v>19</v>
      </c>
      <c r="N125" s="252"/>
      <c r="O125" s="252"/>
      <c r="P125" s="227" t="s">
        <v>18</v>
      </c>
      <c r="Q125" s="44"/>
      <c r="R125" s="42"/>
      <c r="S125" s="42"/>
      <c r="T125" s="42"/>
      <c r="U125" s="42"/>
      <c r="V125" s="42">
        <f t="shared" si="1"/>
        <v>0</v>
      </c>
    </row>
    <row r="126" spans="1:24" s="50" customFormat="1" ht="24.9" customHeight="1">
      <c r="A126" s="6"/>
      <c r="B126" s="256">
        <v>2018</v>
      </c>
      <c r="C126" s="257"/>
      <c r="D126" s="231" t="s">
        <v>266</v>
      </c>
      <c r="E126" s="258" t="s">
        <v>267</v>
      </c>
      <c r="F126" s="257"/>
      <c r="G126" s="257"/>
      <c r="H126" s="231" t="s">
        <v>22</v>
      </c>
      <c r="I126" s="258" t="s">
        <v>17</v>
      </c>
      <c r="J126" s="257"/>
      <c r="K126" s="229" t="s">
        <v>18</v>
      </c>
      <c r="L126" s="229">
        <v>2</v>
      </c>
      <c r="M126" s="256" t="s">
        <v>19</v>
      </c>
      <c r="N126" s="257"/>
      <c r="O126" s="257"/>
      <c r="P126" s="229" t="s">
        <v>18</v>
      </c>
      <c r="Q126" s="38">
        <f>Q127+Q131+Q133</f>
        <v>0</v>
      </c>
      <c r="R126" s="38">
        <f>R127+R131+R133</f>
        <v>391863.13999999996</v>
      </c>
      <c r="S126" s="38"/>
      <c r="T126" s="38"/>
      <c r="U126" s="38"/>
      <c r="V126" s="38">
        <f t="shared" si="1"/>
        <v>391863.13999999996</v>
      </c>
    </row>
    <row r="127" spans="1:24" s="51" customFormat="1" ht="48" customHeight="1">
      <c r="A127" s="7"/>
      <c r="B127" s="259">
        <v>2018</v>
      </c>
      <c r="C127" s="260"/>
      <c r="D127" s="8" t="s">
        <v>268</v>
      </c>
      <c r="E127" s="261" t="s">
        <v>269</v>
      </c>
      <c r="F127" s="260"/>
      <c r="G127" s="260"/>
      <c r="H127" s="8" t="s">
        <v>22</v>
      </c>
      <c r="I127" s="261" t="s">
        <v>17</v>
      </c>
      <c r="J127" s="260"/>
      <c r="K127" s="226" t="s">
        <v>18</v>
      </c>
      <c r="L127" s="226">
        <v>3</v>
      </c>
      <c r="M127" s="259" t="s">
        <v>19</v>
      </c>
      <c r="N127" s="260"/>
      <c r="O127" s="260"/>
      <c r="P127" s="226" t="s">
        <v>18</v>
      </c>
      <c r="Q127" s="40">
        <f>Q129+Q130+Q128</f>
        <v>0</v>
      </c>
      <c r="R127" s="40">
        <f>R129+R130</f>
        <v>390153.35</v>
      </c>
      <c r="S127" s="40"/>
      <c r="T127" s="40"/>
      <c r="U127" s="40"/>
      <c r="V127" s="40">
        <f t="shared" si="1"/>
        <v>390153.35</v>
      </c>
    </row>
    <row r="128" spans="1:24" ht="24.9" customHeight="1">
      <c r="A128" s="1"/>
      <c r="B128" s="249">
        <v>2018</v>
      </c>
      <c r="C128" s="250"/>
      <c r="D128" s="228" t="s">
        <v>270</v>
      </c>
      <c r="E128" s="251" t="s">
        <v>271</v>
      </c>
      <c r="F128" s="252"/>
      <c r="G128" s="252"/>
      <c r="H128" s="228" t="s">
        <v>22</v>
      </c>
      <c r="I128" s="251" t="s">
        <v>17</v>
      </c>
      <c r="J128" s="252"/>
      <c r="K128" s="227" t="s">
        <v>29</v>
      </c>
      <c r="L128" s="227">
        <v>4</v>
      </c>
      <c r="M128" s="253" t="s">
        <v>19</v>
      </c>
      <c r="N128" s="252"/>
      <c r="O128" s="252"/>
      <c r="P128" s="227" t="s">
        <v>18</v>
      </c>
      <c r="Q128" s="44"/>
      <c r="R128" s="42"/>
      <c r="S128" s="42"/>
      <c r="T128" s="42"/>
      <c r="U128" s="42"/>
      <c r="V128" s="42">
        <f t="shared" si="1"/>
        <v>0</v>
      </c>
    </row>
    <row r="129" spans="1:22" ht="30.75" customHeight="1">
      <c r="A129" s="1"/>
      <c r="B129" s="249">
        <v>2018</v>
      </c>
      <c r="C129" s="250"/>
      <c r="D129" s="228" t="s">
        <v>272</v>
      </c>
      <c r="E129" s="251" t="s">
        <v>273</v>
      </c>
      <c r="F129" s="252"/>
      <c r="G129" s="252"/>
      <c r="H129" s="228" t="s">
        <v>22</v>
      </c>
      <c r="I129" s="251" t="s">
        <v>17</v>
      </c>
      <c r="J129" s="252"/>
      <c r="K129" s="227" t="s">
        <v>29</v>
      </c>
      <c r="L129" s="227">
        <v>4</v>
      </c>
      <c r="M129" s="253" t="s">
        <v>19</v>
      </c>
      <c r="N129" s="252"/>
      <c r="O129" s="252"/>
      <c r="P129" s="227" t="s">
        <v>18</v>
      </c>
      <c r="Q129" s="44"/>
      <c r="R129" s="44">
        <v>98610.85</v>
      </c>
      <c r="S129" s="44"/>
      <c r="T129" s="44"/>
      <c r="U129" s="44"/>
      <c r="V129" s="44">
        <f t="shared" si="1"/>
        <v>98610.85</v>
      </c>
    </row>
    <row r="130" spans="1:22" ht="24.9" customHeight="1">
      <c r="A130" s="1"/>
      <c r="B130" s="249">
        <v>2018</v>
      </c>
      <c r="C130" s="250"/>
      <c r="D130" s="228" t="s">
        <v>274</v>
      </c>
      <c r="E130" s="251" t="s">
        <v>275</v>
      </c>
      <c r="F130" s="252"/>
      <c r="G130" s="252"/>
      <c r="H130" s="228" t="s">
        <v>22</v>
      </c>
      <c r="I130" s="251" t="s">
        <v>17</v>
      </c>
      <c r="J130" s="252"/>
      <c r="K130" s="227" t="s">
        <v>29</v>
      </c>
      <c r="L130" s="227">
        <v>4</v>
      </c>
      <c r="M130" s="253" t="s">
        <v>19</v>
      </c>
      <c r="N130" s="252"/>
      <c r="O130" s="252"/>
      <c r="P130" s="227" t="s">
        <v>18</v>
      </c>
      <c r="Q130" s="44"/>
      <c r="R130" s="44">
        <v>291542.5</v>
      </c>
      <c r="S130" s="44"/>
      <c r="T130" s="44"/>
      <c r="U130" s="44"/>
      <c r="V130" s="44">
        <f t="shared" si="1"/>
        <v>291542.5</v>
      </c>
    </row>
    <row r="131" spans="1:22" s="51" customFormat="1" ht="24.9" customHeight="1">
      <c r="A131" s="7"/>
      <c r="B131" s="259">
        <v>2018</v>
      </c>
      <c r="C131" s="260"/>
      <c r="D131" s="8" t="s">
        <v>276</v>
      </c>
      <c r="E131" s="261" t="s">
        <v>277</v>
      </c>
      <c r="F131" s="260"/>
      <c r="G131" s="260"/>
      <c r="H131" s="8" t="s">
        <v>22</v>
      </c>
      <c r="I131" s="261" t="s">
        <v>17</v>
      </c>
      <c r="J131" s="260"/>
      <c r="K131" s="226" t="s">
        <v>18</v>
      </c>
      <c r="L131" s="226">
        <v>3</v>
      </c>
      <c r="M131" s="259" t="s">
        <v>19</v>
      </c>
      <c r="N131" s="260"/>
      <c r="O131" s="260"/>
      <c r="P131" s="226" t="s">
        <v>18</v>
      </c>
      <c r="Q131" s="40">
        <f>Q132</f>
        <v>0</v>
      </c>
      <c r="R131" s="40"/>
      <c r="S131" s="40"/>
      <c r="T131" s="40"/>
      <c r="U131" s="40"/>
      <c r="V131" s="40">
        <f t="shared" si="1"/>
        <v>0</v>
      </c>
    </row>
    <row r="132" spans="1:22" ht="24.9" customHeight="1">
      <c r="A132" s="1"/>
      <c r="B132" s="249">
        <v>2018</v>
      </c>
      <c r="C132" s="250"/>
      <c r="D132" s="228" t="s">
        <v>278</v>
      </c>
      <c r="E132" s="251" t="s">
        <v>279</v>
      </c>
      <c r="F132" s="252"/>
      <c r="G132" s="252"/>
      <c r="H132" s="228" t="s">
        <v>22</v>
      </c>
      <c r="I132" s="251" t="s">
        <v>17</v>
      </c>
      <c r="J132" s="252"/>
      <c r="K132" s="227" t="s">
        <v>29</v>
      </c>
      <c r="L132" s="227">
        <v>4</v>
      </c>
      <c r="M132" s="253" t="s">
        <v>19</v>
      </c>
      <c r="N132" s="252"/>
      <c r="O132" s="252"/>
      <c r="P132" s="227" t="s">
        <v>18</v>
      </c>
      <c r="Q132" s="44"/>
      <c r="R132" s="42"/>
      <c r="S132" s="42"/>
      <c r="T132" s="42"/>
      <c r="U132" s="42"/>
      <c r="V132" s="42">
        <f t="shared" si="1"/>
        <v>0</v>
      </c>
    </row>
    <row r="133" spans="1:22" s="51" customFormat="1" ht="24.9" customHeight="1">
      <c r="A133" s="7"/>
      <c r="B133" s="259">
        <v>2018</v>
      </c>
      <c r="C133" s="260"/>
      <c r="D133" s="8" t="s">
        <v>280</v>
      </c>
      <c r="E133" s="261" t="s">
        <v>281</v>
      </c>
      <c r="F133" s="260"/>
      <c r="G133" s="260"/>
      <c r="H133" s="8" t="s">
        <v>22</v>
      </c>
      <c r="I133" s="261" t="s">
        <v>17</v>
      </c>
      <c r="J133" s="260"/>
      <c r="K133" s="226" t="s">
        <v>18</v>
      </c>
      <c r="L133" s="226">
        <v>3</v>
      </c>
      <c r="M133" s="259" t="s">
        <v>19</v>
      </c>
      <c r="N133" s="260"/>
      <c r="O133" s="260"/>
      <c r="P133" s="226" t="s">
        <v>18</v>
      </c>
      <c r="Q133" s="40">
        <f>Q134+Q135+Q136+Q137+Q138+Q139+Q140</f>
        <v>0</v>
      </c>
      <c r="R133" s="40">
        <f>R134+R135+R136+R137+R138+R139+R140</f>
        <v>1709.79</v>
      </c>
      <c r="S133" s="40"/>
      <c r="T133" s="40"/>
      <c r="U133" s="40"/>
      <c r="V133" s="40">
        <f t="shared" si="1"/>
        <v>1709.79</v>
      </c>
    </row>
    <row r="134" spans="1:22" ht="24.9" customHeight="1">
      <c r="A134" s="1"/>
      <c r="B134" s="249">
        <v>2018</v>
      </c>
      <c r="C134" s="250"/>
      <c r="D134" s="228" t="s">
        <v>282</v>
      </c>
      <c r="E134" s="251" t="s">
        <v>283</v>
      </c>
      <c r="F134" s="252"/>
      <c r="G134" s="252"/>
      <c r="H134" s="228" t="s">
        <v>22</v>
      </c>
      <c r="I134" s="251" t="s">
        <v>17</v>
      </c>
      <c r="J134" s="252"/>
      <c r="K134" s="227" t="s">
        <v>29</v>
      </c>
      <c r="L134" s="227">
        <v>4</v>
      </c>
      <c r="M134" s="253" t="s">
        <v>19</v>
      </c>
      <c r="N134" s="252"/>
      <c r="O134" s="252"/>
      <c r="P134" s="227" t="s">
        <v>18</v>
      </c>
      <c r="Q134" s="44"/>
      <c r="R134" s="44"/>
      <c r="S134" s="42"/>
      <c r="T134" s="42"/>
      <c r="U134" s="42"/>
      <c r="V134" s="42">
        <f t="shared" ref="V134:V197" si="2">Q134+R134+S134+T134+U134</f>
        <v>0</v>
      </c>
    </row>
    <row r="135" spans="1:22" ht="24.9" customHeight="1">
      <c r="A135" s="1"/>
      <c r="B135" s="249">
        <v>2018</v>
      </c>
      <c r="C135" s="250"/>
      <c r="D135" s="228" t="s">
        <v>284</v>
      </c>
      <c r="E135" s="251" t="s">
        <v>285</v>
      </c>
      <c r="F135" s="252"/>
      <c r="G135" s="252"/>
      <c r="H135" s="228" t="s">
        <v>22</v>
      </c>
      <c r="I135" s="251" t="s">
        <v>17</v>
      </c>
      <c r="J135" s="252"/>
      <c r="K135" s="227" t="s">
        <v>29</v>
      </c>
      <c r="L135" s="227">
        <v>4</v>
      </c>
      <c r="M135" s="253" t="s">
        <v>19</v>
      </c>
      <c r="N135" s="252"/>
      <c r="O135" s="252"/>
      <c r="P135" s="227" t="s">
        <v>18</v>
      </c>
      <c r="Q135" s="44"/>
      <c r="R135" s="44"/>
      <c r="S135" s="42"/>
      <c r="T135" s="42"/>
      <c r="U135" s="42"/>
      <c r="V135" s="42">
        <f t="shared" si="2"/>
        <v>0</v>
      </c>
    </row>
    <row r="136" spans="1:22" ht="24.9" customHeight="1">
      <c r="A136" s="1"/>
      <c r="B136" s="249">
        <v>2018</v>
      </c>
      <c r="C136" s="250"/>
      <c r="D136" s="228" t="s">
        <v>286</v>
      </c>
      <c r="E136" s="251" t="s">
        <v>287</v>
      </c>
      <c r="F136" s="252"/>
      <c r="G136" s="252"/>
      <c r="H136" s="228" t="s">
        <v>22</v>
      </c>
      <c r="I136" s="251" t="s">
        <v>17</v>
      </c>
      <c r="J136" s="252"/>
      <c r="K136" s="227" t="s">
        <v>29</v>
      </c>
      <c r="L136" s="227">
        <v>4</v>
      </c>
      <c r="M136" s="253" t="s">
        <v>19</v>
      </c>
      <c r="N136" s="252"/>
      <c r="O136" s="252"/>
      <c r="P136" s="227" t="s">
        <v>18</v>
      </c>
      <c r="Q136" s="44"/>
      <c r="R136" s="44"/>
      <c r="S136" s="42"/>
      <c r="T136" s="42"/>
      <c r="U136" s="42"/>
      <c r="V136" s="42">
        <f t="shared" si="2"/>
        <v>0</v>
      </c>
    </row>
    <row r="137" spans="1:22" ht="24.9" customHeight="1">
      <c r="A137" s="1"/>
      <c r="B137" s="249">
        <v>2018</v>
      </c>
      <c r="C137" s="250"/>
      <c r="D137" s="228" t="s">
        <v>288</v>
      </c>
      <c r="E137" s="251" t="s">
        <v>289</v>
      </c>
      <c r="F137" s="252"/>
      <c r="G137" s="252"/>
      <c r="H137" s="228" t="s">
        <v>22</v>
      </c>
      <c r="I137" s="251" t="s">
        <v>17</v>
      </c>
      <c r="J137" s="252"/>
      <c r="K137" s="227" t="s">
        <v>29</v>
      </c>
      <c r="L137" s="227">
        <v>4</v>
      </c>
      <c r="M137" s="253" t="s">
        <v>19</v>
      </c>
      <c r="N137" s="252"/>
      <c r="O137" s="252"/>
      <c r="P137" s="227" t="s">
        <v>18</v>
      </c>
      <c r="Q137" s="44"/>
      <c r="R137" s="44"/>
      <c r="S137" s="42"/>
      <c r="T137" s="42"/>
      <c r="U137" s="42"/>
      <c r="V137" s="42">
        <f t="shared" si="2"/>
        <v>0</v>
      </c>
    </row>
    <row r="138" spans="1:22" ht="24.9" customHeight="1">
      <c r="A138" s="1"/>
      <c r="B138" s="249">
        <v>2018</v>
      </c>
      <c r="C138" s="250"/>
      <c r="D138" s="228" t="s">
        <v>290</v>
      </c>
      <c r="E138" s="251" t="s">
        <v>291</v>
      </c>
      <c r="F138" s="252"/>
      <c r="G138" s="252"/>
      <c r="H138" s="228" t="s">
        <v>22</v>
      </c>
      <c r="I138" s="251" t="s">
        <v>17</v>
      </c>
      <c r="J138" s="252"/>
      <c r="K138" s="227" t="s">
        <v>29</v>
      </c>
      <c r="L138" s="227">
        <v>4</v>
      </c>
      <c r="M138" s="253" t="s">
        <v>19</v>
      </c>
      <c r="N138" s="252"/>
      <c r="O138" s="252"/>
      <c r="P138" s="227" t="s">
        <v>18</v>
      </c>
      <c r="Q138" s="44"/>
      <c r="R138" s="44">
        <v>1709.79</v>
      </c>
      <c r="S138" s="42"/>
      <c r="T138" s="42"/>
      <c r="U138" s="42"/>
      <c r="V138" s="42">
        <f t="shared" si="2"/>
        <v>1709.79</v>
      </c>
    </row>
    <row r="139" spans="1:22" ht="24.9" customHeight="1">
      <c r="A139" s="1"/>
      <c r="B139" s="249">
        <v>2018</v>
      </c>
      <c r="C139" s="250"/>
      <c r="D139" s="228" t="s">
        <v>292</v>
      </c>
      <c r="E139" s="251" t="s">
        <v>293</v>
      </c>
      <c r="F139" s="252"/>
      <c r="G139" s="252"/>
      <c r="H139" s="228" t="s">
        <v>22</v>
      </c>
      <c r="I139" s="251" t="s">
        <v>17</v>
      </c>
      <c r="J139" s="252"/>
      <c r="K139" s="227" t="s">
        <v>29</v>
      </c>
      <c r="L139" s="227">
        <v>4</v>
      </c>
      <c r="M139" s="253" t="s">
        <v>19</v>
      </c>
      <c r="N139" s="252"/>
      <c r="O139" s="252"/>
      <c r="P139" s="227" t="s">
        <v>18</v>
      </c>
      <c r="Q139" s="44"/>
      <c r="R139" s="44"/>
      <c r="S139" s="42"/>
      <c r="T139" s="42"/>
      <c r="U139" s="42"/>
      <c r="V139" s="42">
        <f t="shared" si="2"/>
        <v>0</v>
      </c>
    </row>
    <row r="140" spans="1:22" ht="24.9" customHeight="1">
      <c r="A140" s="1"/>
      <c r="B140" s="249">
        <v>2018</v>
      </c>
      <c r="C140" s="250"/>
      <c r="D140" s="228" t="s">
        <v>294</v>
      </c>
      <c r="E140" s="251" t="s">
        <v>295</v>
      </c>
      <c r="F140" s="252"/>
      <c r="G140" s="252"/>
      <c r="H140" s="228" t="s">
        <v>22</v>
      </c>
      <c r="I140" s="251" t="s">
        <v>17</v>
      </c>
      <c r="J140" s="252"/>
      <c r="K140" s="227" t="s">
        <v>29</v>
      </c>
      <c r="L140" s="227">
        <v>4</v>
      </c>
      <c r="M140" s="253" t="s">
        <v>19</v>
      </c>
      <c r="N140" s="252"/>
      <c r="O140" s="252"/>
      <c r="P140" s="227" t="s">
        <v>18</v>
      </c>
      <c r="Q140" s="44"/>
      <c r="R140" s="44"/>
      <c r="S140" s="42"/>
      <c r="T140" s="42"/>
      <c r="U140" s="42"/>
      <c r="V140" s="42">
        <f t="shared" si="2"/>
        <v>0</v>
      </c>
    </row>
    <row r="141" spans="1:22" s="50" customFormat="1" ht="24.9" customHeight="1">
      <c r="A141" s="6"/>
      <c r="B141" s="256">
        <v>2018</v>
      </c>
      <c r="C141" s="257"/>
      <c r="D141" s="231" t="s">
        <v>296</v>
      </c>
      <c r="E141" s="258" t="s">
        <v>297</v>
      </c>
      <c r="F141" s="257"/>
      <c r="G141" s="257"/>
      <c r="H141" s="231" t="s">
        <v>22</v>
      </c>
      <c r="I141" s="258" t="s">
        <v>17</v>
      </c>
      <c r="J141" s="257"/>
      <c r="K141" s="229" t="s">
        <v>18</v>
      </c>
      <c r="L141" s="229">
        <v>2</v>
      </c>
      <c r="M141" s="256" t="s">
        <v>19</v>
      </c>
      <c r="N141" s="257"/>
      <c r="O141" s="257"/>
      <c r="P141" s="229" t="s">
        <v>18</v>
      </c>
      <c r="Q141" s="38"/>
      <c r="R141" s="38"/>
      <c r="S141" s="38"/>
      <c r="T141" s="38"/>
      <c r="U141" s="38"/>
      <c r="V141" s="38">
        <f t="shared" si="2"/>
        <v>0</v>
      </c>
    </row>
    <row r="142" spans="1:22" s="51" customFormat="1" ht="24.9" customHeight="1">
      <c r="A142" s="7"/>
      <c r="B142" s="259">
        <v>2018</v>
      </c>
      <c r="C142" s="260"/>
      <c r="D142" s="8" t="s">
        <v>298</v>
      </c>
      <c r="E142" s="261" t="s">
        <v>299</v>
      </c>
      <c r="F142" s="260"/>
      <c r="G142" s="260"/>
      <c r="H142" s="8" t="s">
        <v>22</v>
      </c>
      <c r="I142" s="261" t="s">
        <v>17</v>
      </c>
      <c r="J142" s="260"/>
      <c r="K142" s="226" t="s">
        <v>18</v>
      </c>
      <c r="L142" s="226">
        <v>3</v>
      </c>
      <c r="M142" s="259" t="s">
        <v>19</v>
      </c>
      <c r="N142" s="260"/>
      <c r="O142" s="260"/>
      <c r="P142" s="226" t="s">
        <v>18</v>
      </c>
      <c r="Q142" s="40"/>
      <c r="R142" s="40"/>
      <c r="S142" s="40"/>
      <c r="T142" s="40"/>
      <c r="U142" s="40"/>
      <c r="V142" s="40">
        <f t="shared" si="2"/>
        <v>0</v>
      </c>
    </row>
    <row r="143" spans="1:22" ht="24.9" customHeight="1">
      <c r="A143" s="1"/>
      <c r="B143" s="249">
        <v>2018</v>
      </c>
      <c r="C143" s="250"/>
      <c r="D143" s="228" t="s">
        <v>300</v>
      </c>
      <c r="E143" s="251" t="s">
        <v>301</v>
      </c>
      <c r="F143" s="252"/>
      <c r="G143" s="252"/>
      <c r="H143" s="228" t="s">
        <v>22</v>
      </c>
      <c r="I143" s="251" t="s">
        <v>17</v>
      </c>
      <c r="J143" s="252"/>
      <c r="K143" s="227" t="s">
        <v>29</v>
      </c>
      <c r="L143" s="227">
        <v>4</v>
      </c>
      <c r="M143" s="253" t="s">
        <v>19</v>
      </c>
      <c r="N143" s="252"/>
      <c r="O143" s="252"/>
      <c r="P143" s="227" t="s">
        <v>18</v>
      </c>
      <c r="Q143" s="44"/>
      <c r="R143" s="42"/>
      <c r="S143" s="42"/>
      <c r="T143" s="42"/>
      <c r="U143" s="42"/>
      <c r="V143" s="42">
        <f t="shared" si="2"/>
        <v>0</v>
      </c>
    </row>
    <row r="144" spans="1:22" s="51" customFormat="1" ht="24.9" customHeight="1">
      <c r="A144" s="7"/>
      <c r="B144" s="259">
        <v>2018</v>
      </c>
      <c r="C144" s="260"/>
      <c r="D144" s="8" t="s">
        <v>302</v>
      </c>
      <c r="E144" s="261" t="s">
        <v>303</v>
      </c>
      <c r="F144" s="260"/>
      <c r="G144" s="260"/>
      <c r="H144" s="8" t="s">
        <v>22</v>
      </c>
      <c r="I144" s="261" t="s">
        <v>17</v>
      </c>
      <c r="J144" s="260"/>
      <c r="K144" s="226" t="s">
        <v>18</v>
      </c>
      <c r="L144" s="226">
        <v>3</v>
      </c>
      <c r="M144" s="259" t="s">
        <v>19</v>
      </c>
      <c r="N144" s="260"/>
      <c r="O144" s="260"/>
      <c r="P144" s="226" t="s">
        <v>18</v>
      </c>
      <c r="Q144" s="40"/>
      <c r="R144" s="40"/>
      <c r="S144" s="40"/>
      <c r="T144" s="40"/>
      <c r="U144" s="40"/>
      <c r="V144" s="40">
        <f t="shared" si="2"/>
        <v>0</v>
      </c>
    </row>
    <row r="145" spans="1:22" ht="24.9" customHeight="1">
      <c r="A145" s="1"/>
      <c r="B145" s="249">
        <v>2018</v>
      </c>
      <c r="C145" s="250"/>
      <c r="D145" s="228" t="s">
        <v>304</v>
      </c>
      <c r="E145" s="251" t="s">
        <v>305</v>
      </c>
      <c r="F145" s="252"/>
      <c r="G145" s="252"/>
      <c r="H145" s="228" t="s">
        <v>22</v>
      </c>
      <c r="I145" s="251" t="s">
        <v>17</v>
      </c>
      <c r="J145" s="252"/>
      <c r="K145" s="227" t="s">
        <v>29</v>
      </c>
      <c r="L145" s="227">
        <v>4</v>
      </c>
      <c r="M145" s="253" t="s">
        <v>19</v>
      </c>
      <c r="N145" s="252"/>
      <c r="O145" s="252"/>
      <c r="P145" s="227" t="s">
        <v>18</v>
      </c>
      <c r="Q145" s="44"/>
      <c r="R145" s="42"/>
      <c r="S145" s="42"/>
      <c r="T145" s="42"/>
      <c r="U145" s="42"/>
      <c r="V145" s="42">
        <f t="shared" si="2"/>
        <v>0</v>
      </c>
    </row>
    <row r="146" spans="1:22" s="51" customFormat="1" ht="24.9" customHeight="1">
      <c r="A146" s="7"/>
      <c r="B146" s="259">
        <v>2018</v>
      </c>
      <c r="C146" s="260"/>
      <c r="D146" s="8" t="s">
        <v>306</v>
      </c>
      <c r="E146" s="261" t="s">
        <v>307</v>
      </c>
      <c r="F146" s="260"/>
      <c r="G146" s="260"/>
      <c r="H146" s="8" t="s">
        <v>22</v>
      </c>
      <c r="I146" s="261" t="s">
        <v>17</v>
      </c>
      <c r="J146" s="260"/>
      <c r="K146" s="226" t="s">
        <v>18</v>
      </c>
      <c r="L146" s="226">
        <v>3</v>
      </c>
      <c r="M146" s="259" t="s">
        <v>19</v>
      </c>
      <c r="N146" s="260"/>
      <c r="O146" s="260"/>
      <c r="P146" s="226" t="s">
        <v>18</v>
      </c>
      <c r="Q146" s="40"/>
      <c r="R146" s="40"/>
      <c r="S146" s="40"/>
      <c r="T146" s="40"/>
      <c r="U146" s="40"/>
      <c r="V146" s="40">
        <f t="shared" si="2"/>
        <v>0</v>
      </c>
    </row>
    <row r="147" spans="1:22" ht="24.9" customHeight="1">
      <c r="A147" s="1"/>
      <c r="B147" s="249">
        <v>2018</v>
      </c>
      <c r="C147" s="250"/>
      <c r="D147" s="228" t="s">
        <v>308</v>
      </c>
      <c r="E147" s="251" t="s">
        <v>309</v>
      </c>
      <c r="F147" s="252"/>
      <c r="G147" s="252"/>
      <c r="H147" s="228" t="s">
        <v>22</v>
      </c>
      <c r="I147" s="251" t="s">
        <v>17</v>
      </c>
      <c r="J147" s="252"/>
      <c r="K147" s="227" t="s">
        <v>29</v>
      </c>
      <c r="L147" s="227">
        <v>4</v>
      </c>
      <c r="M147" s="253" t="s">
        <v>19</v>
      </c>
      <c r="N147" s="252"/>
      <c r="O147" s="252"/>
      <c r="P147" s="227" t="s">
        <v>18</v>
      </c>
      <c r="Q147" s="44"/>
      <c r="R147" s="42"/>
      <c r="S147" s="42"/>
      <c r="T147" s="42"/>
      <c r="U147" s="42"/>
      <c r="V147" s="42">
        <f t="shared" si="2"/>
        <v>0</v>
      </c>
    </row>
    <row r="148" spans="1:22" s="51" customFormat="1" ht="24.9" customHeight="1">
      <c r="A148" s="7"/>
      <c r="B148" s="259">
        <v>2018</v>
      </c>
      <c r="C148" s="260"/>
      <c r="D148" s="8" t="s">
        <v>310</v>
      </c>
      <c r="E148" s="261" t="s">
        <v>311</v>
      </c>
      <c r="F148" s="260"/>
      <c r="G148" s="260"/>
      <c r="H148" s="8" t="s">
        <v>22</v>
      </c>
      <c r="I148" s="261" t="s">
        <v>17</v>
      </c>
      <c r="J148" s="260"/>
      <c r="K148" s="226" t="s">
        <v>18</v>
      </c>
      <c r="L148" s="226">
        <v>3</v>
      </c>
      <c r="M148" s="259" t="s">
        <v>19</v>
      </c>
      <c r="N148" s="260"/>
      <c r="O148" s="260"/>
      <c r="P148" s="226" t="s">
        <v>18</v>
      </c>
      <c r="Q148" s="40"/>
      <c r="R148" s="40"/>
      <c r="S148" s="40"/>
      <c r="T148" s="40"/>
      <c r="U148" s="40"/>
      <c r="V148" s="40">
        <f t="shared" si="2"/>
        <v>0</v>
      </c>
    </row>
    <row r="149" spans="1:22" ht="24.9" customHeight="1">
      <c r="A149" s="1"/>
      <c r="B149" s="249">
        <v>2018</v>
      </c>
      <c r="C149" s="250"/>
      <c r="D149" s="228" t="s">
        <v>312</v>
      </c>
      <c r="E149" s="251" t="s">
        <v>313</v>
      </c>
      <c r="F149" s="252"/>
      <c r="G149" s="252"/>
      <c r="H149" s="228" t="s">
        <v>22</v>
      </c>
      <c r="I149" s="251" t="s">
        <v>17</v>
      </c>
      <c r="J149" s="252"/>
      <c r="K149" s="227" t="s">
        <v>29</v>
      </c>
      <c r="L149" s="227">
        <v>4</v>
      </c>
      <c r="M149" s="253" t="s">
        <v>19</v>
      </c>
      <c r="N149" s="252"/>
      <c r="O149" s="252"/>
      <c r="P149" s="227" t="s">
        <v>18</v>
      </c>
      <c r="Q149" s="44"/>
      <c r="R149" s="42"/>
      <c r="S149" s="42"/>
      <c r="T149" s="42"/>
      <c r="U149" s="42"/>
      <c r="V149" s="42">
        <f t="shared" si="2"/>
        <v>0</v>
      </c>
    </row>
    <row r="150" spans="1:22" s="51" customFormat="1" ht="24.9" customHeight="1">
      <c r="A150" s="7"/>
      <c r="B150" s="259">
        <v>2018</v>
      </c>
      <c r="C150" s="260"/>
      <c r="D150" s="8" t="s">
        <v>314</v>
      </c>
      <c r="E150" s="261" t="s">
        <v>315</v>
      </c>
      <c r="F150" s="260"/>
      <c r="G150" s="260"/>
      <c r="H150" s="8" t="s">
        <v>22</v>
      </c>
      <c r="I150" s="261" t="s">
        <v>17</v>
      </c>
      <c r="J150" s="260"/>
      <c r="K150" s="226" t="s">
        <v>18</v>
      </c>
      <c r="L150" s="226">
        <v>3</v>
      </c>
      <c r="M150" s="259" t="s">
        <v>19</v>
      </c>
      <c r="N150" s="260"/>
      <c r="O150" s="260"/>
      <c r="P150" s="226" t="s">
        <v>18</v>
      </c>
      <c r="Q150" s="40"/>
      <c r="R150" s="40"/>
      <c r="S150" s="40"/>
      <c r="T150" s="40"/>
      <c r="U150" s="40"/>
      <c r="V150" s="40">
        <f t="shared" si="2"/>
        <v>0</v>
      </c>
    </row>
    <row r="151" spans="1:22" ht="24.9" customHeight="1">
      <c r="A151" s="1"/>
      <c r="B151" s="249">
        <v>2018</v>
      </c>
      <c r="C151" s="250"/>
      <c r="D151" s="228" t="s">
        <v>316</v>
      </c>
      <c r="E151" s="251" t="s">
        <v>317</v>
      </c>
      <c r="F151" s="252"/>
      <c r="G151" s="252"/>
      <c r="H151" s="228" t="s">
        <v>22</v>
      </c>
      <c r="I151" s="251" t="s">
        <v>17</v>
      </c>
      <c r="J151" s="252"/>
      <c r="K151" s="227" t="s">
        <v>29</v>
      </c>
      <c r="L151" s="227">
        <v>4</v>
      </c>
      <c r="M151" s="253" t="s">
        <v>19</v>
      </c>
      <c r="N151" s="252"/>
      <c r="O151" s="252"/>
      <c r="P151" s="227" t="s">
        <v>18</v>
      </c>
      <c r="Q151" s="44"/>
      <c r="R151" s="42"/>
      <c r="S151" s="42"/>
      <c r="T151" s="42"/>
      <c r="U151" s="42"/>
      <c r="V151" s="42">
        <f t="shared" si="2"/>
        <v>0</v>
      </c>
    </row>
    <row r="152" spans="1:22" s="50" customFormat="1" ht="24.9" customHeight="1">
      <c r="A152" s="6"/>
      <c r="B152" s="256">
        <v>2018</v>
      </c>
      <c r="C152" s="257"/>
      <c r="D152" s="231" t="s">
        <v>318</v>
      </c>
      <c r="E152" s="258" t="s">
        <v>319</v>
      </c>
      <c r="F152" s="257"/>
      <c r="G152" s="257"/>
      <c r="H152" s="231" t="s">
        <v>22</v>
      </c>
      <c r="I152" s="258" t="s">
        <v>17</v>
      </c>
      <c r="J152" s="257"/>
      <c r="K152" s="229" t="s">
        <v>18</v>
      </c>
      <c r="L152" s="229">
        <v>2</v>
      </c>
      <c r="M152" s="256" t="s">
        <v>19</v>
      </c>
      <c r="N152" s="257"/>
      <c r="O152" s="257"/>
      <c r="P152" s="229" t="s">
        <v>18</v>
      </c>
      <c r="Q152" s="38"/>
      <c r="R152" s="38"/>
      <c r="S152" s="38"/>
      <c r="T152" s="38"/>
      <c r="U152" s="38"/>
      <c r="V152" s="38">
        <f t="shared" si="2"/>
        <v>0</v>
      </c>
    </row>
    <row r="153" spans="1:22" s="51" customFormat="1" ht="24.9" customHeight="1">
      <c r="A153" s="7"/>
      <c r="B153" s="259">
        <v>2018</v>
      </c>
      <c r="C153" s="260"/>
      <c r="D153" s="8" t="s">
        <v>320</v>
      </c>
      <c r="E153" s="261" t="s">
        <v>321</v>
      </c>
      <c r="F153" s="260"/>
      <c r="G153" s="260"/>
      <c r="H153" s="8" t="s">
        <v>22</v>
      </c>
      <c r="I153" s="261" t="s">
        <v>17</v>
      </c>
      <c r="J153" s="260"/>
      <c r="K153" s="226" t="s">
        <v>18</v>
      </c>
      <c r="L153" s="226">
        <v>3</v>
      </c>
      <c r="M153" s="259" t="s">
        <v>19</v>
      </c>
      <c r="N153" s="260"/>
      <c r="O153" s="260"/>
      <c r="P153" s="226" t="s">
        <v>18</v>
      </c>
      <c r="Q153" s="40"/>
      <c r="R153" s="40"/>
      <c r="S153" s="40"/>
      <c r="T153" s="40"/>
      <c r="U153" s="40"/>
      <c r="V153" s="40">
        <f t="shared" si="2"/>
        <v>0</v>
      </c>
    </row>
    <row r="154" spans="1:22" ht="24.9" customHeight="1">
      <c r="A154" s="1"/>
      <c r="B154" s="249">
        <v>2018</v>
      </c>
      <c r="C154" s="250"/>
      <c r="D154" s="228" t="s">
        <v>322</v>
      </c>
      <c r="E154" s="251" t="s">
        <v>323</v>
      </c>
      <c r="F154" s="252"/>
      <c r="G154" s="252"/>
      <c r="H154" s="228" t="s">
        <v>22</v>
      </c>
      <c r="I154" s="251" t="s">
        <v>17</v>
      </c>
      <c r="J154" s="252"/>
      <c r="K154" s="227" t="s">
        <v>29</v>
      </c>
      <c r="L154" s="227">
        <v>4</v>
      </c>
      <c r="M154" s="253" t="s">
        <v>19</v>
      </c>
      <c r="N154" s="252"/>
      <c r="O154" s="252"/>
      <c r="P154" s="227" t="s">
        <v>18</v>
      </c>
      <c r="Q154" s="44"/>
      <c r="R154" s="42"/>
      <c r="S154" s="42"/>
      <c r="T154" s="42"/>
      <c r="U154" s="42"/>
      <c r="V154" s="42">
        <f t="shared" si="2"/>
        <v>0</v>
      </c>
    </row>
    <row r="155" spans="1:22" ht="24.9" customHeight="1">
      <c r="A155" s="1"/>
      <c r="B155" s="249">
        <v>2018</v>
      </c>
      <c r="C155" s="250"/>
      <c r="D155" s="228" t="s">
        <v>324</v>
      </c>
      <c r="E155" s="251" t="s">
        <v>325</v>
      </c>
      <c r="F155" s="252"/>
      <c r="G155" s="252"/>
      <c r="H155" s="228" t="s">
        <v>22</v>
      </c>
      <c r="I155" s="251" t="s">
        <v>17</v>
      </c>
      <c r="J155" s="252"/>
      <c r="K155" s="227" t="s">
        <v>29</v>
      </c>
      <c r="L155" s="227">
        <v>4</v>
      </c>
      <c r="M155" s="253" t="s">
        <v>19</v>
      </c>
      <c r="N155" s="252"/>
      <c r="O155" s="252"/>
      <c r="P155" s="227" t="s">
        <v>18</v>
      </c>
      <c r="Q155" s="44"/>
      <c r="R155" s="42"/>
      <c r="S155" s="42"/>
      <c r="T155" s="42"/>
      <c r="U155" s="42"/>
      <c r="V155" s="42">
        <f t="shared" si="2"/>
        <v>0</v>
      </c>
    </row>
    <row r="156" spans="1:22" s="50" customFormat="1" ht="24.9" customHeight="1">
      <c r="A156" s="6"/>
      <c r="B156" s="256">
        <v>2018</v>
      </c>
      <c r="C156" s="257"/>
      <c r="D156" s="231" t="s">
        <v>326</v>
      </c>
      <c r="E156" s="258" t="s">
        <v>327</v>
      </c>
      <c r="F156" s="257"/>
      <c r="G156" s="257"/>
      <c r="H156" s="231" t="s">
        <v>22</v>
      </c>
      <c r="I156" s="258" t="s">
        <v>17</v>
      </c>
      <c r="J156" s="257"/>
      <c r="K156" s="229" t="s">
        <v>18</v>
      </c>
      <c r="L156" s="229">
        <v>2</v>
      </c>
      <c r="M156" s="256" t="s">
        <v>19</v>
      </c>
      <c r="N156" s="257"/>
      <c r="O156" s="257"/>
      <c r="P156" s="229" t="s">
        <v>18</v>
      </c>
      <c r="Q156" s="38"/>
      <c r="R156" s="38"/>
      <c r="S156" s="38"/>
      <c r="T156" s="38"/>
      <c r="U156" s="38"/>
      <c r="V156" s="38">
        <f t="shared" si="2"/>
        <v>0</v>
      </c>
    </row>
    <row r="157" spans="1:22" s="51" customFormat="1" ht="24.9" customHeight="1">
      <c r="A157" s="7"/>
      <c r="B157" s="259">
        <v>2018</v>
      </c>
      <c r="C157" s="260"/>
      <c r="D157" s="8" t="s">
        <v>328</v>
      </c>
      <c r="E157" s="261" t="s">
        <v>329</v>
      </c>
      <c r="F157" s="260"/>
      <c r="G157" s="260"/>
      <c r="H157" s="8" t="s">
        <v>22</v>
      </c>
      <c r="I157" s="261" t="s">
        <v>17</v>
      </c>
      <c r="J157" s="260"/>
      <c r="K157" s="226" t="s">
        <v>18</v>
      </c>
      <c r="L157" s="226">
        <v>3</v>
      </c>
      <c r="M157" s="259" t="s">
        <v>19</v>
      </c>
      <c r="N157" s="260"/>
      <c r="O157" s="260"/>
      <c r="P157" s="226" t="s">
        <v>18</v>
      </c>
      <c r="Q157" s="40"/>
      <c r="R157" s="40"/>
      <c r="S157" s="40"/>
      <c r="T157" s="40"/>
      <c r="U157" s="40"/>
      <c r="V157" s="40">
        <f t="shared" si="2"/>
        <v>0</v>
      </c>
    </row>
    <row r="158" spans="1:22" ht="24.9" customHeight="1">
      <c r="A158" s="1"/>
      <c r="B158" s="249">
        <v>2018</v>
      </c>
      <c r="C158" s="250"/>
      <c r="D158" s="228" t="s">
        <v>330</v>
      </c>
      <c r="E158" s="251" t="s">
        <v>331</v>
      </c>
      <c r="F158" s="252"/>
      <c r="G158" s="252"/>
      <c r="H158" s="228" t="s">
        <v>22</v>
      </c>
      <c r="I158" s="251" t="s">
        <v>17</v>
      </c>
      <c r="J158" s="252"/>
      <c r="K158" s="227" t="s">
        <v>29</v>
      </c>
      <c r="L158" s="227">
        <v>4</v>
      </c>
      <c r="M158" s="253" t="s">
        <v>19</v>
      </c>
      <c r="N158" s="252"/>
      <c r="O158" s="252"/>
      <c r="P158" s="227" t="s">
        <v>18</v>
      </c>
      <c r="Q158" s="44"/>
      <c r="R158" s="42"/>
      <c r="S158" s="42"/>
      <c r="T158" s="42"/>
      <c r="U158" s="42"/>
      <c r="V158" s="42">
        <f t="shared" si="2"/>
        <v>0</v>
      </c>
    </row>
    <row r="159" spans="1:22" ht="24.9" customHeight="1">
      <c r="A159" s="1"/>
      <c r="B159" s="249">
        <v>2018</v>
      </c>
      <c r="C159" s="250"/>
      <c r="D159" s="228" t="s">
        <v>332</v>
      </c>
      <c r="E159" s="251" t="s">
        <v>333</v>
      </c>
      <c r="F159" s="252"/>
      <c r="G159" s="252"/>
      <c r="H159" s="228" t="s">
        <v>22</v>
      </c>
      <c r="I159" s="251" t="s">
        <v>17</v>
      </c>
      <c r="J159" s="252"/>
      <c r="K159" s="227" t="s">
        <v>29</v>
      </c>
      <c r="L159" s="227">
        <v>4</v>
      </c>
      <c r="M159" s="253" t="s">
        <v>19</v>
      </c>
      <c r="N159" s="252"/>
      <c r="O159" s="252"/>
      <c r="P159" s="227" t="s">
        <v>18</v>
      </c>
      <c r="Q159" s="44"/>
      <c r="R159" s="42"/>
      <c r="S159" s="42"/>
      <c r="T159" s="42"/>
      <c r="U159" s="42"/>
      <c r="V159" s="42">
        <f t="shared" si="2"/>
        <v>0</v>
      </c>
    </row>
    <row r="160" spans="1:22" ht="24.9" customHeight="1">
      <c r="A160" s="1"/>
      <c r="B160" s="249">
        <v>2018</v>
      </c>
      <c r="C160" s="250"/>
      <c r="D160" s="228" t="s">
        <v>334</v>
      </c>
      <c r="E160" s="251" t="s">
        <v>335</v>
      </c>
      <c r="F160" s="252"/>
      <c r="G160" s="252"/>
      <c r="H160" s="228" t="s">
        <v>22</v>
      </c>
      <c r="I160" s="251" t="s">
        <v>17</v>
      </c>
      <c r="J160" s="252"/>
      <c r="K160" s="227" t="s">
        <v>29</v>
      </c>
      <c r="L160" s="227">
        <v>4</v>
      </c>
      <c r="M160" s="253" t="s">
        <v>19</v>
      </c>
      <c r="N160" s="252"/>
      <c r="O160" s="252"/>
      <c r="P160" s="227" t="s">
        <v>18</v>
      </c>
      <c r="Q160" s="44"/>
      <c r="R160" s="42"/>
      <c r="S160" s="42"/>
      <c r="T160" s="42"/>
      <c r="U160" s="42"/>
      <c r="V160" s="42">
        <f t="shared" si="2"/>
        <v>0</v>
      </c>
    </row>
    <row r="161" spans="1:22" s="51" customFormat="1" ht="24.9" customHeight="1">
      <c r="A161" s="7"/>
      <c r="B161" s="259">
        <v>2018</v>
      </c>
      <c r="C161" s="260"/>
      <c r="D161" s="8" t="s">
        <v>336</v>
      </c>
      <c r="E161" s="261" t="s">
        <v>337</v>
      </c>
      <c r="F161" s="260"/>
      <c r="G161" s="260"/>
      <c r="H161" s="8" t="s">
        <v>22</v>
      </c>
      <c r="I161" s="261" t="s">
        <v>17</v>
      </c>
      <c r="J161" s="260"/>
      <c r="K161" s="226" t="s">
        <v>18</v>
      </c>
      <c r="L161" s="226">
        <v>3</v>
      </c>
      <c r="M161" s="259" t="s">
        <v>19</v>
      </c>
      <c r="N161" s="260"/>
      <c r="O161" s="260"/>
      <c r="P161" s="226" t="s">
        <v>18</v>
      </c>
      <c r="Q161" s="40"/>
      <c r="R161" s="40"/>
      <c r="S161" s="40"/>
      <c r="T161" s="40"/>
      <c r="U161" s="40"/>
      <c r="V161" s="40">
        <f t="shared" si="2"/>
        <v>0</v>
      </c>
    </row>
    <row r="162" spans="1:22" ht="24.9" customHeight="1">
      <c r="A162" s="1"/>
      <c r="B162" s="249">
        <v>2018</v>
      </c>
      <c r="C162" s="250"/>
      <c r="D162" s="228" t="s">
        <v>338</v>
      </c>
      <c r="E162" s="251" t="s">
        <v>339</v>
      </c>
      <c r="F162" s="252"/>
      <c r="G162" s="252"/>
      <c r="H162" s="228" t="s">
        <v>22</v>
      </c>
      <c r="I162" s="251" t="s">
        <v>17</v>
      </c>
      <c r="J162" s="252"/>
      <c r="K162" s="227" t="s">
        <v>29</v>
      </c>
      <c r="L162" s="227">
        <v>4</v>
      </c>
      <c r="M162" s="253" t="s">
        <v>19</v>
      </c>
      <c r="N162" s="252"/>
      <c r="O162" s="252"/>
      <c r="P162" s="227" t="s">
        <v>18</v>
      </c>
      <c r="Q162" s="44"/>
      <c r="R162" s="42"/>
      <c r="S162" s="42"/>
      <c r="T162" s="42"/>
      <c r="U162" s="42"/>
      <c r="V162" s="42">
        <f t="shared" si="2"/>
        <v>0</v>
      </c>
    </row>
    <row r="163" spans="1:22" ht="24.9" customHeight="1">
      <c r="A163" s="1"/>
      <c r="B163" s="249">
        <v>2018</v>
      </c>
      <c r="C163" s="250"/>
      <c r="D163" s="228" t="s">
        <v>340</v>
      </c>
      <c r="E163" s="251" t="s">
        <v>341</v>
      </c>
      <c r="F163" s="252"/>
      <c r="G163" s="252"/>
      <c r="H163" s="228" t="s">
        <v>22</v>
      </c>
      <c r="I163" s="251" t="s">
        <v>17</v>
      </c>
      <c r="J163" s="252"/>
      <c r="K163" s="227" t="s">
        <v>29</v>
      </c>
      <c r="L163" s="227">
        <v>4</v>
      </c>
      <c r="M163" s="253" t="s">
        <v>19</v>
      </c>
      <c r="N163" s="252"/>
      <c r="O163" s="252"/>
      <c r="P163" s="227" t="s">
        <v>18</v>
      </c>
      <c r="Q163" s="44"/>
      <c r="R163" s="42"/>
      <c r="S163" s="42"/>
      <c r="T163" s="42"/>
      <c r="U163" s="42"/>
      <c r="V163" s="42">
        <f t="shared" si="2"/>
        <v>0</v>
      </c>
    </row>
    <row r="164" spans="1:22" ht="24.9" customHeight="1">
      <c r="A164" s="1"/>
      <c r="B164" s="249">
        <v>2018</v>
      </c>
      <c r="C164" s="250"/>
      <c r="D164" s="228" t="s">
        <v>342</v>
      </c>
      <c r="E164" s="251" t="s">
        <v>343</v>
      </c>
      <c r="F164" s="252"/>
      <c r="G164" s="252"/>
      <c r="H164" s="228" t="s">
        <v>22</v>
      </c>
      <c r="I164" s="251" t="s">
        <v>17</v>
      </c>
      <c r="J164" s="252"/>
      <c r="K164" s="227" t="s">
        <v>29</v>
      </c>
      <c r="L164" s="227">
        <v>4</v>
      </c>
      <c r="M164" s="253" t="s">
        <v>19</v>
      </c>
      <c r="N164" s="252"/>
      <c r="O164" s="252"/>
      <c r="P164" s="227" t="s">
        <v>18</v>
      </c>
      <c r="Q164" s="44"/>
      <c r="R164" s="42"/>
      <c r="S164" s="42"/>
      <c r="T164" s="42"/>
      <c r="U164" s="42"/>
      <c r="V164" s="42">
        <f t="shared" si="2"/>
        <v>0</v>
      </c>
    </row>
    <row r="165" spans="1:22" s="50" customFormat="1" ht="24.9" customHeight="1">
      <c r="A165" s="6"/>
      <c r="B165" s="256">
        <v>2018</v>
      </c>
      <c r="C165" s="257"/>
      <c r="D165" s="231" t="s">
        <v>344</v>
      </c>
      <c r="E165" s="258" t="s">
        <v>345</v>
      </c>
      <c r="F165" s="257"/>
      <c r="G165" s="257"/>
      <c r="H165" s="231" t="s">
        <v>22</v>
      </c>
      <c r="I165" s="258" t="s">
        <v>17</v>
      </c>
      <c r="J165" s="257"/>
      <c r="K165" s="229" t="s">
        <v>18</v>
      </c>
      <c r="L165" s="229">
        <v>2</v>
      </c>
      <c r="M165" s="256" t="s">
        <v>19</v>
      </c>
      <c r="N165" s="257"/>
      <c r="O165" s="257"/>
      <c r="P165" s="229" t="s">
        <v>18</v>
      </c>
      <c r="Q165" s="38"/>
      <c r="R165" s="38"/>
      <c r="S165" s="38"/>
      <c r="T165" s="38"/>
      <c r="U165" s="38"/>
      <c r="V165" s="38">
        <f t="shared" si="2"/>
        <v>0</v>
      </c>
    </row>
    <row r="166" spans="1:22" s="51" customFormat="1" ht="24.9" customHeight="1">
      <c r="A166" s="7"/>
      <c r="B166" s="259">
        <v>2018</v>
      </c>
      <c r="C166" s="260"/>
      <c r="D166" s="8" t="s">
        <v>346</v>
      </c>
      <c r="E166" s="261" t="s">
        <v>347</v>
      </c>
      <c r="F166" s="260"/>
      <c r="G166" s="260"/>
      <c r="H166" s="8" t="s">
        <v>22</v>
      </c>
      <c r="I166" s="261" t="s">
        <v>17</v>
      </c>
      <c r="J166" s="260"/>
      <c r="K166" s="226" t="s">
        <v>18</v>
      </c>
      <c r="L166" s="226">
        <v>3</v>
      </c>
      <c r="M166" s="259" t="s">
        <v>19</v>
      </c>
      <c r="N166" s="260"/>
      <c r="O166" s="260"/>
      <c r="P166" s="226" t="s">
        <v>18</v>
      </c>
      <c r="Q166" s="40"/>
      <c r="R166" s="40"/>
      <c r="S166" s="40"/>
      <c r="T166" s="40"/>
      <c r="U166" s="40"/>
      <c r="V166" s="40">
        <f t="shared" si="2"/>
        <v>0</v>
      </c>
    </row>
    <row r="167" spans="1:22" ht="24.9" customHeight="1">
      <c r="A167" s="1"/>
      <c r="B167" s="249">
        <v>2018</v>
      </c>
      <c r="C167" s="250"/>
      <c r="D167" s="228" t="s">
        <v>348</v>
      </c>
      <c r="E167" s="251" t="s">
        <v>349</v>
      </c>
      <c r="F167" s="252"/>
      <c r="G167" s="252"/>
      <c r="H167" s="228" t="s">
        <v>22</v>
      </c>
      <c r="I167" s="251" t="s">
        <v>17</v>
      </c>
      <c r="J167" s="252"/>
      <c r="K167" s="227" t="s">
        <v>29</v>
      </c>
      <c r="L167" s="227">
        <v>4</v>
      </c>
      <c r="M167" s="253" t="s">
        <v>19</v>
      </c>
      <c r="N167" s="252"/>
      <c r="O167" s="252"/>
      <c r="P167" s="227" t="s">
        <v>18</v>
      </c>
      <c r="Q167" s="44"/>
      <c r="R167" s="42"/>
      <c r="S167" s="42"/>
      <c r="T167" s="42"/>
      <c r="U167" s="42"/>
      <c r="V167" s="42">
        <f t="shared" si="2"/>
        <v>0</v>
      </c>
    </row>
    <row r="168" spans="1:22" ht="24.9" customHeight="1">
      <c r="A168" s="1"/>
      <c r="B168" s="249">
        <v>2018</v>
      </c>
      <c r="C168" s="250"/>
      <c r="D168" s="228" t="s">
        <v>350</v>
      </c>
      <c r="E168" s="251" t="s">
        <v>351</v>
      </c>
      <c r="F168" s="252"/>
      <c r="G168" s="252"/>
      <c r="H168" s="228" t="s">
        <v>22</v>
      </c>
      <c r="I168" s="251" t="s">
        <v>17</v>
      </c>
      <c r="J168" s="252"/>
      <c r="K168" s="227" t="s">
        <v>29</v>
      </c>
      <c r="L168" s="227">
        <v>4</v>
      </c>
      <c r="M168" s="253" t="s">
        <v>19</v>
      </c>
      <c r="N168" s="252"/>
      <c r="O168" s="252"/>
      <c r="P168" s="227" t="s">
        <v>18</v>
      </c>
      <c r="Q168" s="44"/>
      <c r="R168" s="42"/>
      <c r="S168" s="42"/>
      <c r="T168" s="42"/>
      <c r="U168" s="42"/>
      <c r="V168" s="42">
        <f t="shared" si="2"/>
        <v>0</v>
      </c>
    </row>
    <row r="169" spans="1:22" ht="24.9" customHeight="1">
      <c r="A169" s="1"/>
      <c r="B169" s="249">
        <v>2018</v>
      </c>
      <c r="C169" s="250"/>
      <c r="D169" s="228" t="s">
        <v>352</v>
      </c>
      <c r="E169" s="251" t="s">
        <v>353</v>
      </c>
      <c r="F169" s="252"/>
      <c r="G169" s="252"/>
      <c r="H169" s="228" t="s">
        <v>22</v>
      </c>
      <c r="I169" s="251" t="s">
        <v>17</v>
      </c>
      <c r="J169" s="252"/>
      <c r="K169" s="227" t="s">
        <v>29</v>
      </c>
      <c r="L169" s="227">
        <v>4</v>
      </c>
      <c r="M169" s="253" t="s">
        <v>19</v>
      </c>
      <c r="N169" s="252"/>
      <c r="O169" s="252"/>
      <c r="P169" s="227" t="s">
        <v>18</v>
      </c>
      <c r="Q169" s="44"/>
      <c r="R169" s="42"/>
      <c r="S169" s="42"/>
      <c r="T169" s="42"/>
      <c r="U169" s="42"/>
      <c r="V169" s="42">
        <f t="shared" si="2"/>
        <v>0</v>
      </c>
    </row>
    <row r="170" spans="1:22" s="50" customFormat="1" ht="24.9" customHeight="1">
      <c r="A170" s="6"/>
      <c r="B170" s="256">
        <v>2018</v>
      </c>
      <c r="C170" s="257"/>
      <c r="D170" s="231" t="s">
        <v>354</v>
      </c>
      <c r="E170" s="258" t="s">
        <v>355</v>
      </c>
      <c r="F170" s="257"/>
      <c r="G170" s="257"/>
      <c r="H170" s="231" t="s">
        <v>22</v>
      </c>
      <c r="I170" s="258" t="s">
        <v>17</v>
      </c>
      <c r="J170" s="257"/>
      <c r="K170" s="229" t="s">
        <v>18</v>
      </c>
      <c r="L170" s="229">
        <v>2</v>
      </c>
      <c r="M170" s="256" t="s">
        <v>19</v>
      </c>
      <c r="N170" s="257"/>
      <c r="O170" s="257"/>
      <c r="P170" s="229" t="s">
        <v>18</v>
      </c>
      <c r="Q170" s="38">
        <f>Q175</f>
        <v>0</v>
      </c>
      <c r="R170" s="38"/>
      <c r="S170" s="38"/>
      <c r="T170" s="38"/>
      <c r="U170" s="38"/>
      <c r="V170" s="38">
        <f t="shared" si="2"/>
        <v>0</v>
      </c>
    </row>
    <row r="171" spans="1:22" s="51" customFormat="1" ht="24.9" customHeight="1">
      <c r="A171" s="7"/>
      <c r="B171" s="259">
        <v>2018</v>
      </c>
      <c r="C171" s="260"/>
      <c r="D171" s="8" t="s">
        <v>356</v>
      </c>
      <c r="E171" s="261" t="s">
        <v>357</v>
      </c>
      <c r="F171" s="260"/>
      <c r="G171" s="260"/>
      <c r="H171" s="8" t="s">
        <v>22</v>
      </c>
      <c r="I171" s="261" t="s">
        <v>17</v>
      </c>
      <c r="J171" s="260"/>
      <c r="K171" s="226" t="s">
        <v>18</v>
      </c>
      <c r="L171" s="226">
        <v>3</v>
      </c>
      <c r="M171" s="259" t="s">
        <v>19</v>
      </c>
      <c r="N171" s="260"/>
      <c r="O171" s="260"/>
      <c r="P171" s="226" t="s">
        <v>18</v>
      </c>
      <c r="Q171" s="40"/>
      <c r="R171" s="40"/>
      <c r="S171" s="40"/>
      <c r="T171" s="40"/>
      <c r="U171" s="40"/>
      <c r="V171" s="40">
        <f t="shared" si="2"/>
        <v>0</v>
      </c>
    </row>
    <row r="172" spans="1:22" ht="24.9" customHeight="1">
      <c r="A172" s="1"/>
      <c r="B172" s="249">
        <v>2018</v>
      </c>
      <c r="C172" s="250"/>
      <c r="D172" s="228" t="s">
        <v>358</v>
      </c>
      <c r="E172" s="251" t="s">
        <v>359</v>
      </c>
      <c r="F172" s="252"/>
      <c r="G172" s="252"/>
      <c r="H172" s="228" t="s">
        <v>22</v>
      </c>
      <c r="I172" s="251" t="s">
        <v>17</v>
      </c>
      <c r="J172" s="252"/>
      <c r="K172" s="227" t="s">
        <v>29</v>
      </c>
      <c r="L172" s="227">
        <v>4</v>
      </c>
      <c r="M172" s="253" t="s">
        <v>19</v>
      </c>
      <c r="N172" s="252"/>
      <c r="O172" s="252"/>
      <c r="P172" s="227" t="s">
        <v>18</v>
      </c>
      <c r="Q172" s="44"/>
      <c r="R172" s="42"/>
      <c r="S172" s="42"/>
      <c r="T172" s="42"/>
      <c r="U172" s="42"/>
      <c r="V172" s="42">
        <f t="shared" si="2"/>
        <v>0</v>
      </c>
    </row>
    <row r="173" spans="1:22" s="51" customFormat="1" ht="24.9" customHeight="1">
      <c r="A173" s="7"/>
      <c r="B173" s="259">
        <v>2018</v>
      </c>
      <c r="C173" s="260"/>
      <c r="D173" s="8" t="s">
        <v>360</v>
      </c>
      <c r="E173" s="261" t="s">
        <v>361</v>
      </c>
      <c r="F173" s="260"/>
      <c r="G173" s="260"/>
      <c r="H173" s="8" t="s">
        <v>22</v>
      </c>
      <c r="I173" s="261" t="s">
        <v>17</v>
      </c>
      <c r="J173" s="260"/>
      <c r="K173" s="226" t="s">
        <v>18</v>
      </c>
      <c r="L173" s="226">
        <v>3</v>
      </c>
      <c r="M173" s="259" t="s">
        <v>19</v>
      </c>
      <c r="N173" s="260"/>
      <c r="O173" s="260"/>
      <c r="P173" s="226" t="s">
        <v>18</v>
      </c>
      <c r="Q173" s="40"/>
      <c r="R173" s="40"/>
      <c r="S173" s="40"/>
      <c r="T173" s="40"/>
      <c r="U173" s="40"/>
      <c r="V173" s="40">
        <f t="shared" si="2"/>
        <v>0</v>
      </c>
    </row>
    <row r="174" spans="1:22" ht="24.9" customHeight="1">
      <c r="A174" s="1"/>
      <c r="B174" s="249">
        <v>2018</v>
      </c>
      <c r="C174" s="250"/>
      <c r="D174" s="228" t="s">
        <v>362</v>
      </c>
      <c r="E174" s="251" t="s">
        <v>363</v>
      </c>
      <c r="F174" s="252"/>
      <c r="G174" s="252"/>
      <c r="H174" s="228" t="s">
        <v>22</v>
      </c>
      <c r="I174" s="251" t="s">
        <v>17</v>
      </c>
      <c r="J174" s="252"/>
      <c r="K174" s="227" t="s">
        <v>29</v>
      </c>
      <c r="L174" s="227">
        <v>4</v>
      </c>
      <c r="M174" s="253" t="s">
        <v>19</v>
      </c>
      <c r="N174" s="252"/>
      <c r="O174" s="252"/>
      <c r="P174" s="227" t="s">
        <v>18</v>
      </c>
      <c r="Q174" s="44"/>
      <c r="R174" s="42"/>
      <c r="S174" s="42"/>
      <c r="T174" s="42"/>
      <c r="U174" s="42"/>
      <c r="V174" s="42">
        <f t="shared" si="2"/>
        <v>0</v>
      </c>
    </row>
    <row r="175" spans="1:22" s="51" customFormat="1" ht="24.9" customHeight="1">
      <c r="A175" s="7"/>
      <c r="B175" s="259">
        <v>2018</v>
      </c>
      <c r="C175" s="260"/>
      <c r="D175" s="8" t="s">
        <v>364</v>
      </c>
      <c r="E175" s="261" t="s">
        <v>365</v>
      </c>
      <c r="F175" s="260"/>
      <c r="G175" s="260"/>
      <c r="H175" s="8" t="s">
        <v>22</v>
      </c>
      <c r="I175" s="261" t="s">
        <v>17</v>
      </c>
      <c r="J175" s="260"/>
      <c r="K175" s="226" t="s">
        <v>18</v>
      </c>
      <c r="L175" s="226">
        <v>3</v>
      </c>
      <c r="M175" s="259" t="s">
        <v>19</v>
      </c>
      <c r="N175" s="260"/>
      <c r="O175" s="260"/>
      <c r="P175" s="226" t="s">
        <v>18</v>
      </c>
      <c r="Q175" s="40"/>
      <c r="R175" s="40"/>
      <c r="S175" s="40"/>
      <c r="T175" s="40"/>
      <c r="U175" s="40"/>
      <c r="V175" s="40">
        <f t="shared" si="2"/>
        <v>0</v>
      </c>
    </row>
    <row r="176" spans="1:22" ht="24.9" customHeight="1">
      <c r="A176" s="1"/>
      <c r="B176" s="249">
        <v>2018</v>
      </c>
      <c r="C176" s="250"/>
      <c r="D176" s="228" t="s">
        <v>366</v>
      </c>
      <c r="E176" s="251" t="s">
        <v>367</v>
      </c>
      <c r="F176" s="252"/>
      <c r="G176" s="252"/>
      <c r="H176" s="228" t="s">
        <v>22</v>
      </c>
      <c r="I176" s="251" t="s">
        <v>17</v>
      </c>
      <c r="J176" s="252"/>
      <c r="K176" s="227" t="s">
        <v>29</v>
      </c>
      <c r="L176" s="227">
        <v>4</v>
      </c>
      <c r="M176" s="253" t="s">
        <v>19</v>
      </c>
      <c r="N176" s="252"/>
      <c r="O176" s="252"/>
      <c r="P176" s="227" t="s">
        <v>18</v>
      </c>
      <c r="Q176" s="44"/>
      <c r="R176" s="42"/>
      <c r="S176" s="42"/>
      <c r="T176" s="42"/>
      <c r="U176" s="42"/>
      <c r="V176" s="42">
        <f t="shared" si="2"/>
        <v>0</v>
      </c>
    </row>
    <row r="177" spans="1:22" ht="24.9" customHeight="1">
      <c r="A177" s="1"/>
      <c r="B177" s="249">
        <v>2018</v>
      </c>
      <c r="C177" s="250"/>
      <c r="D177" s="228" t="s">
        <v>368</v>
      </c>
      <c r="E177" s="251" t="s">
        <v>369</v>
      </c>
      <c r="F177" s="252"/>
      <c r="G177" s="252"/>
      <c r="H177" s="228" t="s">
        <v>22</v>
      </c>
      <c r="I177" s="251" t="s">
        <v>17</v>
      </c>
      <c r="J177" s="252"/>
      <c r="K177" s="227" t="s">
        <v>29</v>
      </c>
      <c r="L177" s="227">
        <v>4</v>
      </c>
      <c r="M177" s="253" t="s">
        <v>19</v>
      </c>
      <c r="N177" s="252"/>
      <c r="O177" s="252"/>
      <c r="P177" s="227" t="s">
        <v>18</v>
      </c>
      <c r="Q177" s="44"/>
      <c r="R177" s="42"/>
      <c r="S177" s="42"/>
      <c r="T177" s="42"/>
      <c r="U177" s="42"/>
      <c r="V177" s="42">
        <f t="shared" si="2"/>
        <v>0</v>
      </c>
    </row>
    <row r="178" spans="1:22" s="50" customFormat="1" ht="24.9" customHeight="1">
      <c r="A178" s="6"/>
      <c r="B178" s="256">
        <v>2018</v>
      </c>
      <c r="C178" s="257"/>
      <c r="D178" s="231" t="s">
        <v>370</v>
      </c>
      <c r="E178" s="258" t="s">
        <v>371</v>
      </c>
      <c r="F178" s="257"/>
      <c r="G178" s="257"/>
      <c r="H178" s="231" t="s">
        <v>22</v>
      </c>
      <c r="I178" s="258" t="s">
        <v>17</v>
      </c>
      <c r="J178" s="257"/>
      <c r="K178" s="229" t="s">
        <v>18</v>
      </c>
      <c r="L178" s="229">
        <v>1</v>
      </c>
      <c r="M178" s="256"/>
      <c r="N178" s="257"/>
      <c r="O178" s="257"/>
      <c r="P178" s="229"/>
      <c r="Q178" s="38">
        <f>Q179</f>
        <v>0</v>
      </c>
      <c r="R178" s="38"/>
      <c r="S178" s="38"/>
      <c r="T178" s="38"/>
      <c r="U178" s="38"/>
      <c r="V178" s="38">
        <f t="shared" si="2"/>
        <v>0</v>
      </c>
    </row>
    <row r="179" spans="1:22" s="50" customFormat="1" ht="24.9" customHeight="1">
      <c r="A179" s="6"/>
      <c r="B179" s="256">
        <v>2018</v>
      </c>
      <c r="C179" s="257"/>
      <c r="D179" s="231" t="s">
        <v>372</v>
      </c>
      <c r="E179" s="258" t="s">
        <v>371</v>
      </c>
      <c r="F179" s="257"/>
      <c r="G179" s="257"/>
      <c r="H179" s="231" t="s">
        <v>22</v>
      </c>
      <c r="I179" s="258" t="s">
        <v>17</v>
      </c>
      <c r="J179" s="257"/>
      <c r="K179" s="229" t="s">
        <v>18</v>
      </c>
      <c r="L179" s="229">
        <v>2</v>
      </c>
      <c r="M179" s="256"/>
      <c r="N179" s="257"/>
      <c r="O179" s="257"/>
      <c r="P179" s="229"/>
      <c r="Q179" s="38">
        <f>Q184</f>
        <v>0</v>
      </c>
      <c r="R179" s="38"/>
      <c r="S179" s="38"/>
      <c r="T179" s="38"/>
      <c r="U179" s="38"/>
      <c r="V179" s="38">
        <f t="shared" si="2"/>
        <v>0</v>
      </c>
    </row>
    <row r="180" spans="1:22" s="51" customFormat="1" ht="24.9" customHeight="1">
      <c r="A180" s="7"/>
      <c r="B180" s="259">
        <v>2018</v>
      </c>
      <c r="C180" s="260"/>
      <c r="D180" s="8" t="s">
        <v>373</v>
      </c>
      <c r="E180" s="261" t="s">
        <v>374</v>
      </c>
      <c r="F180" s="262"/>
      <c r="G180" s="262"/>
      <c r="H180" s="8" t="s">
        <v>22</v>
      </c>
      <c r="I180" s="261" t="s">
        <v>17</v>
      </c>
      <c r="J180" s="260"/>
      <c r="K180" s="226" t="s">
        <v>18</v>
      </c>
      <c r="L180" s="226">
        <v>3</v>
      </c>
      <c r="M180" s="259"/>
      <c r="N180" s="260"/>
      <c r="O180" s="260"/>
      <c r="P180" s="226"/>
      <c r="Q180" s="40"/>
      <c r="R180" s="40"/>
      <c r="S180" s="40"/>
      <c r="T180" s="40"/>
      <c r="U180" s="40"/>
      <c r="V180" s="40">
        <f t="shared" si="2"/>
        <v>0</v>
      </c>
    </row>
    <row r="181" spans="1:22" ht="24.9" customHeight="1">
      <c r="A181" s="1"/>
      <c r="B181" s="249">
        <v>2018</v>
      </c>
      <c r="C181" s="250"/>
      <c r="D181" s="228" t="s">
        <v>375</v>
      </c>
      <c r="E181" s="251" t="s">
        <v>376</v>
      </c>
      <c r="F181" s="252"/>
      <c r="G181" s="252"/>
      <c r="H181" s="228" t="s">
        <v>22</v>
      </c>
      <c r="I181" s="251" t="s">
        <v>17</v>
      </c>
      <c r="J181" s="252"/>
      <c r="K181" s="227" t="s">
        <v>29</v>
      </c>
      <c r="L181" s="227">
        <v>4</v>
      </c>
      <c r="M181" s="253" t="s">
        <v>19</v>
      </c>
      <c r="N181" s="252"/>
      <c r="O181" s="252"/>
      <c r="P181" s="227" t="s">
        <v>18</v>
      </c>
      <c r="Q181" s="44"/>
      <c r="R181" s="42"/>
      <c r="S181" s="42"/>
      <c r="T181" s="42"/>
      <c r="U181" s="42"/>
      <c r="V181" s="42">
        <f t="shared" si="2"/>
        <v>0</v>
      </c>
    </row>
    <row r="182" spans="1:22" ht="24.9" customHeight="1">
      <c r="A182" s="1"/>
      <c r="B182" s="249">
        <v>2018</v>
      </c>
      <c r="C182" s="250"/>
      <c r="D182" s="228" t="s">
        <v>377</v>
      </c>
      <c r="E182" s="251" t="s">
        <v>378</v>
      </c>
      <c r="F182" s="252"/>
      <c r="G182" s="252"/>
      <c r="H182" s="228" t="s">
        <v>22</v>
      </c>
      <c r="I182" s="251" t="s">
        <v>17</v>
      </c>
      <c r="J182" s="252"/>
      <c r="K182" s="227" t="s">
        <v>29</v>
      </c>
      <c r="L182" s="227">
        <v>4</v>
      </c>
      <c r="M182" s="253" t="s">
        <v>19</v>
      </c>
      <c r="N182" s="252"/>
      <c r="O182" s="252"/>
      <c r="P182" s="227" t="s">
        <v>18</v>
      </c>
      <c r="Q182" s="44"/>
      <c r="R182" s="42"/>
      <c r="S182" s="42"/>
      <c r="T182" s="42"/>
      <c r="U182" s="42"/>
      <c r="V182" s="42">
        <f t="shared" si="2"/>
        <v>0</v>
      </c>
    </row>
    <row r="183" spans="1:22" ht="24.9" customHeight="1">
      <c r="A183" s="1"/>
      <c r="B183" s="249">
        <v>2018</v>
      </c>
      <c r="C183" s="250"/>
      <c r="D183" s="228" t="s">
        <v>379</v>
      </c>
      <c r="E183" s="251" t="s">
        <v>380</v>
      </c>
      <c r="F183" s="252"/>
      <c r="G183" s="252"/>
      <c r="H183" s="228" t="s">
        <v>22</v>
      </c>
      <c r="I183" s="251" t="s">
        <v>17</v>
      </c>
      <c r="J183" s="252"/>
      <c r="K183" s="227" t="s">
        <v>29</v>
      </c>
      <c r="L183" s="227">
        <v>4</v>
      </c>
      <c r="M183" s="253" t="s">
        <v>19</v>
      </c>
      <c r="N183" s="252"/>
      <c r="O183" s="252"/>
      <c r="P183" s="227" t="s">
        <v>18</v>
      </c>
      <c r="Q183" s="44"/>
      <c r="R183" s="42"/>
      <c r="S183" s="42"/>
      <c r="T183" s="42"/>
      <c r="U183" s="42"/>
      <c r="V183" s="42">
        <f t="shared" si="2"/>
        <v>0</v>
      </c>
    </row>
    <row r="184" spans="1:22" s="51" customFormat="1" ht="24.9" customHeight="1">
      <c r="A184" s="7"/>
      <c r="B184" s="259">
        <v>2018</v>
      </c>
      <c r="C184" s="260"/>
      <c r="D184" s="8" t="s">
        <v>381</v>
      </c>
      <c r="E184" s="261" t="s">
        <v>382</v>
      </c>
      <c r="F184" s="260"/>
      <c r="G184" s="260"/>
      <c r="H184" s="8" t="s">
        <v>22</v>
      </c>
      <c r="I184" s="261" t="s">
        <v>17</v>
      </c>
      <c r="J184" s="260"/>
      <c r="K184" s="226" t="s">
        <v>18</v>
      </c>
      <c r="L184" s="226">
        <v>3</v>
      </c>
      <c r="M184" s="259"/>
      <c r="N184" s="260"/>
      <c r="O184" s="260"/>
      <c r="P184" s="226"/>
      <c r="Q184" s="40">
        <f>Q185+Q186+Q187+Q188+Q189+Q190+Q191+Q192+Q193+Q194+Q195+Q196+Q197+Q198+Q199+Q200+Q201+Q202+Q203+Q204+Q205+Q206+Q207+Q208+Q209+Q210+Q211+Q212+Q213</f>
        <v>0</v>
      </c>
      <c r="R184" s="40"/>
      <c r="S184" s="40"/>
      <c r="T184" s="40"/>
      <c r="U184" s="40"/>
      <c r="V184" s="40">
        <f t="shared" si="2"/>
        <v>0</v>
      </c>
    </row>
    <row r="185" spans="1:22" ht="24.9" customHeight="1">
      <c r="A185" s="1"/>
      <c r="B185" s="249">
        <v>2018</v>
      </c>
      <c r="C185" s="250"/>
      <c r="D185" s="228" t="s">
        <v>383</v>
      </c>
      <c r="E185" s="251" t="s">
        <v>384</v>
      </c>
      <c r="F185" s="252"/>
      <c r="G185" s="252"/>
      <c r="H185" s="228" t="s">
        <v>22</v>
      </c>
      <c r="I185" s="251" t="s">
        <v>17</v>
      </c>
      <c r="J185" s="252"/>
      <c r="K185" s="227" t="s">
        <v>29</v>
      </c>
      <c r="L185" s="227">
        <v>4</v>
      </c>
      <c r="M185" s="253" t="s">
        <v>19</v>
      </c>
      <c r="N185" s="252"/>
      <c r="O185" s="252"/>
      <c r="P185" s="227" t="s">
        <v>18</v>
      </c>
      <c r="Q185" s="44"/>
      <c r="R185" s="42"/>
      <c r="S185" s="42"/>
      <c r="T185" s="42"/>
      <c r="U185" s="42"/>
      <c r="V185" s="42">
        <f t="shared" si="2"/>
        <v>0</v>
      </c>
    </row>
    <row r="186" spans="1:22" ht="24.9" customHeight="1">
      <c r="A186" s="1"/>
      <c r="B186" s="249">
        <v>2018</v>
      </c>
      <c r="C186" s="250"/>
      <c r="D186" s="228" t="s">
        <v>385</v>
      </c>
      <c r="E186" s="251" t="s">
        <v>386</v>
      </c>
      <c r="F186" s="252"/>
      <c r="G186" s="252"/>
      <c r="H186" s="228" t="s">
        <v>22</v>
      </c>
      <c r="I186" s="251" t="s">
        <v>17</v>
      </c>
      <c r="J186" s="252"/>
      <c r="K186" s="227" t="s">
        <v>29</v>
      </c>
      <c r="L186" s="227">
        <v>4</v>
      </c>
      <c r="M186" s="253" t="s">
        <v>19</v>
      </c>
      <c r="N186" s="252"/>
      <c r="O186" s="252"/>
      <c r="P186" s="227" t="s">
        <v>18</v>
      </c>
      <c r="Q186" s="44"/>
      <c r="R186" s="42"/>
      <c r="S186" s="42"/>
      <c r="T186" s="42"/>
      <c r="U186" s="42"/>
      <c r="V186" s="42">
        <f t="shared" si="2"/>
        <v>0</v>
      </c>
    </row>
    <row r="187" spans="1:22" ht="24.9" customHeight="1">
      <c r="A187" s="1"/>
      <c r="B187" s="249">
        <v>2018</v>
      </c>
      <c r="C187" s="250"/>
      <c r="D187" s="228" t="s">
        <v>387</v>
      </c>
      <c r="E187" s="251" t="s">
        <v>388</v>
      </c>
      <c r="F187" s="252"/>
      <c r="G187" s="252"/>
      <c r="H187" s="228" t="s">
        <v>22</v>
      </c>
      <c r="I187" s="251" t="s">
        <v>17</v>
      </c>
      <c r="J187" s="252"/>
      <c r="K187" s="227" t="s">
        <v>29</v>
      </c>
      <c r="L187" s="227">
        <v>4</v>
      </c>
      <c r="M187" s="253" t="s">
        <v>19</v>
      </c>
      <c r="N187" s="252"/>
      <c r="O187" s="252"/>
      <c r="P187" s="227" t="s">
        <v>18</v>
      </c>
      <c r="Q187" s="44"/>
      <c r="R187" s="42"/>
      <c r="S187" s="42"/>
      <c r="T187" s="42"/>
      <c r="U187" s="42"/>
      <c r="V187" s="42">
        <f t="shared" si="2"/>
        <v>0</v>
      </c>
    </row>
    <row r="188" spans="1:22" ht="24.9" customHeight="1">
      <c r="A188" s="1"/>
      <c r="B188" s="249">
        <v>2018</v>
      </c>
      <c r="C188" s="250"/>
      <c r="D188" s="228" t="s">
        <v>389</v>
      </c>
      <c r="E188" s="251" t="s">
        <v>390</v>
      </c>
      <c r="F188" s="252"/>
      <c r="G188" s="252"/>
      <c r="H188" s="228" t="s">
        <v>22</v>
      </c>
      <c r="I188" s="251" t="s">
        <v>17</v>
      </c>
      <c r="J188" s="252"/>
      <c r="K188" s="227" t="s">
        <v>29</v>
      </c>
      <c r="L188" s="227">
        <v>4</v>
      </c>
      <c r="M188" s="253" t="s">
        <v>19</v>
      </c>
      <c r="N188" s="252"/>
      <c r="O188" s="252"/>
      <c r="P188" s="227" t="s">
        <v>18</v>
      </c>
      <c r="Q188" s="44"/>
      <c r="R188" s="42"/>
      <c r="S188" s="42"/>
      <c r="T188" s="42"/>
      <c r="U188" s="42"/>
      <c r="V188" s="42">
        <f t="shared" si="2"/>
        <v>0</v>
      </c>
    </row>
    <row r="189" spans="1:22" ht="24.9" customHeight="1">
      <c r="A189" s="1"/>
      <c r="B189" s="249">
        <v>2018</v>
      </c>
      <c r="C189" s="250"/>
      <c r="D189" s="228" t="s">
        <v>391</v>
      </c>
      <c r="E189" s="251" t="s">
        <v>392</v>
      </c>
      <c r="F189" s="252"/>
      <c r="G189" s="252"/>
      <c r="H189" s="228" t="s">
        <v>22</v>
      </c>
      <c r="I189" s="251" t="s">
        <v>17</v>
      </c>
      <c r="J189" s="252"/>
      <c r="K189" s="227" t="s">
        <v>29</v>
      </c>
      <c r="L189" s="227">
        <v>4</v>
      </c>
      <c r="M189" s="253" t="s">
        <v>19</v>
      </c>
      <c r="N189" s="252"/>
      <c r="O189" s="252"/>
      <c r="P189" s="227" t="s">
        <v>18</v>
      </c>
      <c r="Q189" s="44"/>
      <c r="R189" s="42"/>
      <c r="S189" s="42"/>
      <c r="T189" s="42"/>
      <c r="U189" s="42"/>
      <c r="V189" s="42">
        <f t="shared" si="2"/>
        <v>0</v>
      </c>
    </row>
    <row r="190" spans="1:22" ht="24.9" customHeight="1">
      <c r="A190" s="1"/>
      <c r="B190" s="249">
        <v>2018</v>
      </c>
      <c r="C190" s="250"/>
      <c r="D190" s="228" t="s">
        <v>393</v>
      </c>
      <c r="E190" s="251" t="s">
        <v>394</v>
      </c>
      <c r="F190" s="252"/>
      <c r="G190" s="252"/>
      <c r="H190" s="228" t="s">
        <v>22</v>
      </c>
      <c r="I190" s="251" t="s">
        <v>17</v>
      </c>
      <c r="J190" s="252"/>
      <c r="K190" s="227" t="s">
        <v>29</v>
      </c>
      <c r="L190" s="227">
        <v>4</v>
      </c>
      <c r="M190" s="253" t="s">
        <v>19</v>
      </c>
      <c r="N190" s="252"/>
      <c r="O190" s="252"/>
      <c r="P190" s="227" t="s">
        <v>18</v>
      </c>
      <c r="Q190" s="44"/>
      <c r="R190" s="42"/>
      <c r="S190" s="42"/>
      <c r="T190" s="42"/>
      <c r="U190" s="42"/>
      <c r="V190" s="42">
        <f t="shared" si="2"/>
        <v>0</v>
      </c>
    </row>
    <row r="191" spans="1:22" ht="24.9" customHeight="1">
      <c r="A191" s="1"/>
      <c r="B191" s="249">
        <v>2018</v>
      </c>
      <c r="C191" s="250"/>
      <c r="D191" s="228" t="s">
        <v>395</v>
      </c>
      <c r="E191" s="251" t="s">
        <v>396</v>
      </c>
      <c r="F191" s="252"/>
      <c r="G191" s="252"/>
      <c r="H191" s="228" t="s">
        <v>22</v>
      </c>
      <c r="I191" s="251" t="s">
        <v>17</v>
      </c>
      <c r="J191" s="252"/>
      <c r="K191" s="227" t="s">
        <v>29</v>
      </c>
      <c r="L191" s="227">
        <v>4</v>
      </c>
      <c r="M191" s="253" t="s">
        <v>19</v>
      </c>
      <c r="N191" s="252"/>
      <c r="O191" s="252"/>
      <c r="P191" s="227" t="s">
        <v>18</v>
      </c>
      <c r="Q191" s="44"/>
      <c r="R191" s="42"/>
      <c r="S191" s="42"/>
      <c r="T191" s="42"/>
      <c r="U191" s="42"/>
      <c r="V191" s="42">
        <f t="shared" si="2"/>
        <v>0</v>
      </c>
    </row>
    <row r="192" spans="1:22" ht="24.9" customHeight="1">
      <c r="A192" s="1"/>
      <c r="B192" s="249">
        <v>2018</v>
      </c>
      <c r="C192" s="250"/>
      <c r="D192" s="228" t="s">
        <v>397</v>
      </c>
      <c r="E192" s="251" t="s">
        <v>398</v>
      </c>
      <c r="F192" s="252"/>
      <c r="G192" s="252"/>
      <c r="H192" s="228" t="s">
        <v>22</v>
      </c>
      <c r="I192" s="251" t="s">
        <v>17</v>
      </c>
      <c r="J192" s="252"/>
      <c r="K192" s="227" t="s">
        <v>29</v>
      </c>
      <c r="L192" s="227">
        <v>4</v>
      </c>
      <c r="M192" s="253" t="s">
        <v>19</v>
      </c>
      <c r="N192" s="252"/>
      <c r="O192" s="252"/>
      <c r="P192" s="227" t="s">
        <v>18</v>
      </c>
      <c r="Q192" s="44"/>
      <c r="R192" s="42"/>
      <c r="S192" s="42"/>
      <c r="T192" s="42"/>
      <c r="U192" s="42"/>
      <c r="V192" s="42">
        <f t="shared" si="2"/>
        <v>0</v>
      </c>
    </row>
    <row r="193" spans="1:22" ht="24.9" customHeight="1">
      <c r="A193" s="1"/>
      <c r="B193" s="249">
        <v>2018</v>
      </c>
      <c r="C193" s="250"/>
      <c r="D193" s="228" t="s">
        <v>399</v>
      </c>
      <c r="E193" s="251" t="s">
        <v>400</v>
      </c>
      <c r="F193" s="252"/>
      <c r="G193" s="252"/>
      <c r="H193" s="228" t="s">
        <v>22</v>
      </c>
      <c r="I193" s="251" t="s">
        <v>17</v>
      </c>
      <c r="J193" s="252"/>
      <c r="K193" s="227" t="s">
        <v>29</v>
      </c>
      <c r="L193" s="227">
        <v>4</v>
      </c>
      <c r="M193" s="253" t="s">
        <v>19</v>
      </c>
      <c r="N193" s="252"/>
      <c r="O193" s="252"/>
      <c r="P193" s="227" t="s">
        <v>18</v>
      </c>
      <c r="Q193" s="44"/>
      <c r="R193" s="42"/>
      <c r="S193" s="42"/>
      <c r="T193" s="42"/>
      <c r="U193" s="42"/>
      <c r="V193" s="42">
        <f t="shared" si="2"/>
        <v>0</v>
      </c>
    </row>
    <row r="194" spans="1:22" ht="24.9" customHeight="1">
      <c r="A194" s="1"/>
      <c r="B194" s="249">
        <v>2018</v>
      </c>
      <c r="C194" s="250"/>
      <c r="D194" s="228" t="s">
        <v>401</v>
      </c>
      <c r="E194" s="251" t="s">
        <v>402</v>
      </c>
      <c r="F194" s="252"/>
      <c r="G194" s="252"/>
      <c r="H194" s="228" t="s">
        <v>22</v>
      </c>
      <c r="I194" s="251" t="s">
        <v>17</v>
      </c>
      <c r="J194" s="252"/>
      <c r="K194" s="227" t="s">
        <v>29</v>
      </c>
      <c r="L194" s="227">
        <v>4</v>
      </c>
      <c r="M194" s="253" t="s">
        <v>19</v>
      </c>
      <c r="N194" s="252"/>
      <c r="O194" s="252"/>
      <c r="P194" s="227" t="s">
        <v>18</v>
      </c>
      <c r="Q194" s="44"/>
      <c r="R194" s="42"/>
      <c r="S194" s="42"/>
      <c r="T194" s="42"/>
      <c r="U194" s="42"/>
      <c r="V194" s="42">
        <f t="shared" si="2"/>
        <v>0</v>
      </c>
    </row>
    <row r="195" spans="1:22" ht="24.9" customHeight="1">
      <c r="A195" s="1"/>
      <c r="B195" s="249">
        <v>2018</v>
      </c>
      <c r="C195" s="250"/>
      <c r="D195" s="228" t="s">
        <v>403</v>
      </c>
      <c r="E195" s="251" t="s">
        <v>404</v>
      </c>
      <c r="F195" s="252"/>
      <c r="G195" s="252"/>
      <c r="H195" s="228" t="s">
        <v>22</v>
      </c>
      <c r="I195" s="251" t="s">
        <v>17</v>
      </c>
      <c r="J195" s="252"/>
      <c r="K195" s="227" t="s">
        <v>29</v>
      </c>
      <c r="L195" s="227">
        <v>4</v>
      </c>
      <c r="M195" s="253" t="s">
        <v>19</v>
      </c>
      <c r="N195" s="252"/>
      <c r="O195" s="252"/>
      <c r="P195" s="227" t="s">
        <v>18</v>
      </c>
      <c r="Q195" s="44"/>
      <c r="R195" s="42"/>
      <c r="S195" s="42"/>
      <c r="T195" s="42"/>
      <c r="U195" s="42"/>
      <c r="V195" s="42">
        <f t="shared" si="2"/>
        <v>0</v>
      </c>
    </row>
    <row r="196" spans="1:22" ht="24.9" customHeight="1">
      <c r="A196" s="1"/>
      <c r="B196" s="249">
        <v>2018</v>
      </c>
      <c r="C196" s="250"/>
      <c r="D196" s="228" t="s">
        <v>405</v>
      </c>
      <c r="E196" s="251" t="s">
        <v>406</v>
      </c>
      <c r="F196" s="252"/>
      <c r="G196" s="252"/>
      <c r="H196" s="228" t="s">
        <v>22</v>
      </c>
      <c r="I196" s="251" t="s">
        <v>17</v>
      </c>
      <c r="J196" s="252"/>
      <c r="K196" s="227" t="s">
        <v>29</v>
      </c>
      <c r="L196" s="227">
        <v>4</v>
      </c>
      <c r="M196" s="253" t="s">
        <v>19</v>
      </c>
      <c r="N196" s="252"/>
      <c r="O196" s="252"/>
      <c r="P196" s="227" t="s">
        <v>18</v>
      </c>
      <c r="Q196" s="44"/>
      <c r="R196" s="42"/>
      <c r="S196" s="42"/>
      <c r="T196" s="42"/>
      <c r="U196" s="42"/>
      <c r="V196" s="42">
        <f t="shared" si="2"/>
        <v>0</v>
      </c>
    </row>
    <row r="197" spans="1:22" ht="36.75" customHeight="1">
      <c r="A197" s="1"/>
      <c r="B197" s="249">
        <v>2018</v>
      </c>
      <c r="C197" s="250"/>
      <c r="D197" s="228" t="s">
        <v>407</v>
      </c>
      <c r="E197" s="251" t="s">
        <v>408</v>
      </c>
      <c r="F197" s="252"/>
      <c r="G197" s="252"/>
      <c r="H197" s="228" t="s">
        <v>22</v>
      </c>
      <c r="I197" s="251" t="s">
        <v>17</v>
      </c>
      <c r="J197" s="252"/>
      <c r="K197" s="227" t="s">
        <v>29</v>
      </c>
      <c r="L197" s="227">
        <v>4</v>
      </c>
      <c r="M197" s="253" t="s">
        <v>19</v>
      </c>
      <c r="N197" s="252"/>
      <c r="O197" s="252"/>
      <c r="P197" s="227" t="s">
        <v>18</v>
      </c>
      <c r="Q197" s="44"/>
      <c r="R197" s="42"/>
      <c r="S197" s="42"/>
      <c r="T197" s="42"/>
      <c r="U197" s="42"/>
      <c r="V197" s="42">
        <f t="shared" si="2"/>
        <v>0</v>
      </c>
    </row>
    <row r="198" spans="1:22" ht="24.9" customHeight="1">
      <c r="A198" s="1"/>
      <c r="B198" s="249">
        <v>2018</v>
      </c>
      <c r="C198" s="250"/>
      <c r="D198" s="228" t="s">
        <v>409</v>
      </c>
      <c r="E198" s="251" t="s">
        <v>410</v>
      </c>
      <c r="F198" s="252"/>
      <c r="G198" s="252"/>
      <c r="H198" s="228" t="s">
        <v>22</v>
      </c>
      <c r="I198" s="251" t="s">
        <v>17</v>
      </c>
      <c r="J198" s="252"/>
      <c r="K198" s="227" t="s">
        <v>29</v>
      </c>
      <c r="L198" s="227">
        <v>4</v>
      </c>
      <c r="M198" s="253" t="s">
        <v>19</v>
      </c>
      <c r="N198" s="252"/>
      <c r="O198" s="252"/>
      <c r="P198" s="227" t="s">
        <v>18</v>
      </c>
      <c r="Q198" s="44"/>
      <c r="R198" s="42"/>
      <c r="S198" s="42"/>
      <c r="T198" s="42"/>
      <c r="U198" s="42"/>
      <c r="V198" s="42">
        <f t="shared" ref="V198:V217" si="3">Q198+R198+S198+T198+U198</f>
        <v>0</v>
      </c>
    </row>
    <row r="199" spans="1:22" ht="24.9" customHeight="1">
      <c r="A199" s="1"/>
      <c r="B199" s="249">
        <v>2018</v>
      </c>
      <c r="C199" s="250"/>
      <c r="D199" s="228" t="s">
        <v>411</v>
      </c>
      <c r="E199" s="251" t="s">
        <v>412</v>
      </c>
      <c r="F199" s="252"/>
      <c r="G199" s="252"/>
      <c r="H199" s="228" t="s">
        <v>22</v>
      </c>
      <c r="I199" s="251" t="s">
        <v>17</v>
      </c>
      <c r="J199" s="252"/>
      <c r="K199" s="227" t="s">
        <v>29</v>
      </c>
      <c r="L199" s="227">
        <v>4</v>
      </c>
      <c r="M199" s="253" t="s">
        <v>19</v>
      </c>
      <c r="N199" s="252"/>
      <c r="O199" s="252"/>
      <c r="P199" s="227" t="s">
        <v>18</v>
      </c>
      <c r="Q199" s="44"/>
      <c r="R199" s="42"/>
      <c r="S199" s="42"/>
      <c r="T199" s="42"/>
      <c r="U199" s="42"/>
      <c r="V199" s="42">
        <f t="shared" si="3"/>
        <v>0</v>
      </c>
    </row>
    <row r="200" spans="1:22" ht="24.9" customHeight="1">
      <c r="A200" s="1"/>
      <c r="B200" s="249">
        <v>2018</v>
      </c>
      <c r="C200" s="250"/>
      <c r="D200" s="228" t="s">
        <v>413</v>
      </c>
      <c r="E200" s="251" t="s">
        <v>414</v>
      </c>
      <c r="F200" s="252"/>
      <c r="G200" s="252"/>
      <c r="H200" s="228" t="s">
        <v>22</v>
      </c>
      <c r="I200" s="251" t="s">
        <v>17</v>
      </c>
      <c r="J200" s="252"/>
      <c r="K200" s="227" t="s">
        <v>29</v>
      </c>
      <c r="L200" s="227">
        <v>4</v>
      </c>
      <c r="M200" s="253" t="s">
        <v>19</v>
      </c>
      <c r="N200" s="252"/>
      <c r="O200" s="252"/>
      <c r="P200" s="227" t="s">
        <v>18</v>
      </c>
      <c r="Q200" s="44"/>
      <c r="R200" s="42"/>
      <c r="S200" s="42"/>
      <c r="T200" s="42"/>
      <c r="U200" s="42"/>
      <c r="V200" s="42">
        <f t="shared" si="3"/>
        <v>0</v>
      </c>
    </row>
    <row r="201" spans="1:22" ht="24.9" customHeight="1">
      <c r="A201" s="1"/>
      <c r="B201" s="249">
        <v>2018</v>
      </c>
      <c r="C201" s="250"/>
      <c r="D201" s="228" t="s">
        <v>415</v>
      </c>
      <c r="E201" s="251" t="s">
        <v>416</v>
      </c>
      <c r="F201" s="252"/>
      <c r="G201" s="252"/>
      <c r="H201" s="228" t="s">
        <v>22</v>
      </c>
      <c r="I201" s="251" t="s">
        <v>17</v>
      </c>
      <c r="J201" s="252"/>
      <c r="K201" s="227" t="s">
        <v>29</v>
      </c>
      <c r="L201" s="227">
        <v>4</v>
      </c>
      <c r="M201" s="253" t="s">
        <v>19</v>
      </c>
      <c r="N201" s="252"/>
      <c r="O201" s="252"/>
      <c r="P201" s="227" t="s">
        <v>18</v>
      </c>
      <c r="Q201" s="44"/>
      <c r="R201" s="42"/>
      <c r="S201" s="42"/>
      <c r="T201" s="42"/>
      <c r="U201" s="42"/>
      <c r="V201" s="42">
        <f t="shared" si="3"/>
        <v>0</v>
      </c>
    </row>
    <row r="202" spans="1:22" ht="24.9" customHeight="1">
      <c r="A202" s="1"/>
      <c r="B202" s="249">
        <v>2018</v>
      </c>
      <c r="C202" s="250"/>
      <c r="D202" s="228" t="s">
        <v>417</v>
      </c>
      <c r="E202" s="251" t="s">
        <v>418</v>
      </c>
      <c r="F202" s="252"/>
      <c r="G202" s="252"/>
      <c r="H202" s="228" t="s">
        <v>22</v>
      </c>
      <c r="I202" s="251" t="s">
        <v>17</v>
      </c>
      <c r="J202" s="252"/>
      <c r="K202" s="227" t="s">
        <v>29</v>
      </c>
      <c r="L202" s="227">
        <v>4</v>
      </c>
      <c r="M202" s="253" t="s">
        <v>19</v>
      </c>
      <c r="N202" s="252"/>
      <c r="O202" s="252"/>
      <c r="P202" s="227" t="s">
        <v>18</v>
      </c>
      <c r="Q202" s="44"/>
      <c r="R202" s="42"/>
      <c r="S202" s="42"/>
      <c r="T202" s="42"/>
      <c r="U202" s="42"/>
      <c r="V202" s="42">
        <f t="shared" si="3"/>
        <v>0</v>
      </c>
    </row>
    <row r="203" spans="1:22" ht="24.9" customHeight="1">
      <c r="A203" s="1"/>
      <c r="B203" s="249">
        <v>2018</v>
      </c>
      <c r="C203" s="250"/>
      <c r="D203" s="228" t="s">
        <v>419</v>
      </c>
      <c r="E203" s="251" t="s">
        <v>420</v>
      </c>
      <c r="F203" s="252"/>
      <c r="G203" s="252"/>
      <c r="H203" s="228" t="s">
        <v>22</v>
      </c>
      <c r="I203" s="251" t="s">
        <v>17</v>
      </c>
      <c r="J203" s="252"/>
      <c r="K203" s="227" t="s">
        <v>29</v>
      </c>
      <c r="L203" s="227">
        <v>4</v>
      </c>
      <c r="M203" s="253" t="s">
        <v>19</v>
      </c>
      <c r="N203" s="252"/>
      <c r="O203" s="252"/>
      <c r="P203" s="227" t="s">
        <v>18</v>
      </c>
      <c r="Q203" s="44"/>
      <c r="R203" s="42"/>
      <c r="S203" s="42"/>
      <c r="T203" s="42"/>
      <c r="U203" s="42"/>
      <c r="V203" s="42">
        <f t="shared" si="3"/>
        <v>0</v>
      </c>
    </row>
    <row r="204" spans="1:22" ht="24.9" customHeight="1">
      <c r="A204" s="1"/>
      <c r="B204" s="249">
        <v>2018</v>
      </c>
      <c r="C204" s="250"/>
      <c r="D204" s="228" t="s">
        <v>421</v>
      </c>
      <c r="E204" s="251" t="s">
        <v>422</v>
      </c>
      <c r="F204" s="252"/>
      <c r="G204" s="252"/>
      <c r="H204" s="228" t="s">
        <v>22</v>
      </c>
      <c r="I204" s="251" t="s">
        <v>17</v>
      </c>
      <c r="J204" s="252"/>
      <c r="K204" s="227" t="s">
        <v>29</v>
      </c>
      <c r="L204" s="227">
        <v>4</v>
      </c>
      <c r="M204" s="253" t="s">
        <v>19</v>
      </c>
      <c r="N204" s="252"/>
      <c r="O204" s="252"/>
      <c r="P204" s="227" t="s">
        <v>18</v>
      </c>
      <c r="Q204" s="44"/>
      <c r="R204" s="42"/>
      <c r="S204" s="42"/>
      <c r="T204" s="42"/>
      <c r="U204" s="42"/>
      <c r="V204" s="42">
        <f t="shared" si="3"/>
        <v>0</v>
      </c>
    </row>
    <row r="205" spans="1:22" ht="24.9" customHeight="1">
      <c r="A205" s="1"/>
      <c r="B205" s="249">
        <v>2018</v>
      </c>
      <c r="C205" s="250"/>
      <c r="D205" s="228" t="s">
        <v>423</v>
      </c>
      <c r="E205" s="251" t="s">
        <v>424</v>
      </c>
      <c r="F205" s="252"/>
      <c r="G205" s="252"/>
      <c r="H205" s="228" t="s">
        <v>22</v>
      </c>
      <c r="I205" s="251" t="s">
        <v>17</v>
      </c>
      <c r="J205" s="252"/>
      <c r="K205" s="227" t="s">
        <v>29</v>
      </c>
      <c r="L205" s="227">
        <v>4</v>
      </c>
      <c r="M205" s="253" t="s">
        <v>19</v>
      </c>
      <c r="N205" s="252"/>
      <c r="O205" s="252"/>
      <c r="P205" s="227" t="s">
        <v>18</v>
      </c>
      <c r="Q205" s="44"/>
      <c r="R205" s="42"/>
      <c r="S205" s="42"/>
      <c r="T205" s="42"/>
      <c r="U205" s="42"/>
      <c r="V205" s="42">
        <f t="shared" si="3"/>
        <v>0</v>
      </c>
    </row>
    <row r="206" spans="1:22" ht="24.9" customHeight="1">
      <c r="A206" s="1"/>
      <c r="B206" s="249">
        <v>2018</v>
      </c>
      <c r="C206" s="250"/>
      <c r="D206" s="228" t="s">
        <v>425</v>
      </c>
      <c r="E206" s="251" t="s">
        <v>426</v>
      </c>
      <c r="F206" s="252"/>
      <c r="G206" s="252"/>
      <c r="H206" s="228" t="s">
        <v>22</v>
      </c>
      <c r="I206" s="251" t="s">
        <v>17</v>
      </c>
      <c r="J206" s="252"/>
      <c r="K206" s="227" t="s">
        <v>29</v>
      </c>
      <c r="L206" s="227">
        <v>4</v>
      </c>
      <c r="M206" s="253" t="s">
        <v>19</v>
      </c>
      <c r="N206" s="252"/>
      <c r="O206" s="252"/>
      <c r="P206" s="227" t="s">
        <v>18</v>
      </c>
      <c r="Q206" s="44"/>
      <c r="R206" s="42"/>
      <c r="S206" s="42"/>
      <c r="T206" s="42"/>
      <c r="U206" s="42"/>
      <c r="V206" s="42">
        <f t="shared" si="3"/>
        <v>0</v>
      </c>
    </row>
    <row r="207" spans="1:22" ht="24.9" customHeight="1">
      <c r="A207" s="1"/>
      <c r="B207" s="249">
        <v>2018</v>
      </c>
      <c r="C207" s="250"/>
      <c r="D207" s="228" t="s">
        <v>427</v>
      </c>
      <c r="E207" s="251" t="s">
        <v>428</v>
      </c>
      <c r="F207" s="252"/>
      <c r="G207" s="252"/>
      <c r="H207" s="228" t="s">
        <v>22</v>
      </c>
      <c r="I207" s="251" t="s">
        <v>17</v>
      </c>
      <c r="J207" s="252"/>
      <c r="K207" s="227" t="s">
        <v>29</v>
      </c>
      <c r="L207" s="227">
        <v>4</v>
      </c>
      <c r="M207" s="253" t="s">
        <v>19</v>
      </c>
      <c r="N207" s="252"/>
      <c r="O207" s="252"/>
      <c r="P207" s="227" t="s">
        <v>18</v>
      </c>
      <c r="Q207" s="44"/>
      <c r="R207" s="42"/>
      <c r="S207" s="42"/>
      <c r="T207" s="42"/>
      <c r="U207" s="42"/>
      <c r="V207" s="42">
        <f t="shared" si="3"/>
        <v>0</v>
      </c>
    </row>
    <row r="208" spans="1:22" ht="24.9" customHeight="1">
      <c r="A208" s="1"/>
      <c r="B208" s="249">
        <v>2018</v>
      </c>
      <c r="C208" s="250"/>
      <c r="D208" s="228" t="s">
        <v>429</v>
      </c>
      <c r="E208" s="251" t="s">
        <v>430</v>
      </c>
      <c r="F208" s="252"/>
      <c r="G208" s="252"/>
      <c r="H208" s="228" t="s">
        <v>22</v>
      </c>
      <c r="I208" s="251" t="s">
        <v>17</v>
      </c>
      <c r="J208" s="252"/>
      <c r="K208" s="227" t="s">
        <v>29</v>
      </c>
      <c r="L208" s="227">
        <v>4</v>
      </c>
      <c r="M208" s="253" t="s">
        <v>19</v>
      </c>
      <c r="N208" s="252"/>
      <c r="O208" s="252"/>
      <c r="P208" s="227" t="s">
        <v>18</v>
      </c>
      <c r="Q208" s="44"/>
      <c r="R208" s="42"/>
      <c r="S208" s="42"/>
      <c r="T208" s="42"/>
      <c r="U208" s="42"/>
      <c r="V208" s="42">
        <f t="shared" si="3"/>
        <v>0</v>
      </c>
    </row>
    <row r="209" spans="1:22" ht="24.9" customHeight="1">
      <c r="A209" s="1"/>
      <c r="B209" s="249">
        <v>2018</v>
      </c>
      <c r="C209" s="250"/>
      <c r="D209" s="228" t="s">
        <v>431</v>
      </c>
      <c r="E209" s="251" t="s">
        <v>432</v>
      </c>
      <c r="F209" s="252"/>
      <c r="G209" s="252"/>
      <c r="H209" s="228" t="s">
        <v>22</v>
      </c>
      <c r="I209" s="251" t="s">
        <v>17</v>
      </c>
      <c r="J209" s="252"/>
      <c r="K209" s="227" t="s">
        <v>29</v>
      </c>
      <c r="L209" s="227">
        <v>4</v>
      </c>
      <c r="M209" s="253" t="s">
        <v>19</v>
      </c>
      <c r="N209" s="252"/>
      <c r="O209" s="252"/>
      <c r="P209" s="227" t="s">
        <v>18</v>
      </c>
      <c r="Q209" s="44"/>
      <c r="R209" s="42"/>
      <c r="S209" s="42"/>
      <c r="T209" s="42"/>
      <c r="U209" s="42"/>
      <c r="V209" s="42">
        <f t="shared" si="3"/>
        <v>0</v>
      </c>
    </row>
    <row r="210" spans="1:22" ht="24.9" customHeight="1">
      <c r="A210" s="1"/>
      <c r="B210" s="249">
        <v>2018</v>
      </c>
      <c r="C210" s="250"/>
      <c r="D210" s="228" t="s">
        <v>433</v>
      </c>
      <c r="E210" s="251" t="s">
        <v>434</v>
      </c>
      <c r="F210" s="252"/>
      <c r="G210" s="252"/>
      <c r="H210" s="228" t="s">
        <v>22</v>
      </c>
      <c r="I210" s="251" t="s">
        <v>17</v>
      </c>
      <c r="J210" s="252"/>
      <c r="K210" s="227" t="s">
        <v>29</v>
      </c>
      <c r="L210" s="227">
        <v>4</v>
      </c>
      <c r="M210" s="253" t="s">
        <v>19</v>
      </c>
      <c r="N210" s="252"/>
      <c r="O210" s="252"/>
      <c r="P210" s="227" t="s">
        <v>18</v>
      </c>
      <c r="Q210" s="44"/>
      <c r="R210" s="42"/>
      <c r="S210" s="42"/>
      <c r="T210" s="42"/>
      <c r="U210" s="42"/>
      <c r="V210" s="42">
        <f t="shared" si="3"/>
        <v>0</v>
      </c>
    </row>
    <row r="211" spans="1:22" ht="24.9" customHeight="1">
      <c r="A211" s="1"/>
      <c r="B211" s="249">
        <v>2018</v>
      </c>
      <c r="C211" s="250"/>
      <c r="D211" s="228" t="s">
        <v>435</v>
      </c>
      <c r="E211" s="251" t="s">
        <v>436</v>
      </c>
      <c r="F211" s="252"/>
      <c r="G211" s="252"/>
      <c r="H211" s="228" t="s">
        <v>22</v>
      </c>
      <c r="I211" s="251" t="s">
        <v>17</v>
      </c>
      <c r="J211" s="252"/>
      <c r="K211" s="227" t="s">
        <v>29</v>
      </c>
      <c r="L211" s="227">
        <v>4</v>
      </c>
      <c r="M211" s="253" t="s">
        <v>19</v>
      </c>
      <c r="N211" s="252"/>
      <c r="O211" s="252"/>
      <c r="P211" s="227" t="s">
        <v>18</v>
      </c>
      <c r="Q211" s="44"/>
      <c r="R211" s="42"/>
      <c r="S211" s="42"/>
      <c r="T211" s="42"/>
      <c r="U211" s="42"/>
      <c r="V211" s="42">
        <f t="shared" si="3"/>
        <v>0</v>
      </c>
    </row>
    <row r="212" spans="1:22" ht="24.9" customHeight="1">
      <c r="A212" s="1"/>
      <c r="B212" s="249">
        <v>2018</v>
      </c>
      <c r="C212" s="250"/>
      <c r="D212" s="228" t="s">
        <v>437</v>
      </c>
      <c r="E212" s="251" t="s">
        <v>438</v>
      </c>
      <c r="F212" s="252"/>
      <c r="G212" s="252"/>
      <c r="H212" s="228" t="s">
        <v>22</v>
      </c>
      <c r="I212" s="251" t="s">
        <v>17</v>
      </c>
      <c r="J212" s="252"/>
      <c r="K212" s="227" t="s">
        <v>29</v>
      </c>
      <c r="L212" s="227">
        <v>4</v>
      </c>
      <c r="M212" s="253" t="s">
        <v>19</v>
      </c>
      <c r="N212" s="252"/>
      <c r="O212" s="252"/>
      <c r="P212" s="227" t="s">
        <v>18</v>
      </c>
      <c r="Q212" s="44"/>
      <c r="R212" s="42"/>
      <c r="S212" s="42"/>
      <c r="T212" s="42"/>
      <c r="U212" s="42"/>
      <c r="V212" s="42">
        <f t="shared" si="3"/>
        <v>0</v>
      </c>
    </row>
    <row r="213" spans="1:22" ht="24.9" customHeight="1">
      <c r="A213" s="1"/>
      <c r="B213" s="249">
        <v>2018</v>
      </c>
      <c r="C213" s="250"/>
      <c r="D213" s="228" t="s">
        <v>439</v>
      </c>
      <c r="E213" s="251" t="s">
        <v>440</v>
      </c>
      <c r="F213" s="252"/>
      <c r="G213" s="252"/>
      <c r="H213" s="228" t="s">
        <v>22</v>
      </c>
      <c r="I213" s="251" t="s">
        <v>17</v>
      </c>
      <c r="J213" s="252"/>
      <c r="K213" s="227" t="s">
        <v>29</v>
      </c>
      <c r="L213" s="227">
        <v>4</v>
      </c>
      <c r="M213" s="253" t="s">
        <v>19</v>
      </c>
      <c r="N213" s="252"/>
      <c r="O213" s="252"/>
      <c r="P213" s="227" t="s">
        <v>18</v>
      </c>
      <c r="Q213" s="44"/>
      <c r="R213" s="42"/>
      <c r="S213" s="42"/>
      <c r="T213" s="42"/>
      <c r="U213" s="42"/>
      <c r="V213" s="42">
        <f t="shared" si="3"/>
        <v>0</v>
      </c>
    </row>
    <row r="214" spans="1:22" s="50" customFormat="1" ht="24.9" customHeight="1">
      <c r="A214" s="6"/>
      <c r="B214" s="256">
        <v>2018</v>
      </c>
      <c r="C214" s="257"/>
      <c r="D214" s="231" t="s">
        <v>441</v>
      </c>
      <c r="E214" s="258" t="s">
        <v>442</v>
      </c>
      <c r="F214" s="257"/>
      <c r="G214" s="257"/>
      <c r="H214" s="231" t="s">
        <v>22</v>
      </c>
      <c r="I214" s="258" t="s">
        <v>17</v>
      </c>
      <c r="J214" s="257"/>
      <c r="K214" s="229" t="s">
        <v>18</v>
      </c>
      <c r="L214" s="229">
        <v>1</v>
      </c>
      <c r="M214" s="256" t="s">
        <v>19</v>
      </c>
      <c r="N214" s="257"/>
      <c r="O214" s="257"/>
      <c r="P214" s="229" t="s">
        <v>18</v>
      </c>
      <c r="Q214" s="38"/>
      <c r="R214" s="38"/>
      <c r="S214" s="38"/>
      <c r="T214" s="38"/>
      <c r="U214" s="38"/>
      <c r="V214" s="38">
        <f t="shared" si="3"/>
        <v>0</v>
      </c>
    </row>
    <row r="215" spans="1:22" s="50" customFormat="1" ht="24.9" customHeight="1">
      <c r="A215" s="6"/>
      <c r="B215" s="256">
        <v>2018</v>
      </c>
      <c r="C215" s="257"/>
      <c r="D215" s="231" t="s">
        <v>443</v>
      </c>
      <c r="E215" s="258" t="s">
        <v>442</v>
      </c>
      <c r="F215" s="257"/>
      <c r="G215" s="257"/>
      <c r="H215" s="231" t="s">
        <v>22</v>
      </c>
      <c r="I215" s="258" t="s">
        <v>17</v>
      </c>
      <c r="J215" s="257"/>
      <c r="K215" s="229" t="s">
        <v>18</v>
      </c>
      <c r="L215" s="229">
        <v>2</v>
      </c>
      <c r="M215" s="256" t="s">
        <v>19</v>
      </c>
      <c r="N215" s="257"/>
      <c r="O215" s="257"/>
      <c r="P215" s="229" t="s">
        <v>18</v>
      </c>
      <c r="Q215" s="38"/>
      <c r="R215" s="38"/>
      <c r="S215" s="38"/>
      <c r="T215" s="38"/>
      <c r="U215" s="38"/>
      <c r="V215" s="38">
        <f t="shared" si="3"/>
        <v>0</v>
      </c>
    </row>
    <row r="216" spans="1:22" s="51" customFormat="1" ht="24.9" customHeight="1">
      <c r="A216" s="7"/>
      <c r="B216" s="259">
        <v>2018</v>
      </c>
      <c r="C216" s="260"/>
      <c r="D216" s="8" t="s">
        <v>444</v>
      </c>
      <c r="E216" s="261" t="s">
        <v>442</v>
      </c>
      <c r="F216" s="260"/>
      <c r="G216" s="260"/>
      <c r="H216" s="8" t="s">
        <v>22</v>
      </c>
      <c r="I216" s="261" t="s">
        <v>17</v>
      </c>
      <c r="J216" s="260"/>
      <c r="K216" s="226" t="s">
        <v>18</v>
      </c>
      <c r="L216" s="226">
        <v>3</v>
      </c>
      <c r="M216" s="259" t="s">
        <v>19</v>
      </c>
      <c r="N216" s="260"/>
      <c r="O216" s="260"/>
      <c r="P216" s="226" t="s">
        <v>18</v>
      </c>
      <c r="Q216" s="40"/>
      <c r="R216" s="40"/>
      <c r="S216" s="40"/>
      <c r="T216" s="40"/>
      <c r="U216" s="40"/>
      <c r="V216" s="40">
        <f t="shared" si="3"/>
        <v>0</v>
      </c>
    </row>
    <row r="217" spans="1:22" ht="24.9" customHeight="1">
      <c r="A217" s="1"/>
      <c r="B217" s="249">
        <v>2018</v>
      </c>
      <c r="C217" s="250"/>
      <c r="D217" s="228" t="s">
        <v>445</v>
      </c>
      <c r="E217" s="251" t="s">
        <v>446</v>
      </c>
      <c r="F217" s="252"/>
      <c r="G217" s="252"/>
      <c r="H217" s="228" t="s">
        <v>22</v>
      </c>
      <c r="I217" s="251" t="s">
        <v>17</v>
      </c>
      <c r="J217" s="252"/>
      <c r="K217" s="227" t="s">
        <v>29</v>
      </c>
      <c r="L217" s="227">
        <v>4</v>
      </c>
      <c r="M217" s="253" t="s">
        <v>19</v>
      </c>
      <c r="N217" s="252"/>
      <c r="O217" s="252"/>
      <c r="P217" s="227" t="s">
        <v>18</v>
      </c>
      <c r="Q217" s="58"/>
      <c r="R217" s="46"/>
      <c r="S217" s="46"/>
      <c r="T217" s="46"/>
      <c r="U217" s="46"/>
      <c r="V217" s="46">
        <f t="shared" si="3"/>
        <v>0</v>
      </c>
    </row>
    <row r="218" spans="1:22" ht="24.9" customHeight="1" thickBot="1">
      <c r="A218" s="1"/>
      <c r="B218" s="253"/>
      <c r="C218" s="252"/>
      <c r="D218" s="228"/>
      <c r="E218" s="254" t="s">
        <v>447</v>
      </c>
      <c r="F218" s="255"/>
      <c r="G218" s="255"/>
      <c r="H218" s="228"/>
      <c r="I218" s="251"/>
      <c r="J218" s="252"/>
      <c r="K218" s="227"/>
      <c r="L218" s="227"/>
      <c r="M218" s="253"/>
      <c r="N218" s="252"/>
      <c r="O218" s="252"/>
      <c r="P218" s="227"/>
      <c r="Q218" s="11">
        <f t="shared" ref="Q218:V218" si="4">Q178+Q3+Q214</f>
        <v>0</v>
      </c>
      <c r="R218" s="11">
        <f t="shared" si="4"/>
        <v>8141583.6799999997</v>
      </c>
      <c r="S218" s="11">
        <f t="shared" si="4"/>
        <v>236391.87</v>
      </c>
      <c r="T218" s="11">
        <f t="shared" si="4"/>
        <v>0</v>
      </c>
      <c r="U218" s="11">
        <f t="shared" si="4"/>
        <v>13055.65</v>
      </c>
      <c r="V218" s="12">
        <f t="shared" si="4"/>
        <v>8391031.1999999993</v>
      </c>
    </row>
    <row r="219" spans="1:22" ht="24.9" customHeight="1" thickTop="1"/>
  </sheetData>
  <autoFilter ref="L1:L218"/>
  <mergeCells count="871">
    <mergeCell ref="B1:C1"/>
    <mergeCell ref="E1:G1"/>
    <mergeCell ref="I1:J1"/>
    <mergeCell ref="M1:O1"/>
    <mergeCell ref="B2:C2"/>
    <mergeCell ref="E2:G2"/>
    <mergeCell ref="I2:J2"/>
    <mergeCell ref="M2:O2"/>
    <mergeCell ref="B5:C5"/>
    <mergeCell ref="E5:G5"/>
    <mergeCell ref="I5:J5"/>
    <mergeCell ref="M5:O5"/>
    <mergeCell ref="B6:C6"/>
    <mergeCell ref="E6:G6"/>
    <mergeCell ref="I6:J6"/>
    <mergeCell ref="M6:O6"/>
    <mergeCell ref="B3:C3"/>
    <mergeCell ref="E3:G3"/>
    <mergeCell ref="I3:J3"/>
    <mergeCell ref="M3:O3"/>
    <mergeCell ref="B4:C4"/>
    <mergeCell ref="E4:G4"/>
    <mergeCell ref="I4:J4"/>
    <mergeCell ref="M4:O4"/>
    <mergeCell ref="B9:C9"/>
    <mergeCell ref="E9:G9"/>
    <mergeCell ref="I9:J9"/>
    <mergeCell ref="M9:O9"/>
    <mergeCell ref="B10:C10"/>
    <mergeCell ref="E10:G10"/>
    <mergeCell ref="I10:J10"/>
    <mergeCell ref="M10:O10"/>
    <mergeCell ref="B7:C7"/>
    <mergeCell ref="E7:G7"/>
    <mergeCell ref="I7:J7"/>
    <mergeCell ref="M7:O7"/>
    <mergeCell ref="B8:C8"/>
    <mergeCell ref="E8:G8"/>
    <mergeCell ref="I8:J8"/>
    <mergeCell ref="M8:O8"/>
    <mergeCell ref="B13:C13"/>
    <mergeCell ref="E13:G13"/>
    <mergeCell ref="I13:J13"/>
    <mergeCell ref="M13:O13"/>
    <mergeCell ref="B14:C14"/>
    <mergeCell ref="E14:G14"/>
    <mergeCell ref="I14:J14"/>
    <mergeCell ref="M14:O14"/>
    <mergeCell ref="B11:C11"/>
    <mergeCell ref="E11:G11"/>
    <mergeCell ref="I11:J11"/>
    <mergeCell ref="M11:O11"/>
    <mergeCell ref="B12:C12"/>
    <mergeCell ref="E12:G12"/>
    <mergeCell ref="I12:J12"/>
    <mergeCell ref="M12:O12"/>
    <mergeCell ref="B17:C17"/>
    <mergeCell ref="E17:G17"/>
    <mergeCell ref="I17:J17"/>
    <mergeCell ref="M17:O17"/>
    <mergeCell ref="B18:C18"/>
    <mergeCell ref="E18:G18"/>
    <mergeCell ref="I18:J18"/>
    <mergeCell ref="M18:O18"/>
    <mergeCell ref="B15:C15"/>
    <mergeCell ref="E15:G15"/>
    <mergeCell ref="I15:J15"/>
    <mergeCell ref="M15:O15"/>
    <mergeCell ref="B16:C16"/>
    <mergeCell ref="E16:G16"/>
    <mergeCell ref="I16:J16"/>
    <mergeCell ref="M16:O16"/>
    <mergeCell ref="B21:C21"/>
    <mergeCell ref="E21:G21"/>
    <mergeCell ref="I21:J21"/>
    <mergeCell ref="M21:O21"/>
    <mergeCell ref="B22:C22"/>
    <mergeCell ref="E22:G22"/>
    <mergeCell ref="I22:J22"/>
    <mergeCell ref="M22:O22"/>
    <mergeCell ref="B19:C19"/>
    <mergeCell ref="E19:G19"/>
    <mergeCell ref="I19:J19"/>
    <mergeCell ref="M19:O19"/>
    <mergeCell ref="B20:C20"/>
    <mergeCell ref="E20:G20"/>
    <mergeCell ref="I20:J20"/>
    <mergeCell ref="M20:O20"/>
    <mergeCell ref="B25:C25"/>
    <mergeCell ref="E25:G25"/>
    <mergeCell ref="I25:J25"/>
    <mergeCell ref="M25:O25"/>
    <mergeCell ref="B26:C26"/>
    <mergeCell ref="E26:G26"/>
    <mergeCell ref="I26:J26"/>
    <mergeCell ref="M26:O26"/>
    <mergeCell ref="B23:C23"/>
    <mergeCell ref="E23:G23"/>
    <mergeCell ref="I23:J23"/>
    <mergeCell ref="M23:O23"/>
    <mergeCell ref="B24:C24"/>
    <mergeCell ref="E24:G24"/>
    <mergeCell ref="I24:J24"/>
    <mergeCell ref="M24:O24"/>
    <mergeCell ref="B29:C29"/>
    <mergeCell ref="E29:G29"/>
    <mergeCell ref="I29:J29"/>
    <mergeCell ref="M29:O29"/>
    <mergeCell ref="B30:C30"/>
    <mergeCell ref="E30:G30"/>
    <mergeCell ref="I30:J30"/>
    <mergeCell ref="M30:O30"/>
    <mergeCell ref="B27:C27"/>
    <mergeCell ref="E27:G27"/>
    <mergeCell ref="I27:J27"/>
    <mergeCell ref="M27:O27"/>
    <mergeCell ref="B28:C28"/>
    <mergeCell ref="E28:G28"/>
    <mergeCell ref="I28:J28"/>
    <mergeCell ref="M28:O28"/>
    <mergeCell ref="B33:C33"/>
    <mergeCell ref="E33:G33"/>
    <mergeCell ref="I33:J33"/>
    <mergeCell ref="M33:O33"/>
    <mergeCell ref="B34:C34"/>
    <mergeCell ref="E34:G34"/>
    <mergeCell ref="I34:J34"/>
    <mergeCell ref="M34:O34"/>
    <mergeCell ref="B31:C31"/>
    <mergeCell ref="E31:G31"/>
    <mergeCell ref="I31:J31"/>
    <mergeCell ref="M31:O31"/>
    <mergeCell ref="B32:C32"/>
    <mergeCell ref="E32:G32"/>
    <mergeCell ref="I32:J32"/>
    <mergeCell ref="M32:O32"/>
    <mergeCell ref="B37:C37"/>
    <mergeCell ref="E37:G37"/>
    <mergeCell ref="I37:J37"/>
    <mergeCell ref="M37:O37"/>
    <mergeCell ref="B38:C38"/>
    <mergeCell ref="E38:G38"/>
    <mergeCell ref="I38:J38"/>
    <mergeCell ref="M38:O38"/>
    <mergeCell ref="B35:C35"/>
    <mergeCell ref="E35:G35"/>
    <mergeCell ref="I35:J35"/>
    <mergeCell ref="M35:O35"/>
    <mergeCell ref="B36:C36"/>
    <mergeCell ref="E36:G36"/>
    <mergeCell ref="I36:J36"/>
    <mergeCell ref="M36:O36"/>
    <mergeCell ref="B41:C41"/>
    <mergeCell ref="E41:G41"/>
    <mergeCell ref="I41:J41"/>
    <mergeCell ref="M41:O41"/>
    <mergeCell ref="B42:C42"/>
    <mergeCell ref="E42:G42"/>
    <mergeCell ref="I42:J42"/>
    <mergeCell ref="M42:O42"/>
    <mergeCell ref="B39:C39"/>
    <mergeCell ref="E39:G39"/>
    <mergeCell ref="I39:J39"/>
    <mergeCell ref="M39:O39"/>
    <mergeCell ref="B40:C40"/>
    <mergeCell ref="E40:G40"/>
    <mergeCell ref="I40:J40"/>
    <mergeCell ref="M40:O40"/>
    <mergeCell ref="B45:C45"/>
    <mergeCell ref="E45:G45"/>
    <mergeCell ref="I45:J45"/>
    <mergeCell ref="M45:O45"/>
    <mergeCell ref="B46:C46"/>
    <mergeCell ref="E46:G46"/>
    <mergeCell ref="I46:J46"/>
    <mergeCell ref="M46:O46"/>
    <mergeCell ref="B43:C43"/>
    <mergeCell ref="E43:G43"/>
    <mergeCell ref="I43:J43"/>
    <mergeCell ref="M43:O43"/>
    <mergeCell ref="B44:C44"/>
    <mergeCell ref="E44:G44"/>
    <mergeCell ref="I44:J44"/>
    <mergeCell ref="M44:O44"/>
    <mergeCell ref="B49:C49"/>
    <mergeCell ref="E49:G49"/>
    <mergeCell ref="I49:J49"/>
    <mergeCell ref="M49:O49"/>
    <mergeCell ref="B50:C50"/>
    <mergeCell ref="E50:G50"/>
    <mergeCell ref="I50:J50"/>
    <mergeCell ref="M50:O50"/>
    <mergeCell ref="B47:C47"/>
    <mergeCell ref="E47:G47"/>
    <mergeCell ref="I47:J47"/>
    <mergeCell ref="M47:O47"/>
    <mergeCell ref="B48:C48"/>
    <mergeCell ref="E48:G48"/>
    <mergeCell ref="I48:J48"/>
    <mergeCell ref="M48:O48"/>
    <mergeCell ref="B53:C53"/>
    <mergeCell ref="E53:G53"/>
    <mergeCell ref="I53:J53"/>
    <mergeCell ref="M53:O53"/>
    <mergeCell ref="B54:C54"/>
    <mergeCell ref="E54:G54"/>
    <mergeCell ref="I54:J54"/>
    <mergeCell ref="M54:O54"/>
    <mergeCell ref="B51:C51"/>
    <mergeCell ref="E51:G51"/>
    <mergeCell ref="I51:J51"/>
    <mergeCell ref="M51:O51"/>
    <mergeCell ref="B52:C52"/>
    <mergeCell ref="E52:G52"/>
    <mergeCell ref="I52:J52"/>
    <mergeCell ref="M52:O52"/>
    <mergeCell ref="B57:C57"/>
    <mergeCell ref="E57:G57"/>
    <mergeCell ref="I57:J57"/>
    <mergeCell ref="M57:O57"/>
    <mergeCell ref="B58:C58"/>
    <mergeCell ref="E58:G58"/>
    <mergeCell ref="I58:J58"/>
    <mergeCell ref="M58:O58"/>
    <mergeCell ref="B55:C55"/>
    <mergeCell ref="E55:G55"/>
    <mergeCell ref="I55:J55"/>
    <mergeCell ref="M55:O55"/>
    <mergeCell ref="B56:C56"/>
    <mergeCell ref="E56:G56"/>
    <mergeCell ref="I56:J56"/>
    <mergeCell ref="M56:O56"/>
    <mergeCell ref="B61:C61"/>
    <mergeCell ref="E61:G61"/>
    <mergeCell ref="I61:J61"/>
    <mergeCell ref="M61:O61"/>
    <mergeCell ref="B62:C62"/>
    <mergeCell ref="E62:G62"/>
    <mergeCell ref="I62:J62"/>
    <mergeCell ref="M62:O62"/>
    <mergeCell ref="B59:C59"/>
    <mergeCell ref="E59:G59"/>
    <mergeCell ref="I59:J59"/>
    <mergeCell ref="M59:O59"/>
    <mergeCell ref="B60:C60"/>
    <mergeCell ref="E60:G60"/>
    <mergeCell ref="I60:J60"/>
    <mergeCell ref="M60:O60"/>
    <mergeCell ref="B65:C65"/>
    <mergeCell ref="E65:G65"/>
    <mergeCell ref="I65:J65"/>
    <mergeCell ref="M65:O65"/>
    <mergeCell ref="B66:C66"/>
    <mergeCell ref="E66:G66"/>
    <mergeCell ref="I66:J66"/>
    <mergeCell ref="M66:O66"/>
    <mergeCell ref="B63:C63"/>
    <mergeCell ref="E63:G63"/>
    <mergeCell ref="I63:J63"/>
    <mergeCell ref="M63:O63"/>
    <mergeCell ref="B64:C64"/>
    <mergeCell ref="E64:G64"/>
    <mergeCell ref="I64:J64"/>
    <mergeCell ref="M64:O64"/>
    <mergeCell ref="B69:C69"/>
    <mergeCell ref="E69:G69"/>
    <mergeCell ref="I69:J69"/>
    <mergeCell ref="M69:O69"/>
    <mergeCell ref="B70:C70"/>
    <mergeCell ref="E70:G70"/>
    <mergeCell ref="I70:J70"/>
    <mergeCell ref="M70:O70"/>
    <mergeCell ref="B67:C67"/>
    <mergeCell ref="E67:G67"/>
    <mergeCell ref="I67:J67"/>
    <mergeCell ref="M67:O67"/>
    <mergeCell ref="B68:C68"/>
    <mergeCell ref="E68:G68"/>
    <mergeCell ref="I68:J68"/>
    <mergeCell ref="M68:O68"/>
    <mergeCell ref="B73:C73"/>
    <mergeCell ref="E73:G73"/>
    <mergeCell ref="I73:J73"/>
    <mergeCell ref="M73:O73"/>
    <mergeCell ref="B74:C74"/>
    <mergeCell ref="E74:G74"/>
    <mergeCell ref="I74:J74"/>
    <mergeCell ref="M74:O74"/>
    <mergeCell ref="B71:C71"/>
    <mergeCell ref="E71:G71"/>
    <mergeCell ref="I71:J71"/>
    <mergeCell ref="M71:O71"/>
    <mergeCell ref="B72:C72"/>
    <mergeCell ref="E72:G72"/>
    <mergeCell ref="I72:J72"/>
    <mergeCell ref="M72:O72"/>
    <mergeCell ref="B77:C77"/>
    <mergeCell ref="E77:G77"/>
    <mergeCell ref="I77:J77"/>
    <mergeCell ref="M77:O77"/>
    <mergeCell ref="B78:C78"/>
    <mergeCell ref="E78:G78"/>
    <mergeCell ref="I78:J78"/>
    <mergeCell ref="M78:O78"/>
    <mergeCell ref="B75:C75"/>
    <mergeCell ref="E75:G75"/>
    <mergeCell ref="I75:J75"/>
    <mergeCell ref="M75:O75"/>
    <mergeCell ref="B76:C76"/>
    <mergeCell ref="E76:G76"/>
    <mergeCell ref="I76:J76"/>
    <mergeCell ref="M76:O76"/>
    <mergeCell ref="B81:C81"/>
    <mergeCell ref="E81:G81"/>
    <mergeCell ref="I81:J81"/>
    <mergeCell ref="M81:O81"/>
    <mergeCell ref="B82:C82"/>
    <mergeCell ref="E82:G82"/>
    <mergeCell ref="I82:J82"/>
    <mergeCell ref="M82:O82"/>
    <mergeCell ref="B79:C79"/>
    <mergeCell ref="E79:G79"/>
    <mergeCell ref="I79:J79"/>
    <mergeCell ref="M79:O79"/>
    <mergeCell ref="B80:C80"/>
    <mergeCell ref="E80:G80"/>
    <mergeCell ref="I80:J80"/>
    <mergeCell ref="M80:O80"/>
    <mergeCell ref="B85:C85"/>
    <mergeCell ref="E85:G85"/>
    <mergeCell ref="I85:J85"/>
    <mergeCell ref="M85:O85"/>
    <mergeCell ref="B86:C86"/>
    <mergeCell ref="E86:G86"/>
    <mergeCell ref="I86:J86"/>
    <mergeCell ref="M86:O86"/>
    <mergeCell ref="B83:C83"/>
    <mergeCell ref="E83:G83"/>
    <mergeCell ref="I83:J83"/>
    <mergeCell ref="M83:O83"/>
    <mergeCell ref="B84:C84"/>
    <mergeCell ref="E84:G84"/>
    <mergeCell ref="I84:J84"/>
    <mergeCell ref="M84:O84"/>
    <mergeCell ref="B89:C89"/>
    <mergeCell ref="E89:G89"/>
    <mergeCell ref="I89:J89"/>
    <mergeCell ref="M89:O89"/>
    <mergeCell ref="B90:C90"/>
    <mergeCell ref="E90:G90"/>
    <mergeCell ref="I90:J90"/>
    <mergeCell ref="M90:O90"/>
    <mergeCell ref="B87:C87"/>
    <mergeCell ref="E87:G87"/>
    <mergeCell ref="I87:J87"/>
    <mergeCell ref="M87:O87"/>
    <mergeCell ref="B88:C88"/>
    <mergeCell ref="E88:G88"/>
    <mergeCell ref="I88:J88"/>
    <mergeCell ref="M88:O88"/>
    <mergeCell ref="B93:C93"/>
    <mergeCell ref="E93:G93"/>
    <mergeCell ref="I93:J93"/>
    <mergeCell ref="M93:O93"/>
    <mergeCell ref="B94:C94"/>
    <mergeCell ref="E94:G94"/>
    <mergeCell ref="I94:J94"/>
    <mergeCell ref="M94:O94"/>
    <mergeCell ref="B91:C91"/>
    <mergeCell ref="E91:G91"/>
    <mergeCell ref="I91:J91"/>
    <mergeCell ref="M91:O91"/>
    <mergeCell ref="B92:C92"/>
    <mergeCell ref="E92:G92"/>
    <mergeCell ref="I92:J92"/>
    <mergeCell ref="M92:O92"/>
    <mergeCell ref="B97:C97"/>
    <mergeCell ref="E97:G97"/>
    <mergeCell ref="I97:J97"/>
    <mergeCell ref="M97:O97"/>
    <mergeCell ref="B98:C98"/>
    <mergeCell ref="E98:G98"/>
    <mergeCell ref="I98:J98"/>
    <mergeCell ref="M98:O98"/>
    <mergeCell ref="B95:C95"/>
    <mergeCell ref="E95:G95"/>
    <mergeCell ref="I95:J95"/>
    <mergeCell ref="M95:O95"/>
    <mergeCell ref="B96:C96"/>
    <mergeCell ref="E96:G96"/>
    <mergeCell ref="I96:J96"/>
    <mergeCell ref="M96:O96"/>
    <mergeCell ref="B101:C101"/>
    <mergeCell ref="E101:G101"/>
    <mergeCell ref="I101:J101"/>
    <mergeCell ref="M101:O101"/>
    <mergeCell ref="B102:C102"/>
    <mergeCell ref="E102:G102"/>
    <mergeCell ref="I102:J102"/>
    <mergeCell ref="M102:O102"/>
    <mergeCell ref="B99:C99"/>
    <mergeCell ref="E99:G99"/>
    <mergeCell ref="I99:J99"/>
    <mergeCell ref="M99:O99"/>
    <mergeCell ref="B100:C100"/>
    <mergeCell ref="E100:G100"/>
    <mergeCell ref="I100:J100"/>
    <mergeCell ref="B105:C105"/>
    <mergeCell ref="E105:G105"/>
    <mergeCell ref="I105:J105"/>
    <mergeCell ref="M105:O105"/>
    <mergeCell ref="B106:C106"/>
    <mergeCell ref="E106:G106"/>
    <mergeCell ref="I106:J106"/>
    <mergeCell ref="M106:O106"/>
    <mergeCell ref="B103:C103"/>
    <mergeCell ref="E103:G103"/>
    <mergeCell ref="I103:J103"/>
    <mergeCell ref="M103:O103"/>
    <mergeCell ref="B104:C104"/>
    <mergeCell ref="E104:G104"/>
    <mergeCell ref="I104:J104"/>
    <mergeCell ref="M104:O104"/>
    <mergeCell ref="B109:C109"/>
    <mergeCell ref="E109:G109"/>
    <mergeCell ref="I109:J109"/>
    <mergeCell ref="M109:O109"/>
    <mergeCell ref="B110:C110"/>
    <mergeCell ref="E110:G110"/>
    <mergeCell ref="I110:J110"/>
    <mergeCell ref="M110:O110"/>
    <mergeCell ref="B107:C107"/>
    <mergeCell ref="E107:G107"/>
    <mergeCell ref="I107:J107"/>
    <mergeCell ref="M107:O107"/>
    <mergeCell ref="B108:C108"/>
    <mergeCell ref="E108:G108"/>
    <mergeCell ref="I108:J108"/>
    <mergeCell ref="M108:O108"/>
    <mergeCell ref="B113:C113"/>
    <mergeCell ref="E113:G113"/>
    <mergeCell ref="I113:J113"/>
    <mergeCell ref="M113:O113"/>
    <mergeCell ref="B114:C114"/>
    <mergeCell ref="E114:G114"/>
    <mergeCell ref="I114:J114"/>
    <mergeCell ref="M114:O114"/>
    <mergeCell ref="B111:C111"/>
    <mergeCell ref="E111:G111"/>
    <mergeCell ref="I111:J111"/>
    <mergeCell ref="M111:O111"/>
    <mergeCell ref="B112:C112"/>
    <mergeCell ref="E112:G112"/>
    <mergeCell ref="I112:J112"/>
    <mergeCell ref="M112:O112"/>
    <mergeCell ref="B117:C117"/>
    <mergeCell ref="E117:G117"/>
    <mergeCell ref="I117:J117"/>
    <mergeCell ref="M117:O117"/>
    <mergeCell ref="B118:C118"/>
    <mergeCell ref="E118:G118"/>
    <mergeCell ref="I118:J118"/>
    <mergeCell ref="M118:O118"/>
    <mergeCell ref="B115:C115"/>
    <mergeCell ref="E115:G115"/>
    <mergeCell ref="I115:J115"/>
    <mergeCell ref="M115:O115"/>
    <mergeCell ref="B116:C116"/>
    <mergeCell ref="E116:G116"/>
    <mergeCell ref="I116:J116"/>
    <mergeCell ref="M116:O116"/>
    <mergeCell ref="B121:C121"/>
    <mergeCell ref="E121:G121"/>
    <mergeCell ref="I121:J121"/>
    <mergeCell ref="M121:O121"/>
    <mergeCell ref="B122:C122"/>
    <mergeCell ref="E122:G122"/>
    <mergeCell ref="I122:J122"/>
    <mergeCell ref="M122:O122"/>
    <mergeCell ref="B119:C119"/>
    <mergeCell ref="E119:G119"/>
    <mergeCell ref="I119:J119"/>
    <mergeCell ref="M119:O119"/>
    <mergeCell ref="B120:C120"/>
    <mergeCell ref="E120:G120"/>
    <mergeCell ref="I120:J120"/>
    <mergeCell ref="M120:O120"/>
    <mergeCell ref="B125:C125"/>
    <mergeCell ref="E125:G125"/>
    <mergeCell ref="I125:J125"/>
    <mergeCell ref="M125:O125"/>
    <mergeCell ref="B126:C126"/>
    <mergeCell ref="E126:G126"/>
    <mergeCell ref="I126:J126"/>
    <mergeCell ref="M126:O126"/>
    <mergeCell ref="B123:C123"/>
    <mergeCell ref="E123:G123"/>
    <mergeCell ref="I123:J123"/>
    <mergeCell ref="M123:O123"/>
    <mergeCell ref="B124:C124"/>
    <mergeCell ref="E124:G124"/>
    <mergeCell ref="I124:J124"/>
    <mergeCell ref="M124:O124"/>
    <mergeCell ref="B129:C129"/>
    <mergeCell ref="E129:G129"/>
    <mergeCell ref="I129:J129"/>
    <mergeCell ref="M129:O129"/>
    <mergeCell ref="B130:C130"/>
    <mergeCell ref="E130:G130"/>
    <mergeCell ref="I130:J130"/>
    <mergeCell ref="M130:O130"/>
    <mergeCell ref="B127:C127"/>
    <mergeCell ref="E127:G127"/>
    <mergeCell ref="I127:J127"/>
    <mergeCell ref="M127:O127"/>
    <mergeCell ref="B128:C128"/>
    <mergeCell ref="E128:G128"/>
    <mergeCell ref="I128:J128"/>
    <mergeCell ref="M128:O128"/>
    <mergeCell ref="B133:C133"/>
    <mergeCell ref="E133:G133"/>
    <mergeCell ref="I133:J133"/>
    <mergeCell ref="M133:O133"/>
    <mergeCell ref="B134:C134"/>
    <mergeCell ref="E134:G134"/>
    <mergeCell ref="I134:J134"/>
    <mergeCell ref="M134:O134"/>
    <mergeCell ref="B131:C131"/>
    <mergeCell ref="E131:G131"/>
    <mergeCell ref="I131:J131"/>
    <mergeCell ref="M131:O131"/>
    <mergeCell ref="B132:C132"/>
    <mergeCell ref="E132:G132"/>
    <mergeCell ref="I132:J132"/>
    <mergeCell ref="M132:O132"/>
    <mergeCell ref="B137:C137"/>
    <mergeCell ref="E137:G137"/>
    <mergeCell ref="I137:J137"/>
    <mergeCell ref="M137:O137"/>
    <mergeCell ref="B138:C138"/>
    <mergeCell ref="E138:G138"/>
    <mergeCell ref="I138:J138"/>
    <mergeCell ref="M138:O138"/>
    <mergeCell ref="B135:C135"/>
    <mergeCell ref="E135:G135"/>
    <mergeCell ref="I135:J135"/>
    <mergeCell ref="M135:O135"/>
    <mergeCell ref="B136:C136"/>
    <mergeCell ref="E136:G136"/>
    <mergeCell ref="I136:J136"/>
    <mergeCell ref="M136:O136"/>
    <mergeCell ref="B141:C141"/>
    <mergeCell ref="E141:G141"/>
    <mergeCell ref="I141:J141"/>
    <mergeCell ref="M141:O141"/>
    <mergeCell ref="B142:C142"/>
    <mergeCell ref="E142:G142"/>
    <mergeCell ref="I142:J142"/>
    <mergeCell ref="M142:O142"/>
    <mergeCell ref="B139:C139"/>
    <mergeCell ref="E139:G139"/>
    <mergeCell ref="I139:J139"/>
    <mergeCell ref="M139:O139"/>
    <mergeCell ref="B140:C140"/>
    <mergeCell ref="E140:G140"/>
    <mergeCell ref="I140:J140"/>
    <mergeCell ref="M140:O140"/>
    <mergeCell ref="B145:C145"/>
    <mergeCell ref="E145:G145"/>
    <mergeCell ref="I145:J145"/>
    <mergeCell ref="M145:O145"/>
    <mergeCell ref="B146:C146"/>
    <mergeCell ref="E146:G146"/>
    <mergeCell ref="I146:J146"/>
    <mergeCell ref="M146:O146"/>
    <mergeCell ref="B143:C143"/>
    <mergeCell ref="E143:G143"/>
    <mergeCell ref="I143:J143"/>
    <mergeCell ref="M143:O143"/>
    <mergeCell ref="B144:C144"/>
    <mergeCell ref="E144:G144"/>
    <mergeCell ref="I144:J144"/>
    <mergeCell ref="M144:O144"/>
    <mergeCell ref="B149:C149"/>
    <mergeCell ref="E149:G149"/>
    <mergeCell ref="I149:J149"/>
    <mergeCell ref="M149:O149"/>
    <mergeCell ref="B150:C150"/>
    <mergeCell ref="E150:G150"/>
    <mergeCell ref="I150:J150"/>
    <mergeCell ref="M150:O150"/>
    <mergeCell ref="B147:C147"/>
    <mergeCell ref="E147:G147"/>
    <mergeCell ref="I147:J147"/>
    <mergeCell ref="M147:O147"/>
    <mergeCell ref="B148:C148"/>
    <mergeCell ref="E148:G148"/>
    <mergeCell ref="I148:J148"/>
    <mergeCell ref="M148:O148"/>
    <mergeCell ref="B153:C153"/>
    <mergeCell ref="E153:G153"/>
    <mergeCell ref="I153:J153"/>
    <mergeCell ref="M153:O153"/>
    <mergeCell ref="B154:C154"/>
    <mergeCell ref="E154:G154"/>
    <mergeCell ref="I154:J154"/>
    <mergeCell ref="M154:O154"/>
    <mergeCell ref="B151:C151"/>
    <mergeCell ref="E151:G151"/>
    <mergeCell ref="I151:J151"/>
    <mergeCell ref="M151:O151"/>
    <mergeCell ref="B152:C152"/>
    <mergeCell ref="E152:G152"/>
    <mergeCell ref="I152:J152"/>
    <mergeCell ref="M152:O152"/>
    <mergeCell ref="B157:C157"/>
    <mergeCell ref="E157:G157"/>
    <mergeCell ref="I157:J157"/>
    <mergeCell ref="M157:O157"/>
    <mergeCell ref="B158:C158"/>
    <mergeCell ref="E158:G158"/>
    <mergeCell ref="I158:J158"/>
    <mergeCell ref="M158:O158"/>
    <mergeCell ref="B155:C155"/>
    <mergeCell ref="E155:G155"/>
    <mergeCell ref="I155:J155"/>
    <mergeCell ref="M155:O155"/>
    <mergeCell ref="B156:C156"/>
    <mergeCell ref="E156:G156"/>
    <mergeCell ref="I156:J156"/>
    <mergeCell ref="M156:O156"/>
    <mergeCell ref="B161:C161"/>
    <mergeCell ref="E161:G161"/>
    <mergeCell ref="I161:J161"/>
    <mergeCell ref="M161:O161"/>
    <mergeCell ref="B162:C162"/>
    <mergeCell ref="E162:G162"/>
    <mergeCell ref="I162:J162"/>
    <mergeCell ref="M162:O162"/>
    <mergeCell ref="B159:C159"/>
    <mergeCell ref="E159:G159"/>
    <mergeCell ref="I159:J159"/>
    <mergeCell ref="M159:O159"/>
    <mergeCell ref="B160:C160"/>
    <mergeCell ref="E160:G160"/>
    <mergeCell ref="I160:J160"/>
    <mergeCell ref="M160:O160"/>
    <mergeCell ref="B165:C165"/>
    <mergeCell ref="E165:G165"/>
    <mergeCell ref="I165:J165"/>
    <mergeCell ref="M165:O165"/>
    <mergeCell ref="B166:C166"/>
    <mergeCell ref="E166:G166"/>
    <mergeCell ref="I166:J166"/>
    <mergeCell ref="M166:O166"/>
    <mergeCell ref="B163:C163"/>
    <mergeCell ref="E163:G163"/>
    <mergeCell ref="I163:J163"/>
    <mergeCell ref="M163:O163"/>
    <mergeCell ref="B164:C164"/>
    <mergeCell ref="E164:G164"/>
    <mergeCell ref="I164:J164"/>
    <mergeCell ref="M164:O164"/>
    <mergeCell ref="B169:C169"/>
    <mergeCell ref="E169:G169"/>
    <mergeCell ref="I169:J169"/>
    <mergeCell ref="M169:O169"/>
    <mergeCell ref="B170:C170"/>
    <mergeCell ref="E170:G170"/>
    <mergeCell ref="I170:J170"/>
    <mergeCell ref="M170:O170"/>
    <mergeCell ref="B167:C167"/>
    <mergeCell ref="E167:G167"/>
    <mergeCell ref="I167:J167"/>
    <mergeCell ref="M167:O167"/>
    <mergeCell ref="B168:C168"/>
    <mergeCell ref="E168:G168"/>
    <mergeCell ref="I168:J168"/>
    <mergeCell ref="M168:O168"/>
    <mergeCell ref="B173:C173"/>
    <mergeCell ref="E173:G173"/>
    <mergeCell ref="I173:J173"/>
    <mergeCell ref="M173:O173"/>
    <mergeCell ref="B174:C174"/>
    <mergeCell ref="E174:G174"/>
    <mergeCell ref="I174:J174"/>
    <mergeCell ref="M174:O174"/>
    <mergeCell ref="B171:C171"/>
    <mergeCell ref="E171:G171"/>
    <mergeCell ref="I171:J171"/>
    <mergeCell ref="M171:O171"/>
    <mergeCell ref="B172:C172"/>
    <mergeCell ref="E172:G172"/>
    <mergeCell ref="I172:J172"/>
    <mergeCell ref="M172:O172"/>
    <mergeCell ref="B177:C177"/>
    <mergeCell ref="E177:G177"/>
    <mergeCell ref="I177:J177"/>
    <mergeCell ref="M177:O177"/>
    <mergeCell ref="B178:C178"/>
    <mergeCell ref="E178:G178"/>
    <mergeCell ref="I178:J178"/>
    <mergeCell ref="M178:O178"/>
    <mergeCell ref="B175:C175"/>
    <mergeCell ref="E175:G175"/>
    <mergeCell ref="I175:J175"/>
    <mergeCell ref="M175:O175"/>
    <mergeCell ref="B176:C176"/>
    <mergeCell ref="E176:G176"/>
    <mergeCell ref="I176:J176"/>
    <mergeCell ref="M176:O176"/>
    <mergeCell ref="B181:C181"/>
    <mergeCell ref="E181:G181"/>
    <mergeCell ref="I181:J181"/>
    <mergeCell ref="M181:O181"/>
    <mergeCell ref="B182:C182"/>
    <mergeCell ref="E182:G182"/>
    <mergeCell ref="I182:J182"/>
    <mergeCell ref="M182:O182"/>
    <mergeCell ref="B179:C179"/>
    <mergeCell ref="E179:G179"/>
    <mergeCell ref="I179:J179"/>
    <mergeCell ref="M179:O179"/>
    <mergeCell ref="B180:C180"/>
    <mergeCell ref="E180:G180"/>
    <mergeCell ref="I180:J180"/>
    <mergeCell ref="M180:O180"/>
    <mergeCell ref="B185:C185"/>
    <mergeCell ref="E185:G185"/>
    <mergeCell ref="I185:J185"/>
    <mergeCell ref="M185:O185"/>
    <mergeCell ref="B186:C186"/>
    <mergeCell ref="E186:G186"/>
    <mergeCell ref="I186:J186"/>
    <mergeCell ref="M186:O186"/>
    <mergeCell ref="B183:C183"/>
    <mergeCell ref="E183:G183"/>
    <mergeCell ref="I183:J183"/>
    <mergeCell ref="M183:O183"/>
    <mergeCell ref="B184:C184"/>
    <mergeCell ref="E184:G184"/>
    <mergeCell ref="I184:J184"/>
    <mergeCell ref="M184:O184"/>
    <mergeCell ref="B189:C189"/>
    <mergeCell ref="E189:G189"/>
    <mergeCell ref="I189:J189"/>
    <mergeCell ref="M189:O189"/>
    <mergeCell ref="B190:C190"/>
    <mergeCell ref="E190:G190"/>
    <mergeCell ref="I190:J190"/>
    <mergeCell ref="M190:O190"/>
    <mergeCell ref="B187:C187"/>
    <mergeCell ref="E187:G187"/>
    <mergeCell ref="I187:J187"/>
    <mergeCell ref="M187:O187"/>
    <mergeCell ref="B188:C188"/>
    <mergeCell ref="E188:G188"/>
    <mergeCell ref="I188:J188"/>
    <mergeCell ref="M188:O188"/>
    <mergeCell ref="B193:C193"/>
    <mergeCell ref="E193:G193"/>
    <mergeCell ref="I193:J193"/>
    <mergeCell ref="M193:O193"/>
    <mergeCell ref="B194:C194"/>
    <mergeCell ref="E194:G194"/>
    <mergeCell ref="I194:J194"/>
    <mergeCell ref="M194:O194"/>
    <mergeCell ref="B191:C191"/>
    <mergeCell ref="E191:G191"/>
    <mergeCell ref="I191:J191"/>
    <mergeCell ref="M191:O191"/>
    <mergeCell ref="B192:C192"/>
    <mergeCell ref="E192:G192"/>
    <mergeCell ref="I192:J192"/>
    <mergeCell ref="M192:O192"/>
    <mergeCell ref="B197:C197"/>
    <mergeCell ref="E197:G197"/>
    <mergeCell ref="I197:J197"/>
    <mergeCell ref="M197:O197"/>
    <mergeCell ref="B198:C198"/>
    <mergeCell ref="E198:G198"/>
    <mergeCell ref="I198:J198"/>
    <mergeCell ref="M198:O198"/>
    <mergeCell ref="B195:C195"/>
    <mergeCell ref="E195:G195"/>
    <mergeCell ref="I195:J195"/>
    <mergeCell ref="M195:O195"/>
    <mergeCell ref="B196:C196"/>
    <mergeCell ref="E196:G196"/>
    <mergeCell ref="I196:J196"/>
    <mergeCell ref="M196:O196"/>
    <mergeCell ref="B201:C201"/>
    <mergeCell ref="E201:G201"/>
    <mergeCell ref="I201:J201"/>
    <mergeCell ref="M201:O201"/>
    <mergeCell ref="B202:C202"/>
    <mergeCell ref="E202:G202"/>
    <mergeCell ref="I202:J202"/>
    <mergeCell ref="M202:O202"/>
    <mergeCell ref="B199:C199"/>
    <mergeCell ref="E199:G199"/>
    <mergeCell ref="I199:J199"/>
    <mergeCell ref="M199:O199"/>
    <mergeCell ref="B200:C200"/>
    <mergeCell ref="E200:G200"/>
    <mergeCell ref="I200:J200"/>
    <mergeCell ref="M200:O200"/>
    <mergeCell ref="B205:C205"/>
    <mergeCell ref="E205:G205"/>
    <mergeCell ref="I205:J205"/>
    <mergeCell ref="M205:O205"/>
    <mergeCell ref="B206:C206"/>
    <mergeCell ref="E206:G206"/>
    <mergeCell ref="I206:J206"/>
    <mergeCell ref="M206:O206"/>
    <mergeCell ref="B203:C203"/>
    <mergeCell ref="E203:G203"/>
    <mergeCell ref="I203:J203"/>
    <mergeCell ref="M203:O203"/>
    <mergeCell ref="B204:C204"/>
    <mergeCell ref="E204:G204"/>
    <mergeCell ref="I204:J204"/>
    <mergeCell ref="M204:O204"/>
    <mergeCell ref="B209:C209"/>
    <mergeCell ref="E209:G209"/>
    <mergeCell ref="I209:J209"/>
    <mergeCell ref="M209:O209"/>
    <mergeCell ref="B210:C210"/>
    <mergeCell ref="E210:G210"/>
    <mergeCell ref="I210:J210"/>
    <mergeCell ref="M210:O210"/>
    <mergeCell ref="B207:C207"/>
    <mergeCell ref="E207:G207"/>
    <mergeCell ref="I207:J207"/>
    <mergeCell ref="M207:O207"/>
    <mergeCell ref="B208:C208"/>
    <mergeCell ref="E208:G208"/>
    <mergeCell ref="I208:J208"/>
    <mergeCell ref="M208:O208"/>
    <mergeCell ref="B213:C213"/>
    <mergeCell ref="E213:G213"/>
    <mergeCell ref="I213:J213"/>
    <mergeCell ref="M213:O213"/>
    <mergeCell ref="B214:C214"/>
    <mergeCell ref="E214:G214"/>
    <mergeCell ref="I214:J214"/>
    <mergeCell ref="M214:O214"/>
    <mergeCell ref="B211:C211"/>
    <mergeCell ref="E211:G211"/>
    <mergeCell ref="I211:J211"/>
    <mergeCell ref="M211:O211"/>
    <mergeCell ref="B212:C212"/>
    <mergeCell ref="E212:G212"/>
    <mergeCell ref="I212:J212"/>
    <mergeCell ref="M212:O212"/>
    <mergeCell ref="B217:C217"/>
    <mergeCell ref="E217:G217"/>
    <mergeCell ref="I217:J217"/>
    <mergeCell ref="M217:O217"/>
    <mergeCell ref="B218:C218"/>
    <mergeCell ref="E218:G218"/>
    <mergeCell ref="I218:J218"/>
    <mergeCell ref="M218:O218"/>
    <mergeCell ref="B215:C215"/>
    <mergeCell ref="E215:G215"/>
    <mergeCell ref="I215:J215"/>
    <mergeCell ref="M215:O215"/>
    <mergeCell ref="B216:C216"/>
    <mergeCell ref="E216:G216"/>
    <mergeCell ref="I216:J216"/>
    <mergeCell ref="M216:O216"/>
  </mergeCells>
  <pageMargins left="0" right="0" top="0.74803149606299213" bottom="0" header="0.31496062992125984" footer="0.31496062992125984"/>
  <pageSetup paperSize="9" scale="70" orientation="landscape" r:id="rId1"/>
  <headerFooter alignWithMargins="0">
    <oddHeader>&amp;CBUDGET ECONOMICO RICAVI 2018 DIPARTIMENTO DI SCIENZE AGRARIE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W590"/>
  <sheetViews>
    <sheetView topLeftCell="F1" zoomScaleNormal="100" workbookViewId="0">
      <selection activeCell="F326" sqref="F326:H326"/>
    </sheetView>
  </sheetViews>
  <sheetFormatPr defaultRowHeight="30" customHeight="1"/>
  <cols>
    <col min="1" max="1" width="0" style="33" hidden="1" customWidth="1"/>
    <col min="2" max="2" width="16.5546875" style="43" hidden="1" customWidth="1"/>
    <col min="3" max="3" width="9.109375" style="33"/>
    <col min="4" max="4" width="3.6640625" style="33" customWidth="1"/>
    <col min="5" max="5" width="15.5546875" style="33" customWidth="1"/>
    <col min="6" max="7" width="9.109375" style="33"/>
    <col min="8" max="8" width="23.5546875" style="33" customWidth="1"/>
    <col min="9" max="13" width="9.109375" style="33"/>
    <col min="14" max="17" width="0" style="33" hidden="1" customWidth="1"/>
    <col min="18" max="18" width="16.88671875" style="42" bestFit="1" customWidth="1"/>
    <col min="19" max="21" width="16.88671875" style="42" customWidth="1"/>
    <col min="22" max="23" width="16.88671875" style="42" bestFit="1" customWidth="1"/>
    <col min="24" max="256" width="9.109375" style="33"/>
    <col min="257" max="258" width="0" style="33" hidden="1" customWidth="1"/>
    <col min="259" max="259" width="9.109375" style="33"/>
    <col min="260" max="260" width="3.6640625" style="33" customWidth="1"/>
    <col min="261" max="261" width="15.5546875" style="33" customWidth="1"/>
    <col min="262" max="263" width="9.109375" style="33"/>
    <col min="264" max="264" width="23.5546875" style="33" customWidth="1"/>
    <col min="265" max="269" width="9.109375" style="33"/>
    <col min="270" max="273" width="0" style="33" hidden="1" customWidth="1"/>
    <col min="274" max="274" width="16.88671875" style="33" bestFit="1" customWidth="1"/>
    <col min="275" max="277" width="16.88671875" style="33" customWidth="1"/>
    <col min="278" max="279" width="16.88671875" style="33" bestFit="1" customWidth="1"/>
    <col min="280" max="512" width="9.109375" style="33"/>
    <col min="513" max="514" width="0" style="33" hidden="1" customWidth="1"/>
    <col min="515" max="515" width="9.109375" style="33"/>
    <col min="516" max="516" width="3.6640625" style="33" customWidth="1"/>
    <col min="517" max="517" width="15.5546875" style="33" customWidth="1"/>
    <col min="518" max="519" width="9.109375" style="33"/>
    <col min="520" max="520" width="23.5546875" style="33" customWidth="1"/>
    <col min="521" max="525" width="9.109375" style="33"/>
    <col min="526" max="529" width="0" style="33" hidden="1" customWidth="1"/>
    <col min="530" max="530" width="16.88671875" style="33" bestFit="1" customWidth="1"/>
    <col min="531" max="533" width="16.88671875" style="33" customWidth="1"/>
    <col min="534" max="535" width="16.88671875" style="33" bestFit="1" customWidth="1"/>
    <col min="536" max="768" width="9.109375" style="33"/>
    <col min="769" max="770" width="0" style="33" hidden="1" customWidth="1"/>
    <col min="771" max="771" width="9.109375" style="33"/>
    <col min="772" max="772" width="3.6640625" style="33" customWidth="1"/>
    <col min="773" max="773" width="15.5546875" style="33" customWidth="1"/>
    <col min="774" max="775" width="9.109375" style="33"/>
    <col min="776" max="776" width="23.5546875" style="33" customWidth="1"/>
    <col min="777" max="781" width="9.109375" style="33"/>
    <col min="782" max="785" width="0" style="33" hidden="1" customWidth="1"/>
    <col min="786" max="786" width="16.88671875" style="33" bestFit="1" customWidth="1"/>
    <col min="787" max="789" width="16.88671875" style="33" customWidth="1"/>
    <col min="790" max="791" width="16.88671875" style="33" bestFit="1" customWidth="1"/>
    <col min="792" max="1024" width="9.109375" style="33"/>
    <col min="1025" max="1026" width="0" style="33" hidden="1" customWidth="1"/>
    <col min="1027" max="1027" width="9.109375" style="33"/>
    <col min="1028" max="1028" width="3.6640625" style="33" customWidth="1"/>
    <col min="1029" max="1029" width="15.5546875" style="33" customWidth="1"/>
    <col min="1030" max="1031" width="9.109375" style="33"/>
    <col min="1032" max="1032" width="23.5546875" style="33" customWidth="1"/>
    <col min="1033" max="1037" width="9.109375" style="33"/>
    <col min="1038" max="1041" width="0" style="33" hidden="1" customWidth="1"/>
    <col min="1042" max="1042" width="16.88671875" style="33" bestFit="1" customWidth="1"/>
    <col min="1043" max="1045" width="16.88671875" style="33" customWidth="1"/>
    <col min="1046" max="1047" width="16.88671875" style="33" bestFit="1" customWidth="1"/>
    <col min="1048" max="1280" width="9.109375" style="33"/>
    <col min="1281" max="1282" width="0" style="33" hidden="1" customWidth="1"/>
    <col min="1283" max="1283" width="9.109375" style="33"/>
    <col min="1284" max="1284" width="3.6640625" style="33" customWidth="1"/>
    <col min="1285" max="1285" width="15.5546875" style="33" customWidth="1"/>
    <col min="1286" max="1287" width="9.109375" style="33"/>
    <col min="1288" max="1288" width="23.5546875" style="33" customWidth="1"/>
    <col min="1289" max="1293" width="9.109375" style="33"/>
    <col min="1294" max="1297" width="0" style="33" hidden="1" customWidth="1"/>
    <col min="1298" max="1298" width="16.88671875" style="33" bestFit="1" customWidth="1"/>
    <col min="1299" max="1301" width="16.88671875" style="33" customWidth="1"/>
    <col min="1302" max="1303" width="16.88671875" style="33" bestFit="1" customWidth="1"/>
    <col min="1304" max="1536" width="9.109375" style="33"/>
    <col min="1537" max="1538" width="0" style="33" hidden="1" customWidth="1"/>
    <col min="1539" max="1539" width="9.109375" style="33"/>
    <col min="1540" max="1540" width="3.6640625" style="33" customWidth="1"/>
    <col min="1541" max="1541" width="15.5546875" style="33" customWidth="1"/>
    <col min="1542" max="1543" width="9.109375" style="33"/>
    <col min="1544" max="1544" width="23.5546875" style="33" customWidth="1"/>
    <col min="1545" max="1549" width="9.109375" style="33"/>
    <col min="1550" max="1553" width="0" style="33" hidden="1" customWidth="1"/>
    <col min="1554" max="1554" width="16.88671875" style="33" bestFit="1" customWidth="1"/>
    <col min="1555" max="1557" width="16.88671875" style="33" customWidth="1"/>
    <col min="1558" max="1559" width="16.88671875" style="33" bestFit="1" customWidth="1"/>
    <col min="1560" max="1792" width="9.109375" style="33"/>
    <col min="1793" max="1794" width="0" style="33" hidden="1" customWidth="1"/>
    <col min="1795" max="1795" width="9.109375" style="33"/>
    <col min="1796" max="1796" width="3.6640625" style="33" customWidth="1"/>
    <col min="1797" max="1797" width="15.5546875" style="33" customWidth="1"/>
    <col min="1798" max="1799" width="9.109375" style="33"/>
    <col min="1800" max="1800" width="23.5546875" style="33" customWidth="1"/>
    <col min="1801" max="1805" width="9.109375" style="33"/>
    <col min="1806" max="1809" width="0" style="33" hidden="1" customWidth="1"/>
    <col min="1810" max="1810" width="16.88671875" style="33" bestFit="1" customWidth="1"/>
    <col min="1811" max="1813" width="16.88671875" style="33" customWidth="1"/>
    <col min="1814" max="1815" width="16.88671875" style="33" bestFit="1" customWidth="1"/>
    <col min="1816" max="2048" width="9.109375" style="33"/>
    <col min="2049" max="2050" width="0" style="33" hidden="1" customWidth="1"/>
    <col min="2051" max="2051" width="9.109375" style="33"/>
    <col min="2052" max="2052" width="3.6640625" style="33" customWidth="1"/>
    <col min="2053" max="2053" width="15.5546875" style="33" customWidth="1"/>
    <col min="2054" max="2055" width="9.109375" style="33"/>
    <col min="2056" max="2056" width="23.5546875" style="33" customWidth="1"/>
    <col min="2057" max="2061" width="9.109375" style="33"/>
    <col min="2062" max="2065" width="0" style="33" hidden="1" customWidth="1"/>
    <col min="2066" max="2066" width="16.88671875" style="33" bestFit="1" customWidth="1"/>
    <col min="2067" max="2069" width="16.88671875" style="33" customWidth="1"/>
    <col min="2070" max="2071" width="16.88671875" style="33" bestFit="1" customWidth="1"/>
    <col min="2072" max="2304" width="9.109375" style="33"/>
    <col min="2305" max="2306" width="0" style="33" hidden="1" customWidth="1"/>
    <col min="2307" max="2307" width="9.109375" style="33"/>
    <col min="2308" max="2308" width="3.6640625" style="33" customWidth="1"/>
    <col min="2309" max="2309" width="15.5546875" style="33" customWidth="1"/>
    <col min="2310" max="2311" width="9.109375" style="33"/>
    <col min="2312" max="2312" width="23.5546875" style="33" customWidth="1"/>
    <col min="2313" max="2317" width="9.109375" style="33"/>
    <col min="2318" max="2321" width="0" style="33" hidden="1" customWidth="1"/>
    <col min="2322" max="2322" width="16.88671875" style="33" bestFit="1" customWidth="1"/>
    <col min="2323" max="2325" width="16.88671875" style="33" customWidth="1"/>
    <col min="2326" max="2327" width="16.88671875" style="33" bestFit="1" customWidth="1"/>
    <col min="2328" max="2560" width="9.109375" style="33"/>
    <col min="2561" max="2562" width="0" style="33" hidden="1" customWidth="1"/>
    <col min="2563" max="2563" width="9.109375" style="33"/>
    <col min="2564" max="2564" width="3.6640625" style="33" customWidth="1"/>
    <col min="2565" max="2565" width="15.5546875" style="33" customWidth="1"/>
    <col min="2566" max="2567" width="9.109375" style="33"/>
    <col min="2568" max="2568" width="23.5546875" style="33" customWidth="1"/>
    <col min="2569" max="2573" width="9.109375" style="33"/>
    <col min="2574" max="2577" width="0" style="33" hidden="1" customWidth="1"/>
    <col min="2578" max="2578" width="16.88671875" style="33" bestFit="1" customWidth="1"/>
    <col min="2579" max="2581" width="16.88671875" style="33" customWidth="1"/>
    <col min="2582" max="2583" width="16.88671875" style="33" bestFit="1" customWidth="1"/>
    <col min="2584" max="2816" width="9.109375" style="33"/>
    <col min="2817" max="2818" width="0" style="33" hidden="1" customWidth="1"/>
    <col min="2819" max="2819" width="9.109375" style="33"/>
    <col min="2820" max="2820" width="3.6640625" style="33" customWidth="1"/>
    <col min="2821" max="2821" width="15.5546875" style="33" customWidth="1"/>
    <col min="2822" max="2823" width="9.109375" style="33"/>
    <col min="2824" max="2824" width="23.5546875" style="33" customWidth="1"/>
    <col min="2825" max="2829" width="9.109375" style="33"/>
    <col min="2830" max="2833" width="0" style="33" hidden="1" customWidth="1"/>
    <col min="2834" max="2834" width="16.88671875" style="33" bestFit="1" customWidth="1"/>
    <col min="2835" max="2837" width="16.88671875" style="33" customWidth="1"/>
    <col min="2838" max="2839" width="16.88671875" style="33" bestFit="1" customWidth="1"/>
    <col min="2840" max="3072" width="9.109375" style="33"/>
    <col min="3073" max="3074" width="0" style="33" hidden="1" customWidth="1"/>
    <col min="3075" max="3075" width="9.109375" style="33"/>
    <col min="3076" max="3076" width="3.6640625" style="33" customWidth="1"/>
    <col min="3077" max="3077" width="15.5546875" style="33" customWidth="1"/>
    <col min="3078" max="3079" width="9.109375" style="33"/>
    <col min="3080" max="3080" width="23.5546875" style="33" customWidth="1"/>
    <col min="3081" max="3085" width="9.109375" style="33"/>
    <col min="3086" max="3089" width="0" style="33" hidden="1" customWidth="1"/>
    <col min="3090" max="3090" width="16.88671875" style="33" bestFit="1" customWidth="1"/>
    <col min="3091" max="3093" width="16.88671875" style="33" customWidth="1"/>
    <col min="3094" max="3095" width="16.88671875" style="33" bestFit="1" customWidth="1"/>
    <col min="3096" max="3328" width="9.109375" style="33"/>
    <col min="3329" max="3330" width="0" style="33" hidden="1" customWidth="1"/>
    <col min="3331" max="3331" width="9.109375" style="33"/>
    <col min="3332" max="3332" width="3.6640625" style="33" customWidth="1"/>
    <col min="3333" max="3333" width="15.5546875" style="33" customWidth="1"/>
    <col min="3334" max="3335" width="9.109375" style="33"/>
    <col min="3336" max="3336" width="23.5546875" style="33" customWidth="1"/>
    <col min="3337" max="3341" width="9.109375" style="33"/>
    <col min="3342" max="3345" width="0" style="33" hidden="1" customWidth="1"/>
    <col min="3346" max="3346" width="16.88671875" style="33" bestFit="1" customWidth="1"/>
    <col min="3347" max="3349" width="16.88671875" style="33" customWidth="1"/>
    <col min="3350" max="3351" width="16.88671875" style="33" bestFit="1" customWidth="1"/>
    <col min="3352" max="3584" width="9.109375" style="33"/>
    <col min="3585" max="3586" width="0" style="33" hidden="1" customWidth="1"/>
    <col min="3587" max="3587" width="9.109375" style="33"/>
    <col min="3588" max="3588" width="3.6640625" style="33" customWidth="1"/>
    <col min="3589" max="3589" width="15.5546875" style="33" customWidth="1"/>
    <col min="3590" max="3591" width="9.109375" style="33"/>
    <col min="3592" max="3592" width="23.5546875" style="33" customWidth="1"/>
    <col min="3593" max="3597" width="9.109375" style="33"/>
    <col min="3598" max="3601" width="0" style="33" hidden="1" customWidth="1"/>
    <col min="3602" max="3602" width="16.88671875" style="33" bestFit="1" customWidth="1"/>
    <col min="3603" max="3605" width="16.88671875" style="33" customWidth="1"/>
    <col min="3606" max="3607" width="16.88671875" style="33" bestFit="1" customWidth="1"/>
    <col min="3608" max="3840" width="9.109375" style="33"/>
    <col min="3841" max="3842" width="0" style="33" hidden="1" customWidth="1"/>
    <col min="3843" max="3843" width="9.109375" style="33"/>
    <col min="3844" max="3844" width="3.6640625" style="33" customWidth="1"/>
    <col min="3845" max="3845" width="15.5546875" style="33" customWidth="1"/>
    <col min="3846" max="3847" width="9.109375" style="33"/>
    <col min="3848" max="3848" width="23.5546875" style="33" customWidth="1"/>
    <col min="3849" max="3853" width="9.109375" style="33"/>
    <col min="3854" max="3857" width="0" style="33" hidden="1" customWidth="1"/>
    <col min="3858" max="3858" width="16.88671875" style="33" bestFit="1" customWidth="1"/>
    <col min="3859" max="3861" width="16.88671875" style="33" customWidth="1"/>
    <col min="3862" max="3863" width="16.88671875" style="33" bestFit="1" customWidth="1"/>
    <col min="3864" max="4096" width="9.109375" style="33"/>
    <col min="4097" max="4098" width="0" style="33" hidden="1" customWidth="1"/>
    <col min="4099" max="4099" width="9.109375" style="33"/>
    <col min="4100" max="4100" width="3.6640625" style="33" customWidth="1"/>
    <col min="4101" max="4101" width="15.5546875" style="33" customWidth="1"/>
    <col min="4102" max="4103" width="9.109375" style="33"/>
    <col min="4104" max="4104" width="23.5546875" style="33" customWidth="1"/>
    <col min="4105" max="4109" width="9.109375" style="33"/>
    <col min="4110" max="4113" width="0" style="33" hidden="1" customWidth="1"/>
    <col min="4114" max="4114" width="16.88671875" style="33" bestFit="1" customWidth="1"/>
    <col min="4115" max="4117" width="16.88671875" style="33" customWidth="1"/>
    <col min="4118" max="4119" width="16.88671875" style="33" bestFit="1" customWidth="1"/>
    <col min="4120" max="4352" width="9.109375" style="33"/>
    <col min="4353" max="4354" width="0" style="33" hidden="1" customWidth="1"/>
    <col min="4355" max="4355" width="9.109375" style="33"/>
    <col min="4356" max="4356" width="3.6640625" style="33" customWidth="1"/>
    <col min="4357" max="4357" width="15.5546875" style="33" customWidth="1"/>
    <col min="4358" max="4359" width="9.109375" style="33"/>
    <col min="4360" max="4360" width="23.5546875" style="33" customWidth="1"/>
    <col min="4361" max="4365" width="9.109375" style="33"/>
    <col min="4366" max="4369" width="0" style="33" hidden="1" customWidth="1"/>
    <col min="4370" max="4370" width="16.88671875" style="33" bestFit="1" customWidth="1"/>
    <col min="4371" max="4373" width="16.88671875" style="33" customWidth="1"/>
    <col min="4374" max="4375" width="16.88671875" style="33" bestFit="1" customWidth="1"/>
    <col min="4376" max="4608" width="9.109375" style="33"/>
    <col min="4609" max="4610" width="0" style="33" hidden="1" customWidth="1"/>
    <col min="4611" max="4611" width="9.109375" style="33"/>
    <col min="4612" max="4612" width="3.6640625" style="33" customWidth="1"/>
    <col min="4613" max="4613" width="15.5546875" style="33" customWidth="1"/>
    <col min="4614" max="4615" width="9.109375" style="33"/>
    <col min="4616" max="4616" width="23.5546875" style="33" customWidth="1"/>
    <col min="4617" max="4621" width="9.109375" style="33"/>
    <col min="4622" max="4625" width="0" style="33" hidden="1" customWidth="1"/>
    <col min="4626" max="4626" width="16.88671875" style="33" bestFit="1" customWidth="1"/>
    <col min="4627" max="4629" width="16.88671875" style="33" customWidth="1"/>
    <col min="4630" max="4631" width="16.88671875" style="33" bestFit="1" customWidth="1"/>
    <col min="4632" max="4864" width="9.109375" style="33"/>
    <col min="4865" max="4866" width="0" style="33" hidden="1" customWidth="1"/>
    <col min="4867" max="4867" width="9.109375" style="33"/>
    <col min="4868" max="4868" width="3.6640625" style="33" customWidth="1"/>
    <col min="4869" max="4869" width="15.5546875" style="33" customWidth="1"/>
    <col min="4870" max="4871" width="9.109375" style="33"/>
    <col min="4872" max="4872" width="23.5546875" style="33" customWidth="1"/>
    <col min="4873" max="4877" width="9.109375" style="33"/>
    <col min="4878" max="4881" width="0" style="33" hidden="1" customWidth="1"/>
    <col min="4882" max="4882" width="16.88671875" style="33" bestFit="1" customWidth="1"/>
    <col min="4883" max="4885" width="16.88671875" style="33" customWidth="1"/>
    <col min="4886" max="4887" width="16.88671875" style="33" bestFit="1" customWidth="1"/>
    <col min="4888" max="5120" width="9.109375" style="33"/>
    <col min="5121" max="5122" width="0" style="33" hidden="1" customWidth="1"/>
    <col min="5123" max="5123" width="9.109375" style="33"/>
    <col min="5124" max="5124" width="3.6640625" style="33" customWidth="1"/>
    <col min="5125" max="5125" width="15.5546875" style="33" customWidth="1"/>
    <col min="5126" max="5127" width="9.109375" style="33"/>
    <col min="5128" max="5128" width="23.5546875" style="33" customWidth="1"/>
    <col min="5129" max="5133" width="9.109375" style="33"/>
    <col min="5134" max="5137" width="0" style="33" hidden="1" customWidth="1"/>
    <col min="5138" max="5138" width="16.88671875" style="33" bestFit="1" customWidth="1"/>
    <col min="5139" max="5141" width="16.88671875" style="33" customWidth="1"/>
    <col min="5142" max="5143" width="16.88671875" style="33" bestFit="1" customWidth="1"/>
    <col min="5144" max="5376" width="9.109375" style="33"/>
    <col min="5377" max="5378" width="0" style="33" hidden="1" customWidth="1"/>
    <col min="5379" max="5379" width="9.109375" style="33"/>
    <col min="5380" max="5380" width="3.6640625" style="33" customWidth="1"/>
    <col min="5381" max="5381" width="15.5546875" style="33" customWidth="1"/>
    <col min="5382" max="5383" width="9.109375" style="33"/>
    <col min="5384" max="5384" width="23.5546875" style="33" customWidth="1"/>
    <col min="5385" max="5389" width="9.109375" style="33"/>
    <col min="5390" max="5393" width="0" style="33" hidden="1" customWidth="1"/>
    <col min="5394" max="5394" width="16.88671875" style="33" bestFit="1" customWidth="1"/>
    <col min="5395" max="5397" width="16.88671875" style="33" customWidth="1"/>
    <col min="5398" max="5399" width="16.88671875" style="33" bestFit="1" customWidth="1"/>
    <col min="5400" max="5632" width="9.109375" style="33"/>
    <col min="5633" max="5634" width="0" style="33" hidden="1" customWidth="1"/>
    <col min="5635" max="5635" width="9.109375" style="33"/>
    <col min="5636" max="5636" width="3.6640625" style="33" customWidth="1"/>
    <col min="5637" max="5637" width="15.5546875" style="33" customWidth="1"/>
    <col min="5638" max="5639" width="9.109375" style="33"/>
    <col min="5640" max="5640" width="23.5546875" style="33" customWidth="1"/>
    <col min="5641" max="5645" width="9.109375" style="33"/>
    <col min="5646" max="5649" width="0" style="33" hidden="1" customWidth="1"/>
    <col min="5650" max="5650" width="16.88671875" style="33" bestFit="1" customWidth="1"/>
    <col min="5651" max="5653" width="16.88671875" style="33" customWidth="1"/>
    <col min="5654" max="5655" width="16.88671875" style="33" bestFit="1" customWidth="1"/>
    <col min="5656" max="5888" width="9.109375" style="33"/>
    <col min="5889" max="5890" width="0" style="33" hidden="1" customWidth="1"/>
    <col min="5891" max="5891" width="9.109375" style="33"/>
    <col min="5892" max="5892" width="3.6640625" style="33" customWidth="1"/>
    <col min="5893" max="5893" width="15.5546875" style="33" customWidth="1"/>
    <col min="5894" max="5895" width="9.109375" style="33"/>
    <col min="5896" max="5896" width="23.5546875" style="33" customWidth="1"/>
    <col min="5897" max="5901" width="9.109375" style="33"/>
    <col min="5902" max="5905" width="0" style="33" hidden="1" customWidth="1"/>
    <col min="5906" max="5906" width="16.88671875" style="33" bestFit="1" customWidth="1"/>
    <col min="5907" max="5909" width="16.88671875" style="33" customWidth="1"/>
    <col min="5910" max="5911" width="16.88671875" style="33" bestFit="1" customWidth="1"/>
    <col min="5912" max="6144" width="9.109375" style="33"/>
    <col min="6145" max="6146" width="0" style="33" hidden="1" customWidth="1"/>
    <col min="6147" max="6147" width="9.109375" style="33"/>
    <col min="6148" max="6148" width="3.6640625" style="33" customWidth="1"/>
    <col min="6149" max="6149" width="15.5546875" style="33" customWidth="1"/>
    <col min="6150" max="6151" width="9.109375" style="33"/>
    <col min="6152" max="6152" width="23.5546875" style="33" customWidth="1"/>
    <col min="6153" max="6157" width="9.109375" style="33"/>
    <col min="6158" max="6161" width="0" style="33" hidden="1" customWidth="1"/>
    <col min="6162" max="6162" width="16.88671875" style="33" bestFit="1" customWidth="1"/>
    <col min="6163" max="6165" width="16.88671875" style="33" customWidth="1"/>
    <col min="6166" max="6167" width="16.88671875" style="33" bestFit="1" customWidth="1"/>
    <col min="6168" max="6400" width="9.109375" style="33"/>
    <col min="6401" max="6402" width="0" style="33" hidden="1" customWidth="1"/>
    <col min="6403" max="6403" width="9.109375" style="33"/>
    <col min="6404" max="6404" width="3.6640625" style="33" customWidth="1"/>
    <col min="6405" max="6405" width="15.5546875" style="33" customWidth="1"/>
    <col min="6406" max="6407" width="9.109375" style="33"/>
    <col min="6408" max="6408" width="23.5546875" style="33" customWidth="1"/>
    <col min="6409" max="6413" width="9.109375" style="33"/>
    <col min="6414" max="6417" width="0" style="33" hidden="1" customWidth="1"/>
    <col min="6418" max="6418" width="16.88671875" style="33" bestFit="1" customWidth="1"/>
    <col min="6419" max="6421" width="16.88671875" style="33" customWidth="1"/>
    <col min="6422" max="6423" width="16.88671875" style="33" bestFit="1" customWidth="1"/>
    <col min="6424" max="6656" width="9.109375" style="33"/>
    <col min="6657" max="6658" width="0" style="33" hidden="1" customWidth="1"/>
    <col min="6659" max="6659" width="9.109375" style="33"/>
    <col min="6660" max="6660" width="3.6640625" style="33" customWidth="1"/>
    <col min="6661" max="6661" width="15.5546875" style="33" customWidth="1"/>
    <col min="6662" max="6663" width="9.109375" style="33"/>
    <col min="6664" max="6664" width="23.5546875" style="33" customWidth="1"/>
    <col min="6665" max="6669" width="9.109375" style="33"/>
    <col min="6670" max="6673" width="0" style="33" hidden="1" customWidth="1"/>
    <col min="6674" max="6674" width="16.88671875" style="33" bestFit="1" customWidth="1"/>
    <col min="6675" max="6677" width="16.88671875" style="33" customWidth="1"/>
    <col min="6678" max="6679" width="16.88671875" style="33" bestFit="1" customWidth="1"/>
    <col min="6680" max="6912" width="9.109375" style="33"/>
    <col min="6913" max="6914" width="0" style="33" hidden="1" customWidth="1"/>
    <col min="6915" max="6915" width="9.109375" style="33"/>
    <col min="6916" max="6916" width="3.6640625" style="33" customWidth="1"/>
    <col min="6917" max="6917" width="15.5546875" style="33" customWidth="1"/>
    <col min="6918" max="6919" width="9.109375" style="33"/>
    <col min="6920" max="6920" width="23.5546875" style="33" customWidth="1"/>
    <col min="6921" max="6925" width="9.109375" style="33"/>
    <col min="6926" max="6929" width="0" style="33" hidden="1" customWidth="1"/>
    <col min="6930" max="6930" width="16.88671875" style="33" bestFit="1" customWidth="1"/>
    <col min="6931" max="6933" width="16.88671875" style="33" customWidth="1"/>
    <col min="6934" max="6935" width="16.88671875" style="33" bestFit="1" customWidth="1"/>
    <col min="6936" max="7168" width="9.109375" style="33"/>
    <col min="7169" max="7170" width="0" style="33" hidden="1" customWidth="1"/>
    <col min="7171" max="7171" width="9.109375" style="33"/>
    <col min="7172" max="7172" width="3.6640625" style="33" customWidth="1"/>
    <col min="7173" max="7173" width="15.5546875" style="33" customWidth="1"/>
    <col min="7174" max="7175" width="9.109375" style="33"/>
    <col min="7176" max="7176" width="23.5546875" style="33" customWidth="1"/>
    <col min="7177" max="7181" width="9.109375" style="33"/>
    <col min="7182" max="7185" width="0" style="33" hidden="1" customWidth="1"/>
    <col min="7186" max="7186" width="16.88671875" style="33" bestFit="1" customWidth="1"/>
    <col min="7187" max="7189" width="16.88671875" style="33" customWidth="1"/>
    <col min="7190" max="7191" width="16.88671875" style="33" bestFit="1" customWidth="1"/>
    <col min="7192" max="7424" width="9.109375" style="33"/>
    <col min="7425" max="7426" width="0" style="33" hidden="1" customWidth="1"/>
    <col min="7427" max="7427" width="9.109375" style="33"/>
    <col min="7428" max="7428" width="3.6640625" style="33" customWidth="1"/>
    <col min="7429" max="7429" width="15.5546875" style="33" customWidth="1"/>
    <col min="7430" max="7431" width="9.109375" style="33"/>
    <col min="7432" max="7432" width="23.5546875" style="33" customWidth="1"/>
    <col min="7433" max="7437" width="9.109375" style="33"/>
    <col min="7438" max="7441" width="0" style="33" hidden="1" customWidth="1"/>
    <col min="7442" max="7442" width="16.88671875" style="33" bestFit="1" customWidth="1"/>
    <col min="7443" max="7445" width="16.88671875" style="33" customWidth="1"/>
    <col min="7446" max="7447" width="16.88671875" style="33" bestFit="1" customWidth="1"/>
    <col min="7448" max="7680" width="9.109375" style="33"/>
    <col min="7681" max="7682" width="0" style="33" hidden="1" customWidth="1"/>
    <col min="7683" max="7683" width="9.109375" style="33"/>
    <col min="7684" max="7684" width="3.6640625" style="33" customWidth="1"/>
    <col min="7685" max="7685" width="15.5546875" style="33" customWidth="1"/>
    <col min="7686" max="7687" width="9.109375" style="33"/>
    <col min="7688" max="7688" width="23.5546875" style="33" customWidth="1"/>
    <col min="7689" max="7693" width="9.109375" style="33"/>
    <col min="7694" max="7697" width="0" style="33" hidden="1" customWidth="1"/>
    <col min="7698" max="7698" width="16.88671875" style="33" bestFit="1" customWidth="1"/>
    <col min="7699" max="7701" width="16.88671875" style="33" customWidth="1"/>
    <col min="7702" max="7703" width="16.88671875" style="33" bestFit="1" customWidth="1"/>
    <col min="7704" max="7936" width="9.109375" style="33"/>
    <col min="7937" max="7938" width="0" style="33" hidden="1" customWidth="1"/>
    <col min="7939" max="7939" width="9.109375" style="33"/>
    <col min="7940" max="7940" width="3.6640625" style="33" customWidth="1"/>
    <col min="7941" max="7941" width="15.5546875" style="33" customWidth="1"/>
    <col min="7942" max="7943" width="9.109375" style="33"/>
    <col min="7944" max="7944" width="23.5546875" style="33" customWidth="1"/>
    <col min="7945" max="7949" width="9.109375" style="33"/>
    <col min="7950" max="7953" width="0" style="33" hidden="1" customWidth="1"/>
    <col min="7954" max="7954" width="16.88671875" style="33" bestFit="1" customWidth="1"/>
    <col min="7955" max="7957" width="16.88671875" style="33" customWidth="1"/>
    <col min="7958" max="7959" width="16.88671875" style="33" bestFit="1" customWidth="1"/>
    <col min="7960" max="8192" width="9.109375" style="33"/>
    <col min="8193" max="8194" width="0" style="33" hidden="1" customWidth="1"/>
    <col min="8195" max="8195" width="9.109375" style="33"/>
    <col min="8196" max="8196" width="3.6640625" style="33" customWidth="1"/>
    <col min="8197" max="8197" width="15.5546875" style="33" customWidth="1"/>
    <col min="8198" max="8199" width="9.109375" style="33"/>
    <col min="8200" max="8200" width="23.5546875" style="33" customWidth="1"/>
    <col min="8201" max="8205" width="9.109375" style="33"/>
    <col min="8206" max="8209" width="0" style="33" hidden="1" customWidth="1"/>
    <col min="8210" max="8210" width="16.88671875" style="33" bestFit="1" customWidth="1"/>
    <col min="8211" max="8213" width="16.88671875" style="33" customWidth="1"/>
    <col min="8214" max="8215" width="16.88671875" style="33" bestFit="1" customWidth="1"/>
    <col min="8216" max="8448" width="9.109375" style="33"/>
    <col min="8449" max="8450" width="0" style="33" hidden="1" customWidth="1"/>
    <col min="8451" max="8451" width="9.109375" style="33"/>
    <col min="8452" max="8452" width="3.6640625" style="33" customWidth="1"/>
    <col min="8453" max="8453" width="15.5546875" style="33" customWidth="1"/>
    <col min="8454" max="8455" width="9.109375" style="33"/>
    <col min="8456" max="8456" width="23.5546875" style="33" customWidth="1"/>
    <col min="8457" max="8461" width="9.109375" style="33"/>
    <col min="8462" max="8465" width="0" style="33" hidden="1" customWidth="1"/>
    <col min="8466" max="8466" width="16.88671875" style="33" bestFit="1" customWidth="1"/>
    <col min="8467" max="8469" width="16.88671875" style="33" customWidth="1"/>
    <col min="8470" max="8471" width="16.88671875" style="33" bestFit="1" customWidth="1"/>
    <col min="8472" max="8704" width="9.109375" style="33"/>
    <col min="8705" max="8706" width="0" style="33" hidden="1" customWidth="1"/>
    <col min="8707" max="8707" width="9.109375" style="33"/>
    <col min="8708" max="8708" width="3.6640625" style="33" customWidth="1"/>
    <col min="8709" max="8709" width="15.5546875" style="33" customWidth="1"/>
    <col min="8710" max="8711" width="9.109375" style="33"/>
    <col min="8712" max="8712" width="23.5546875" style="33" customWidth="1"/>
    <col min="8713" max="8717" width="9.109375" style="33"/>
    <col min="8718" max="8721" width="0" style="33" hidden="1" customWidth="1"/>
    <col min="8722" max="8722" width="16.88671875" style="33" bestFit="1" customWidth="1"/>
    <col min="8723" max="8725" width="16.88671875" style="33" customWidth="1"/>
    <col min="8726" max="8727" width="16.88671875" style="33" bestFit="1" customWidth="1"/>
    <col min="8728" max="8960" width="9.109375" style="33"/>
    <col min="8961" max="8962" width="0" style="33" hidden="1" customWidth="1"/>
    <col min="8963" max="8963" width="9.109375" style="33"/>
    <col min="8964" max="8964" width="3.6640625" style="33" customWidth="1"/>
    <col min="8965" max="8965" width="15.5546875" style="33" customWidth="1"/>
    <col min="8966" max="8967" width="9.109375" style="33"/>
    <col min="8968" max="8968" width="23.5546875" style="33" customWidth="1"/>
    <col min="8969" max="8973" width="9.109375" style="33"/>
    <col min="8974" max="8977" width="0" style="33" hidden="1" customWidth="1"/>
    <col min="8978" max="8978" width="16.88671875" style="33" bestFit="1" customWidth="1"/>
    <col min="8979" max="8981" width="16.88671875" style="33" customWidth="1"/>
    <col min="8982" max="8983" width="16.88671875" style="33" bestFit="1" customWidth="1"/>
    <col min="8984" max="9216" width="9.109375" style="33"/>
    <col min="9217" max="9218" width="0" style="33" hidden="1" customWidth="1"/>
    <col min="9219" max="9219" width="9.109375" style="33"/>
    <col min="9220" max="9220" width="3.6640625" style="33" customWidth="1"/>
    <col min="9221" max="9221" width="15.5546875" style="33" customWidth="1"/>
    <col min="9222" max="9223" width="9.109375" style="33"/>
    <col min="9224" max="9224" width="23.5546875" style="33" customWidth="1"/>
    <col min="9225" max="9229" width="9.109375" style="33"/>
    <col min="9230" max="9233" width="0" style="33" hidden="1" customWidth="1"/>
    <col min="9234" max="9234" width="16.88671875" style="33" bestFit="1" customWidth="1"/>
    <col min="9235" max="9237" width="16.88671875" style="33" customWidth="1"/>
    <col min="9238" max="9239" width="16.88671875" style="33" bestFit="1" customWidth="1"/>
    <col min="9240" max="9472" width="9.109375" style="33"/>
    <col min="9473" max="9474" width="0" style="33" hidden="1" customWidth="1"/>
    <col min="9475" max="9475" width="9.109375" style="33"/>
    <col min="9476" max="9476" width="3.6640625" style="33" customWidth="1"/>
    <col min="9477" max="9477" width="15.5546875" style="33" customWidth="1"/>
    <col min="9478" max="9479" width="9.109375" style="33"/>
    <col min="9480" max="9480" width="23.5546875" style="33" customWidth="1"/>
    <col min="9481" max="9485" width="9.109375" style="33"/>
    <col min="9486" max="9489" width="0" style="33" hidden="1" customWidth="1"/>
    <col min="9490" max="9490" width="16.88671875" style="33" bestFit="1" customWidth="1"/>
    <col min="9491" max="9493" width="16.88671875" style="33" customWidth="1"/>
    <col min="9494" max="9495" width="16.88671875" style="33" bestFit="1" customWidth="1"/>
    <col min="9496" max="9728" width="9.109375" style="33"/>
    <col min="9729" max="9730" width="0" style="33" hidden="1" customWidth="1"/>
    <col min="9731" max="9731" width="9.109375" style="33"/>
    <col min="9732" max="9732" width="3.6640625" style="33" customWidth="1"/>
    <col min="9733" max="9733" width="15.5546875" style="33" customWidth="1"/>
    <col min="9734" max="9735" width="9.109375" style="33"/>
    <col min="9736" max="9736" width="23.5546875" style="33" customWidth="1"/>
    <col min="9737" max="9741" width="9.109375" style="33"/>
    <col min="9742" max="9745" width="0" style="33" hidden="1" customWidth="1"/>
    <col min="9746" max="9746" width="16.88671875" style="33" bestFit="1" customWidth="1"/>
    <col min="9747" max="9749" width="16.88671875" style="33" customWidth="1"/>
    <col min="9750" max="9751" width="16.88671875" style="33" bestFit="1" customWidth="1"/>
    <col min="9752" max="9984" width="9.109375" style="33"/>
    <col min="9985" max="9986" width="0" style="33" hidden="1" customWidth="1"/>
    <col min="9987" max="9987" width="9.109375" style="33"/>
    <col min="9988" max="9988" width="3.6640625" style="33" customWidth="1"/>
    <col min="9989" max="9989" width="15.5546875" style="33" customWidth="1"/>
    <col min="9990" max="9991" width="9.109375" style="33"/>
    <col min="9992" max="9992" width="23.5546875" style="33" customWidth="1"/>
    <col min="9993" max="9997" width="9.109375" style="33"/>
    <col min="9998" max="10001" width="0" style="33" hidden="1" customWidth="1"/>
    <col min="10002" max="10002" width="16.88671875" style="33" bestFit="1" customWidth="1"/>
    <col min="10003" max="10005" width="16.88671875" style="33" customWidth="1"/>
    <col min="10006" max="10007" width="16.88671875" style="33" bestFit="1" customWidth="1"/>
    <col min="10008" max="10240" width="9.109375" style="33"/>
    <col min="10241" max="10242" width="0" style="33" hidden="1" customWidth="1"/>
    <col min="10243" max="10243" width="9.109375" style="33"/>
    <col min="10244" max="10244" width="3.6640625" style="33" customWidth="1"/>
    <col min="10245" max="10245" width="15.5546875" style="33" customWidth="1"/>
    <col min="10246" max="10247" width="9.109375" style="33"/>
    <col min="10248" max="10248" width="23.5546875" style="33" customWidth="1"/>
    <col min="10249" max="10253" width="9.109375" style="33"/>
    <col min="10254" max="10257" width="0" style="33" hidden="1" customWidth="1"/>
    <col min="10258" max="10258" width="16.88671875" style="33" bestFit="1" customWidth="1"/>
    <col min="10259" max="10261" width="16.88671875" style="33" customWidth="1"/>
    <col min="10262" max="10263" width="16.88671875" style="33" bestFit="1" customWidth="1"/>
    <col min="10264" max="10496" width="9.109375" style="33"/>
    <col min="10497" max="10498" width="0" style="33" hidden="1" customWidth="1"/>
    <col min="10499" max="10499" width="9.109375" style="33"/>
    <col min="10500" max="10500" width="3.6640625" style="33" customWidth="1"/>
    <col min="10501" max="10501" width="15.5546875" style="33" customWidth="1"/>
    <col min="10502" max="10503" width="9.109375" style="33"/>
    <col min="10504" max="10504" width="23.5546875" style="33" customWidth="1"/>
    <col min="10505" max="10509" width="9.109375" style="33"/>
    <col min="10510" max="10513" width="0" style="33" hidden="1" customWidth="1"/>
    <col min="10514" max="10514" width="16.88671875" style="33" bestFit="1" customWidth="1"/>
    <col min="10515" max="10517" width="16.88671875" style="33" customWidth="1"/>
    <col min="10518" max="10519" width="16.88671875" style="33" bestFit="1" customWidth="1"/>
    <col min="10520" max="10752" width="9.109375" style="33"/>
    <col min="10753" max="10754" width="0" style="33" hidden="1" customWidth="1"/>
    <col min="10755" max="10755" width="9.109375" style="33"/>
    <col min="10756" max="10756" width="3.6640625" style="33" customWidth="1"/>
    <col min="10757" max="10757" width="15.5546875" style="33" customWidth="1"/>
    <col min="10758" max="10759" width="9.109375" style="33"/>
    <col min="10760" max="10760" width="23.5546875" style="33" customWidth="1"/>
    <col min="10761" max="10765" width="9.109375" style="33"/>
    <col min="10766" max="10769" width="0" style="33" hidden="1" customWidth="1"/>
    <col min="10770" max="10770" width="16.88671875" style="33" bestFit="1" customWidth="1"/>
    <col min="10771" max="10773" width="16.88671875" style="33" customWidth="1"/>
    <col min="10774" max="10775" width="16.88671875" style="33" bestFit="1" customWidth="1"/>
    <col min="10776" max="11008" width="9.109375" style="33"/>
    <col min="11009" max="11010" width="0" style="33" hidden="1" customWidth="1"/>
    <col min="11011" max="11011" width="9.109375" style="33"/>
    <col min="11012" max="11012" width="3.6640625" style="33" customWidth="1"/>
    <col min="11013" max="11013" width="15.5546875" style="33" customWidth="1"/>
    <col min="11014" max="11015" width="9.109375" style="33"/>
    <col min="11016" max="11016" width="23.5546875" style="33" customWidth="1"/>
    <col min="11017" max="11021" width="9.109375" style="33"/>
    <col min="11022" max="11025" width="0" style="33" hidden="1" customWidth="1"/>
    <col min="11026" max="11026" width="16.88671875" style="33" bestFit="1" customWidth="1"/>
    <col min="11027" max="11029" width="16.88671875" style="33" customWidth="1"/>
    <col min="11030" max="11031" width="16.88671875" style="33" bestFit="1" customWidth="1"/>
    <col min="11032" max="11264" width="9.109375" style="33"/>
    <col min="11265" max="11266" width="0" style="33" hidden="1" customWidth="1"/>
    <col min="11267" max="11267" width="9.109375" style="33"/>
    <col min="11268" max="11268" width="3.6640625" style="33" customWidth="1"/>
    <col min="11269" max="11269" width="15.5546875" style="33" customWidth="1"/>
    <col min="11270" max="11271" width="9.109375" style="33"/>
    <col min="11272" max="11272" width="23.5546875" style="33" customWidth="1"/>
    <col min="11273" max="11277" width="9.109375" style="33"/>
    <col min="11278" max="11281" width="0" style="33" hidden="1" customWidth="1"/>
    <col min="11282" max="11282" width="16.88671875" style="33" bestFit="1" customWidth="1"/>
    <col min="11283" max="11285" width="16.88671875" style="33" customWidth="1"/>
    <col min="11286" max="11287" width="16.88671875" style="33" bestFit="1" customWidth="1"/>
    <col min="11288" max="11520" width="9.109375" style="33"/>
    <col min="11521" max="11522" width="0" style="33" hidden="1" customWidth="1"/>
    <col min="11523" max="11523" width="9.109375" style="33"/>
    <col min="11524" max="11524" width="3.6640625" style="33" customWidth="1"/>
    <col min="11525" max="11525" width="15.5546875" style="33" customWidth="1"/>
    <col min="11526" max="11527" width="9.109375" style="33"/>
    <col min="11528" max="11528" width="23.5546875" style="33" customWidth="1"/>
    <col min="11529" max="11533" width="9.109375" style="33"/>
    <col min="11534" max="11537" width="0" style="33" hidden="1" customWidth="1"/>
    <col min="11538" max="11538" width="16.88671875" style="33" bestFit="1" customWidth="1"/>
    <col min="11539" max="11541" width="16.88671875" style="33" customWidth="1"/>
    <col min="11542" max="11543" width="16.88671875" style="33" bestFit="1" customWidth="1"/>
    <col min="11544" max="11776" width="9.109375" style="33"/>
    <col min="11777" max="11778" width="0" style="33" hidden="1" customWidth="1"/>
    <col min="11779" max="11779" width="9.109375" style="33"/>
    <col min="11780" max="11780" width="3.6640625" style="33" customWidth="1"/>
    <col min="11781" max="11781" width="15.5546875" style="33" customWidth="1"/>
    <col min="11782" max="11783" width="9.109375" style="33"/>
    <col min="11784" max="11784" width="23.5546875" style="33" customWidth="1"/>
    <col min="11785" max="11789" width="9.109375" style="33"/>
    <col min="11790" max="11793" width="0" style="33" hidden="1" customWidth="1"/>
    <col min="11794" max="11794" width="16.88671875" style="33" bestFit="1" customWidth="1"/>
    <col min="11795" max="11797" width="16.88671875" style="33" customWidth="1"/>
    <col min="11798" max="11799" width="16.88671875" style="33" bestFit="1" customWidth="1"/>
    <col min="11800" max="12032" width="9.109375" style="33"/>
    <col min="12033" max="12034" width="0" style="33" hidden="1" customWidth="1"/>
    <col min="12035" max="12035" width="9.109375" style="33"/>
    <col min="12036" max="12036" width="3.6640625" style="33" customWidth="1"/>
    <col min="12037" max="12037" width="15.5546875" style="33" customWidth="1"/>
    <col min="12038" max="12039" width="9.109375" style="33"/>
    <col min="12040" max="12040" width="23.5546875" style="33" customWidth="1"/>
    <col min="12041" max="12045" width="9.109375" style="33"/>
    <col min="12046" max="12049" width="0" style="33" hidden="1" customWidth="1"/>
    <col min="12050" max="12050" width="16.88671875" style="33" bestFit="1" customWidth="1"/>
    <col min="12051" max="12053" width="16.88671875" style="33" customWidth="1"/>
    <col min="12054" max="12055" width="16.88671875" style="33" bestFit="1" customWidth="1"/>
    <col min="12056" max="12288" width="9.109375" style="33"/>
    <col min="12289" max="12290" width="0" style="33" hidden="1" customWidth="1"/>
    <col min="12291" max="12291" width="9.109375" style="33"/>
    <col min="12292" max="12292" width="3.6640625" style="33" customWidth="1"/>
    <col min="12293" max="12293" width="15.5546875" style="33" customWidth="1"/>
    <col min="12294" max="12295" width="9.109375" style="33"/>
    <col min="12296" max="12296" width="23.5546875" style="33" customWidth="1"/>
    <col min="12297" max="12301" width="9.109375" style="33"/>
    <col min="12302" max="12305" width="0" style="33" hidden="1" customWidth="1"/>
    <col min="12306" max="12306" width="16.88671875" style="33" bestFit="1" customWidth="1"/>
    <col min="12307" max="12309" width="16.88671875" style="33" customWidth="1"/>
    <col min="12310" max="12311" width="16.88671875" style="33" bestFit="1" customWidth="1"/>
    <col min="12312" max="12544" width="9.109375" style="33"/>
    <col min="12545" max="12546" width="0" style="33" hidden="1" customWidth="1"/>
    <col min="12547" max="12547" width="9.109375" style="33"/>
    <col min="12548" max="12548" width="3.6640625" style="33" customWidth="1"/>
    <col min="12549" max="12549" width="15.5546875" style="33" customWidth="1"/>
    <col min="12550" max="12551" width="9.109375" style="33"/>
    <col min="12552" max="12552" width="23.5546875" style="33" customWidth="1"/>
    <col min="12553" max="12557" width="9.109375" style="33"/>
    <col min="12558" max="12561" width="0" style="33" hidden="1" customWidth="1"/>
    <col min="12562" max="12562" width="16.88671875" style="33" bestFit="1" customWidth="1"/>
    <col min="12563" max="12565" width="16.88671875" style="33" customWidth="1"/>
    <col min="12566" max="12567" width="16.88671875" style="33" bestFit="1" customWidth="1"/>
    <col min="12568" max="12800" width="9.109375" style="33"/>
    <col min="12801" max="12802" width="0" style="33" hidden="1" customWidth="1"/>
    <col min="12803" max="12803" width="9.109375" style="33"/>
    <col min="12804" max="12804" width="3.6640625" style="33" customWidth="1"/>
    <col min="12805" max="12805" width="15.5546875" style="33" customWidth="1"/>
    <col min="12806" max="12807" width="9.109375" style="33"/>
    <col min="12808" max="12808" width="23.5546875" style="33" customWidth="1"/>
    <col min="12809" max="12813" width="9.109375" style="33"/>
    <col min="12814" max="12817" width="0" style="33" hidden="1" customWidth="1"/>
    <col min="12818" max="12818" width="16.88671875" style="33" bestFit="1" customWidth="1"/>
    <col min="12819" max="12821" width="16.88671875" style="33" customWidth="1"/>
    <col min="12822" max="12823" width="16.88671875" style="33" bestFit="1" customWidth="1"/>
    <col min="12824" max="13056" width="9.109375" style="33"/>
    <col min="13057" max="13058" width="0" style="33" hidden="1" customWidth="1"/>
    <col min="13059" max="13059" width="9.109375" style="33"/>
    <col min="13060" max="13060" width="3.6640625" style="33" customWidth="1"/>
    <col min="13061" max="13061" width="15.5546875" style="33" customWidth="1"/>
    <col min="13062" max="13063" width="9.109375" style="33"/>
    <col min="13064" max="13064" width="23.5546875" style="33" customWidth="1"/>
    <col min="13065" max="13069" width="9.109375" style="33"/>
    <col min="13070" max="13073" width="0" style="33" hidden="1" customWidth="1"/>
    <col min="13074" max="13074" width="16.88671875" style="33" bestFit="1" customWidth="1"/>
    <col min="13075" max="13077" width="16.88671875" style="33" customWidth="1"/>
    <col min="13078" max="13079" width="16.88671875" style="33" bestFit="1" customWidth="1"/>
    <col min="13080" max="13312" width="9.109375" style="33"/>
    <col min="13313" max="13314" width="0" style="33" hidden="1" customWidth="1"/>
    <col min="13315" max="13315" width="9.109375" style="33"/>
    <col min="13316" max="13316" width="3.6640625" style="33" customWidth="1"/>
    <col min="13317" max="13317" width="15.5546875" style="33" customWidth="1"/>
    <col min="13318" max="13319" width="9.109375" style="33"/>
    <col min="13320" max="13320" width="23.5546875" style="33" customWidth="1"/>
    <col min="13321" max="13325" width="9.109375" style="33"/>
    <col min="13326" max="13329" width="0" style="33" hidden="1" customWidth="1"/>
    <col min="13330" max="13330" width="16.88671875" style="33" bestFit="1" customWidth="1"/>
    <col min="13331" max="13333" width="16.88671875" style="33" customWidth="1"/>
    <col min="13334" max="13335" width="16.88671875" style="33" bestFit="1" customWidth="1"/>
    <col min="13336" max="13568" width="9.109375" style="33"/>
    <col min="13569" max="13570" width="0" style="33" hidden="1" customWidth="1"/>
    <col min="13571" max="13571" width="9.109375" style="33"/>
    <col min="13572" max="13572" width="3.6640625" style="33" customWidth="1"/>
    <col min="13573" max="13573" width="15.5546875" style="33" customWidth="1"/>
    <col min="13574" max="13575" width="9.109375" style="33"/>
    <col min="13576" max="13576" width="23.5546875" style="33" customWidth="1"/>
    <col min="13577" max="13581" width="9.109375" style="33"/>
    <col min="13582" max="13585" width="0" style="33" hidden="1" customWidth="1"/>
    <col min="13586" max="13586" width="16.88671875" style="33" bestFit="1" customWidth="1"/>
    <col min="13587" max="13589" width="16.88671875" style="33" customWidth="1"/>
    <col min="13590" max="13591" width="16.88671875" style="33" bestFit="1" customWidth="1"/>
    <col min="13592" max="13824" width="9.109375" style="33"/>
    <col min="13825" max="13826" width="0" style="33" hidden="1" customWidth="1"/>
    <col min="13827" max="13827" width="9.109375" style="33"/>
    <col min="13828" max="13828" width="3.6640625" style="33" customWidth="1"/>
    <col min="13829" max="13829" width="15.5546875" style="33" customWidth="1"/>
    <col min="13830" max="13831" width="9.109375" style="33"/>
    <col min="13832" max="13832" width="23.5546875" style="33" customWidth="1"/>
    <col min="13833" max="13837" width="9.109375" style="33"/>
    <col min="13838" max="13841" width="0" style="33" hidden="1" customWidth="1"/>
    <col min="13842" max="13842" width="16.88671875" style="33" bestFit="1" customWidth="1"/>
    <col min="13843" max="13845" width="16.88671875" style="33" customWidth="1"/>
    <col min="13846" max="13847" width="16.88671875" style="33" bestFit="1" customWidth="1"/>
    <col min="13848" max="14080" width="9.109375" style="33"/>
    <col min="14081" max="14082" width="0" style="33" hidden="1" customWidth="1"/>
    <col min="14083" max="14083" width="9.109375" style="33"/>
    <col min="14084" max="14084" width="3.6640625" style="33" customWidth="1"/>
    <col min="14085" max="14085" width="15.5546875" style="33" customWidth="1"/>
    <col min="14086" max="14087" width="9.109375" style="33"/>
    <col min="14088" max="14088" width="23.5546875" style="33" customWidth="1"/>
    <col min="14089" max="14093" width="9.109375" style="33"/>
    <col min="14094" max="14097" width="0" style="33" hidden="1" customWidth="1"/>
    <col min="14098" max="14098" width="16.88671875" style="33" bestFit="1" customWidth="1"/>
    <col min="14099" max="14101" width="16.88671875" style="33" customWidth="1"/>
    <col min="14102" max="14103" width="16.88671875" style="33" bestFit="1" customWidth="1"/>
    <col min="14104" max="14336" width="9.109375" style="33"/>
    <col min="14337" max="14338" width="0" style="33" hidden="1" customWidth="1"/>
    <col min="14339" max="14339" width="9.109375" style="33"/>
    <col min="14340" max="14340" width="3.6640625" style="33" customWidth="1"/>
    <col min="14341" max="14341" width="15.5546875" style="33" customWidth="1"/>
    <col min="14342" max="14343" width="9.109375" style="33"/>
    <col min="14344" max="14344" width="23.5546875" style="33" customWidth="1"/>
    <col min="14345" max="14349" width="9.109375" style="33"/>
    <col min="14350" max="14353" width="0" style="33" hidden="1" customWidth="1"/>
    <col min="14354" max="14354" width="16.88671875" style="33" bestFit="1" customWidth="1"/>
    <col min="14355" max="14357" width="16.88671875" style="33" customWidth="1"/>
    <col min="14358" max="14359" width="16.88671875" style="33" bestFit="1" customWidth="1"/>
    <col min="14360" max="14592" width="9.109375" style="33"/>
    <col min="14593" max="14594" width="0" style="33" hidden="1" customWidth="1"/>
    <col min="14595" max="14595" width="9.109375" style="33"/>
    <col min="14596" max="14596" width="3.6640625" style="33" customWidth="1"/>
    <col min="14597" max="14597" width="15.5546875" style="33" customWidth="1"/>
    <col min="14598" max="14599" width="9.109375" style="33"/>
    <col min="14600" max="14600" width="23.5546875" style="33" customWidth="1"/>
    <col min="14601" max="14605" width="9.109375" style="33"/>
    <col min="14606" max="14609" width="0" style="33" hidden="1" customWidth="1"/>
    <col min="14610" max="14610" width="16.88671875" style="33" bestFit="1" customWidth="1"/>
    <col min="14611" max="14613" width="16.88671875" style="33" customWidth="1"/>
    <col min="14614" max="14615" width="16.88671875" style="33" bestFit="1" customWidth="1"/>
    <col min="14616" max="14848" width="9.109375" style="33"/>
    <col min="14849" max="14850" width="0" style="33" hidden="1" customWidth="1"/>
    <col min="14851" max="14851" width="9.109375" style="33"/>
    <col min="14852" max="14852" width="3.6640625" style="33" customWidth="1"/>
    <col min="14853" max="14853" width="15.5546875" style="33" customWidth="1"/>
    <col min="14854" max="14855" width="9.109375" style="33"/>
    <col min="14856" max="14856" width="23.5546875" style="33" customWidth="1"/>
    <col min="14857" max="14861" width="9.109375" style="33"/>
    <col min="14862" max="14865" width="0" style="33" hidden="1" customWidth="1"/>
    <col min="14866" max="14866" width="16.88671875" style="33" bestFit="1" customWidth="1"/>
    <col min="14867" max="14869" width="16.88671875" style="33" customWidth="1"/>
    <col min="14870" max="14871" width="16.88671875" style="33" bestFit="1" customWidth="1"/>
    <col min="14872" max="15104" width="9.109375" style="33"/>
    <col min="15105" max="15106" width="0" style="33" hidden="1" customWidth="1"/>
    <col min="15107" max="15107" width="9.109375" style="33"/>
    <col min="15108" max="15108" width="3.6640625" style="33" customWidth="1"/>
    <col min="15109" max="15109" width="15.5546875" style="33" customWidth="1"/>
    <col min="15110" max="15111" width="9.109375" style="33"/>
    <col min="15112" max="15112" width="23.5546875" style="33" customWidth="1"/>
    <col min="15113" max="15117" width="9.109375" style="33"/>
    <col min="15118" max="15121" width="0" style="33" hidden="1" customWidth="1"/>
    <col min="15122" max="15122" width="16.88671875" style="33" bestFit="1" customWidth="1"/>
    <col min="15123" max="15125" width="16.88671875" style="33" customWidth="1"/>
    <col min="15126" max="15127" width="16.88671875" style="33" bestFit="1" customWidth="1"/>
    <col min="15128" max="15360" width="9.109375" style="33"/>
    <col min="15361" max="15362" width="0" style="33" hidden="1" customWidth="1"/>
    <col min="15363" max="15363" width="9.109375" style="33"/>
    <col min="15364" max="15364" width="3.6640625" style="33" customWidth="1"/>
    <col min="15365" max="15365" width="15.5546875" style="33" customWidth="1"/>
    <col min="15366" max="15367" width="9.109375" style="33"/>
    <col min="15368" max="15368" width="23.5546875" style="33" customWidth="1"/>
    <col min="15369" max="15373" width="9.109375" style="33"/>
    <col min="15374" max="15377" width="0" style="33" hidden="1" customWidth="1"/>
    <col min="15378" max="15378" width="16.88671875" style="33" bestFit="1" customWidth="1"/>
    <col min="15379" max="15381" width="16.88671875" style="33" customWidth="1"/>
    <col min="15382" max="15383" width="16.88671875" style="33" bestFit="1" customWidth="1"/>
    <col min="15384" max="15616" width="9.109375" style="33"/>
    <col min="15617" max="15618" width="0" style="33" hidden="1" customWidth="1"/>
    <col min="15619" max="15619" width="9.109375" style="33"/>
    <col min="15620" max="15620" width="3.6640625" style="33" customWidth="1"/>
    <col min="15621" max="15621" width="15.5546875" style="33" customWidth="1"/>
    <col min="15622" max="15623" width="9.109375" style="33"/>
    <col min="15624" max="15624" width="23.5546875" style="33" customWidth="1"/>
    <col min="15625" max="15629" width="9.109375" style="33"/>
    <col min="15630" max="15633" width="0" style="33" hidden="1" customWidth="1"/>
    <col min="15634" max="15634" width="16.88671875" style="33" bestFit="1" customWidth="1"/>
    <col min="15635" max="15637" width="16.88671875" style="33" customWidth="1"/>
    <col min="15638" max="15639" width="16.88671875" style="33" bestFit="1" customWidth="1"/>
    <col min="15640" max="15872" width="9.109375" style="33"/>
    <col min="15873" max="15874" width="0" style="33" hidden="1" customWidth="1"/>
    <col min="15875" max="15875" width="9.109375" style="33"/>
    <col min="15876" max="15876" width="3.6640625" style="33" customWidth="1"/>
    <col min="15877" max="15877" width="15.5546875" style="33" customWidth="1"/>
    <col min="15878" max="15879" width="9.109375" style="33"/>
    <col min="15880" max="15880" width="23.5546875" style="33" customWidth="1"/>
    <col min="15881" max="15885" width="9.109375" style="33"/>
    <col min="15886" max="15889" width="0" style="33" hidden="1" customWidth="1"/>
    <col min="15890" max="15890" width="16.88671875" style="33" bestFit="1" customWidth="1"/>
    <col min="15891" max="15893" width="16.88671875" style="33" customWidth="1"/>
    <col min="15894" max="15895" width="16.88671875" style="33" bestFit="1" customWidth="1"/>
    <col min="15896" max="16128" width="9.109375" style="33"/>
    <col min="16129" max="16130" width="0" style="33" hidden="1" customWidth="1"/>
    <col min="16131" max="16131" width="9.109375" style="33"/>
    <col min="16132" max="16132" width="3.6640625" style="33" customWidth="1"/>
    <col min="16133" max="16133" width="15.5546875" style="33" customWidth="1"/>
    <col min="16134" max="16135" width="9.109375" style="33"/>
    <col min="16136" max="16136" width="23.5546875" style="33" customWidth="1"/>
    <col min="16137" max="16141" width="9.109375" style="33"/>
    <col min="16142" max="16145" width="0" style="33" hidden="1" customWidth="1"/>
    <col min="16146" max="16146" width="16.88671875" style="33" bestFit="1" customWidth="1"/>
    <col min="16147" max="16149" width="16.88671875" style="33" customWidth="1"/>
    <col min="16150" max="16151" width="16.88671875" style="33" bestFit="1" customWidth="1"/>
    <col min="16152" max="16384" width="9.109375" style="33"/>
  </cols>
  <sheetData>
    <row r="1" spans="2:23" ht="30" customHeight="1">
      <c r="B1" s="23"/>
      <c r="C1" s="269" t="s">
        <v>0</v>
      </c>
      <c r="D1" s="269"/>
      <c r="E1" s="221" t="s">
        <v>1</v>
      </c>
      <c r="F1" s="269" t="s">
        <v>2</v>
      </c>
      <c r="G1" s="269"/>
      <c r="H1" s="269"/>
      <c r="I1" s="221" t="s">
        <v>3</v>
      </c>
      <c r="J1" s="269" t="s">
        <v>4</v>
      </c>
      <c r="K1" s="269"/>
      <c r="L1" s="221" t="s">
        <v>5</v>
      </c>
      <c r="M1" s="221" t="s">
        <v>6</v>
      </c>
      <c r="N1" s="269" t="s">
        <v>7</v>
      </c>
      <c r="O1" s="269"/>
      <c r="P1" s="269"/>
      <c r="Q1" s="221" t="s">
        <v>8</v>
      </c>
      <c r="R1" s="221" t="s">
        <v>1576</v>
      </c>
      <c r="S1" s="221" t="s">
        <v>1575</v>
      </c>
      <c r="T1" s="221" t="s">
        <v>1574</v>
      </c>
      <c r="U1" s="221" t="s">
        <v>1589</v>
      </c>
      <c r="V1" s="221" t="s">
        <v>1573</v>
      </c>
      <c r="W1" s="221" t="s">
        <v>13</v>
      </c>
    </row>
    <row r="2" spans="2:23" s="224" customFormat="1" ht="20.100000000000001" hidden="1" customHeight="1">
      <c r="B2" s="32"/>
      <c r="C2" s="249">
        <v>2018</v>
      </c>
      <c r="D2" s="249"/>
      <c r="E2" s="225" t="s">
        <v>14</v>
      </c>
      <c r="F2" s="270" t="s">
        <v>15</v>
      </c>
      <c r="G2" s="270"/>
      <c r="H2" s="270"/>
      <c r="I2" s="225" t="s">
        <v>16</v>
      </c>
      <c r="J2" s="270" t="s">
        <v>17</v>
      </c>
      <c r="K2" s="270"/>
      <c r="L2" s="223" t="s">
        <v>18</v>
      </c>
      <c r="M2" s="223">
        <v>0</v>
      </c>
      <c r="N2" s="249" t="s">
        <v>19</v>
      </c>
      <c r="O2" s="249"/>
      <c r="P2" s="249"/>
      <c r="Q2" s="223" t="s">
        <v>18</v>
      </c>
      <c r="R2" s="34"/>
      <c r="S2" s="34"/>
      <c r="T2" s="34"/>
      <c r="U2" s="34"/>
      <c r="V2" s="34"/>
      <c r="W2" s="34"/>
    </row>
    <row r="3" spans="2:23" s="230" customFormat="1" ht="20.100000000000001" hidden="1" customHeight="1">
      <c r="B3" s="31"/>
      <c r="C3" s="256">
        <v>2018</v>
      </c>
      <c r="D3" s="256"/>
      <c r="E3" s="231" t="s">
        <v>1572</v>
      </c>
      <c r="F3" s="258" t="s">
        <v>1571</v>
      </c>
      <c r="G3" s="258"/>
      <c r="H3" s="258"/>
      <c r="I3" s="231" t="s">
        <v>450</v>
      </c>
      <c r="J3" s="258" t="s">
        <v>17</v>
      </c>
      <c r="K3" s="258"/>
      <c r="L3" s="229" t="s">
        <v>18</v>
      </c>
      <c r="M3" s="229">
        <v>1</v>
      </c>
      <c r="N3" s="256" t="s">
        <v>19</v>
      </c>
      <c r="O3" s="256"/>
      <c r="P3" s="256"/>
      <c r="Q3" s="229" t="s">
        <v>18</v>
      </c>
      <c r="R3" s="36"/>
      <c r="S3" s="36">
        <f>S4+S25+S130+S138+S315+S372+S383+S497+S511+S531</f>
        <v>278550.43000000005</v>
      </c>
      <c r="T3" s="36">
        <f>T4+T25+T130+T138+T315+T372+T383+T497+T511+T531</f>
        <v>13787.300000000001</v>
      </c>
      <c r="U3" s="36">
        <f>U4+U25+U130+U138+U315+U372+U383+U497+U511+U531</f>
        <v>0</v>
      </c>
      <c r="V3" s="36">
        <f>V4+V25+V130+V138+V315+V372+V383+V497+V511+V531</f>
        <v>13055.65</v>
      </c>
      <c r="W3" s="36">
        <f>R3+S3+T3+U3+V3</f>
        <v>305393.38000000006</v>
      </c>
    </row>
    <row r="4" spans="2:23" s="39" customFormat="1" ht="30" hidden="1" customHeight="1">
      <c r="B4" s="25"/>
      <c r="C4" s="256">
        <v>2018</v>
      </c>
      <c r="D4" s="256"/>
      <c r="E4" s="231" t="s">
        <v>1570</v>
      </c>
      <c r="F4" s="258" t="s">
        <v>1569</v>
      </c>
      <c r="G4" s="258"/>
      <c r="H4" s="258"/>
      <c r="I4" s="231" t="s">
        <v>450</v>
      </c>
      <c r="J4" s="258" t="s">
        <v>17</v>
      </c>
      <c r="K4" s="258"/>
      <c r="L4" s="229" t="s">
        <v>18</v>
      </c>
      <c r="M4" s="229">
        <v>2</v>
      </c>
      <c r="N4" s="256" t="s">
        <v>19</v>
      </c>
      <c r="O4" s="256"/>
      <c r="P4" s="256"/>
      <c r="Q4" s="229" t="s">
        <v>18</v>
      </c>
      <c r="R4" s="38"/>
      <c r="S4" s="38"/>
      <c r="T4" s="38"/>
      <c r="U4" s="38">
        <f>U5+U8+U10+U17+U20+U23</f>
        <v>0</v>
      </c>
      <c r="V4" s="38"/>
      <c r="W4" s="38">
        <f t="shared" ref="W4:W67" si="0">R4+S4+T4+U4+V4</f>
        <v>0</v>
      </c>
    </row>
    <row r="5" spans="2:23" s="41" customFormat="1" ht="30" hidden="1" customHeight="1">
      <c r="B5" s="24"/>
      <c r="C5" s="259">
        <v>2018</v>
      </c>
      <c r="D5" s="259"/>
      <c r="E5" s="8" t="s">
        <v>1568</v>
      </c>
      <c r="F5" s="261" t="s">
        <v>1567</v>
      </c>
      <c r="G5" s="261"/>
      <c r="H5" s="261"/>
      <c r="I5" s="8" t="s">
        <v>450</v>
      </c>
      <c r="J5" s="261" t="s">
        <v>17</v>
      </c>
      <c r="K5" s="261"/>
      <c r="L5" s="226" t="s">
        <v>18</v>
      </c>
      <c r="M5" s="226">
        <v>3</v>
      </c>
      <c r="N5" s="259" t="s">
        <v>19</v>
      </c>
      <c r="O5" s="259"/>
      <c r="P5" s="259"/>
      <c r="Q5" s="226" t="s">
        <v>18</v>
      </c>
      <c r="R5" s="40"/>
      <c r="S5" s="40"/>
      <c r="T5" s="40"/>
      <c r="U5" s="40">
        <f>U6+U7</f>
        <v>0</v>
      </c>
      <c r="V5" s="40"/>
      <c r="W5" s="40">
        <f t="shared" si="0"/>
        <v>0</v>
      </c>
    </row>
    <row r="6" spans="2:23" ht="30" hidden="1" customHeight="1">
      <c r="B6" s="30"/>
      <c r="C6" s="249">
        <v>2018</v>
      </c>
      <c r="D6" s="249"/>
      <c r="E6" s="225" t="s">
        <v>1566</v>
      </c>
      <c r="F6" s="270" t="s">
        <v>1565</v>
      </c>
      <c r="G6" s="270"/>
      <c r="H6" s="270"/>
      <c r="I6" s="225" t="s">
        <v>450</v>
      </c>
      <c r="J6" s="270" t="s">
        <v>17</v>
      </c>
      <c r="K6" s="270"/>
      <c r="L6" s="223" t="s">
        <v>29</v>
      </c>
      <c r="M6" s="223">
        <v>4</v>
      </c>
      <c r="N6" s="249" t="s">
        <v>19</v>
      </c>
      <c r="O6" s="249"/>
      <c r="P6" s="249"/>
      <c r="Q6" s="223" t="s">
        <v>18</v>
      </c>
      <c r="W6" s="42">
        <f t="shared" si="0"/>
        <v>0</v>
      </c>
    </row>
    <row r="7" spans="2:23" ht="30" hidden="1" customHeight="1">
      <c r="B7" s="23"/>
      <c r="C7" s="249">
        <v>2018</v>
      </c>
      <c r="D7" s="249"/>
      <c r="E7" s="225" t="s">
        <v>1564</v>
      </c>
      <c r="F7" s="270" t="s">
        <v>1563</v>
      </c>
      <c r="G7" s="270"/>
      <c r="H7" s="270"/>
      <c r="I7" s="225" t="s">
        <v>450</v>
      </c>
      <c r="J7" s="270" t="s">
        <v>17</v>
      </c>
      <c r="K7" s="270"/>
      <c r="L7" s="223" t="s">
        <v>29</v>
      </c>
      <c r="M7" s="223">
        <v>4</v>
      </c>
      <c r="N7" s="249" t="s">
        <v>19</v>
      </c>
      <c r="O7" s="249"/>
      <c r="P7" s="249"/>
      <c r="Q7" s="223" t="s">
        <v>18</v>
      </c>
      <c r="W7" s="42">
        <f t="shared" si="0"/>
        <v>0</v>
      </c>
    </row>
    <row r="8" spans="2:23" s="41" customFormat="1" ht="30" hidden="1" customHeight="1">
      <c r="B8" s="24"/>
      <c r="C8" s="259">
        <v>2018</v>
      </c>
      <c r="D8" s="259"/>
      <c r="E8" s="8" t="s">
        <v>1562</v>
      </c>
      <c r="F8" s="261" t="s">
        <v>1561</v>
      </c>
      <c r="G8" s="261"/>
      <c r="H8" s="261"/>
      <c r="I8" s="8" t="s">
        <v>450</v>
      </c>
      <c r="J8" s="261" t="s">
        <v>17</v>
      </c>
      <c r="K8" s="261"/>
      <c r="L8" s="226" t="s">
        <v>18</v>
      </c>
      <c r="M8" s="226">
        <v>3</v>
      </c>
      <c r="N8" s="259" t="s">
        <v>19</v>
      </c>
      <c r="O8" s="259"/>
      <c r="P8" s="259"/>
      <c r="Q8" s="226" t="s">
        <v>18</v>
      </c>
      <c r="R8" s="40"/>
      <c r="S8" s="40"/>
      <c r="T8" s="40"/>
      <c r="U8" s="40"/>
      <c r="V8" s="40"/>
      <c r="W8" s="40">
        <f t="shared" si="0"/>
        <v>0</v>
      </c>
    </row>
    <row r="9" spans="2:23" ht="30" hidden="1" customHeight="1">
      <c r="B9" s="23"/>
      <c r="C9" s="249">
        <v>2018</v>
      </c>
      <c r="D9" s="249"/>
      <c r="E9" s="225" t="s">
        <v>1560</v>
      </c>
      <c r="F9" s="270" t="s">
        <v>1559</v>
      </c>
      <c r="G9" s="270"/>
      <c r="H9" s="270"/>
      <c r="I9" s="225" t="s">
        <v>450</v>
      </c>
      <c r="J9" s="270" t="s">
        <v>17</v>
      </c>
      <c r="K9" s="270"/>
      <c r="L9" s="223" t="s">
        <v>29</v>
      </c>
      <c r="M9" s="223">
        <v>4</v>
      </c>
      <c r="N9" s="249" t="s">
        <v>19</v>
      </c>
      <c r="O9" s="249"/>
      <c r="P9" s="249"/>
      <c r="Q9" s="223" t="s">
        <v>18</v>
      </c>
      <c r="W9" s="42">
        <f t="shared" si="0"/>
        <v>0</v>
      </c>
    </row>
    <row r="10" spans="2:23" s="41" customFormat="1" ht="30" hidden="1" customHeight="1">
      <c r="B10" s="24"/>
      <c r="C10" s="259">
        <v>2018</v>
      </c>
      <c r="D10" s="259"/>
      <c r="E10" s="8" t="s">
        <v>1558</v>
      </c>
      <c r="F10" s="261" t="s">
        <v>1557</v>
      </c>
      <c r="G10" s="261"/>
      <c r="H10" s="261"/>
      <c r="I10" s="8" t="s">
        <v>450</v>
      </c>
      <c r="J10" s="261" t="s">
        <v>17</v>
      </c>
      <c r="K10" s="261"/>
      <c r="L10" s="226" t="s">
        <v>18</v>
      </c>
      <c r="M10" s="226">
        <v>3</v>
      </c>
      <c r="N10" s="259" t="s">
        <v>19</v>
      </c>
      <c r="O10" s="259"/>
      <c r="P10" s="259"/>
      <c r="Q10" s="226" t="s">
        <v>18</v>
      </c>
      <c r="R10" s="40"/>
      <c r="S10" s="40"/>
      <c r="T10" s="40"/>
      <c r="U10" s="40"/>
      <c r="V10" s="40"/>
      <c r="W10" s="40">
        <f t="shared" si="0"/>
        <v>0</v>
      </c>
    </row>
    <row r="11" spans="2:23" ht="30" hidden="1" customHeight="1">
      <c r="C11" s="249">
        <v>2018</v>
      </c>
      <c r="D11" s="249"/>
      <c r="E11" s="225" t="s">
        <v>1556</v>
      </c>
      <c r="F11" s="270" t="s">
        <v>1555</v>
      </c>
      <c r="G11" s="270"/>
      <c r="H11" s="270"/>
      <c r="I11" s="225" t="s">
        <v>450</v>
      </c>
      <c r="J11" s="270" t="s">
        <v>17</v>
      </c>
      <c r="K11" s="270"/>
      <c r="L11" s="223" t="s">
        <v>18</v>
      </c>
      <c r="M11" s="223">
        <v>4</v>
      </c>
      <c r="N11" s="249" t="s">
        <v>19</v>
      </c>
      <c r="O11" s="249"/>
      <c r="P11" s="249"/>
      <c r="Q11" s="223" t="s">
        <v>18</v>
      </c>
      <c r="W11" s="42">
        <f t="shared" si="0"/>
        <v>0</v>
      </c>
    </row>
    <row r="12" spans="2:23" ht="30" hidden="1" customHeight="1">
      <c r="B12" s="26"/>
      <c r="C12" s="249">
        <v>2018</v>
      </c>
      <c r="D12" s="249"/>
      <c r="E12" s="225" t="s">
        <v>1554</v>
      </c>
      <c r="F12" s="270" t="s">
        <v>1553</v>
      </c>
      <c r="G12" s="270"/>
      <c r="H12" s="270"/>
      <c r="I12" s="225" t="s">
        <v>450</v>
      </c>
      <c r="J12" s="270" t="s">
        <v>17</v>
      </c>
      <c r="K12" s="270"/>
      <c r="L12" s="223" t="s">
        <v>29</v>
      </c>
      <c r="M12" s="223">
        <v>5</v>
      </c>
      <c r="N12" s="249" t="s">
        <v>19</v>
      </c>
      <c r="O12" s="249"/>
      <c r="P12" s="249"/>
      <c r="Q12" s="223" t="s">
        <v>18</v>
      </c>
      <c r="W12" s="42">
        <f t="shared" si="0"/>
        <v>0</v>
      </c>
    </row>
    <row r="13" spans="2:23" ht="30" hidden="1" customHeight="1">
      <c r="B13" s="26"/>
      <c r="C13" s="249">
        <v>2018</v>
      </c>
      <c r="D13" s="249"/>
      <c r="E13" s="225" t="s">
        <v>1552</v>
      </c>
      <c r="F13" s="270" t="s">
        <v>1551</v>
      </c>
      <c r="G13" s="270"/>
      <c r="H13" s="270"/>
      <c r="I13" s="225" t="s">
        <v>450</v>
      </c>
      <c r="J13" s="270" t="s">
        <v>17</v>
      </c>
      <c r="K13" s="270"/>
      <c r="L13" s="223" t="s">
        <v>29</v>
      </c>
      <c r="M13" s="223">
        <v>5</v>
      </c>
      <c r="N13" s="249" t="s">
        <v>19</v>
      </c>
      <c r="O13" s="249"/>
      <c r="P13" s="249"/>
      <c r="Q13" s="223" t="s">
        <v>18</v>
      </c>
      <c r="W13" s="42">
        <f t="shared" si="0"/>
        <v>0</v>
      </c>
    </row>
    <row r="14" spans="2:23" ht="30" hidden="1" customHeight="1">
      <c r="B14" s="26"/>
      <c r="C14" s="249">
        <v>2018</v>
      </c>
      <c r="D14" s="249"/>
      <c r="E14" s="225" t="s">
        <v>1550</v>
      </c>
      <c r="F14" s="270" t="s">
        <v>1549</v>
      </c>
      <c r="G14" s="270"/>
      <c r="H14" s="270"/>
      <c r="I14" s="225" t="s">
        <v>450</v>
      </c>
      <c r="J14" s="270" t="s">
        <v>17</v>
      </c>
      <c r="K14" s="270"/>
      <c r="L14" s="223" t="s">
        <v>29</v>
      </c>
      <c r="M14" s="223">
        <v>5</v>
      </c>
      <c r="N14" s="249" t="s">
        <v>19</v>
      </c>
      <c r="O14" s="249"/>
      <c r="P14" s="249"/>
      <c r="Q14" s="223" t="s">
        <v>18</v>
      </c>
      <c r="W14" s="42">
        <f t="shared" si="0"/>
        <v>0</v>
      </c>
    </row>
    <row r="15" spans="2:23" ht="30" hidden="1" customHeight="1">
      <c r="B15" s="26"/>
      <c r="C15" s="249">
        <v>2018</v>
      </c>
      <c r="D15" s="249"/>
      <c r="E15" s="225" t="s">
        <v>1548</v>
      </c>
      <c r="F15" s="270" t="s">
        <v>1547</v>
      </c>
      <c r="G15" s="270"/>
      <c r="H15" s="270"/>
      <c r="I15" s="225" t="s">
        <v>450</v>
      </c>
      <c r="J15" s="270" t="s">
        <v>17</v>
      </c>
      <c r="K15" s="270"/>
      <c r="L15" s="223" t="s">
        <v>29</v>
      </c>
      <c r="M15" s="223">
        <v>5</v>
      </c>
      <c r="N15" s="249" t="s">
        <v>19</v>
      </c>
      <c r="O15" s="249"/>
      <c r="P15" s="249"/>
      <c r="Q15" s="223" t="s">
        <v>18</v>
      </c>
      <c r="W15" s="42">
        <f t="shared" si="0"/>
        <v>0</v>
      </c>
    </row>
    <row r="16" spans="2:23" ht="30" hidden="1" customHeight="1">
      <c r="B16" s="26"/>
      <c r="C16" s="249">
        <v>2018</v>
      </c>
      <c r="D16" s="249"/>
      <c r="E16" s="225" t="s">
        <v>1546</v>
      </c>
      <c r="F16" s="270" t="s">
        <v>1545</v>
      </c>
      <c r="G16" s="270"/>
      <c r="H16" s="270"/>
      <c r="I16" s="225" t="s">
        <v>450</v>
      </c>
      <c r="J16" s="270" t="s">
        <v>17</v>
      </c>
      <c r="K16" s="270"/>
      <c r="L16" s="223" t="s">
        <v>29</v>
      </c>
      <c r="M16" s="223">
        <v>5</v>
      </c>
      <c r="N16" s="249" t="s">
        <v>19</v>
      </c>
      <c r="O16" s="249"/>
      <c r="P16" s="249"/>
      <c r="Q16" s="223" t="s">
        <v>18</v>
      </c>
      <c r="W16" s="42">
        <f t="shared" si="0"/>
        <v>0</v>
      </c>
    </row>
    <row r="17" spans="1:23" s="41" customFormat="1" ht="30" hidden="1" customHeight="1">
      <c r="B17" s="24"/>
      <c r="C17" s="259">
        <v>2018</v>
      </c>
      <c r="D17" s="259"/>
      <c r="E17" s="8" t="s">
        <v>1544</v>
      </c>
      <c r="F17" s="261" t="s">
        <v>1543</v>
      </c>
      <c r="G17" s="261"/>
      <c r="H17" s="261"/>
      <c r="I17" s="8" t="s">
        <v>450</v>
      </c>
      <c r="J17" s="261" t="s">
        <v>17</v>
      </c>
      <c r="K17" s="261"/>
      <c r="L17" s="226" t="s">
        <v>18</v>
      </c>
      <c r="M17" s="226">
        <v>3</v>
      </c>
      <c r="N17" s="259" t="s">
        <v>19</v>
      </c>
      <c r="O17" s="259"/>
      <c r="P17" s="259"/>
      <c r="Q17" s="226" t="s">
        <v>18</v>
      </c>
      <c r="R17" s="40"/>
      <c r="S17" s="40"/>
      <c r="T17" s="40"/>
      <c r="U17" s="40"/>
      <c r="V17" s="40"/>
      <c r="W17" s="40">
        <f t="shared" si="0"/>
        <v>0</v>
      </c>
    </row>
    <row r="18" spans="1:23" ht="30" hidden="1" customHeight="1">
      <c r="B18" s="23"/>
      <c r="C18" s="249">
        <v>2018</v>
      </c>
      <c r="D18" s="249"/>
      <c r="E18" s="225" t="s">
        <v>1542</v>
      </c>
      <c r="F18" s="270" t="s">
        <v>1541</v>
      </c>
      <c r="G18" s="270"/>
      <c r="H18" s="270"/>
      <c r="I18" s="225" t="s">
        <v>450</v>
      </c>
      <c r="J18" s="270" t="s">
        <v>17</v>
      </c>
      <c r="K18" s="270"/>
      <c r="L18" s="223" t="s">
        <v>29</v>
      </c>
      <c r="M18" s="223">
        <v>4</v>
      </c>
      <c r="N18" s="249" t="s">
        <v>19</v>
      </c>
      <c r="O18" s="249"/>
      <c r="P18" s="249"/>
      <c r="Q18" s="223" t="s">
        <v>18</v>
      </c>
      <c r="W18" s="42">
        <f t="shared" si="0"/>
        <v>0</v>
      </c>
    </row>
    <row r="19" spans="1:23" ht="30" hidden="1" customHeight="1">
      <c r="B19" s="23"/>
      <c r="C19" s="249">
        <v>2018</v>
      </c>
      <c r="D19" s="249"/>
      <c r="E19" s="225" t="s">
        <v>1540</v>
      </c>
      <c r="F19" s="270" t="s">
        <v>1539</v>
      </c>
      <c r="G19" s="270"/>
      <c r="H19" s="270"/>
      <c r="I19" s="225" t="s">
        <v>450</v>
      </c>
      <c r="J19" s="270" t="s">
        <v>17</v>
      </c>
      <c r="K19" s="270"/>
      <c r="L19" s="223" t="s">
        <v>29</v>
      </c>
      <c r="M19" s="223">
        <v>4</v>
      </c>
      <c r="N19" s="249" t="s">
        <v>19</v>
      </c>
      <c r="O19" s="249"/>
      <c r="P19" s="249"/>
      <c r="Q19" s="223" t="s">
        <v>18</v>
      </c>
      <c r="W19" s="42">
        <f t="shared" si="0"/>
        <v>0</v>
      </c>
    </row>
    <row r="20" spans="1:23" s="41" customFormat="1" ht="30" hidden="1" customHeight="1">
      <c r="B20" s="24"/>
      <c r="C20" s="259">
        <v>2018</v>
      </c>
      <c r="D20" s="259"/>
      <c r="E20" s="8" t="s">
        <v>1538</v>
      </c>
      <c r="F20" s="261" t="s">
        <v>1537</v>
      </c>
      <c r="G20" s="261"/>
      <c r="H20" s="261"/>
      <c r="I20" s="8" t="s">
        <v>450</v>
      </c>
      <c r="J20" s="261" t="s">
        <v>17</v>
      </c>
      <c r="K20" s="261"/>
      <c r="L20" s="226" t="s">
        <v>18</v>
      </c>
      <c r="M20" s="226">
        <v>3</v>
      </c>
      <c r="N20" s="259" t="s">
        <v>19</v>
      </c>
      <c r="O20" s="259"/>
      <c r="P20" s="259"/>
      <c r="Q20" s="226" t="s">
        <v>18</v>
      </c>
      <c r="R20" s="40"/>
      <c r="S20" s="40"/>
      <c r="T20" s="40"/>
      <c r="U20" s="40"/>
      <c r="V20" s="40"/>
      <c r="W20" s="40">
        <f t="shared" si="0"/>
        <v>0</v>
      </c>
    </row>
    <row r="21" spans="1:23" ht="30" hidden="1" customHeight="1">
      <c r="B21" s="23"/>
      <c r="C21" s="249">
        <v>2018</v>
      </c>
      <c r="D21" s="249"/>
      <c r="E21" s="225" t="s">
        <v>1536</v>
      </c>
      <c r="F21" s="270" t="s">
        <v>1535</v>
      </c>
      <c r="G21" s="270"/>
      <c r="H21" s="270"/>
      <c r="I21" s="225" t="s">
        <v>450</v>
      </c>
      <c r="J21" s="270" t="s">
        <v>17</v>
      </c>
      <c r="K21" s="270"/>
      <c r="L21" s="223" t="s">
        <v>29</v>
      </c>
      <c r="M21" s="223">
        <v>4</v>
      </c>
      <c r="N21" s="249" t="s">
        <v>19</v>
      </c>
      <c r="O21" s="249"/>
      <c r="P21" s="249"/>
      <c r="Q21" s="223" t="s">
        <v>18</v>
      </c>
      <c r="W21" s="42">
        <f t="shared" si="0"/>
        <v>0</v>
      </c>
    </row>
    <row r="22" spans="1:23" ht="30" hidden="1" customHeight="1">
      <c r="B22" s="23"/>
      <c r="C22" s="249">
        <v>2018</v>
      </c>
      <c r="D22" s="249"/>
      <c r="E22" s="225" t="s">
        <v>1534</v>
      </c>
      <c r="F22" s="270" t="s">
        <v>1533</v>
      </c>
      <c r="G22" s="270"/>
      <c r="H22" s="270"/>
      <c r="I22" s="225" t="s">
        <v>450</v>
      </c>
      <c r="J22" s="270" t="s">
        <v>17</v>
      </c>
      <c r="K22" s="270"/>
      <c r="L22" s="223" t="s">
        <v>29</v>
      </c>
      <c r="M22" s="223">
        <v>4</v>
      </c>
      <c r="N22" s="249" t="s">
        <v>19</v>
      </c>
      <c r="O22" s="249"/>
      <c r="P22" s="249"/>
      <c r="Q22" s="223" t="s">
        <v>18</v>
      </c>
      <c r="W22" s="42">
        <f t="shared" si="0"/>
        <v>0</v>
      </c>
    </row>
    <row r="23" spans="1:23" s="41" customFormat="1" ht="30" hidden="1" customHeight="1">
      <c r="B23" s="24"/>
      <c r="C23" s="259">
        <v>2018</v>
      </c>
      <c r="D23" s="259"/>
      <c r="E23" s="8" t="s">
        <v>1532</v>
      </c>
      <c r="F23" s="261" t="s">
        <v>1531</v>
      </c>
      <c r="G23" s="261"/>
      <c r="H23" s="261"/>
      <c r="I23" s="8" t="s">
        <v>450</v>
      </c>
      <c r="J23" s="261" t="s">
        <v>17</v>
      </c>
      <c r="K23" s="261"/>
      <c r="L23" s="226" t="s">
        <v>18</v>
      </c>
      <c r="M23" s="226">
        <v>3</v>
      </c>
      <c r="N23" s="259" t="s">
        <v>19</v>
      </c>
      <c r="O23" s="259"/>
      <c r="P23" s="259"/>
      <c r="Q23" s="226" t="s">
        <v>18</v>
      </c>
      <c r="R23" s="40"/>
      <c r="S23" s="40"/>
      <c r="T23" s="40"/>
      <c r="U23" s="40"/>
      <c r="V23" s="40"/>
      <c r="W23" s="40">
        <f t="shared" si="0"/>
        <v>0</v>
      </c>
    </row>
    <row r="24" spans="1:23" ht="30" hidden="1" customHeight="1">
      <c r="B24" s="23"/>
      <c r="C24" s="249">
        <v>2018</v>
      </c>
      <c r="D24" s="249"/>
      <c r="E24" s="225" t="s">
        <v>1530</v>
      </c>
      <c r="F24" s="270" t="s">
        <v>1529</v>
      </c>
      <c r="G24" s="270"/>
      <c r="H24" s="270"/>
      <c r="I24" s="225" t="s">
        <v>450</v>
      </c>
      <c r="J24" s="270" t="s">
        <v>17</v>
      </c>
      <c r="K24" s="270"/>
      <c r="L24" s="223" t="s">
        <v>29</v>
      </c>
      <c r="M24" s="223">
        <v>4</v>
      </c>
      <c r="N24" s="249" t="s">
        <v>19</v>
      </c>
      <c r="O24" s="249"/>
      <c r="P24" s="249"/>
      <c r="Q24" s="223" t="s">
        <v>18</v>
      </c>
      <c r="W24" s="42">
        <f t="shared" si="0"/>
        <v>0</v>
      </c>
    </row>
    <row r="25" spans="1:23" s="39" customFormat="1" ht="30" hidden="1" customHeight="1">
      <c r="B25" s="25"/>
      <c r="C25" s="256">
        <v>2018</v>
      </c>
      <c r="D25" s="256"/>
      <c r="E25" s="231" t="s">
        <v>1528</v>
      </c>
      <c r="F25" s="258" t="s">
        <v>1527</v>
      </c>
      <c r="G25" s="258"/>
      <c r="H25" s="258"/>
      <c r="I25" s="231" t="s">
        <v>450</v>
      </c>
      <c r="J25" s="258" t="s">
        <v>17</v>
      </c>
      <c r="K25" s="258"/>
      <c r="L25" s="229" t="s">
        <v>18</v>
      </c>
      <c r="M25" s="229">
        <v>2</v>
      </c>
      <c r="N25" s="256" t="s">
        <v>19</v>
      </c>
      <c r="O25" s="256"/>
      <c r="P25" s="256"/>
      <c r="Q25" s="229" t="s">
        <v>18</v>
      </c>
      <c r="R25" s="38"/>
      <c r="S25" s="38">
        <f>S26+S35+S41+S51+S55+S60+S66+S75+S81+S87</f>
        <v>0</v>
      </c>
      <c r="T25" s="38">
        <f>T26+T35+T41+T51+T55+T60+T66+T75+T81+T87</f>
        <v>0</v>
      </c>
      <c r="U25" s="38">
        <f>U26+U35+U41+U51+U55+U60+U66+U75+U81+U87</f>
        <v>0</v>
      </c>
      <c r="V25" s="38"/>
      <c r="W25" s="38">
        <f t="shared" si="0"/>
        <v>0</v>
      </c>
    </row>
    <row r="26" spans="1:23" s="41" customFormat="1" ht="30" hidden="1" customHeight="1">
      <c r="B26" s="24"/>
      <c r="C26" s="259">
        <v>2018</v>
      </c>
      <c r="D26" s="259"/>
      <c r="E26" s="8" t="s">
        <v>1526</v>
      </c>
      <c r="F26" s="261" t="s">
        <v>1525</v>
      </c>
      <c r="G26" s="261"/>
      <c r="H26" s="261"/>
      <c r="I26" s="8" t="s">
        <v>450</v>
      </c>
      <c r="J26" s="261" t="s">
        <v>17</v>
      </c>
      <c r="K26" s="261"/>
      <c r="L26" s="226" t="s">
        <v>18</v>
      </c>
      <c r="M26" s="226">
        <v>3</v>
      </c>
      <c r="N26" s="259" t="s">
        <v>19</v>
      </c>
      <c r="O26" s="259"/>
      <c r="P26" s="259"/>
      <c r="Q26" s="226" t="s">
        <v>18</v>
      </c>
      <c r="R26" s="40"/>
      <c r="S26" s="40"/>
      <c r="T26" s="40"/>
      <c r="U26" s="40">
        <f>U27+U28+U29+U30+U31+U32+U33+U34</f>
        <v>0</v>
      </c>
      <c r="V26" s="40"/>
      <c r="W26" s="40">
        <f t="shared" si="0"/>
        <v>0</v>
      </c>
    </row>
    <row r="27" spans="1:23" ht="30" hidden="1" customHeight="1">
      <c r="B27" s="23"/>
      <c r="C27" s="249">
        <v>2018</v>
      </c>
      <c r="D27" s="249"/>
      <c r="E27" s="225" t="s">
        <v>1524</v>
      </c>
      <c r="F27" s="270" t="s">
        <v>1523</v>
      </c>
      <c r="G27" s="270"/>
      <c r="H27" s="270"/>
      <c r="I27" s="225" t="s">
        <v>450</v>
      </c>
      <c r="J27" s="270" t="s">
        <v>17</v>
      </c>
      <c r="K27" s="270"/>
      <c r="L27" s="223" t="s">
        <v>29</v>
      </c>
      <c r="M27" s="223">
        <v>4</v>
      </c>
      <c r="N27" s="249" t="s">
        <v>19</v>
      </c>
      <c r="O27" s="249"/>
      <c r="P27" s="249"/>
      <c r="Q27" s="223" t="s">
        <v>29</v>
      </c>
      <c r="W27" s="42">
        <f t="shared" si="0"/>
        <v>0</v>
      </c>
    </row>
    <row r="28" spans="1:23" ht="30" hidden="1" customHeight="1">
      <c r="B28" s="23"/>
      <c r="C28" s="249">
        <v>2018</v>
      </c>
      <c r="D28" s="249"/>
      <c r="E28" s="225" t="s">
        <v>1522</v>
      </c>
      <c r="F28" s="270" t="s">
        <v>1521</v>
      </c>
      <c r="G28" s="270"/>
      <c r="H28" s="270"/>
      <c r="I28" s="225" t="s">
        <v>450</v>
      </c>
      <c r="J28" s="270" t="s">
        <v>17</v>
      </c>
      <c r="K28" s="270"/>
      <c r="L28" s="223" t="s">
        <v>29</v>
      </c>
      <c r="M28" s="223">
        <v>4</v>
      </c>
      <c r="N28" s="249" t="s">
        <v>19</v>
      </c>
      <c r="O28" s="249"/>
      <c r="P28" s="249"/>
      <c r="Q28" s="223" t="s">
        <v>29</v>
      </c>
      <c r="W28" s="42">
        <f t="shared" si="0"/>
        <v>0</v>
      </c>
    </row>
    <row r="29" spans="1:23" ht="30" hidden="1" customHeight="1">
      <c r="A29" s="26"/>
      <c r="C29" s="249">
        <v>2018</v>
      </c>
      <c r="D29" s="249"/>
      <c r="E29" s="225" t="s">
        <v>1520</v>
      </c>
      <c r="F29" s="270" t="s">
        <v>1519</v>
      </c>
      <c r="G29" s="270"/>
      <c r="H29" s="270"/>
      <c r="I29" s="225" t="s">
        <v>450</v>
      </c>
      <c r="J29" s="270" t="s">
        <v>17</v>
      </c>
      <c r="K29" s="270"/>
      <c r="L29" s="223" t="s">
        <v>29</v>
      </c>
      <c r="M29" s="223">
        <v>4</v>
      </c>
      <c r="N29" s="249" t="s">
        <v>19</v>
      </c>
      <c r="O29" s="249"/>
      <c r="P29" s="249"/>
      <c r="Q29" s="223" t="s">
        <v>18</v>
      </c>
      <c r="W29" s="42">
        <f t="shared" si="0"/>
        <v>0</v>
      </c>
    </row>
    <row r="30" spans="1:23" ht="30" hidden="1" customHeight="1">
      <c r="B30" s="23"/>
      <c r="C30" s="249">
        <v>2018</v>
      </c>
      <c r="D30" s="249"/>
      <c r="E30" s="225" t="s">
        <v>1518</v>
      </c>
      <c r="F30" s="270" t="s">
        <v>1517</v>
      </c>
      <c r="G30" s="270"/>
      <c r="H30" s="270"/>
      <c r="I30" s="225" t="s">
        <v>450</v>
      </c>
      <c r="J30" s="270" t="s">
        <v>17</v>
      </c>
      <c r="K30" s="270"/>
      <c r="L30" s="223" t="s">
        <v>29</v>
      </c>
      <c r="M30" s="223">
        <v>4</v>
      </c>
      <c r="N30" s="249" t="s">
        <v>19</v>
      </c>
      <c r="O30" s="249"/>
      <c r="P30" s="249"/>
      <c r="Q30" s="223" t="s">
        <v>18</v>
      </c>
      <c r="W30" s="42">
        <f t="shared" si="0"/>
        <v>0</v>
      </c>
    </row>
    <row r="31" spans="1:23" ht="30" hidden="1" customHeight="1">
      <c r="B31" s="23"/>
      <c r="C31" s="249">
        <v>2018</v>
      </c>
      <c r="D31" s="249"/>
      <c r="E31" s="225" t="s">
        <v>1516</v>
      </c>
      <c r="F31" s="270" t="s">
        <v>1515</v>
      </c>
      <c r="G31" s="270"/>
      <c r="H31" s="270"/>
      <c r="I31" s="225" t="s">
        <v>450</v>
      </c>
      <c r="J31" s="270" t="s">
        <v>17</v>
      </c>
      <c r="K31" s="270"/>
      <c r="L31" s="223" t="s">
        <v>29</v>
      </c>
      <c r="M31" s="223">
        <v>4</v>
      </c>
      <c r="N31" s="249" t="s">
        <v>19</v>
      </c>
      <c r="O31" s="249"/>
      <c r="P31" s="249"/>
      <c r="Q31" s="223" t="s">
        <v>29</v>
      </c>
      <c r="W31" s="42">
        <f t="shared" si="0"/>
        <v>0</v>
      </c>
    </row>
    <row r="32" spans="1:23" ht="30" hidden="1" customHeight="1">
      <c r="B32" s="23"/>
      <c r="C32" s="249">
        <v>2018</v>
      </c>
      <c r="D32" s="249"/>
      <c r="E32" s="225" t="s">
        <v>1514</v>
      </c>
      <c r="F32" s="270" t="s">
        <v>1513</v>
      </c>
      <c r="G32" s="270"/>
      <c r="H32" s="270"/>
      <c r="I32" s="225" t="s">
        <v>450</v>
      </c>
      <c r="J32" s="270" t="s">
        <v>17</v>
      </c>
      <c r="K32" s="270"/>
      <c r="L32" s="223" t="s">
        <v>29</v>
      </c>
      <c r="M32" s="223">
        <v>4</v>
      </c>
      <c r="N32" s="249" t="s">
        <v>19</v>
      </c>
      <c r="O32" s="249"/>
      <c r="P32" s="249"/>
      <c r="Q32" s="223" t="s">
        <v>18</v>
      </c>
      <c r="W32" s="42">
        <f t="shared" si="0"/>
        <v>0</v>
      </c>
    </row>
    <row r="33" spans="2:23" ht="30" hidden="1" customHeight="1">
      <c r="B33" s="23"/>
      <c r="C33" s="249">
        <v>2018</v>
      </c>
      <c r="D33" s="249"/>
      <c r="E33" s="225" t="s">
        <v>1512</v>
      </c>
      <c r="F33" s="270" t="s">
        <v>1511</v>
      </c>
      <c r="G33" s="270"/>
      <c r="H33" s="270"/>
      <c r="I33" s="225" t="s">
        <v>450</v>
      </c>
      <c r="J33" s="270" t="s">
        <v>17</v>
      </c>
      <c r="K33" s="270"/>
      <c r="L33" s="223" t="s">
        <v>29</v>
      </c>
      <c r="M33" s="223">
        <v>4</v>
      </c>
      <c r="N33" s="249" t="s">
        <v>19</v>
      </c>
      <c r="O33" s="249"/>
      <c r="P33" s="249"/>
      <c r="Q33" s="223" t="s">
        <v>29</v>
      </c>
      <c r="W33" s="42">
        <f t="shared" si="0"/>
        <v>0</v>
      </c>
    </row>
    <row r="34" spans="2:23" ht="30" hidden="1" customHeight="1">
      <c r="B34" s="23"/>
      <c r="C34" s="249">
        <v>2018</v>
      </c>
      <c r="D34" s="249"/>
      <c r="E34" s="225" t="s">
        <v>1510</v>
      </c>
      <c r="F34" s="270" t="s">
        <v>1509</v>
      </c>
      <c r="G34" s="270"/>
      <c r="H34" s="270"/>
      <c r="I34" s="225" t="s">
        <v>450</v>
      </c>
      <c r="J34" s="270" t="s">
        <v>17</v>
      </c>
      <c r="K34" s="270"/>
      <c r="L34" s="223" t="s">
        <v>29</v>
      </c>
      <c r="M34" s="223">
        <v>4</v>
      </c>
      <c r="N34" s="249" t="s">
        <v>19</v>
      </c>
      <c r="O34" s="249"/>
      <c r="P34" s="249"/>
      <c r="Q34" s="223" t="s">
        <v>29</v>
      </c>
      <c r="W34" s="42">
        <f t="shared" si="0"/>
        <v>0</v>
      </c>
    </row>
    <row r="35" spans="2:23" s="41" customFormat="1" ht="30" hidden="1" customHeight="1">
      <c r="B35" s="24"/>
      <c r="C35" s="259">
        <v>2018</v>
      </c>
      <c r="D35" s="259"/>
      <c r="E35" s="8" t="s">
        <v>1508</v>
      </c>
      <c r="F35" s="261" t="s">
        <v>1507</v>
      </c>
      <c r="G35" s="261"/>
      <c r="H35" s="261"/>
      <c r="I35" s="8" t="s">
        <v>450</v>
      </c>
      <c r="J35" s="261" t="s">
        <v>17</v>
      </c>
      <c r="K35" s="261"/>
      <c r="L35" s="226" t="s">
        <v>18</v>
      </c>
      <c r="M35" s="226">
        <v>3</v>
      </c>
      <c r="N35" s="259" t="s">
        <v>19</v>
      </c>
      <c r="O35" s="259"/>
      <c r="P35" s="259"/>
      <c r="Q35" s="226" t="s">
        <v>18</v>
      </c>
      <c r="R35" s="40"/>
      <c r="S35" s="40"/>
      <c r="T35" s="40"/>
      <c r="U35" s="40"/>
      <c r="V35" s="40"/>
      <c r="W35" s="40">
        <f t="shared" si="0"/>
        <v>0</v>
      </c>
    </row>
    <row r="36" spans="2:23" ht="30" hidden="1" customHeight="1">
      <c r="B36" s="23"/>
      <c r="C36" s="249">
        <v>2018</v>
      </c>
      <c r="D36" s="249"/>
      <c r="E36" s="225" t="s">
        <v>1506</v>
      </c>
      <c r="F36" s="270" t="s">
        <v>1505</v>
      </c>
      <c r="G36" s="270"/>
      <c r="H36" s="270"/>
      <c r="I36" s="225" t="s">
        <v>450</v>
      </c>
      <c r="J36" s="270" t="s">
        <v>17</v>
      </c>
      <c r="K36" s="270"/>
      <c r="L36" s="223" t="s">
        <v>29</v>
      </c>
      <c r="M36" s="223">
        <v>4</v>
      </c>
      <c r="N36" s="249" t="s">
        <v>19</v>
      </c>
      <c r="O36" s="249"/>
      <c r="P36" s="249"/>
      <c r="Q36" s="223" t="s">
        <v>18</v>
      </c>
      <c r="W36" s="42">
        <f t="shared" si="0"/>
        <v>0</v>
      </c>
    </row>
    <row r="37" spans="2:23" ht="30" hidden="1" customHeight="1">
      <c r="B37" s="23"/>
      <c r="C37" s="249">
        <v>2018</v>
      </c>
      <c r="D37" s="249"/>
      <c r="E37" s="225" t="s">
        <v>1504</v>
      </c>
      <c r="F37" s="270" t="s">
        <v>1503</v>
      </c>
      <c r="G37" s="270"/>
      <c r="H37" s="270"/>
      <c r="I37" s="225" t="s">
        <v>450</v>
      </c>
      <c r="J37" s="270" t="s">
        <v>17</v>
      </c>
      <c r="K37" s="270"/>
      <c r="L37" s="223" t="s">
        <v>29</v>
      </c>
      <c r="M37" s="223">
        <v>4</v>
      </c>
      <c r="N37" s="249" t="s">
        <v>19</v>
      </c>
      <c r="O37" s="249"/>
      <c r="P37" s="249"/>
      <c r="Q37" s="223" t="s">
        <v>18</v>
      </c>
      <c r="W37" s="42">
        <f t="shared" si="0"/>
        <v>0</v>
      </c>
    </row>
    <row r="38" spans="2:23" ht="30" hidden="1" customHeight="1">
      <c r="B38" s="23"/>
      <c r="C38" s="249">
        <v>2018</v>
      </c>
      <c r="D38" s="249"/>
      <c r="E38" s="225" t="s">
        <v>1502</v>
      </c>
      <c r="F38" s="270" t="s">
        <v>1501</v>
      </c>
      <c r="G38" s="270"/>
      <c r="H38" s="270"/>
      <c r="I38" s="225" t="s">
        <v>450</v>
      </c>
      <c r="J38" s="270" t="s">
        <v>17</v>
      </c>
      <c r="K38" s="270"/>
      <c r="L38" s="223" t="s">
        <v>29</v>
      </c>
      <c r="M38" s="223">
        <v>4</v>
      </c>
      <c r="N38" s="249" t="s">
        <v>19</v>
      </c>
      <c r="O38" s="249"/>
      <c r="P38" s="249"/>
      <c r="Q38" s="223" t="s">
        <v>18</v>
      </c>
      <c r="W38" s="42">
        <f t="shared" si="0"/>
        <v>0</v>
      </c>
    </row>
    <row r="39" spans="2:23" ht="30" hidden="1" customHeight="1">
      <c r="B39" s="23"/>
      <c r="C39" s="249">
        <v>2018</v>
      </c>
      <c r="D39" s="249"/>
      <c r="E39" s="225" t="s">
        <v>1500</v>
      </c>
      <c r="F39" s="270" t="s">
        <v>1499</v>
      </c>
      <c r="G39" s="270"/>
      <c r="H39" s="270"/>
      <c r="I39" s="225" t="s">
        <v>450</v>
      </c>
      <c r="J39" s="270" t="s">
        <v>17</v>
      </c>
      <c r="K39" s="270"/>
      <c r="L39" s="223" t="s">
        <v>29</v>
      </c>
      <c r="M39" s="223">
        <v>4</v>
      </c>
      <c r="N39" s="249" t="s">
        <v>19</v>
      </c>
      <c r="O39" s="249"/>
      <c r="P39" s="249"/>
      <c r="Q39" s="223" t="s">
        <v>18</v>
      </c>
      <c r="W39" s="42">
        <f t="shared" si="0"/>
        <v>0</v>
      </c>
    </row>
    <row r="40" spans="2:23" ht="30" hidden="1" customHeight="1">
      <c r="B40" s="23"/>
      <c r="C40" s="249">
        <v>2018</v>
      </c>
      <c r="D40" s="249"/>
      <c r="E40" s="225" t="s">
        <v>1498</v>
      </c>
      <c r="F40" s="270" t="s">
        <v>1497</v>
      </c>
      <c r="G40" s="270"/>
      <c r="H40" s="270"/>
      <c r="I40" s="225" t="s">
        <v>450</v>
      </c>
      <c r="J40" s="270" t="s">
        <v>17</v>
      </c>
      <c r="K40" s="270"/>
      <c r="L40" s="223" t="s">
        <v>29</v>
      </c>
      <c r="M40" s="223">
        <v>4</v>
      </c>
      <c r="N40" s="249" t="s">
        <v>19</v>
      </c>
      <c r="O40" s="249"/>
      <c r="P40" s="249"/>
      <c r="Q40" s="223" t="s">
        <v>18</v>
      </c>
      <c r="W40" s="42">
        <f t="shared" si="0"/>
        <v>0</v>
      </c>
    </row>
    <row r="41" spans="2:23" s="41" customFormat="1" ht="30" hidden="1" customHeight="1">
      <c r="B41" s="24"/>
      <c r="C41" s="259">
        <v>2018</v>
      </c>
      <c r="D41" s="259"/>
      <c r="E41" s="8" t="s">
        <v>1496</v>
      </c>
      <c r="F41" s="261" t="s">
        <v>1495</v>
      </c>
      <c r="G41" s="261"/>
      <c r="H41" s="261"/>
      <c r="I41" s="8" t="s">
        <v>450</v>
      </c>
      <c r="J41" s="261" t="s">
        <v>17</v>
      </c>
      <c r="K41" s="261"/>
      <c r="L41" s="226" t="s">
        <v>18</v>
      </c>
      <c r="M41" s="226">
        <v>3</v>
      </c>
      <c r="N41" s="259" t="s">
        <v>19</v>
      </c>
      <c r="O41" s="259"/>
      <c r="P41" s="259"/>
      <c r="Q41" s="226" t="s">
        <v>18</v>
      </c>
      <c r="R41" s="40"/>
      <c r="S41" s="40">
        <f>S42+S43+S44+S45+S46+S47+S48+S49+S50</f>
        <v>0</v>
      </c>
      <c r="T41" s="40"/>
      <c r="U41" s="40">
        <f>U42+U43+U44+U45+U46+U47+U48+U49+U50</f>
        <v>0</v>
      </c>
      <c r="V41" s="40"/>
      <c r="W41" s="40">
        <f t="shared" si="0"/>
        <v>0</v>
      </c>
    </row>
    <row r="42" spans="2:23" ht="30" hidden="1" customHeight="1">
      <c r="B42" s="23"/>
      <c r="C42" s="249">
        <v>2018</v>
      </c>
      <c r="D42" s="249"/>
      <c r="E42" s="225" t="s">
        <v>1494</v>
      </c>
      <c r="F42" s="270" t="s">
        <v>1492</v>
      </c>
      <c r="G42" s="270"/>
      <c r="H42" s="270"/>
      <c r="I42" s="225" t="s">
        <v>450</v>
      </c>
      <c r="J42" s="270" t="s">
        <v>17</v>
      </c>
      <c r="K42" s="270"/>
      <c r="L42" s="223" t="s">
        <v>18</v>
      </c>
      <c r="M42" s="223">
        <v>4</v>
      </c>
      <c r="N42" s="249" t="s">
        <v>19</v>
      </c>
      <c r="O42" s="249"/>
      <c r="P42" s="249"/>
      <c r="Q42" s="223" t="s">
        <v>18</v>
      </c>
      <c r="W42" s="42">
        <f t="shared" si="0"/>
        <v>0</v>
      </c>
    </row>
    <row r="43" spans="2:23" ht="30" hidden="1" customHeight="1">
      <c r="B43" s="26"/>
      <c r="C43" s="249">
        <v>2018</v>
      </c>
      <c r="D43" s="249"/>
      <c r="E43" s="225" t="s">
        <v>1493</v>
      </c>
      <c r="F43" s="270" t="s">
        <v>1492</v>
      </c>
      <c r="G43" s="270"/>
      <c r="H43" s="270"/>
      <c r="I43" s="225" t="s">
        <v>450</v>
      </c>
      <c r="J43" s="270" t="s">
        <v>17</v>
      </c>
      <c r="K43" s="270"/>
      <c r="L43" s="223" t="s">
        <v>29</v>
      </c>
      <c r="M43" s="223">
        <v>5</v>
      </c>
      <c r="N43" s="249" t="s">
        <v>19</v>
      </c>
      <c r="O43" s="249"/>
      <c r="P43" s="249"/>
      <c r="Q43" s="223" t="s">
        <v>18</v>
      </c>
      <c r="W43" s="42">
        <f t="shared" si="0"/>
        <v>0</v>
      </c>
    </row>
    <row r="44" spans="2:23" ht="30" hidden="1" customHeight="1">
      <c r="B44" s="26"/>
      <c r="C44" s="249">
        <v>2018</v>
      </c>
      <c r="D44" s="249"/>
      <c r="E44" s="225" t="s">
        <v>1491</v>
      </c>
      <c r="F44" s="270" t="s">
        <v>1490</v>
      </c>
      <c r="G44" s="270"/>
      <c r="H44" s="270"/>
      <c r="I44" s="225" t="s">
        <v>450</v>
      </c>
      <c r="J44" s="270" t="s">
        <v>17</v>
      </c>
      <c r="K44" s="270"/>
      <c r="L44" s="223" t="s">
        <v>29</v>
      </c>
      <c r="M44" s="223">
        <v>5</v>
      </c>
      <c r="N44" s="249" t="s">
        <v>19</v>
      </c>
      <c r="O44" s="249"/>
      <c r="P44" s="249"/>
      <c r="Q44" s="223" t="s">
        <v>18</v>
      </c>
      <c r="W44" s="42">
        <f t="shared" si="0"/>
        <v>0</v>
      </c>
    </row>
    <row r="45" spans="2:23" ht="30" hidden="1" customHeight="1">
      <c r="B45" s="26"/>
      <c r="C45" s="249">
        <v>2018</v>
      </c>
      <c r="D45" s="249"/>
      <c r="E45" s="225" t="s">
        <v>1489</v>
      </c>
      <c r="F45" s="270" t="s">
        <v>1488</v>
      </c>
      <c r="G45" s="270"/>
      <c r="H45" s="270"/>
      <c r="I45" s="225" t="s">
        <v>450</v>
      </c>
      <c r="J45" s="270" t="s">
        <v>17</v>
      </c>
      <c r="K45" s="270"/>
      <c r="L45" s="223" t="s">
        <v>29</v>
      </c>
      <c r="M45" s="223">
        <v>5</v>
      </c>
      <c r="N45" s="249" t="s">
        <v>19</v>
      </c>
      <c r="O45" s="249"/>
      <c r="P45" s="249"/>
      <c r="Q45" s="223" t="s">
        <v>18</v>
      </c>
      <c r="W45" s="42">
        <f t="shared" si="0"/>
        <v>0</v>
      </c>
    </row>
    <row r="46" spans="2:23" ht="30" hidden="1" customHeight="1">
      <c r="B46" s="26"/>
      <c r="C46" s="249">
        <v>2018</v>
      </c>
      <c r="D46" s="249"/>
      <c r="E46" s="225" t="s">
        <v>1487</v>
      </c>
      <c r="F46" s="270" t="s">
        <v>1486</v>
      </c>
      <c r="G46" s="270"/>
      <c r="H46" s="270"/>
      <c r="I46" s="225" t="s">
        <v>450</v>
      </c>
      <c r="J46" s="270" t="s">
        <v>17</v>
      </c>
      <c r="K46" s="270"/>
      <c r="L46" s="223" t="s">
        <v>29</v>
      </c>
      <c r="M46" s="223">
        <v>5</v>
      </c>
      <c r="N46" s="249" t="s">
        <v>19</v>
      </c>
      <c r="O46" s="249"/>
      <c r="P46" s="249"/>
      <c r="Q46" s="223" t="s">
        <v>18</v>
      </c>
      <c r="W46" s="42">
        <f t="shared" si="0"/>
        <v>0</v>
      </c>
    </row>
    <row r="47" spans="2:23" ht="30" hidden="1" customHeight="1">
      <c r="B47" s="23"/>
      <c r="C47" s="249">
        <v>2018</v>
      </c>
      <c r="D47" s="249"/>
      <c r="E47" s="225" t="s">
        <v>1485</v>
      </c>
      <c r="F47" s="270" t="s">
        <v>1483</v>
      </c>
      <c r="G47" s="270"/>
      <c r="H47" s="270"/>
      <c r="I47" s="225" t="s">
        <v>450</v>
      </c>
      <c r="J47" s="270" t="s">
        <v>17</v>
      </c>
      <c r="K47" s="270"/>
      <c r="L47" s="223" t="s">
        <v>18</v>
      </c>
      <c r="M47" s="223">
        <v>4</v>
      </c>
      <c r="N47" s="249" t="s">
        <v>19</v>
      </c>
      <c r="O47" s="249"/>
      <c r="P47" s="249"/>
      <c r="Q47" s="223" t="s">
        <v>18</v>
      </c>
      <c r="W47" s="42">
        <f t="shared" si="0"/>
        <v>0</v>
      </c>
    </row>
    <row r="48" spans="2:23" ht="30" hidden="1" customHeight="1">
      <c r="B48" s="26"/>
      <c r="C48" s="249">
        <v>2018</v>
      </c>
      <c r="D48" s="249"/>
      <c r="E48" s="225" t="s">
        <v>1484</v>
      </c>
      <c r="F48" s="270" t="s">
        <v>1483</v>
      </c>
      <c r="G48" s="270"/>
      <c r="H48" s="270"/>
      <c r="I48" s="225" t="s">
        <v>450</v>
      </c>
      <c r="J48" s="270" t="s">
        <v>17</v>
      </c>
      <c r="K48" s="270"/>
      <c r="L48" s="223" t="s">
        <v>29</v>
      </c>
      <c r="M48" s="223">
        <v>5</v>
      </c>
      <c r="N48" s="249" t="s">
        <v>19</v>
      </c>
      <c r="O48" s="249"/>
      <c r="P48" s="249"/>
      <c r="Q48" s="223" t="s">
        <v>18</v>
      </c>
      <c r="W48" s="42">
        <f t="shared" si="0"/>
        <v>0</v>
      </c>
    </row>
    <row r="49" spans="1:23" ht="30" hidden="1" customHeight="1">
      <c r="B49" s="26"/>
      <c r="C49" s="249">
        <v>2018</v>
      </c>
      <c r="D49" s="249"/>
      <c r="E49" s="225" t="s">
        <v>1482</v>
      </c>
      <c r="F49" s="270" t="s">
        <v>1481</v>
      </c>
      <c r="G49" s="270"/>
      <c r="H49" s="270"/>
      <c r="I49" s="225" t="s">
        <v>450</v>
      </c>
      <c r="J49" s="270" t="s">
        <v>17</v>
      </c>
      <c r="K49" s="270"/>
      <c r="L49" s="223" t="s">
        <v>29</v>
      </c>
      <c r="M49" s="223">
        <v>5</v>
      </c>
      <c r="N49" s="249" t="s">
        <v>19</v>
      </c>
      <c r="O49" s="249"/>
      <c r="P49" s="249"/>
      <c r="Q49" s="223" t="s">
        <v>18</v>
      </c>
      <c r="W49" s="42">
        <f t="shared" si="0"/>
        <v>0</v>
      </c>
    </row>
    <row r="50" spans="1:23" ht="30" hidden="1" customHeight="1">
      <c r="B50" s="26"/>
      <c r="C50" s="249">
        <v>2018</v>
      </c>
      <c r="D50" s="249"/>
      <c r="E50" s="225" t="s">
        <v>1480</v>
      </c>
      <c r="F50" s="270" t="s">
        <v>1479</v>
      </c>
      <c r="G50" s="270"/>
      <c r="H50" s="270"/>
      <c r="I50" s="225" t="s">
        <v>450</v>
      </c>
      <c r="J50" s="270" t="s">
        <v>17</v>
      </c>
      <c r="K50" s="270"/>
      <c r="L50" s="223" t="s">
        <v>29</v>
      </c>
      <c r="M50" s="223">
        <v>5</v>
      </c>
      <c r="N50" s="249" t="s">
        <v>19</v>
      </c>
      <c r="O50" s="249"/>
      <c r="P50" s="249"/>
      <c r="Q50" s="223" t="s">
        <v>18</v>
      </c>
      <c r="W50" s="42">
        <f t="shared" si="0"/>
        <v>0</v>
      </c>
    </row>
    <row r="51" spans="1:23" s="41" customFormat="1" ht="30" hidden="1" customHeight="1">
      <c r="B51" s="24"/>
      <c r="C51" s="259">
        <v>2018</v>
      </c>
      <c r="D51" s="259"/>
      <c r="E51" s="8" t="s">
        <v>1478</v>
      </c>
      <c r="F51" s="261" t="s">
        <v>1477</v>
      </c>
      <c r="G51" s="261"/>
      <c r="H51" s="261"/>
      <c r="I51" s="8" t="s">
        <v>450</v>
      </c>
      <c r="J51" s="261" t="s">
        <v>17</v>
      </c>
      <c r="K51" s="261"/>
      <c r="L51" s="226" t="s">
        <v>18</v>
      </c>
      <c r="M51" s="226">
        <v>3</v>
      </c>
      <c r="N51" s="259" t="s">
        <v>19</v>
      </c>
      <c r="O51" s="259"/>
      <c r="P51" s="259"/>
      <c r="Q51" s="226" t="s">
        <v>18</v>
      </c>
      <c r="R51" s="40"/>
      <c r="S51" s="40"/>
      <c r="T51" s="40">
        <f>T52+T53+T54</f>
        <v>0</v>
      </c>
      <c r="U51" s="40">
        <f>U52+U53+U54</f>
        <v>0</v>
      </c>
      <c r="V51" s="40"/>
      <c r="W51" s="40">
        <f t="shared" si="0"/>
        <v>0</v>
      </c>
    </row>
    <row r="52" spans="1:23" ht="30" hidden="1" customHeight="1">
      <c r="B52" s="23"/>
      <c r="C52" s="249">
        <v>2018</v>
      </c>
      <c r="D52" s="249"/>
      <c r="E52" s="225" t="s">
        <v>1476</v>
      </c>
      <c r="F52" s="270" t="s">
        <v>1475</v>
      </c>
      <c r="G52" s="270"/>
      <c r="H52" s="270"/>
      <c r="I52" s="225" t="s">
        <v>450</v>
      </c>
      <c r="J52" s="270" t="s">
        <v>17</v>
      </c>
      <c r="K52" s="270"/>
      <c r="L52" s="223" t="s">
        <v>29</v>
      </c>
      <c r="M52" s="223">
        <v>4</v>
      </c>
      <c r="N52" s="249" t="s">
        <v>19</v>
      </c>
      <c r="O52" s="249"/>
      <c r="P52" s="249"/>
      <c r="Q52" s="223" t="s">
        <v>29</v>
      </c>
      <c r="W52" s="42">
        <f t="shared" si="0"/>
        <v>0</v>
      </c>
    </row>
    <row r="53" spans="1:23" ht="30" hidden="1" customHeight="1">
      <c r="B53" s="23"/>
      <c r="C53" s="249">
        <v>2018</v>
      </c>
      <c r="D53" s="249"/>
      <c r="E53" s="225" t="s">
        <v>1474</v>
      </c>
      <c r="F53" s="270" t="s">
        <v>1473</v>
      </c>
      <c r="G53" s="270"/>
      <c r="H53" s="270"/>
      <c r="I53" s="225" t="s">
        <v>450</v>
      </c>
      <c r="J53" s="270" t="s">
        <v>17</v>
      </c>
      <c r="K53" s="270"/>
      <c r="L53" s="223" t="s">
        <v>29</v>
      </c>
      <c r="M53" s="223">
        <v>4</v>
      </c>
      <c r="N53" s="249" t="s">
        <v>19</v>
      </c>
      <c r="O53" s="249"/>
      <c r="P53" s="249"/>
      <c r="Q53" s="223" t="s">
        <v>18</v>
      </c>
      <c r="W53" s="42">
        <f t="shared" si="0"/>
        <v>0</v>
      </c>
    </row>
    <row r="54" spans="1:23" ht="30" hidden="1" customHeight="1">
      <c r="B54" s="23"/>
      <c r="C54" s="249">
        <v>2018</v>
      </c>
      <c r="D54" s="249"/>
      <c r="E54" s="225" t="s">
        <v>1472</v>
      </c>
      <c r="F54" s="270" t="s">
        <v>1471</v>
      </c>
      <c r="G54" s="270"/>
      <c r="H54" s="270"/>
      <c r="I54" s="225" t="s">
        <v>450</v>
      </c>
      <c r="J54" s="270" t="s">
        <v>17</v>
      </c>
      <c r="K54" s="270"/>
      <c r="L54" s="223" t="s">
        <v>29</v>
      </c>
      <c r="M54" s="223">
        <v>4</v>
      </c>
      <c r="N54" s="249" t="s">
        <v>19</v>
      </c>
      <c r="O54" s="249"/>
      <c r="P54" s="249"/>
      <c r="Q54" s="223" t="s">
        <v>18</v>
      </c>
      <c r="W54" s="42">
        <f t="shared" si="0"/>
        <v>0</v>
      </c>
    </row>
    <row r="55" spans="1:23" s="41" customFormat="1" ht="30" hidden="1" customHeight="1">
      <c r="B55" s="24"/>
      <c r="C55" s="259">
        <v>2018</v>
      </c>
      <c r="D55" s="259"/>
      <c r="E55" s="8" t="s">
        <v>1470</v>
      </c>
      <c r="F55" s="261" t="s">
        <v>1469</v>
      </c>
      <c r="G55" s="261"/>
      <c r="H55" s="261"/>
      <c r="I55" s="8" t="s">
        <v>450</v>
      </c>
      <c r="J55" s="261" t="s">
        <v>17</v>
      </c>
      <c r="K55" s="261"/>
      <c r="L55" s="226" t="s">
        <v>18</v>
      </c>
      <c r="M55" s="226">
        <v>3</v>
      </c>
      <c r="N55" s="259" t="s">
        <v>19</v>
      </c>
      <c r="O55" s="259"/>
      <c r="P55" s="259"/>
      <c r="Q55" s="226" t="s">
        <v>18</v>
      </c>
      <c r="R55" s="40"/>
      <c r="S55" s="40"/>
      <c r="T55" s="40"/>
      <c r="U55" s="40"/>
      <c r="V55" s="40"/>
      <c r="W55" s="40">
        <f t="shared" si="0"/>
        <v>0</v>
      </c>
    </row>
    <row r="56" spans="1:23" ht="30" hidden="1" customHeight="1">
      <c r="B56" s="23"/>
      <c r="C56" s="249">
        <v>2018</v>
      </c>
      <c r="D56" s="249"/>
      <c r="E56" s="225" t="s">
        <v>1468</v>
      </c>
      <c r="F56" s="270" t="s">
        <v>1467</v>
      </c>
      <c r="G56" s="270"/>
      <c r="H56" s="270"/>
      <c r="I56" s="225" t="s">
        <v>450</v>
      </c>
      <c r="J56" s="270" t="s">
        <v>17</v>
      </c>
      <c r="K56" s="270"/>
      <c r="L56" s="223" t="s">
        <v>29</v>
      </c>
      <c r="M56" s="223">
        <v>4</v>
      </c>
      <c r="N56" s="249" t="s">
        <v>19</v>
      </c>
      <c r="O56" s="249"/>
      <c r="P56" s="249"/>
      <c r="Q56" s="223" t="s">
        <v>29</v>
      </c>
      <c r="W56" s="42">
        <f t="shared" si="0"/>
        <v>0</v>
      </c>
    </row>
    <row r="57" spans="1:23" ht="30" hidden="1" customHeight="1">
      <c r="B57" s="23"/>
      <c r="C57" s="249">
        <v>2018</v>
      </c>
      <c r="D57" s="249"/>
      <c r="E57" s="225" t="s">
        <v>1466</v>
      </c>
      <c r="F57" s="270" t="s">
        <v>1465</v>
      </c>
      <c r="G57" s="270"/>
      <c r="H57" s="270"/>
      <c r="I57" s="225" t="s">
        <v>450</v>
      </c>
      <c r="J57" s="270" t="s">
        <v>17</v>
      </c>
      <c r="K57" s="270"/>
      <c r="L57" s="223" t="s">
        <v>29</v>
      </c>
      <c r="M57" s="223">
        <v>4</v>
      </c>
      <c r="N57" s="249" t="s">
        <v>19</v>
      </c>
      <c r="O57" s="249"/>
      <c r="P57" s="249"/>
      <c r="Q57" s="223" t="s">
        <v>29</v>
      </c>
      <c r="W57" s="42">
        <f t="shared" si="0"/>
        <v>0</v>
      </c>
    </row>
    <row r="58" spans="1:23" ht="30" hidden="1" customHeight="1">
      <c r="B58" s="23"/>
      <c r="C58" s="249">
        <v>2018</v>
      </c>
      <c r="D58" s="249"/>
      <c r="E58" s="225" t="s">
        <v>1464</v>
      </c>
      <c r="F58" s="270" t="s">
        <v>1463</v>
      </c>
      <c r="G58" s="270"/>
      <c r="H58" s="270"/>
      <c r="I58" s="225" t="s">
        <v>450</v>
      </c>
      <c r="J58" s="270" t="s">
        <v>17</v>
      </c>
      <c r="K58" s="270"/>
      <c r="L58" s="223" t="s">
        <v>29</v>
      </c>
      <c r="M58" s="223">
        <v>4</v>
      </c>
      <c r="N58" s="249" t="s">
        <v>19</v>
      </c>
      <c r="O58" s="249"/>
      <c r="P58" s="249"/>
      <c r="Q58" s="223" t="s">
        <v>18</v>
      </c>
      <c r="W58" s="42">
        <f t="shared" si="0"/>
        <v>0</v>
      </c>
    </row>
    <row r="59" spans="1:23" ht="30" hidden="1" customHeight="1">
      <c r="B59" s="23"/>
      <c r="C59" s="249">
        <v>2018</v>
      </c>
      <c r="D59" s="249"/>
      <c r="E59" s="225" t="s">
        <v>1462</v>
      </c>
      <c r="F59" s="270" t="s">
        <v>1461</v>
      </c>
      <c r="G59" s="270"/>
      <c r="H59" s="270"/>
      <c r="I59" s="225" t="s">
        <v>450</v>
      </c>
      <c r="J59" s="270" t="s">
        <v>17</v>
      </c>
      <c r="K59" s="270"/>
      <c r="L59" s="223" t="s">
        <v>29</v>
      </c>
      <c r="M59" s="223">
        <v>4</v>
      </c>
      <c r="N59" s="249" t="s">
        <v>19</v>
      </c>
      <c r="O59" s="249"/>
      <c r="P59" s="249"/>
      <c r="Q59" s="223" t="s">
        <v>18</v>
      </c>
      <c r="W59" s="42">
        <f t="shared" si="0"/>
        <v>0</v>
      </c>
    </row>
    <row r="60" spans="1:23" s="41" customFormat="1" ht="30" hidden="1" customHeight="1">
      <c r="B60" s="24"/>
      <c r="C60" s="259">
        <v>2018</v>
      </c>
      <c r="D60" s="259"/>
      <c r="E60" s="8" t="s">
        <v>1460</v>
      </c>
      <c r="F60" s="261" t="s">
        <v>1459</v>
      </c>
      <c r="G60" s="261"/>
      <c r="H60" s="261"/>
      <c r="I60" s="8" t="s">
        <v>450</v>
      </c>
      <c r="J60" s="261" t="s">
        <v>17</v>
      </c>
      <c r="K60" s="261"/>
      <c r="L60" s="226" t="s">
        <v>18</v>
      </c>
      <c r="M60" s="226">
        <v>3</v>
      </c>
      <c r="N60" s="259" t="s">
        <v>19</v>
      </c>
      <c r="O60" s="259"/>
      <c r="P60" s="259"/>
      <c r="Q60" s="226" t="s">
        <v>18</v>
      </c>
      <c r="R60" s="40"/>
      <c r="S60" s="40"/>
      <c r="T60" s="40"/>
      <c r="U60" s="40"/>
      <c r="V60" s="40"/>
      <c r="W60" s="40">
        <f t="shared" si="0"/>
        <v>0</v>
      </c>
    </row>
    <row r="61" spans="1:23" ht="30" hidden="1" customHeight="1">
      <c r="B61" s="23"/>
      <c r="C61" s="249">
        <v>2018</v>
      </c>
      <c r="D61" s="249"/>
      <c r="E61" s="225" t="s">
        <v>1458</v>
      </c>
      <c r="F61" s="270" t="s">
        <v>1457</v>
      </c>
      <c r="G61" s="270"/>
      <c r="H61" s="270"/>
      <c r="I61" s="225" t="s">
        <v>450</v>
      </c>
      <c r="J61" s="270" t="s">
        <v>17</v>
      </c>
      <c r="K61" s="270"/>
      <c r="L61" s="223" t="s">
        <v>29</v>
      </c>
      <c r="M61" s="223">
        <v>4</v>
      </c>
      <c r="N61" s="249" t="s">
        <v>19</v>
      </c>
      <c r="O61" s="249"/>
      <c r="P61" s="249"/>
      <c r="Q61" s="223" t="s">
        <v>29</v>
      </c>
      <c r="W61" s="42">
        <f t="shared" si="0"/>
        <v>0</v>
      </c>
    </row>
    <row r="62" spans="1:23" ht="30" hidden="1" customHeight="1">
      <c r="B62" s="23"/>
      <c r="C62" s="249">
        <v>2018</v>
      </c>
      <c r="D62" s="249"/>
      <c r="E62" s="225" t="s">
        <v>1456</v>
      </c>
      <c r="F62" s="270" t="s">
        <v>1455</v>
      </c>
      <c r="G62" s="270"/>
      <c r="H62" s="270"/>
      <c r="I62" s="225" t="s">
        <v>450</v>
      </c>
      <c r="J62" s="270" t="s">
        <v>17</v>
      </c>
      <c r="K62" s="270"/>
      <c r="L62" s="223" t="s">
        <v>29</v>
      </c>
      <c r="M62" s="223">
        <v>4</v>
      </c>
      <c r="N62" s="249" t="s">
        <v>19</v>
      </c>
      <c r="O62" s="249"/>
      <c r="P62" s="249"/>
      <c r="Q62" s="223" t="s">
        <v>29</v>
      </c>
      <c r="W62" s="42">
        <f t="shared" si="0"/>
        <v>0</v>
      </c>
    </row>
    <row r="63" spans="1:23" ht="30" hidden="1" customHeight="1">
      <c r="B63" s="23"/>
      <c r="C63" s="249">
        <v>2018</v>
      </c>
      <c r="D63" s="249"/>
      <c r="E63" s="225" t="s">
        <v>1454</v>
      </c>
      <c r="F63" s="270" t="s">
        <v>1453</v>
      </c>
      <c r="G63" s="270"/>
      <c r="H63" s="270"/>
      <c r="I63" s="225" t="s">
        <v>450</v>
      </c>
      <c r="J63" s="270" t="s">
        <v>17</v>
      </c>
      <c r="K63" s="270"/>
      <c r="L63" s="223" t="s">
        <v>29</v>
      </c>
      <c r="M63" s="223">
        <v>4</v>
      </c>
      <c r="N63" s="249" t="s">
        <v>19</v>
      </c>
      <c r="O63" s="249"/>
      <c r="P63" s="249"/>
      <c r="Q63" s="223" t="s">
        <v>29</v>
      </c>
      <c r="W63" s="42">
        <f t="shared" si="0"/>
        <v>0</v>
      </c>
    </row>
    <row r="64" spans="1:23" ht="30" hidden="1" customHeight="1">
      <c r="A64" s="26"/>
      <c r="B64" s="23"/>
      <c r="C64" s="249">
        <v>2018</v>
      </c>
      <c r="D64" s="249"/>
      <c r="E64" s="225" t="s">
        <v>1452</v>
      </c>
      <c r="F64" s="270" t="s">
        <v>1451</v>
      </c>
      <c r="G64" s="270"/>
      <c r="H64" s="270"/>
      <c r="I64" s="225" t="s">
        <v>450</v>
      </c>
      <c r="J64" s="270" t="s">
        <v>17</v>
      </c>
      <c r="K64" s="270"/>
      <c r="L64" s="223" t="s">
        <v>29</v>
      </c>
      <c r="M64" s="223">
        <v>4</v>
      </c>
      <c r="N64" s="249" t="s">
        <v>19</v>
      </c>
      <c r="O64" s="249"/>
      <c r="P64" s="249"/>
      <c r="Q64" s="223" t="s">
        <v>29</v>
      </c>
      <c r="W64" s="42">
        <f t="shared" si="0"/>
        <v>0</v>
      </c>
    </row>
    <row r="65" spans="1:23" ht="30" hidden="1" customHeight="1">
      <c r="A65" s="26"/>
      <c r="B65" s="23"/>
      <c r="C65" s="249">
        <v>2018</v>
      </c>
      <c r="D65" s="249"/>
      <c r="E65" s="225" t="s">
        <v>1450</v>
      </c>
      <c r="F65" s="270" t="s">
        <v>1449</v>
      </c>
      <c r="G65" s="270"/>
      <c r="H65" s="270"/>
      <c r="I65" s="225" t="s">
        <v>450</v>
      </c>
      <c r="J65" s="270" t="s">
        <v>17</v>
      </c>
      <c r="K65" s="270"/>
      <c r="L65" s="223" t="s">
        <v>29</v>
      </c>
      <c r="M65" s="223">
        <v>4</v>
      </c>
      <c r="N65" s="249" t="s">
        <v>19</v>
      </c>
      <c r="O65" s="249"/>
      <c r="P65" s="249"/>
      <c r="Q65" s="223" t="s">
        <v>29</v>
      </c>
      <c r="W65" s="42">
        <f t="shared" si="0"/>
        <v>0</v>
      </c>
    </row>
    <row r="66" spans="1:23" s="41" customFormat="1" ht="30" hidden="1" customHeight="1">
      <c r="B66" s="24"/>
      <c r="C66" s="259">
        <v>2018</v>
      </c>
      <c r="D66" s="259"/>
      <c r="E66" s="8" t="s">
        <v>1448</v>
      </c>
      <c r="F66" s="261" t="s">
        <v>1447</v>
      </c>
      <c r="G66" s="261"/>
      <c r="H66" s="261"/>
      <c r="I66" s="8" t="s">
        <v>450</v>
      </c>
      <c r="J66" s="261" t="s">
        <v>17</v>
      </c>
      <c r="K66" s="261"/>
      <c r="L66" s="226" t="s">
        <v>18</v>
      </c>
      <c r="M66" s="226">
        <v>3</v>
      </c>
      <c r="N66" s="259" t="s">
        <v>19</v>
      </c>
      <c r="O66" s="259"/>
      <c r="P66" s="259"/>
      <c r="Q66" s="226" t="s">
        <v>18</v>
      </c>
      <c r="R66" s="40"/>
      <c r="S66" s="40"/>
      <c r="T66" s="40"/>
      <c r="U66" s="40">
        <f>U67+U68+U69+U70+U71+U72+U73+U74</f>
        <v>0</v>
      </c>
      <c r="V66" s="40"/>
      <c r="W66" s="40">
        <f t="shared" si="0"/>
        <v>0</v>
      </c>
    </row>
    <row r="67" spans="1:23" ht="30" hidden="1" customHeight="1">
      <c r="B67" s="23"/>
      <c r="C67" s="249">
        <v>2018</v>
      </c>
      <c r="D67" s="249"/>
      <c r="E67" s="225" t="s">
        <v>1446</v>
      </c>
      <c r="F67" s="270" t="s">
        <v>1445</v>
      </c>
      <c r="G67" s="270"/>
      <c r="H67" s="270"/>
      <c r="I67" s="225" t="s">
        <v>450</v>
      </c>
      <c r="J67" s="270" t="s">
        <v>17</v>
      </c>
      <c r="K67" s="270"/>
      <c r="L67" s="223" t="s">
        <v>29</v>
      </c>
      <c r="M67" s="223">
        <v>4</v>
      </c>
      <c r="N67" s="249" t="s">
        <v>19</v>
      </c>
      <c r="O67" s="249"/>
      <c r="P67" s="249"/>
      <c r="Q67" s="223" t="s">
        <v>29</v>
      </c>
      <c r="W67" s="42">
        <f t="shared" si="0"/>
        <v>0</v>
      </c>
    </row>
    <row r="68" spans="1:23" ht="30" hidden="1" customHeight="1">
      <c r="B68" s="23"/>
      <c r="C68" s="249">
        <v>2018</v>
      </c>
      <c r="D68" s="249"/>
      <c r="E68" s="225" t="s">
        <v>1444</v>
      </c>
      <c r="F68" s="270" t="s">
        <v>1443</v>
      </c>
      <c r="G68" s="270"/>
      <c r="H68" s="270"/>
      <c r="I68" s="225" t="s">
        <v>450</v>
      </c>
      <c r="J68" s="270" t="s">
        <v>17</v>
      </c>
      <c r="K68" s="270"/>
      <c r="L68" s="223" t="s">
        <v>29</v>
      </c>
      <c r="M68" s="223">
        <v>4</v>
      </c>
      <c r="N68" s="249" t="s">
        <v>19</v>
      </c>
      <c r="O68" s="249"/>
      <c r="P68" s="249"/>
      <c r="Q68" s="223" t="s">
        <v>29</v>
      </c>
      <c r="W68" s="42">
        <f t="shared" ref="W68:W131" si="1">R68+S68+T68+U68+V68</f>
        <v>0</v>
      </c>
    </row>
    <row r="69" spans="1:23" ht="30" hidden="1" customHeight="1">
      <c r="B69" s="23"/>
      <c r="C69" s="249">
        <v>2018</v>
      </c>
      <c r="D69" s="249"/>
      <c r="E69" s="225" t="s">
        <v>1442</v>
      </c>
      <c r="F69" s="270" t="s">
        <v>1441</v>
      </c>
      <c r="G69" s="270"/>
      <c r="H69" s="270"/>
      <c r="I69" s="225" t="s">
        <v>450</v>
      </c>
      <c r="J69" s="270" t="s">
        <v>17</v>
      </c>
      <c r="K69" s="270"/>
      <c r="L69" s="223" t="s">
        <v>29</v>
      </c>
      <c r="M69" s="223">
        <v>4</v>
      </c>
      <c r="N69" s="249" t="s">
        <v>19</v>
      </c>
      <c r="O69" s="249"/>
      <c r="P69" s="249"/>
      <c r="Q69" s="223" t="s">
        <v>18</v>
      </c>
      <c r="W69" s="42">
        <f t="shared" si="1"/>
        <v>0</v>
      </c>
    </row>
    <row r="70" spans="1:23" ht="30" hidden="1" customHeight="1">
      <c r="B70" s="23"/>
      <c r="C70" s="249">
        <v>2018</v>
      </c>
      <c r="D70" s="249"/>
      <c r="E70" s="225" t="s">
        <v>1440</v>
      </c>
      <c r="F70" s="270" t="s">
        <v>1439</v>
      </c>
      <c r="G70" s="270"/>
      <c r="H70" s="270"/>
      <c r="I70" s="225" t="s">
        <v>450</v>
      </c>
      <c r="J70" s="270" t="s">
        <v>17</v>
      </c>
      <c r="K70" s="270"/>
      <c r="L70" s="223" t="s">
        <v>29</v>
      </c>
      <c r="M70" s="223">
        <v>4</v>
      </c>
      <c r="N70" s="249" t="s">
        <v>19</v>
      </c>
      <c r="O70" s="249"/>
      <c r="P70" s="249"/>
      <c r="Q70" s="223" t="s">
        <v>29</v>
      </c>
      <c r="W70" s="42">
        <f t="shared" si="1"/>
        <v>0</v>
      </c>
    </row>
    <row r="71" spans="1:23" ht="30" hidden="1" customHeight="1">
      <c r="B71" s="23"/>
      <c r="C71" s="249">
        <v>2018</v>
      </c>
      <c r="D71" s="249"/>
      <c r="E71" s="225" t="s">
        <v>1438</v>
      </c>
      <c r="F71" s="270" t="s">
        <v>1437</v>
      </c>
      <c r="G71" s="270"/>
      <c r="H71" s="270"/>
      <c r="I71" s="225" t="s">
        <v>450</v>
      </c>
      <c r="J71" s="270" t="s">
        <v>17</v>
      </c>
      <c r="K71" s="270"/>
      <c r="L71" s="223" t="s">
        <v>29</v>
      </c>
      <c r="M71" s="223">
        <v>4</v>
      </c>
      <c r="N71" s="249" t="s">
        <v>19</v>
      </c>
      <c r="O71" s="249"/>
      <c r="P71" s="249"/>
      <c r="Q71" s="223" t="s">
        <v>29</v>
      </c>
      <c r="W71" s="42">
        <f t="shared" si="1"/>
        <v>0</v>
      </c>
    </row>
    <row r="72" spans="1:23" ht="30" hidden="1" customHeight="1">
      <c r="B72" s="23"/>
      <c r="C72" s="249">
        <v>2018</v>
      </c>
      <c r="D72" s="249"/>
      <c r="E72" s="225" t="s">
        <v>1436</v>
      </c>
      <c r="F72" s="270" t="s">
        <v>1435</v>
      </c>
      <c r="G72" s="270"/>
      <c r="H72" s="270"/>
      <c r="I72" s="225" t="s">
        <v>450</v>
      </c>
      <c r="J72" s="270" t="s">
        <v>17</v>
      </c>
      <c r="K72" s="270"/>
      <c r="L72" s="223" t="s">
        <v>29</v>
      </c>
      <c r="M72" s="223">
        <v>4</v>
      </c>
      <c r="N72" s="249" t="s">
        <v>19</v>
      </c>
      <c r="O72" s="249"/>
      <c r="P72" s="249"/>
      <c r="Q72" s="223" t="s">
        <v>29</v>
      </c>
      <c r="W72" s="42">
        <f t="shared" si="1"/>
        <v>0</v>
      </c>
    </row>
    <row r="73" spans="1:23" ht="30" hidden="1" customHeight="1">
      <c r="B73" s="23"/>
      <c r="C73" s="249">
        <v>2018</v>
      </c>
      <c r="D73" s="249"/>
      <c r="E73" s="225" t="s">
        <v>1434</v>
      </c>
      <c r="F73" s="270" t="s">
        <v>1433</v>
      </c>
      <c r="G73" s="270"/>
      <c r="H73" s="270"/>
      <c r="I73" s="225" t="s">
        <v>450</v>
      </c>
      <c r="J73" s="270" t="s">
        <v>17</v>
      </c>
      <c r="K73" s="270"/>
      <c r="L73" s="223" t="s">
        <v>29</v>
      </c>
      <c r="M73" s="223">
        <v>4</v>
      </c>
      <c r="N73" s="249" t="s">
        <v>19</v>
      </c>
      <c r="O73" s="249"/>
      <c r="P73" s="249"/>
      <c r="Q73" s="223" t="s">
        <v>18</v>
      </c>
      <c r="W73" s="42">
        <f t="shared" si="1"/>
        <v>0</v>
      </c>
    </row>
    <row r="74" spans="1:23" ht="30" hidden="1" customHeight="1">
      <c r="B74" s="23"/>
      <c r="C74" s="249">
        <v>2018</v>
      </c>
      <c r="D74" s="249"/>
      <c r="E74" s="225" t="s">
        <v>1432</v>
      </c>
      <c r="F74" s="270" t="s">
        <v>1431</v>
      </c>
      <c r="G74" s="270"/>
      <c r="H74" s="270"/>
      <c r="I74" s="225" t="s">
        <v>450</v>
      </c>
      <c r="J74" s="270" t="s">
        <v>17</v>
      </c>
      <c r="K74" s="270"/>
      <c r="L74" s="223" t="s">
        <v>29</v>
      </c>
      <c r="M74" s="223">
        <v>4</v>
      </c>
      <c r="N74" s="249" t="s">
        <v>19</v>
      </c>
      <c r="O74" s="249"/>
      <c r="P74" s="249"/>
      <c r="Q74" s="223" t="s">
        <v>18</v>
      </c>
      <c r="W74" s="42">
        <f t="shared" si="1"/>
        <v>0</v>
      </c>
    </row>
    <row r="75" spans="1:23" s="41" customFormat="1" ht="30" hidden="1" customHeight="1">
      <c r="B75" s="24"/>
      <c r="C75" s="259">
        <v>2018</v>
      </c>
      <c r="D75" s="259"/>
      <c r="E75" s="8" t="s">
        <v>1430</v>
      </c>
      <c r="F75" s="261" t="s">
        <v>1429</v>
      </c>
      <c r="G75" s="261"/>
      <c r="H75" s="261"/>
      <c r="I75" s="8" t="s">
        <v>450</v>
      </c>
      <c r="J75" s="261" t="s">
        <v>17</v>
      </c>
      <c r="K75" s="261"/>
      <c r="L75" s="226" t="s">
        <v>18</v>
      </c>
      <c r="M75" s="226">
        <v>3</v>
      </c>
      <c r="N75" s="259" t="s">
        <v>19</v>
      </c>
      <c r="O75" s="259"/>
      <c r="P75" s="259"/>
      <c r="Q75" s="226" t="s">
        <v>18</v>
      </c>
      <c r="R75" s="40"/>
      <c r="S75" s="40"/>
      <c r="T75" s="40"/>
      <c r="U75" s="40"/>
      <c r="V75" s="40"/>
      <c r="W75" s="40">
        <f t="shared" si="1"/>
        <v>0</v>
      </c>
    </row>
    <row r="76" spans="1:23" ht="30" hidden="1" customHeight="1">
      <c r="B76" s="23"/>
      <c r="C76" s="249">
        <v>2018</v>
      </c>
      <c r="D76" s="249"/>
      <c r="E76" s="225" t="s">
        <v>1428</v>
      </c>
      <c r="F76" s="270" t="s">
        <v>1427</v>
      </c>
      <c r="G76" s="270"/>
      <c r="H76" s="270"/>
      <c r="I76" s="225" t="s">
        <v>450</v>
      </c>
      <c r="J76" s="270" t="s">
        <v>17</v>
      </c>
      <c r="K76" s="270"/>
      <c r="L76" s="223" t="s">
        <v>29</v>
      </c>
      <c r="M76" s="223">
        <v>4</v>
      </c>
      <c r="N76" s="249" t="s">
        <v>19</v>
      </c>
      <c r="O76" s="249"/>
      <c r="P76" s="249"/>
      <c r="Q76" s="223" t="s">
        <v>18</v>
      </c>
      <c r="W76" s="42">
        <f t="shared" si="1"/>
        <v>0</v>
      </c>
    </row>
    <row r="77" spans="1:23" ht="30" hidden="1" customHeight="1">
      <c r="B77" s="23"/>
      <c r="C77" s="249">
        <v>2018</v>
      </c>
      <c r="D77" s="249"/>
      <c r="E77" s="225" t="s">
        <v>1426</v>
      </c>
      <c r="F77" s="270" t="s">
        <v>1425</v>
      </c>
      <c r="G77" s="270"/>
      <c r="H77" s="270"/>
      <c r="I77" s="225" t="s">
        <v>450</v>
      </c>
      <c r="J77" s="270" t="s">
        <v>17</v>
      </c>
      <c r="K77" s="270"/>
      <c r="L77" s="223" t="s">
        <v>29</v>
      </c>
      <c r="M77" s="223">
        <v>4</v>
      </c>
      <c r="N77" s="249" t="s">
        <v>19</v>
      </c>
      <c r="O77" s="249"/>
      <c r="P77" s="249"/>
      <c r="Q77" s="223" t="s">
        <v>18</v>
      </c>
      <c r="W77" s="42">
        <f t="shared" si="1"/>
        <v>0</v>
      </c>
    </row>
    <row r="78" spans="1:23" ht="30" hidden="1" customHeight="1">
      <c r="B78" s="23"/>
      <c r="C78" s="249">
        <v>2018</v>
      </c>
      <c r="D78" s="249"/>
      <c r="E78" s="225" t="s">
        <v>1424</v>
      </c>
      <c r="F78" s="270" t="s">
        <v>1423</v>
      </c>
      <c r="G78" s="270"/>
      <c r="H78" s="270"/>
      <c r="I78" s="225" t="s">
        <v>450</v>
      </c>
      <c r="J78" s="270" t="s">
        <v>17</v>
      </c>
      <c r="K78" s="270"/>
      <c r="L78" s="223" t="s">
        <v>29</v>
      </c>
      <c r="M78" s="223">
        <v>4</v>
      </c>
      <c r="N78" s="249" t="s">
        <v>19</v>
      </c>
      <c r="O78" s="249"/>
      <c r="P78" s="249"/>
      <c r="Q78" s="223" t="s">
        <v>18</v>
      </c>
      <c r="W78" s="42">
        <f t="shared" si="1"/>
        <v>0</v>
      </c>
    </row>
    <row r="79" spans="1:23" ht="30" hidden="1" customHeight="1">
      <c r="B79" s="23"/>
      <c r="C79" s="249">
        <v>2018</v>
      </c>
      <c r="D79" s="249"/>
      <c r="E79" s="225" t="s">
        <v>1422</v>
      </c>
      <c r="F79" s="270" t="s">
        <v>1421</v>
      </c>
      <c r="G79" s="270"/>
      <c r="H79" s="270"/>
      <c r="I79" s="225" t="s">
        <v>450</v>
      </c>
      <c r="J79" s="270" t="s">
        <v>17</v>
      </c>
      <c r="K79" s="270"/>
      <c r="L79" s="223" t="s">
        <v>29</v>
      </c>
      <c r="M79" s="223">
        <v>4</v>
      </c>
      <c r="N79" s="249" t="s">
        <v>19</v>
      </c>
      <c r="O79" s="249"/>
      <c r="P79" s="249"/>
      <c r="Q79" s="223" t="s">
        <v>18</v>
      </c>
      <c r="W79" s="42">
        <f t="shared" si="1"/>
        <v>0</v>
      </c>
    </row>
    <row r="80" spans="1:23" ht="30" hidden="1" customHeight="1">
      <c r="B80" s="23"/>
      <c r="C80" s="249">
        <v>2018</v>
      </c>
      <c r="D80" s="249"/>
      <c r="E80" s="225" t="s">
        <v>1420</v>
      </c>
      <c r="F80" s="270" t="s">
        <v>1419</v>
      </c>
      <c r="G80" s="270"/>
      <c r="H80" s="270"/>
      <c r="I80" s="225" t="s">
        <v>450</v>
      </c>
      <c r="J80" s="270" t="s">
        <v>17</v>
      </c>
      <c r="K80" s="270"/>
      <c r="L80" s="223" t="s">
        <v>29</v>
      </c>
      <c r="M80" s="223">
        <v>4</v>
      </c>
      <c r="N80" s="249" t="s">
        <v>19</v>
      </c>
      <c r="O80" s="249"/>
      <c r="P80" s="249"/>
      <c r="Q80" s="223" t="s">
        <v>18</v>
      </c>
      <c r="W80" s="42">
        <f t="shared" si="1"/>
        <v>0</v>
      </c>
    </row>
    <row r="81" spans="2:23" s="41" customFormat="1" ht="30" hidden="1" customHeight="1">
      <c r="B81" s="24"/>
      <c r="C81" s="259">
        <v>2018</v>
      </c>
      <c r="D81" s="259"/>
      <c r="E81" s="8" t="s">
        <v>1418</v>
      </c>
      <c r="F81" s="261" t="s">
        <v>1417</v>
      </c>
      <c r="G81" s="261"/>
      <c r="H81" s="261"/>
      <c r="I81" s="8" t="s">
        <v>450</v>
      </c>
      <c r="J81" s="261" t="s">
        <v>17</v>
      </c>
      <c r="K81" s="261"/>
      <c r="L81" s="226" t="s">
        <v>18</v>
      </c>
      <c r="M81" s="226">
        <v>3</v>
      </c>
      <c r="N81" s="259" t="s">
        <v>19</v>
      </c>
      <c r="O81" s="259"/>
      <c r="P81" s="259"/>
      <c r="Q81" s="226" t="s">
        <v>18</v>
      </c>
      <c r="R81" s="40"/>
      <c r="S81" s="40"/>
      <c r="T81" s="40"/>
      <c r="U81" s="40"/>
      <c r="V81" s="40"/>
      <c r="W81" s="40">
        <f t="shared" si="1"/>
        <v>0</v>
      </c>
    </row>
    <row r="82" spans="2:23" ht="30" hidden="1" customHeight="1">
      <c r="B82" s="23"/>
      <c r="C82" s="249">
        <v>2018</v>
      </c>
      <c r="D82" s="249"/>
      <c r="E82" s="225" t="s">
        <v>1416</v>
      </c>
      <c r="F82" s="270" t="s">
        <v>1415</v>
      </c>
      <c r="G82" s="270"/>
      <c r="H82" s="270"/>
      <c r="I82" s="225" t="s">
        <v>450</v>
      </c>
      <c r="J82" s="270" t="s">
        <v>17</v>
      </c>
      <c r="K82" s="270"/>
      <c r="L82" s="223" t="s">
        <v>29</v>
      </c>
      <c r="M82" s="223">
        <v>4</v>
      </c>
      <c r="N82" s="249" t="s">
        <v>19</v>
      </c>
      <c r="O82" s="249"/>
      <c r="P82" s="249"/>
      <c r="Q82" s="223" t="s">
        <v>18</v>
      </c>
      <c r="W82" s="42">
        <f t="shared" si="1"/>
        <v>0</v>
      </c>
    </row>
    <row r="83" spans="2:23" ht="30" hidden="1" customHeight="1">
      <c r="B83" s="23"/>
      <c r="C83" s="249">
        <v>2018</v>
      </c>
      <c r="D83" s="249"/>
      <c r="E83" s="225" t="s">
        <v>1414</v>
      </c>
      <c r="F83" s="270" t="s">
        <v>1413</v>
      </c>
      <c r="G83" s="270"/>
      <c r="H83" s="270"/>
      <c r="I83" s="225" t="s">
        <v>450</v>
      </c>
      <c r="J83" s="270" t="s">
        <v>17</v>
      </c>
      <c r="K83" s="270"/>
      <c r="L83" s="223" t="s">
        <v>29</v>
      </c>
      <c r="M83" s="223">
        <v>4</v>
      </c>
      <c r="N83" s="249" t="s">
        <v>19</v>
      </c>
      <c r="O83" s="249"/>
      <c r="P83" s="249"/>
      <c r="Q83" s="223" t="s">
        <v>18</v>
      </c>
      <c r="W83" s="42">
        <f t="shared" si="1"/>
        <v>0</v>
      </c>
    </row>
    <row r="84" spans="2:23" ht="30" hidden="1" customHeight="1">
      <c r="B84" s="23"/>
      <c r="C84" s="249">
        <v>2018</v>
      </c>
      <c r="D84" s="249"/>
      <c r="E84" s="225" t="s">
        <v>1412</v>
      </c>
      <c r="F84" s="270" t="s">
        <v>1411</v>
      </c>
      <c r="G84" s="270"/>
      <c r="H84" s="270"/>
      <c r="I84" s="225" t="s">
        <v>450</v>
      </c>
      <c r="J84" s="270" t="s">
        <v>17</v>
      </c>
      <c r="K84" s="270"/>
      <c r="L84" s="223" t="s">
        <v>29</v>
      </c>
      <c r="M84" s="223">
        <v>4</v>
      </c>
      <c r="N84" s="249" t="s">
        <v>19</v>
      </c>
      <c r="O84" s="249"/>
      <c r="P84" s="249"/>
      <c r="Q84" s="223" t="s">
        <v>18</v>
      </c>
      <c r="W84" s="42">
        <f t="shared" si="1"/>
        <v>0</v>
      </c>
    </row>
    <row r="85" spans="2:23" ht="30" hidden="1" customHeight="1">
      <c r="B85" s="23"/>
      <c r="C85" s="249">
        <v>2018</v>
      </c>
      <c r="D85" s="249"/>
      <c r="E85" s="225" t="s">
        <v>1410</v>
      </c>
      <c r="F85" s="270" t="s">
        <v>1409</v>
      </c>
      <c r="G85" s="270"/>
      <c r="H85" s="270"/>
      <c r="I85" s="225" t="s">
        <v>450</v>
      </c>
      <c r="J85" s="270" t="s">
        <v>17</v>
      </c>
      <c r="K85" s="270"/>
      <c r="L85" s="223" t="s">
        <v>29</v>
      </c>
      <c r="M85" s="223">
        <v>4</v>
      </c>
      <c r="N85" s="249" t="s">
        <v>19</v>
      </c>
      <c r="O85" s="249"/>
      <c r="P85" s="249"/>
      <c r="Q85" s="223" t="s">
        <v>18</v>
      </c>
      <c r="W85" s="42">
        <f t="shared" si="1"/>
        <v>0</v>
      </c>
    </row>
    <row r="86" spans="2:23" ht="30" hidden="1" customHeight="1">
      <c r="B86" s="23"/>
      <c r="C86" s="249">
        <v>2018</v>
      </c>
      <c r="D86" s="249"/>
      <c r="E86" s="225" t="s">
        <v>1408</v>
      </c>
      <c r="F86" s="270" t="s">
        <v>1407</v>
      </c>
      <c r="G86" s="270"/>
      <c r="H86" s="270"/>
      <c r="I86" s="225" t="s">
        <v>450</v>
      </c>
      <c r="J86" s="270" t="s">
        <v>17</v>
      </c>
      <c r="K86" s="270"/>
      <c r="L86" s="223" t="s">
        <v>29</v>
      </c>
      <c r="M86" s="223">
        <v>4</v>
      </c>
      <c r="N86" s="249" t="s">
        <v>19</v>
      </c>
      <c r="O86" s="249"/>
      <c r="P86" s="249"/>
      <c r="Q86" s="223" t="s">
        <v>18</v>
      </c>
      <c r="W86" s="42">
        <f t="shared" si="1"/>
        <v>0</v>
      </c>
    </row>
    <row r="87" spans="2:23" s="41" customFormat="1" ht="30" hidden="1" customHeight="1">
      <c r="B87" s="24"/>
      <c r="C87" s="259">
        <v>2018</v>
      </c>
      <c r="D87" s="259"/>
      <c r="E87" s="8" t="s">
        <v>1406</v>
      </c>
      <c r="F87" s="261" t="s">
        <v>1405</v>
      </c>
      <c r="G87" s="261"/>
      <c r="H87" s="261"/>
      <c r="I87" s="8" t="s">
        <v>450</v>
      </c>
      <c r="J87" s="261" t="s">
        <v>17</v>
      </c>
      <c r="K87" s="261"/>
      <c r="L87" s="226" t="s">
        <v>18</v>
      </c>
      <c r="M87" s="226">
        <v>3</v>
      </c>
      <c r="N87" s="259" t="s">
        <v>19</v>
      </c>
      <c r="O87" s="259"/>
      <c r="P87" s="259"/>
      <c r="Q87" s="226" t="s">
        <v>18</v>
      </c>
      <c r="R87" s="40"/>
      <c r="S87" s="40"/>
      <c r="T87" s="40"/>
      <c r="U87" s="40"/>
      <c r="V87" s="40"/>
      <c r="W87" s="40">
        <f t="shared" si="1"/>
        <v>0</v>
      </c>
    </row>
    <row r="88" spans="2:23" ht="30" hidden="1" customHeight="1">
      <c r="B88" s="23"/>
      <c r="C88" s="249">
        <v>2018</v>
      </c>
      <c r="D88" s="249"/>
      <c r="E88" s="225" t="s">
        <v>1404</v>
      </c>
      <c r="F88" s="270" t="s">
        <v>1403</v>
      </c>
      <c r="G88" s="270"/>
      <c r="H88" s="270"/>
      <c r="I88" s="225" t="s">
        <v>450</v>
      </c>
      <c r="J88" s="270" t="s">
        <v>17</v>
      </c>
      <c r="K88" s="270"/>
      <c r="L88" s="223" t="s">
        <v>18</v>
      </c>
      <c r="M88" s="223">
        <v>4</v>
      </c>
      <c r="N88" s="249" t="s">
        <v>19</v>
      </c>
      <c r="O88" s="249"/>
      <c r="P88" s="249"/>
      <c r="Q88" s="223" t="s">
        <v>18</v>
      </c>
      <c r="W88" s="42">
        <f t="shared" si="1"/>
        <v>0</v>
      </c>
    </row>
    <row r="89" spans="2:23" s="45" customFormat="1" ht="30" hidden="1" customHeight="1">
      <c r="B89" s="29"/>
      <c r="C89" s="249">
        <v>2018</v>
      </c>
      <c r="D89" s="249"/>
      <c r="E89" s="228" t="s">
        <v>1402</v>
      </c>
      <c r="F89" s="251" t="s">
        <v>1401</v>
      </c>
      <c r="G89" s="251"/>
      <c r="H89" s="251"/>
      <c r="I89" s="228" t="s">
        <v>450</v>
      </c>
      <c r="J89" s="251" t="s">
        <v>17</v>
      </c>
      <c r="K89" s="251"/>
      <c r="L89" s="227" t="s">
        <v>29</v>
      </c>
      <c r="M89" s="227">
        <v>5</v>
      </c>
      <c r="N89" s="253" t="s">
        <v>19</v>
      </c>
      <c r="O89" s="253"/>
      <c r="P89" s="253"/>
      <c r="Q89" s="227" t="s">
        <v>18</v>
      </c>
      <c r="R89" s="44"/>
      <c r="S89" s="44"/>
      <c r="T89" s="44"/>
      <c r="U89" s="44"/>
      <c r="V89" s="44"/>
      <c r="W89" s="44">
        <f t="shared" si="1"/>
        <v>0</v>
      </c>
    </row>
    <row r="90" spans="2:23" ht="30" hidden="1" customHeight="1">
      <c r="B90" s="26"/>
      <c r="C90" s="249">
        <v>2018</v>
      </c>
      <c r="D90" s="249"/>
      <c r="E90" s="225" t="s">
        <v>1400</v>
      </c>
      <c r="F90" s="270" t="s">
        <v>1399</v>
      </c>
      <c r="G90" s="270"/>
      <c r="H90" s="270"/>
      <c r="I90" s="225" t="s">
        <v>450</v>
      </c>
      <c r="J90" s="270" t="s">
        <v>17</v>
      </c>
      <c r="K90" s="270"/>
      <c r="L90" s="223" t="s">
        <v>29</v>
      </c>
      <c r="M90" s="223">
        <v>5</v>
      </c>
      <c r="N90" s="249" t="s">
        <v>19</v>
      </c>
      <c r="O90" s="249"/>
      <c r="P90" s="249"/>
      <c r="Q90" s="223" t="s">
        <v>18</v>
      </c>
      <c r="W90" s="42">
        <f t="shared" si="1"/>
        <v>0</v>
      </c>
    </row>
    <row r="91" spans="2:23" ht="30" hidden="1" customHeight="1">
      <c r="B91" s="26"/>
      <c r="C91" s="249">
        <v>2018</v>
      </c>
      <c r="D91" s="249"/>
      <c r="E91" s="225" t="s">
        <v>1398</v>
      </c>
      <c r="F91" s="270" t="s">
        <v>1397</v>
      </c>
      <c r="G91" s="270"/>
      <c r="H91" s="270"/>
      <c r="I91" s="225" t="s">
        <v>450</v>
      </c>
      <c r="J91" s="270" t="s">
        <v>17</v>
      </c>
      <c r="K91" s="270"/>
      <c r="L91" s="223" t="s">
        <v>29</v>
      </c>
      <c r="M91" s="223">
        <v>5</v>
      </c>
      <c r="N91" s="249" t="s">
        <v>19</v>
      </c>
      <c r="O91" s="249"/>
      <c r="P91" s="249"/>
      <c r="Q91" s="223" t="s">
        <v>18</v>
      </c>
      <c r="W91" s="42">
        <f t="shared" si="1"/>
        <v>0</v>
      </c>
    </row>
    <row r="92" spans="2:23" ht="30" hidden="1" customHeight="1">
      <c r="B92" s="23"/>
      <c r="C92" s="249">
        <v>2018</v>
      </c>
      <c r="D92" s="249"/>
      <c r="E92" s="225" t="s">
        <v>1396</v>
      </c>
      <c r="F92" s="270" t="s">
        <v>1394</v>
      </c>
      <c r="G92" s="270"/>
      <c r="H92" s="270"/>
      <c r="I92" s="225" t="s">
        <v>450</v>
      </c>
      <c r="J92" s="270" t="s">
        <v>17</v>
      </c>
      <c r="K92" s="270"/>
      <c r="L92" s="223" t="s">
        <v>18</v>
      </c>
      <c r="M92" s="223">
        <v>4</v>
      </c>
      <c r="N92" s="249" t="s">
        <v>19</v>
      </c>
      <c r="O92" s="249"/>
      <c r="P92" s="249"/>
      <c r="Q92" s="223" t="s">
        <v>18</v>
      </c>
      <c r="W92" s="42">
        <f t="shared" si="1"/>
        <v>0</v>
      </c>
    </row>
    <row r="93" spans="2:23" ht="30" hidden="1" customHeight="1">
      <c r="B93" s="26"/>
      <c r="C93" s="249">
        <v>2018</v>
      </c>
      <c r="D93" s="249"/>
      <c r="E93" s="225" t="s">
        <v>1395</v>
      </c>
      <c r="F93" s="270" t="s">
        <v>1394</v>
      </c>
      <c r="G93" s="270"/>
      <c r="H93" s="270"/>
      <c r="I93" s="225" t="s">
        <v>450</v>
      </c>
      <c r="J93" s="270" t="s">
        <v>17</v>
      </c>
      <c r="K93" s="270"/>
      <c r="L93" s="223" t="s">
        <v>29</v>
      </c>
      <c r="M93" s="223">
        <v>5</v>
      </c>
      <c r="N93" s="249" t="s">
        <v>19</v>
      </c>
      <c r="O93" s="249"/>
      <c r="P93" s="249"/>
      <c r="Q93" s="223" t="s">
        <v>18</v>
      </c>
      <c r="W93" s="42">
        <f t="shared" si="1"/>
        <v>0</v>
      </c>
    </row>
    <row r="94" spans="2:23" ht="30" hidden="1" customHeight="1">
      <c r="B94" s="26"/>
      <c r="C94" s="249">
        <v>2018</v>
      </c>
      <c r="D94" s="249"/>
      <c r="E94" s="225" t="s">
        <v>1393</v>
      </c>
      <c r="F94" s="270" t="s">
        <v>1392</v>
      </c>
      <c r="G94" s="270"/>
      <c r="H94" s="270"/>
      <c r="I94" s="225" t="s">
        <v>450</v>
      </c>
      <c r="J94" s="270" t="s">
        <v>17</v>
      </c>
      <c r="K94" s="270"/>
      <c r="L94" s="223" t="s">
        <v>29</v>
      </c>
      <c r="M94" s="223">
        <v>5</v>
      </c>
      <c r="N94" s="249" t="s">
        <v>19</v>
      </c>
      <c r="O94" s="249"/>
      <c r="P94" s="249"/>
      <c r="Q94" s="223" t="s">
        <v>18</v>
      </c>
      <c r="W94" s="42">
        <f t="shared" si="1"/>
        <v>0</v>
      </c>
    </row>
    <row r="95" spans="2:23" ht="30" hidden="1" customHeight="1">
      <c r="B95" s="26"/>
      <c r="C95" s="249">
        <v>2018</v>
      </c>
      <c r="D95" s="249"/>
      <c r="E95" s="225" t="s">
        <v>1391</v>
      </c>
      <c r="F95" s="270" t="s">
        <v>1390</v>
      </c>
      <c r="G95" s="270"/>
      <c r="H95" s="270"/>
      <c r="I95" s="225" t="s">
        <v>450</v>
      </c>
      <c r="J95" s="270" t="s">
        <v>17</v>
      </c>
      <c r="K95" s="270"/>
      <c r="L95" s="223" t="s">
        <v>29</v>
      </c>
      <c r="M95" s="223">
        <v>5</v>
      </c>
      <c r="N95" s="249" t="s">
        <v>19</v>
      </c>
      <c r="O95" s="249"/>
      <c r="P95" s="249"/>
      <c r="Q95" s="223" t="s">
        <v>18</v>
      </c>
      <c r="W95" s="42">
        <f t="shared" si="1"/>
        <v>0</v>
      </c>
    </row>
    <row r="96" spans="2:23" ht="30" hidden="1" customHeight="1">
      <c r="B96" s="23"/>
      <c r="C96" s="249">
        <v>2018</v>
      </c>
      <c r="D96" s="249"/>
      <c r="E96" s="225" t="s">
        <v>1389</v>
      </c>
      <c r="F96" s="270" t="s">
        <v>1388</v>
      </c>
      <c r="G96" s="270"/>
      <c r="H96" s="270"/>
      <c r="I96" s="225" t="s">
        <v>450</v>
      </c>
      <c r="J96" s="270" t="s">
        <v>17</v>
      </c>
      <c r="K96" s="270"/>
      <c r="L96" s="223" t="s">
        <v>18</v>
      </c>
      <c r="M96" s="223">
        <v>4</v>
      </c>
      <c r="N96" s="249" t="s">
        <v>19</v>
      </c>
      <c r="O96" s="249"/>
      <c r="P96" s="249"/>
      <c r="Q96" s="223" t="s">
        <v>18</v>
      </c>
      <c r="W96" s="42">
        <f t="shared" si="1"/>
        <v>0</v>
      </c>
    </row>
    <row r="97" spans="2:23" ht="30" hidden="1" customHeight="1">
      <c r="B97" s="26"/>
      <c r="C97" s="249">
        <v>2018</v>
      </c>
      <c r="D97" s="249"/>
      <c r="E97" s="225" t="s">
        <v>1387</v>
      </c>
      <c r="F97" s="270" t="s">
        <v>1386</v>
      </c>
      <c r="G97" s="270"/>
      <c r="H97" s="270"/>
      <c r="I97" s="225" t="s">
        <v>450</v>
      </c>
      <c r="J97" s="270" t="s">
        <v>17</v>
      </c>
      <c r="K97" s="270"/>
      <c r="L97" s="223" t="s">
        <v>29</v>
      </c>
      <c r="M97" s="223">
        <v>5</v>
      </c>
      <c r="N97" s="249" t="s">
        <v>19</v>
      </c>
      <c r="O97" s="249"/>
      <c r="P97" s="249"/>
      <c r="Q97" s="223" t="s">
        <v>18</v>
      </c>
      <c r="W97" s="42">
        <f t="shared" si="1"/>
        <v>0</v>
      </c>
    </row>
    <row r="98" spans="2:23" ht="30" hidden="1" customHeight="1">
      <c r="B98" s="26"/>
      <c r="C98" s="249">
        <v>2018</v>
      </c>
      <c r="D98" s="249"/>
      <c r="E98" s="225" t="s">
        <v>1385</v>
      </c>
      <c r="F98" s="270" t="s">
        <v>1384</v>
      </c>
      <c r="G98" s="270"/>
      <c r="H98" s="270"/>
      <c r="I98" s="225" t="s">
        <v>450</v>
      </c>
      <c r="J98" s="270" t="s">
        <v>17</v>
      </c>
      <c r="K98" s="270"/>
      <c r="L98" s="223" t="s">
        <v>29</v>
      </c>
      <c r="M98" s="223">
        <v>5</v>
      </c>
      <c r="N98" s="249" t="s">
        <v>19</v>
      </c>
      <c r="O98" s="249"/>
      <c r="P98" s="249"/>
      <c r="Q98" s="223" t="s">
        <v>18</v>
      </c>
      <c r="W98" s="42">
        <f t="shared" si="1"/>
        <v>0</v>
      </c>
    </row>
    <row r="99" spans="2:23" ht="30" hidden="1" customHeight="1">
      <c r="B99" s="26"/>
      <c r="C99" s="249">
        <v>2018</v>
      </c>
      <c r="D99" s="249"/>
      <c r="E99" s="225" t="s">
        <v>1383</v>
      </c>
      <c r="F99" s="270" t="s">
        <v>1382</v>
      </c>
      <c r="G99" s="270"/>
      <c r="H99" s="270"/>
      <c r="I99" s="225" t="s">
        <v>450</v>
      </c>
      <c r="J99" s="270" t="s">
        <v>17</v>
      </c>
      <c r="K99" s="270"/>
      <c r="L99" s="223" t="s">
        <v>29</v>
      </c>
      <c r="M99" s="223">
        <v>5</v>
      </c>
      <c r="N99" s="249" t="s">
        <v>19</v>
      </c>
      <c r="O99" s="249"/>
      <c r="P99" s="249"/>
      <c r="Q99" s="223" t="s">
        <v>18</v>
      </c>
      <c r="W99" s="42">
        <f t="shared" si="1"/>
        <v>0</v>
      </c>
    </row>
    <row r="100" spans="2:23" ht="30" hidden="1" customHeight="1">
      <c r="B100" s="23"/>
      <c r="C100" s="249">
        <v>2018</v>
      </c>
      <c r="D100" s="249"/>
      <c r="E100" s="225" t="s">
        <v>1381</v>
      </c>
      <c r="F100" s="270" t="s">
        <v>1379</v>
      </c>
      <c r="G100" s="270"/>
      <c r="H100" s="270"/>
      <c r="I100" s="225" t="s">
        <v>450</v>
      </c>
      <c r="J100" s="270" t="s">
        <v>17</v>
      </c>
      <c r="K100" s="270"/>
      <c r="L100" s="223" t="s">
        <v>18</v>
      </c>
      <c r="M100" s="223">
        <v>4</v>
      </c>
      <c r="N100" s="249" t="s">
        <v>19</v>
      </c>
      <c r="O100" s="249"/>
      <c r="P100" s="249"/>
      <c r="Q100" s="223" t="s">
        <v>18</v>
      </c>
      <c r="W100" s="42">
        <f t="shared" si="1"/>
        <v>0</v>
      </c>
    </row>
    <row r="101" spans="2:23" ht="30" hidden="1" customHeight="1">
      <c r="B101" s="26"/>
      <c r="C101" s="249">
        <v>2018</v>
      </c>
      <c r="D101" s="249"/>
      <c r="E101" s="225" t="s">
        <v>1380</v>
      </c>
      <c r="F101" s="270" t="s">
        <v>1379</v>
      </c>
      <c r="G101" s="270"/>
      <c r="H101" s="270"/>
      <c r="I101" s="225" t="s">
        <v>450</v>
      </c>
      <c r="J101" s="270" t="s">
        <v>17</v>
      </c>
      <c r="K101" s="270"/>
      <c r="L101" s="223" t="s">
        <v>29</v>
      </c>
      <c r="M101" s="223">
        <v>5</v>
      </c>
      <c r="N101" s="249" t="s">
        <v>19</v>
      </c>
      <c r="O101" s="249"/>
      <c r="P101" s="249"/>
      <c r="Q101" s="223" t="s">
        <v>18</v>
      </c>
      <c r="W101" s="42">
        <f t="shared" si="1"/>
        <v>0</v>
      </c>
    </row>
    <row r="102" spans="2:23" ht="30" hidden="1" customHeight="1">
      <c r="B102" s="26"/>
      <c r="C102" s="249">
        <v>2018</v>
      </c>
      <c r="D102" s="249"/>
      <c r="E102" s="225" t="s">
        <v>1378</v>
      </c>
      <c r="F102" s="270" t="s">
        <v>1377</v>
      </c>
      <c r="G102" s="270"/>
      <c r="H102" s="270"/>
      <c r="I102" s="225" t="s">
        <v>450</v>
      </c>
      <c r="J102" s="270" t="s">
        <v>17</v>
      </c>
      <c r="K102" s="270"/>
      <c r="L102" s="223" t="s">
        <v>29</v>
      </c>
      <c r="M102" s="223">
        <v>5</v>
      </c>
      <c r="N102" s="249" t="s">
        <v>19</v>
      </c>
      <c r="O102" s="249"/>
      <c r="P102" s="249"/>
      <c r="Q102" s="223" t="s">
        <v>18</v>
      </c>
      <c r="W102" s="42">
        <f t="shared" si="1"/>
        <v>0</v>
      </c>
    </row>
    <row r="103" spans="2:23" ht="30" hidden="1" customHeight="1">
      <c r="B103" s="26"/>
      <c r="C103" s="249">
        <v>2018</v>
      </c>
      <c r="D103" s="249"/>
      <c r="E103" s="225" t="s">
        <v>1376</v>
      </c>
      <c r="F103" s="270" t="s">
        <v>1375</v>
      </c>
      <c r="G103" s="270"/>
      <c r="H103" s="270"/>
      <c r="I103" s="225" t="s">
        <v>450</v>
      </c>
      <c r="J103" s="270" t="s">
        <v>17</v>
      </c>
      <c r="K103" s="270"/>
      <c r="L103" s="223" t="s">
        <v>29</v>
      </c>
      <c r="M103" s="223">
        <v>5</v>
      </c>
      <c r="N103" s="249" t="s">
        <v>19</v>
      </c>
      <c r="O103" s="249"/>
      <c r="P103" s="249"/>
      <c r="Q103" s="223" t="s">
        <v>18</v>
      </c>
      <c r="W103" s="42">
        <f t="shared" si="1"/>
        <v>0</v>
      </c>
    </row>
    <row r="104" spans="2:23" ht="30" hidden="1" customHeight="1">
      <c r="B104" s="23"/>
      <c r="C104" s="249">
        <v>2018</v>
      </c>
      <c r="D104" s="249"/>
      <c r="E104" s="225" t="s">
        <v>1374</v>
      </c>
      <c r="F104" s="270" t="s">
        <v>1373</v>
      </c>
      <c r="G104" s="270"/>
      <c r="H104" s="270"/>
      <c r="I104" s="225" t="s">
        <v>450</v>
      </c>
      <c r="J104" s="270" t="s">
        <v>17</v>
      </c>
      <c r="K104" s="270"/>
      <c r="L104" s="223" t="s">
        <v>18</v>
      </c>
      <c r="M104" s="223">
        <v>4</v>
      </c>
      <c r="N104" s="249" t="s">
        <v>19</v>
      </c>
      <c r="O104" s="249"/>
      <c r="P104" s="249"/>
      <c r="Q104" s="223" t="s">
        <v>18</v>
      </c>
      <c r="W104" s="42">
        <f t="shared" si="1"/>
        <v>0</v>
      </c>
    </row>
    <row r="105" spans="2:23" ht="30" hidden="1" customHeight="1">
      <c r="B105" s="26"/>
      <c r="C105" s="249">
        <v>2018</v>
      </c>
      <c r="D105" s="249"/>
      <c r="E105" s="225" t="s">
        <v>1372</v>
      </c>
      <c r="F105" s="270" t="s">
        <v>1371</v>
      </c>
      <c r="G105" s="270"/>
      <c r="H105" s="270"/>
      <c r="I105" s="225" t="s">
        <v>450</v>
      </c>
      <c r="J105" s="270" t="s">
        <v>17</v>
      </c>
      <c r="K105" s="270"/>
      <c r="L105" s="223" t="s">
        <v>29</v>
      </c>
      <c r="M105" s="223">
        <v>5</v>
      </c>
      <c r="N105" s="249" t="s">
        <v>19</v>
      </c>
      <c r="O105" s="249"/>
      <c r="P105" s="249"/>
      <c r="Q105" s="223" t="s">
        <v>18</v>
      </c>
      <c r="W105" s="42">
        <f t="shared" si="1"/>
        <v>0</v>
      </c>
    </row>
    <row r="106" spans="2:23" ht="30" hidden="1" customHeight="1">
      <c r="B106" s="26"/>
      <c r="C106" s="249">
        <v>2018</v>
      </c>
      <c r="D106" s="249"/>
      <c r="E106" s="225" t="s">
        <v>1370</v>
      </c>
      <c r="F106" s="270" t="s">
        <v>1369</v>
      </c>
      <c r="G106" s="270"/>
      <c r="H106" s="270"/>
      <c r="I106" s="225" t="s">
        <v>450</v>
      </c>
      <c r="J106" s="270" t="s">
        <v>17</v>
      </c>
      <c r="K106" s="270"/>
      <c r="L106" s="223" t="s">
        <v>29</v>
      </c>
      <c r="M106" s="223">
        <v>5</v>
      </c>
      <c r="N106" s="249" t="s">
        <v>19</v>
      </c>
      <c r="O106" s="249"/>
      <c r="P106" s="249"/>
      <c r="Q106" s="223" t="s">
        <v>18</v>
      </c>
      <c r="W106" s="42">
        <f t="shared" si="1"/>
        <v>0</v>
      </c>
    </row>
    <row r="107" spans="2:23" ht="30" hidden="1" customHeight="1">
      <c r="B107" s="26"/>
      <c r="C107" s="249">
        <v>2018</v>
      </c>
      <c r="D107" s="249"/>
      <c r="E107" s="225" t="s">
        <v>1368</v>
      </c>
      <c r="F107" s="270" t="s">
        <v>1367</v>
      </c>
      <c r="G107" s="270"/>
      <c r="H107" s="270"/>
      <c r="I107" s="225" t="s">
        <v>450</v>
      </c>
      <c r="J107" s="270" t="s">
        <v>17</v>
      </c>
      <c r="K107" s="270"/>
      <c r="L107" s="223" t="s">
        <v>29</v>
      </c>
      <c r="M107" s="223">
        <v>5</v>
      </c>
      <c r="N107" s="249" t="s">
        <v>19</v>
      </c>
      <c r="O107" s="249"/>
      <c r="P107" s="249"/>
      <c r="Q107" s="223" t="s">
        <v>18</v>
      </c>
      <c r="W107" s="42">
        <f t="shared" si="1"/>
        <v>0</v>
      </c>
    </row>
    <row r="108" spans="2:23" ht="30" hidden="1" customHeight="1">
      <c r="B108" s="23"/>
      <c r="C108" s="249">
        <v>2018</v>
      </c>
      <c r="D108" s="249"/>
      <c r="E108" s="225" t="s">
        <v>1366</v>
      </c>
      <c r="F108" s="270" t="s">
        <v>1365</v>
      </c>
      <c r="G108" s="270"/>
      <c r="H108" s="270"/>
      <c r="I108" s="225" t="s">
        <v>450</v>
      </c>
      <c r="J108" s="270" t="s">
        <v>17</v>
      </c>
      <c r="K108" s="270"/>
      <c r="L108" s="223" t="s">
        <v>18</v>
      </c>
      <c r="M108" s="223">
        <v>4</v>
      </c>
      <c r="N108" s="249" t="s">
        <v>19</v>
      </c>
      <c r="O108" s="249"/>
      <c r="P108" s="249"/>
      <c r="Q108" s="223" t="s">
        <v>18</v>
      </c>
      <c r="W108" s="42">
        <f t="shared" si="1"/>
        <v>0</v>
      </c>
    </row>
    <row r="109" spans="2:23" ht="30" hidden="1" customHeight="1">
      <c r="B109" s="26"/>
      <c r="C109" s="249">
        <v>2018</v>
      </c>
      <c r="D109" s="249"/>
      <c r="E109" s="225" t="s">
        <v>1364</v>
      </c>
      <c r="F109" s="270" t="s">
        <v>1363</v>
      </c>
      <c r="G109" s="270"/>
      <c r="H109" s="270"/>
      <c r="I109" s="225" t="s">
        <v>450</v>
      </c>
      <c r="J109" s="270" t="s">
        <v>17</v>
      </c>
      <c r="K109" s="270"/>
      <c r="L109" s="223" t="s">
        <v>29</v>
      </c>
      <c r="M109" s="223">
        <v>5</v>
      </c>
      <c r="N109" s="249" t="s">
        <v>19</v>
      </c>
      <c r="O109" s="249"/>
      <c r="P109" s="249"/>
      <c r="Q109" s="223" t="s">
        <v>18</v>
      </c>
      <c r="W109" s="42">
        <f t="shared" si="1"/>
        <v>0</v>
      </c>
    </row>
    <row r="110" spans="2:23" s="45" customFormat="1" ht="30" hidden="1" customHeight="1">
      <c r="B110" s="23"/>
      <c r="C110" s="249">
        <v>2018</v>
      </c>
      <c r="D110" s="249"/>
      <c r="E110" s="228" t="s">
        <v>1362</v>
      </c>
      <c r="F110" s="251" t="s">
        <v>1360</v>
      </c>
      <c r="G110" s="251"/>
      <c r="H110" s="251"/>
      <c r="I110" s="228" t="s">
        <v>450</v>
      </c>
      <c r="J110" s="251" t="s">
        <v>17</v>
      </c>
      <c r="K110" s="251"/>
      <c r="L110" s="227" t="s">
        <v>18</v>
      </c>
      <c r="M110" s="227">
        <v>4</v>
      </c>
      <c r="N110" s="253" t="s">
        <v>19</v>
      </c>
      <c r="O110" s="253"/>
      <c r="P110" s="253"/>
      <c r="Q110" s="227" t="s">
        <v>18</v>
      </c>
      <c r="R110" s="44"/>
      <c r="S110" s="44"/>
      <c r="T110" s="44"/>
      <c r="U110" s="44"/>
      <c r="V110" s="44"/>
      <c r="W110" s="44">
        <f t="shared" si="1"/>
        <v>0</v>
      </c>
    </row>
    <row r="111" spans="2:23" ht="30" hidden="1" customHeight="1">
      <c r="B111" s="26"/>
      <c r="C111" s="249">
        <v>2018</v>
      </c>
      <c r="D111" s="249"/>
      <c r="E111" s="225" t="s">
        <v>1361</v>
      </c>
      <c r="F111" s="270" t="s">
        <v>1360</v>
      </c>
      <c r="G111" s="270"/>
      <c r="H111" s="270"/>
      <c r="I111" s="225" t="s">
        <v>450</v>
      </c>
      <c r="J111" s="270" t="s">
        <v>17</v>
      </c>
      <c r="K111" s="270"/>
      <c r="L111" s="223" t="s">
        <v>29</v>
      </c>
      <c r="M111" s="223">
        <v>5</v>
      </c>
      <c r="N111" s="249" t="s">
        <v>19</v>
      </c>
      <c r="O111" s="249"/>
      <c r="P111" s="249"/>
      <c r="Q111" s="223" t="s">
        <v>18</v>
      </c>
      <c r="W111" s="42">
        <f t="shared" si="1"/>
        <v>0</v>
      </c>
    </row>
    <row r="112" spans="2:23" ht="30" hidden="1" customHeight="1">
      <c r="B112" s="26"/>
      <c r="C112" s="249">
        <v>2018</v>
      </c>
      <c r="D112" s="249"/>
      <c r="E112" s="225" t="s">
        <v>1359</v>
      </c>
      <c r="F112" s="270" t="s">
        <v>1358</v>
      </c>
      <c r="G112" s="270"/>
      <c r="H112" s="270"/>
      <c r="I112" s="225" t="s">
        <v>450</v>
      </c>
      <c r="J112" s="270" t="s">
        <v>17</v>
      </c>
      <c r="K112" s="270"/>
      <c r="L112" s="223" t="s">
        <v>29</v>
      </c>
      <c r="M112" s="223">
        <v>5</v>
      </c>
      <c r="N112" s="249" t="s">
        <v>19</v>
      </c>
      <c r="O112" s="249"/>
      <c r="P112" s="249"/>
      <c r="Q112" s="223" t="s">
        <v>18</v>
      </c>
      <c r="W112" s="42">
        <f t="shared" si="1"/>
        <v>0</v>
      </c>
    </row>
    <row r="113" spans="2:23" ht="30" hidden="1" customHeight="1">
      <c r="B113" s="26"/>
      <c r="C113" s="249">
        <v>2018</v>
      </c>
      <c r="D113" s="249"/>
      <c r="E113" s="225" t="s">
        <v>1357</v>
      </c>
      <c r="F113" s="270" t="s">
        <v>1356</v>
      </c>
      <c r="G113" s="270"/>
      <c r="H113" s="270"/>
      <c r="I113" s="225" t="s">
        <v>450</v>
      </c>
      <c r="J113" s="270" t="s">
        <v>17</v>
      </c>
      <c r="K113" s="270"/>
      <c r="L113" s="223" t="s">
        <v>29</v>
      </c>
      <c r="M113" s="223">
        <v>5</v>
      </c>
      <c r="N113" s="249" t="s">
        <v>19</v>
      </c>
      <c r="O113" s="249"/>
      <c r="P113" s="249"/>
      <c r="Q113" s="223" t="s">
        <v>18</v>
      </c>
      <c r="W113" s="42">
        <f t="shared" si="1"/>
        <v>0</v>
      </c>
    </row>
    <row r="114" spans="2:23" ht="30" hidden="1" customHeight="1">
      <c r="B114" s="23"/>
      <c r="C114" s="249">
        <v>2018</v>
      </c>
      <c r="D114" s="249"/>
      <c r="E114" s="225" t="s">
        <v>1355</v>
      </c>
      <c r="F114" s="270" t="s">
        <v>1353</v>
      </c>
      <c r="G114" s="270"/>
      <c r="H114" s="270"/>
      <c r="I114" s="225" t="s">
        <v>450</v>
      </c>
      <c r="J114" s="270" t="s">
        <v>17</v>
      </c>
      <c r="K114" s="270"/>
      <c r="L114" s="223" t="s">
        <v>18</v>
      </c>
      <c r="M114" s="223">
        <v>4</v>
      </c>
      <c r="N114" s="249" t="s">
        <v>19</v>
      </c>
      <c r="O114" s="249"/>
      <c r="P114" s="249"/>
      <c r="Q114" s="223" t="s">
        <v>18</v>
      </c>
      <c r="W114" s="42">
        <f t="shared" si="1"/>
        <v>0</v>
      </c>
    </row>
    <row r="115" spans="2:23" ht="30" hidden="1" customHeight="1">
      <c r="B115" s="26"/>
      <c r="C115" s="249">
        <v>2018</v>
      </c>
      <c r="D115" s="249"/>
      <c r="E115" s="225" t="s">
        <v>1354</v>
      </c>
      <c r="F115" s="270" t="s">
        <v>1353</v>
      </c>
      <c r="G115" s="270"/>
      <c r="H115" s="270"/>
      <c r="I115" s="225" t="s">
        <v>450</v>
      </c>
      <c r="J115" s="270" t="s">
        <v>17</v>
      </c>
      <c r="K115" s="270"/>
      <c r="L115" s="223" t="s">
        <v>29</v>
      </c>
      <c r="M115" s="223">
        <v>5</v>
      </c>
      <c r="N115" s="249" t="s">
        <v>19</v>
      </c>
      <c r="O115" s="249"/>
      <c r="P115" s="249"/>
      <c r="Q115" s="223" t="s">
        <v>18</v>
      </c>
      <c r="W115" s="42">
        <f t="shared" si="1"/>
        <v>0</v>
      </c>
    </row>
    <row r="116" spans="2:23" ht="30" hidden="1" customHeight="1">
      <c r="B116" s="26"/>
      <c r="C116" s="249">
        <v>2018</v>
      </c>
      <c r="D116" s="249"/>
      <c r="E116" s="225" t="s">
        <v>1352</v>
      </c>
      <c r="F116" s="270" t="s">
        <v>1351</v>
      </c>
      <c r="G116" s="270"/>
      <c r="H116" s="270"/>
      <c r="I116" s="225" t="s">
        <v>450</v>
      </c>
      <c r="J116" s="270" t="s">
        <v>17</v>
      </c>
      <c r="K116" s="270"/>
      <c r="L116" s="223" t="s">
        <v>29</v>
      </c>
      <c r="M116" s="223">
        <v>5</v>
      </c>
      <c r="N116" s="249" t="s">
        <v>19</v>
      </c>
      <c r="O116" s="249"/>
      <c r="P116" s="249"/>
      <c r="Q116" s="223" t="s">
        <v>18</v>
      </c>
      <c r="W116" s="42">
        <f t="shared" si="1"/>
        <v>0</v>
      </c>
    </row>
    <row r="117" spans="2:23" ht="30" hidden="1" customHeight="1">
      <c r="B117" s="26"/>
      <c r="C117" s="249">
        <v>2018</v>
      </c>
      <c r="D117" s="249"/>
      <c r="E117" s="225" t="s">
        <v>1350</v>
      </c>
      <c r="F117" s="270" t="s">
        <v>1349</v>
      </c>
      <c r="G117" s="270"/>
      <c r="H117" s="270"/>
      <c r="I117" s="225" t="s">
        <v>450</v>
      </c>
      <c r="J117" s="270" t="s">
        <v>17</v>
      </c>
      <c r="K117" s="270"/>
      <c r="L117" s="223" t="s">
        <v>29</v>
      </c>
      <c r="M117" s="223">
        <v>5</v>
      </c>
      <c r="N117" s="249" t="s">
        <v>19</v>
      </c>
      <c r="O117" s="249"/>
      <c r="P117" s="249"/>
      <c r="Q117" s="223" t="s">
        <v>18</v>
      </c>
      <c r="W117" s="42">
        <f t="shared" si="1"/>
        <v>0</v>
      </c>
    </row>
    <row r="118" spans="2:23" ht="30" hidden="1" customHeight="1">
      <c r="B118" s="23"/>
      <c r="C118" s="249">
        <v>2018</v>
      </c>
      <c r="D118" s="249"/>
      <c r="E118" s="225" t="s">
        <v>1348</v>
      </c>
      <c r="F118" s="270" t="s">
        <v>1346</v>
      </c>
      <c r="G118" s="270"/>
      <c r="H118" s="270"/>
      <c r="I118" s="225" t="s">
        <v>450</v>
      </c>
      <c r="J118" s="270" t="s">
        <v>17</v>
      </c>
      <c r="K118" s="270"/>
      <c r="L118" s="223" t="s">
        <v>18</v>
      </c>
      <c r="M118" s="223">
        <v>4</v>
      </c>
      <c r="N118" s="249" t="s">
        <v>19</v>
      </c>
      <c r="O118" s="249"/>
      <c r="P118" s="249"/>
      <c r="Q118" s="223" t="s">
        <v>18</v>
      </c>
      <c r="W118" s="42">
        <f t="shared" si="1"/>
        <v>0</v>
      </c>
    </row>
    <row r="119" spans="2:23" ht="30" hidden="1" customHeight="1">
      <c r="B119" s="26"/>
      <c r="C119" s="249">
        <v>2018</v>
      </c>
      <c r="D119" s="249"/>
      <c r="E119" s="225" t="s">
        <v>1347</v>
      </c>
      <c r="F119" s="270" t="s">
        <v>1346</v>
      </c>
      <c r="G119" s="270"/>
      <c r="H119" s="270"/>
      <c r="I119" s="225" t="s">
        <v>450</v>
      </c>
      <c r="J119" s="270" t="s">
        <v>17</v>
      </c>
      <c r="K119" s="270"/>
      <c r="L119" s="223" t="s">
        <v>29</v>
      </c>
      <c r="M119" s="223">
        <v>5</v>
      </c>
      <c r="N119" s="249" t="s">
        <v>19</v>
      </c>
      <c r="O119" s="249"/>
      <c r="P119" s="249"/>
      <c r="Q119" s="223" t="s">
        <v>18</v>
      </c>
      <c r="W119" s="42">
        <f t="shared" si="1"/>
        <v>0</v>
      </c>
    </row>
    <row r="120" spans="2:23" ht="30" hidden="1" customHeight="1">
      <c r="B120" s="23"/>
      <c r="C120" s="249">
        <v>2018</v>
      </c>
      <c r="D120" s="249"/>
      <c r="E120" s="225" t="s">
        <v>1345</v>
      </c>
      <c r="F120" s="270" t="s">
        <v>1344</v>
      </c>
      <c r="G120" s="270"/>
      <c r="H120" s="270"/>
      <c r="I120" s="225" t="s">
        <v>450</v>
      </c>
      <c r="J120" s="270" t="s">
        <v>17</v>
      </c>
      <c r="K120" s="270"/>
      <c r="L120" s="223" t="s">
        <v>18</v>
      </c>
      <c r="M120" s="223">
        <v>4</v>
      </c>
      <c r="N120" s="249" t="s">
        <v>19</v>
      </c>
      <c r="O120" s="249"/>
      <c r="P120" s="249"/>
      <c r="Q120" s="223" t="s">
        <v>18</v>
      </c>
      <c r="W120" s="42">
        <f t="shared" si="1"/>
        <v>0</v>
      </c>
    </row>
    <row r="121" spans="2:23" ht="30" hidden="1" customHeight="1">
      <c r="B121" s="26"/>
      <c r="C121" s="249">
        <v>2018</v>
      </c>
      <c r="D121" s="249"/>
      <c r="E121" s="225" t="s">
        <v>1343</v>
      </c>
      <c r="F121" s="270" t="s">
        <v>1342</v>
      </c>
      <c r="G121" s="270"/>
      <c r="H121" s="270"/>
      <c r="I121" s="225" t="s">
        <v>450</v>
      </c>
      <c r="J121" s="270" t="s">
        <v>17</v>
      </c>
      <c r="K121" s="270"/>
      <c r="L121" s="223" t="s">
        <v>29</v>
      </c>
      <c r="M121" s="223">
        <v>5</v>
      </c>
      <c r="N121" s="249" t="s">
        <v>19</v>
      </c>
      <c r="O121" s="249"/>
      <c r="P121" s="249"/>
      <c r="Q121" s="223" t="s">
        <v>18</v>
      </c>
      <c r="W121" s="42">
        <f t="shared" si="1"/>
        <v>0</v>
      </c>
    </row>
    <row r="122" spans="2:23" ht="30" hidden="1" customHeight="1">
      <c r="B122" s="26"/>
      <c r="C122" s="249">
        <v>2018</v>
      </c>
      <c r="D122" s="249"/>
      <c r="E122" s="225" t="s">
        <v>1341</v>
      </c>
      <c r="F122" s="270" t="s">
        <v>1340</v>
      </c>
      <c r="G122" s="270"/>
      <c r="H122" s="270"/>
      <c r="I122" s="225" t="s">
        <v>450</v>
      </c>
      <c r="J122" s="270" t="s">
        <v>17</v>
      </c>
      <c r="K122" s="270"/>
      <c r="L122" s="223" t="s">
        <v>29</v>
      </c>
      <c r="M122" s="223">
        <v>5</v>
      </c>
      <c r="N122" s="249" t="s">
        <v>19</v>
      </c>
      <c r="O122" s="249"/>
      <c r="P122" s="249"/>
      <c r="Q122" s="223" t="s">
        <v>18</v>
      </c>
      <c r="W122" s="42">
        <f t="shared" si="1"/>
        <v>0</v>
      </c>
    </row>
    <row r="123" spans="2:23" ht="30" hidden="1" customHeight="1">
      <c r="B123" s="23"/>
      <c r="C123" s="249">
        <v>2018</v>
      </c>
      <c r="D123" s="249"/>
      <c r="E123" s="225" t="s">
        <v>1339</v>
      </c>
      <c r="F123" s="270" t="s">
        <v>1338</v>
      </c>
      <c r="G123" s="270"/>
      <c r="H123" s="270"/>
      <c r="I123" s="225" t="s">
        <v>450</v>
      </c>
      <c r="J123" s="270" t="s">
        <v>17</v>
      </c>
      <c r="K123" s="270"/>
      <c r="L123" s="223" t="s">
        <v>29</v>
      </c>
      <c r="M123" s="223">
        <v>4</v>
      </c>
      <c r="N123" s="249" t="s">
        <v>19</v>
      </c>
      <c r="O123" s="249"/>
      <c r="P123" s="249"/>
      <c r="Q123" s="223" t="s">
        <v>18</v>
      </c>
      <c r="W123" s="42">
        <f t="shared" si="1"/>
        <v>0</v>
      </c>
    </row>
    <row r="124" spans="2:23" ht="30" hidden="1" customHeight="1">
      <c r="B124" s="23"/>
      <c r="C124" s="249">
        <v>2018</v>
      </c>
      <c r="D124" s="249"/>
      <c r="E124" s="225" t="s">
        <v>1337</v>
      </c>
      <c r="F124" s="270" t="s">
        <v>1336</v>
      </c>
      <c r="G124" s="270"/>
      <c r="H124" s="270"/>
      <c r="I124" s="225" t="s">
        <v>450</v>
      </c>
      <c r="J124" s="270" t="s">
        <v>17</v>
      </c>
      <c r="K124" s="270"/>
      <c r="L124" s="223" t="s">
        <v>29</v>
      </c>
      <c r="M124" s="223">
        <v>4</v>
      </c>
      <c r="N124" s="249" t="s">
        <v>19</v>
      </c>
      <c r="O124" s="249"/>
      <c r="P124" s="249"/>
      <c r="Q124" s="223" t="s">
        <v>18</v>
      </c>
      <c r="W124" s="42">
        <f t="shared" si="1"/>
        <v>0</v>
      </c>
    </row>
    <row r="125" spans="2:23" ht="30" hidden="1" customHeight="1">
      <c r="B125" s="23"/>
      <c r="C125" s="249">
        <v>2018</v>
      </c>
      <c r="D125" s="249"/>
      <c r="E125" s="225" t="s">
        <v>1335</v>
      </c>
      <c r="F125" s="270" t="s">
        <v>1334</v>
      </c>
      <c r="G125" s="270"/>
      <c r="H125" s="270"/>
      <c r="I125" s="225" t="s">
        <v>450</v>
      </c>
      <c r="J125" s="270" t="s">
        <v>17</v>
      </c>
      <c r="K125" s="270"/>
      <c r="L125" s="223" t="s">
        <v>18</v>
      </c>
      <c r="M125" s="223">
        <v>4</v>
      </c>
      <c r="N125" s="249" t="s">
        <v>19</v>
      </c>
      <c r="O125" s="249"/>
      <c r="P125" s="249"/>
      <c r="Q125" s="223" t="s">
        <v>18</v>
      </c>
      <c r="W125" s="42">
        <f t="shared" si="1"/>
        <v>0</v>
      </c>
    </row>
    <row r="126" spans="2:23" ht="30" hidden="1" customHeight="1">
      <c r="B126" s="26"/>
      <c r="C126" s="249">
        <v>2018</v>
      </c>
      <c r="D126" s="249"/>
      <c r="E126" s="225" t="s">
        <v>1333</v>
      </c>
      <c r="F126" s="270" t="s">
        <v>1332</v>
      </c>
      <c r="G126" s="270"/>
      <c r="H126" s="270"/>
      <c r="I126" s="225" t="s">
        <v>450</v>
      </c>
      <c r="J126" s="270" t="s">
        <v>17</v>
      </c>
      <c r="K126" s="270"/>
      <c r="L126" s="223" t="s">
        <v>29</v>
      </c>
      <c r="M126" s="223">
        <v>5</v>
      </c>
      <c r="N126" s="249" t="s">
        <v>19</v>
      </c>
      <c r="O126" s="249"/>
      <c r="P126" s="249"/>
      <c r="Q126" s="223" t="s">
        <v>18</v>
      </c>
      <c r="W126" s="42">
        <f t="shared" si="1"/>
        <v>0</v>
      </c>
    </row>
    <row r="127" spans="2:23" ht="30" hidden="1" customHeight="1">
      <c r="B127" s="26"/>
      <c r="C127" s="249">
        <v>2018</v>
      </c>
      <c r="D127" s="249"/>
      <c r="E127" s="225" t="s">
        <v>1331</v>
      </c>
      <c r="F127" s="270" t="s">
        <v>1330</v>
      </c>
      <c r="G127" s="270"/>
      <c r="H127" s="270"/>
      <c r="I127" s="225" t="s">
        <v>450</v>
      </c>
      <c r="J127" s="270" t="s">
        <v>17</v>
      </c>
      <c r="K127" s="270"/>
      <c r="L127" s="223" t="s">
        <v>29</v>
      </c>
      <c r="M127" s="223">
        <v>5</v>
      </c>
      <c r="N127" s="249" t="s">
        <v>19</v>
      </c>
      <c r="O127" s="249"/>
      <c r="P127" s="249"/>
      <c r="Q127" s="223" t="s">
        <v>18</v>
      </c>
      <c r="W127" s="42">
        <f t="shared" si="1"/>
        <v>0</v>
      </c>
    </row>
    <row r="128" spans="2:23" ht="30" hidden="1" customHeight="1">
      <c r="B128" s="26"/>
      <c r="C128" s="249">
        <v>2018</v>
      </c>
      <c r="D128" s="249"/>
      <c r="E128" s="225" t="s">
        <v>1329</v>
      </c>
      <c r="F128" s="270" t="s">
        <v>1328</v>
      </c>
      <c r="G128" s="270"/>
      <c r="H128" s="270"/>
      <c r="I128" s="225" t="s">
        <v>450</v>
      </c>
      <c r="J128" s="270" t="s">
        <v>17</v>
      </c>
      <c r="K128" s="270"/>
      <c r="L128" s="223" t="s">
        <v>29</v>
      </c>
      <c r="M128" s="223">
        <v>5</v>
      </c>
      <c r="N128" s="249" t="s">
        <v>19</v>
      </c>
      <c r="O128" s="249"/>
      <c r="P128" s="249"/>
      <c r="Q128" s="223" t="s">
        <v>18</v>
      </c>
      <c r="W128" s="42">
        <f t="shared" si="1"/>
        <v>0</v>
      </c>
    </row>
    <row r="129" spans="1:23" ht="30" hidden="1" customHeight="1">
      <c r="B129" s="23"/>
      <c r="C129" s="249">
        <v>2018</v>
      </c>
      <c r="D129" s="249"/>
      <c r="E129" s="225" t="s">
        <v>1327</v>
      </c>
      <c r="F129" s="270" t="s">
        <v>1326</v>
      </c>
      <c r="G129" s="270"/>
      <c r="H129" s="270"/>
      <c r="I129" s="225" t="s">
        <v>450</v>
      </c>
      <c r="J129" s="270" t="s">
        <v>17</v>
      </c>
      <c r="K129" s="270"/>
      <c r="L129" s="223" t="s">
        <v>29</v>
      </c>
      <c r="M129" s="223">
        <v>4</v>
      </c>
      <c r="N129" s="249" t="s">
        <v>19</v>
      </c>
      <c r="O129" s="249"/>
      <c r="P129" s="249"/>
      <c r="Q129" s="223" t="s">
        <v>18</v>
      </c>
      <c r="W129" s="42">
        <f t="shared" si="1"/>
        <v>0</v>
      </c>
    </row>
    <row r="130" spans="1:23" s="39" customFormat="1" ht="30" hidden="1" customHeight="1">
      <c r="B130" s="25"/>
      <c r="C130" s="256">
        <v>2018</v>
      </c>
      <c r="D130" s="256"/>
      <c r="E130" s="231" t="s">
        <v>1325</v>
      </c>
      <c r="F130" s="258" t="s">
        <v>1324</v>
      </c>
      <c r="G130" s="258"/>
      <c r="H130" s="258"/>
      <c r="I130" s="231" t="s">
        <v>450</v>
      </c>
      <c r="J130" s="258" t="s">
        <v>17</v>
      </c>
      <c r="K130" s="258"/>
      <c r="L130" s="229" t="s">
        <v>18</v>
      </c>
      <c r="M130" s="229">
        <v>2</v>
      </c>
      <c r="N130" s="256" t="s">
        <v>19</v>
      </c>
      <c r="O130" s="256"/>
      <c r="P130" s="256"/>
      <c r="Q130" s="229" t="s">
        <v>18</v>
      </c>
      <c r="R130" s="38"/>
      <c r="S130" s="38"/>
      <c r="T130" s="38"/>
      <c r="U130" s="38">
        <f>U131+U136</f>
        <v>0</v>
      </c>
      <c r="V130" s="38"/>
      <c r="W130" s="38">
        <f t="shared" si="1"/>
        <v>0</v>
      </c>
    </row>
    <row r="131" spans="1:23" s="41" customFormat="1" ht="30" hidden="1" customHeight="1">
      <c r="B131" s="24"/>
      <c r="C131" s="259">
        <v>2018</v>
      </c>
      <c r="D131" s="259"/>
      <c r="E131" s="8" t="s">
        <v>1323</v>
      </c>
      <c r="F131" s="261" t="s">
        <v>1322</v>
      </c>
      <c r="G131" s="261"/>
      <c r="H131" s="261"/>
      <c r="I131" s="8" t="s">
        <v>450</v>
      </c>
      <c r="J131" s="261" t="s">
        <v>17</v>
      </c>
      <c r="K131" s="261"/>
      <c r="L131" s="226" t="s">
        <v>18</v>
      </c>
      <c r="M131" s="226">
        <v>3</v>
      </c>
      <c r="N131" s="259" t="s">
        <v>19</v>
      </c>
      <c r="O131" s="259"/>
      <c r="P131" s="259"/>
      <c r="Q131" s="226" t="s">
        <v>18</v>
      </c>
      <c r="R131" s="40"/>
      <c r="S131" s="40"/>
      <c r="T131" s="40"/>
      <c r="U131" s="40">
        <f>U132+U133+U134+U135</f>
        <v>0</v>
      </c>
      <c r="V131" s="40"/>
      <c r="W131" s="40">
        <f t="shared" si="1"/>
        <v>0</v>
      </c>
    </row>
    <row r="132" spans="1:23" ht="30" hidden="1" customHeight="1">
      <c r="B132" s="23"/>
      <c r="C132" s="249">
        <v>2018</v>
      </c>
      <c r="D132" s="249"/>
      <c r="E132" s="225" t="s">
        <v>1321</v>
      </c>
      <c r="F132" s="270" t="s">
        <v>1320</v>
      </c>
      <c r="G132" s="270"/>
      <c r="H132" s="270"/>
      <c r="I132" s="225" t="s">
        <v>450</v>
      </c>
      <c r="J132" s="270" t="s">
        <v>17</v>
      </c>
      <c r="K132" s="270"/>
      <c r="L132" s="223" t="s">
        <v>29</v>
      </c>
      <c r="M132" s="223">
        <v>4</v>
      </c>
      <c r="N132" s="249" t="s">
        <v>19</v>
      </c>
      <c r="O132" s="249"/>
      <c r="P132" s="249"/>
      <c r="Q132" s="223" t="s">
        <v>29</v>
      </c>
      <c r="W132" s="42">
        <f t="shared" ref="W132:W195" si="2">R132+S132+T132+U132+V132</f>
        <v>0</v>
      </c>
    </row>
    <row r="133" spans="1:23" ht="30" hidden="1" customHeight="1">
      <c r="B133" s="23"/>
      <c r="C133" s="249">
        <v>2018</v>
      </c>
      <c r="D133" s="249"/>
      <c r="E133" s="225" t="s">
        <v>1319</v>
      </c>
      <c r="F133" s="270" t="s">
        <v>1318</v>
      </c>
      <c r="G133" s="270"/>
      <c r="H133" s="270"/>
      <c r="I133" s="225" t="s">
        <v>450</v>
      </c>
      <c r="J133" s="270" t="s">
        <v>17</v>
      </c>
      <c r="K133" s="270"/>
      <c r="L133" s="223" t="s">
        <v>29</v>
      </c>
      <c r="M133" s="223">
        <v>4</v>
      </c>
      <c r="N133" s="249" t="s">
        <v>19</v>
      </c>
      <c r="O133" s="249"/>
      <c r="P133" s="249"/>
      <c r="Q133" s="223" t="s">
        <v>18</v>
      </c>
      <c r="W133" s="42">
        <f t="shared" si="2"/>
        <v>0</v>
      </c>
    </row>
    <row r="134" spans="1:23" ht="30" hidden="1" customHeight="1">
      <c r="B134" s="23"/>
      <c r="C134" s="249">
        <v>2018</v>
      </c>
      <c r="D134" s="249"/>
      <c r="E134" s="225" t="s">
        <v>1317</v>
      </c>
      <c r="F134" s="270" t="s">
        <v>1316</v>
      </c>
      <c r="G134" s="270"/>
      <c r="H134" s="270"/>
      <c r="I134" s="225" t="s">
        <v>450</v>
      </c>
      <c r="J134" s="270" t="s">
        <v>17</v>
      </c>
      <c r="K134" s="270"/>
      <c r="L134" s="223" t="s">
        <v>29</v>
      </c>
      <c r="M134" s="223">
        <v>4</v>
      </c>
      <c r="N134" s="249" t="s">
        <v>19</v>
      </c>
      <c r="O134" s="249"/>
      <c r="P134" s="249"/>
      <c r="Q134" s="223" t="s">
        <v>29</v>
      </c>
      <c r="W134" s="42">
        <f t="shared" si="2"/>
        <v>0</v>
      </c>
    </row>
    <row r="135" spans="1:23" ht="30" hidden="1" customHeight="1">
      <c r="B135" s="23"/>
      <c r="C135" s="249">
        <v>2018</v>
      </c>
      <c r="D135" s="249"/>
      <c r="E135" s="225" t="s">
        <v>1315</v>
      </c>
      <c r="F135" s="270" t="s">
        <v>1314</v>
      </c>
      <c r="G135" s="270"/>
      <c r="H135" s="270"/>
      <c r="I135" s="225" t="s">
        <v>450</v>
      </c>
      <c r="J135" s="270" t="s">
        <v>17</v>
      </c>
      <c r="K135" s="270"/>
      <c r="L135" s="223" t="s">
        <v>29</v>
      </c>
      <c r="M135" s="223">
        <v>4</v>
      </c>
      <c r="N135" s="249" t="s">
        <v>19</v>
      </c>
      <c r="O135" s="249"/>
      <c r="P135" s="249"/>
      <c r="Q135" s="223" t="s">
        <v>18</v>
      </c>
      <c r="W135" s="42">
        <f t="shared" si="2"/>
        <v>0</v>
      </c>
    </row>
    <row r="136" spans="1:23" s="41" customFormat="1" ht="30" hidden="1" customHeight="1">
      <c r="B136" s="24"/>
      <c r="C136" s="259">
        <v>2018</v>
      </c>
      <c r="D136" s="259"/>
      <c r="E136" s="8" t="s">
        <v>1313</v>
      </c>
      <c r="F136" s="261" t="s">
        <v>1312</v>
      </c>
      <c r="G136" s="261"/>
      <c r="H136" s="261"/>
      <c r="I136" s="8" t="s">
        <v>450</v>
      </c>
      <c r="J136" s="261" t="s">
        <v>17</v>
      </c>
      <c r="K136" s="261"/>
      <c r="L136" s="226" t="s">
        <v>18</v>
      </c>
      <c r="M136" s="226">
        <v>3</v>
      </c>
      <c r="N136" s="259" t="s">
        <v>19</v>
      </c>
      <c r="O136" s="259"/>
      <c r="P136" s="259"/>
      <c r="Q136" s="226" t="s">
        <v>18</v>
      </c>
      <c r="R136" s="40"/>
      <c r="S136" s="40"/>
      <c r="T136" s="40"/>
      <c r="U136" s="40"/>
      <c r="V136" s="40"/>
      <c r="W136" s="40">
        <f t="shared" si="2"/>
        <v>0</v>
      </c>
    </row>
    <row r="137" spans="1:23" ht="30" hidden="1" customHeight="1">
      <c r="A137" s="26"/>
      <c r="C137" s="249">
        <v>2018</v>
      </c>
      <c r="D137" s="249"/>
      <c r="E137" s="225" t="s">
        <v>1311</v>
      </c>
      <c r="F137" s="270" t="s">
        <v>1310</v>
      </c>
      <c r="G137" s="270"/>
      <c r="H137" s="270"/>
      <c r="I137" s="225" t="s">
        <v>450</v>
      </c>
      <c r="J137" s="270" t="s">
        <v>17</v>
      </c>
      <c r="K137" s="270"/>
      <c r="L137" s="223" t="s">
        <v>29</v>
      </c>
      <c r="M137" s="223">
        <v>4</v>
      </c>
      <c r="N137" s="249" t="s">
        <v>19</v>
      </c>
      <c r="O137" s="249"/>
      <c r="P137" s="249"/>
      <c r="Q137" s="223" t="s">
        <v>29</v>
      </c>
      <c r="W137" s="42">
        <f t="shared" si="2"/>
        <v>0</v>
      </c>
    </row>
    <row r="138" spans="1:23" s="39" customFormat="1" ht="30" hidden="1" customHeight="1">
      <c r="B138" s="25"/>
      <c r="C138" s="256">
        <v>2018</v>
      </c>
      <c r="D138" s="256"/>
      <c r="E138" s="231" t="s">
        <v>1309</v>
      </c>
      <c r="F138" s="258" t="s">
        <v>1308</v>
      </c>
      <c r="G138" s="258"/>
      <c r="H138" s="258"/>
      <c r="I138" s="231" t="s">
        <v>450</v>
      </c>
      <c r="J138" s="258" t="s">
        <v>17</v>
      </c>
      <c r="K138" s="258"/>
      <c r="L138" s="229" t="s">
        <v>18</v>
      </c>
      <c r="M138" s="229">
        <v>2</v>
      </c>
      <c r="N138" s="256" t="s">
        <v>19</v>
      </c>
      <c r="O138" s="256"/>
      <c r="P138" s="256"/>
      <c r="Q138" s="229" t="s">
        <v>18</v>
      </c>
      <c r="R138" s="38"/>
      <c r="S138" s="38"/>
      <c r="T138" s="38"/>
      <c r="U138" s="38">
        <f>U139+U153+U166+U174+U185+U193+U198+U204+U232+U241+U246+U256+U261+U271+U276+U285+U287+U290+U312</f>
        <v>0</v>
      </c>
      <c r="V138" s="38"/>
      <c r="W138" s="38">
        <f t="shared" si="2"/>
        <v>0</v>
      </c>
    </row>
    <row r="139" spans="1:23" s="41" customFormat="1" ht="30" hidden="1" customHeight="1">
      <c r="B139" s="24"/>
      <c r="C139" s="259">
        <v>2018</v>
      </c>
      <c r="D139" s="259"/>
      <c r="E139" s="8" t="s">
        <v>1307</v>
      </c>
      <c r="F139" s="261" t="s">
        <v>1305</v>
      </c>
      <c r="G139" s="261"/>
      <c r="H139" s="261"/>
      <c r="I139" s="8" t="s">
        <v>450</v>
      </c>
      <c r="J139" s="261" t="s">
        <v>17</v>
      </c>
      <c r="K139" s="261"/>
      <c r="L139" s="226" t="s">
        <v>18</v>
      </c>
      <c r="M139" s="226">
        <v>3</v>
      </c>
      <c r="N139" s="259" t="s">
        <v>19</v>
      </c>
      <c r="O139" s="259"/>
      <c r="P139" s="259"/>
      <c r="Q139" s="226" t="s">
        <v>18</v>
      </c>
      <c r="R139" s="40"/>
      <c r="S139" s="40"/>
      <c r="T139" s="40"/>
      <c r="U139" s="40"/>
      <c r="V139" s="40"/>
      <c r="W139" s="40">
        <f t="shared" si="2"/>
        <v>0</v>
      </c>
    </row>
    <row r="140" spans="1:23" ht="30" hidden="1" customHeight="1">
      <c r="B140" s="23"/>
      <c r="C140" s="249">
        <v>2018</v>
      </c>
      <c r="D140" s="249"/>
      <c r="E140" s="225" t="s">
        <v>1306</v>
      </c>
      <c r="F140" s="270" t="s">
        <v>1305</v>
      </c>
      <c r="G140" s="270"/>
      <c r="H140" s="270"/>
      <c r="I140" s="225" t="s">
        <v>450</v>
      </c>
      <c r="J140" s="270" t="s">
        <v>17</v>
      </c>
      <c r="K140" s="270"/>
      <c r="L140" s="223" t="s">
        <v>18</v>
      </c>
      <c r="M140" s="223">
        <v>4</v>
      </c>
      <c r="N140" s="249" t="s">
        <v>19</v>
      </c>
      <c r="O140" s="249"/>
      <c r="P140" s="249"/>
      <c r="Q140" s="223" t="s">
        <v>18</v>
      </c>
      <c r="W140" s="42">
        <f t="shared" si="2"/>
        <v>0</v>
      </c>
    </row>
    <row r="141" spans="1:23" ht="30" hidden="1" customHeight="1">
      <c r="B141" s="26"/>
      <c r="C141" s="249">
        <v>2018</v>
      </c>
      <c r="D141" s="249"/>
      <c r="E141" s="225" t="s">
        <v>1304</v>
      </c>
      <c r="F141" s="270" t="s">
        <v>1303</v>
      </c>
      <c r="G141" s="270"/>
      <c r="H141" s="270"/>
      <c r="I141" s="225" t="s">
        <v>450</v>
      </c>
      <c r="J141" s="270" t="s">
        <v>17</v>
      </c>
      <c r="K141" s="270"/>
      <c r="L141" s="223" t="s">
        <v>29</v>
      </c>
      <c r="M141" s="223">
        <v>5</v>
      </c>
      <c r="N141" s="249" t="s">
        <v>19</v>
      </c>
      <c r="O141" s="249"/>
      <c r="P141" s="249"/>
      <c r="Q141" s="223" t="s">
        <v>18</v>
      </c>
      <c r="W141" s="42">
        <f t="shared" si="2"/>
        <v>0</v>
      </c>
    </row>
    <row r="142" spans="1:23" ht="30" hidden="1" customHeight="1">
      <c r="B142" s="26"/>
      <c r="C142" s="249">
        <v>2018</v>
      </c>
      <c r="D142" s="249"/>
      <c r="E142" s="225" t="s">
        <v>1302</v>
      </c>
      <c r="F142" s="270" t="s">
        <v>1301</v>
      </c>
      <c r="G142" s="270"/>
      <c r="H142" s="270"/>
      <c r="I142" s="225" t="s">
        <v>450</v>
      </c>
      <c r="J142" s="270" t="s">
        <v>17</v>
      </c>
      <c r="K142" s="270"/>
      <c r="L142" s="223" t="s">
        <v>29</v>
      </c>
      <c r="M142" s="223">
        <v>5</v>
      </c>
      <c r="N142" s="249" t="s">
        <v>19</v>
      </c>
      <c r="O142" s="249"/>
      <c r="P142" s="249"/>
      <c r="Q142" s="223" t="s">
        <v>18</v>
      </c>
      <c r="W142" s="42">
        <f t="shared" si="2"/>
        <v>0</v>
      </c>
    </row>
    <row r="143" spans="1:23" ht="30" hidden="1" customHeight="1">
      <c r="B143" s="26"/>
      <c r="C143" s="249">
        <v>2018</v>
      </c>
      <c r="D143" s="249"/>
      <c r="E143" s="225" t="s">
        <v>1300</v>
      </c>
      <c r="F143" s="270" t="s">
        <v>1299</v>
      </c>
      <c r="G143" s="270"/>
      <c r="H143" s="270"/>
      <c r="I143" s="225" t="s">
        <v>450</v>
      </c>
      <c r="J143" s="270" t="s">
        <v>17</v>
      </c>
      <c r="K143" s="270"/>
      <c r="L143" s="223" t="s">
        <v>29</v>
      </c>
      <c r="M143" s="223">
        <v>5</v>
      </c>
      <c r="N143" s="249" t="s">
        <v>19</v>
      </c>
      <c r="O143" s="249"/>
      <c r="P143" s="249"/>
      <c r="Q143" s="223" t="s">
        <v>18</v>
      </c>
      <c r="W143" s="42">
        <f t="shared" si="2"/>
        <v>0</v>
      </c>
    </row>
    <row r="144" spans="1:23" ht="30" hidden="1" customHeight="1">
      <c r="B144" s="26"/>
      <c r="C144" s="249">
        <v>2018</v>
      </c>
      <c r="D144" s="249"/>
      <c r="E144" s="225" t="s">
        <v>1298</v>
      </c>
      <c r="F144" s="270" t="s">
        <v>1297</v>
      </c>
      <c r="G144" s="270"/>
      <c r="H144" s="270"/>
      <c r="I144" s="225" t="s">
        <v>450</v>
      </c>
      <c r="J144" s="270" t="s">
        <v>17</v>
      </c>
      <c r="K144" s="270"/>
      <c r="L144" s="223" t="s">
        <v>29</v>
      </c>
      <c r="M144" s="223">
        <v>5</v>
      </c>
      <c r="N144" s="249" t="s">
        <v>19</v>
      </c>
      <c r="O144" s="249"/>
      <c r="P144" s="249"/>
      <c r="Q144" s="223" t="s">
        <v>18</v>
      </c>
      <c r="W144" s="42">
        <f t="shared" si="2"/>
        <v>0</v>
      </c>
    </row>
    <row r="145" spans="2:23" ht="30" hidden="1" customHeight="1">
      <c r="B145" s="26"/>
      <c r="C145" s="249">
        <v>2018</v>
      </c>
      <c r="D145" s="249"/>
      <c r="E145" s="225" t="s">
        <v>1296</v>
      </c>
      <c r="F145" s="270" t="s">
        <v>1295</v>
      </c>
      <c r="G145" s="270"/>
      <c r="H145" s="270"/>
      <c r="I145" s="225" t="s">
        <v>450</v>
      </c>
      <c r="J145" s="270" t="s">
        <v>17</v>
      </c>
      <c r="K145" s="270"/>
      <c r="L145" s="223" t="s">
        <v>29</v>
      </c>
      <c r="M145" s="223">
        <v>5</v>
      </c>
      <c r="N145" s="249" t="s">
        <v>19</v>
      </c>
      <c r="O145" s="249"/>
      <c r="P145" s="249"/>
      <c r="Q145" s="223" t="s">
        <v>18</v>
      </c>
      <c r="W145" s="42">
        <f t="shared" si="2"/>
        <v>0</v>
      </c>
    </row>
    <row r="146" spans="2:23" ht="30" hidden="1" customHeight="1">
      <c r="B146" s="26"/>
      <c r="C146" s="249">
        <v>2018</v>
      </c>
      <c r="D146" s="249"/>
      <c r="E146" s="225" t="s">
        <v>1294</v>
      </c>
      <c r="F146" s="270" t="s">
        <v>1293</v>
      </c>
      <c r="G146" s="270"/>
      <c r="H146" s="270"/>
      <c r="I146" s="225" t="s">
        <v>450</v>
      </c>
      <c r="J146" s="270" t="s">
        <v>17</v>
      </c>
      <c r="K146" s="270"/>
      <c r="L146" s="223" t="s">
        <v>29</v>
      </c>
      <c r="M146" s="223">
        <v>5</v>
      </c>
      <c r="N146" s="249" t="s">
        <v>19</v>
      </c>
      <c r="O146" s="249"/>
      <c r="P146" s="249"/>
      <c r="Q146" s="223" t="s">
        <v>18</v>
      </c>
      <c r="W146" s="42">
        <f t="shared" si="2"/>
        <v>0</v>
      </c>
    </row>
    <row r="147" spans="2:23" ht="30" hidden="1" customHeight="1">
      <c r="B147" s="26"/>
      <c r="C147" s="249">
        <v>2018</v>
      </c>
      <c r="D147" s="249"/>
      <c r="E147" s="225" t="s">
        <v>1292</v>
      </c>
      <c r="F147" s="270" t="s">
        <v>1291</v>
      </c>
      <c r="G147" s="270"/>
      <c r="H147" s="270"/>
      <c r="I147" s="225" t="s">
        <v>450</v>
      </c>
      <c r="J147" s="270" t="s">
        <v>17</v>
      </c>
      <c r="K147" s="270"/>
      <c r="L147" s="223" t="s">
        <v>29</v>
      </c>
      <c r="M147" s="223">
        <v>5</v>
      </c>
      <c r="N147" s="249" t="s">
        <v>19</v>
      </c>
      <c r="O147" s="249"/>
      <c r="P147" s="249"/>
      <c r="Q147" s="223" t="s">
        <v>18</v>
      </c>
      <c r="W147" s="42">
        <f t="shared" si="2"/>
        <v>0</v>
      </c>
    </row>
    <row r="148" spans="2:23" ht="30" hidden="1" customHeight="1">
      <c r="B148" s="26"/>
      <c r="C148" s="249">
        <v>2018</v>
      </c>
      <c r="D148" s="249"/>
      <c r="E148" s="225" t="s">
        <v>1290</v>
      </c>
      <c r="F148" s="270" t="s">
        <v>1289</v>
      </c>
      <c r="G148" s="270"/>
      <c r="H148" s="270"/>
      <c r="I148" s="225" t="s">
        <v>450</v>
      </c>
      <c r="J148" s="270" t="s">
        <v>17</v>
      </c>
      <c r="K148" s="270"/>
      <c r="L148" s="223" t="s">
        <v>29</v>
      </c>
      <c r="M148" s="223">
        <v>5</v>
      </c>
      <c r="N148" s="249" t="s">
        <v>19</v>
      </c>
      <c r="O148" s="249"/>
      <c r="P148" s="249"/>
      <c r="Q148" s="223" t="s">
        <v>18</v>
      </c>
      <c r="W148" s="42">
        <f t="shared" si="2"/>
        <v>0</v>
      </c>
    </row>
    <row r="149" spans="2:23" ht="30" hidden="1" customHeight="1">
      <c r="B149" s="26"/>
      <c r="C149" s="249">
        <v>2018</v>
      </c>
      <c r="D149" s="249"/>
      <c r="E149" s="225" t="s">
        <v>1288</v>
      </c>
      <c r="F149" s="270" t="s">
        <v>1287</v>
      </c>
      <c r="G149" s="270"/>
      <c r="H149" s="270"/>
      <c r="I149" s="225" t="s">
        <v>450</v>
      </c>
      <c r="J149" s="270" t="s">
        <v>17</v>
      </c>
      <c r="K149" s="270"/>
      <c r="L149" s="223" t="s">
        <v>29</v>
      </c>
      <c r="M149" s="223">
        <v>5</v>
      </c>
      <c r="N149" s="249" t="s">
        <v>19</v>
      </c>
      <c r="O149" s="249"/>
      <c r="P149" s="249"/>
      <c r="Q149" s="223" t="s">
        <v>18</v>
      </c>
      <c r="W149" s="42">
        <f t="shared" si="2"/>
        <v>0</v>
      </c>
    </row>
    <row r="150" spans="2:23" ht="30" hidden="1" customHeight="1">
      <c r="B150" s="26"/>
      <c r="C150" s="249">
        <v>2018</v>
      </c>
      <c r="D150" s="249"/>
      <c r="E150" s="225" t="s">
        <v>1286</v>
      </c>
      <c r="F150" s="270" t="s">
        <v>1285</v>
      </c>
      <c r="G150" s="270"/>
      <c r="H150" s="270"/>
      <c r="I150" s="225" t="s">
        <v>450</v>
      </c>
      <c r="J150" s="270" t="s">
        <v>17</v>
      </c>
      <c r="K150" s="270"/>
      <c r="L150" s="223" t="s">
        <v>29</v>
      </c>
      <c r="M150" s="223">
        <v>5</v>
      </c>
      <c r="N150" s="249" t="s">
        <v>19</v>
      </c>
      <c r="O150" s="249"/>
      <c r="P150" s="249"/>
      <c r="Q150" s="223" t="s">
        <v>18</v>
      </c>
      <c r="W150" s="42">
        <f t="shared" si="2"/>
        <v>0</v>
      </c>
    </row>
    <row r="151" spans="2:23" ht="30" hidden="1" customHeight="1">
      <c r="B151" s="26"/>
      <c r="C151" s="249">
        <v>2018</v>
      </c>
      <c r="D151" s="249"/>
      <c r="E151" s="225" t="s">
        <v>1284</v>
      </c>
      <c r="F151" s="270" t="s">
        <v>1283</v>
      </c>
      <c r="G151" s="270"/>
      <c r="H151" s="270"/>
      <c r="I151" s="225" t="s">
        <v>450</v>
      </c>
      <c r="J151" s="270" t="s">
        <v>17</v>
      </c>
      <c r="K151" s="270"/>
      <c r="L151" s="223" t="s">
        <v>29</v>
      </c>
      <c r="M151" s="223">
        <v>5</v>
      </c>
      <c r="N151" s="249" t="s">
        <v>19</v>
      </c>
      <c r="O151" s="249"/>
      <c r="P151" s="249"/>
      <c r="Q151" s="223" t="s">
        <v>18</v>
      </c>
      <c r="W151" s="42">
        <f t="shared" si="2"/>
        <v>0</v>
      </c>
    </row>
    <row r="152" spans="2:23" ht="30" hidden="1" customHeight="1">
      <c r="B152" s="26"/>
      <c r="C152" s="249">
        <v>2018</v>
      </c>
      <c r="D152" s="249"/>
      <c r="E152" s="225" t="s">
        <v>1282</v>
      </c>
      <c r="F152" s="270" t="s">
        <v>1281</v>
      </c>
      <c r="G152" s="270"/>
      <c r="H152" s="270"/>
      <c r="I152" s="225" t="s">
        <v>450</v>
      </c>
      <c r="J152" s="270" t="s">
        <v>17</v>
      </c>
      <c r="K152" s="270"/>
      <c r="L152" s="223" t="s">
        <v>29</v>
      </c>
      <c r="M152" s="223">
        <v>5</v>
      </c>
      <c r="N152" s="249" t="s">
        <v>19</v>
      </c>
      <c r="O152" s="249"/>
      <c r="P152" s="249"/>
      <c r="Q152" s="223" t="s">
        <v>18</v>
      </c>
      <c r="W152" s="42">
        <f t="shared" si="2"/>
        <v>0</v>
      </c>
    </row>
    <row r="153" spans="2:23" s="41" customFormat="1" ht="30" hidden="1" customHeight="1">
      <c r="B153" s="24"/>
      <c r="C153" s="259">
        <v>2018</v>
      </c>
      <c r="D153" s="259"/>
      <c r="E153" s="8" t="s">
        <v>1280</v>
      </c>
      <c r="F153" s="261" t="s">
        <v>1279</v>
      </c>
      <c r="G153" s="261"/>
      <c r="H153" s="261"/>
      <c r="I153" s="8" t="s">
        <v>450</v>
      </c>
      <c r="J153" s="261" t="s">
        <v>17</v>
      </c>
      <c r="K153" s="261"/>
      <c r="L153" s="226" t="s">
        <v>18</v>
      </c>
      <c r="M153" s="226">
        <v>3</v>
      </c>
      <c r="N153" s="259" t="s">
        <v>19</v>
      </c>
      <c r="O153" s="259"/>
      <c r="P153" s="259"/>
      <c r="Q153" s="226" t="s">
        <v>18</v>
      </c>
      <c r="R153" s="40"/>
      <c r="S153" s="40"/>
      <c r="T153" s="40"/>
      <c r="U153" s="40"/>
      <c r="V153" s="40"/>
      <c r="W153" s="40">
        <f t="shared" si="2"/>
        <v>0</v>
      </c>
    </row>
    <row r="154" spans="2:23" ht="30" hidden="1" customHeight="1">
      <c r="B154" s="23"/>
      <c r="C154" s="249">
        <v>2018</v>
      </c>
      <c r="D154" s="249"/>
      <c r="E154" s="225" t="s">
        <v>1278</v>
      </c>
      <c r="F154" s="270" t="s">
        <v>1277</v>
      </c>
      <c r="G154" s="270"/>
      <c r="H154" s="270"/>
      <c r="I154" s="225" t="s">
        <v>450</v>
      </c>
      <c r="J154" s="270" t="s">
        <v>17</v>
      </c>
      <c r="K154" s="270"/>
      <c r="L154" s="223" t="s">
        <v>18</v>
      </c>
      <c r="M154" s="223">
        <v>4</v>
      </c>
      <c r="N154" s="249" t="s">
        <v>19</v>
      </c>
      <c r="O154" s="249"/>
      <c r="P154" s="249"/>
      <c r="Q154" s="223" t="s">
        <v>18</v>
      </c>
      <c r="W154" s="42">
        <f t="shared" si="2"/>
        <v>0</v>
      </c>
    </row>
    <row r="155" spans="2:23" ht="30" hidden="1" customHeight="1">
      <c r="B155" s="26"/>
      <c r="C155" s="249">
        <v>2018</v>
      </c>
      <c r="D155" s="249"/>
      <c r="E155" s="225" t="s">
        <v>1276</v>
      </c>
      <c r="F155" s="270" t="s">
        <v>1275</v>
      </c>
      <c r="G155" s="270"/>
      <c r="H155" s="270"/>
      <c r="I155" s="225" t="s">
        <v>450</v>
      </c>
      <c r="J155" s="270" t="s">
        <v>17</v>
      </c>
      <c r="K155" s="270"/>
      <c r="L155" s="223" t="s">
        <v>29</v>
      </c>
      <c r="M155" s="223">
        <v>5</v>
      </c>
      <c r="N155" s="249" t="s">
        <v>19</v>
      </c>
      <c r="O155" s="249"/>
      <c r="P155" s="249"/>
      <c r="Q155" s="223" t="s">
        <v>18</v>
      </c>
      <c r="W155" s="42">
        <f t="shared" si="2"/>
        <v>0</v>
      </c>
    </row>
    <row r="156" spans="2:23" ht="30" hidden="1" customHeight="1">
      <c r="B156" s="26"/>
      <c r="C156" s="249">
        <v>2018</v>
      </c>
      <c r="D156" s="249"/>
      <c r="E156" s="225" t="s">
        <v>1274</v>
      </c>
      <c r="F156" s="270" t="s">
        <v>1273</v>
      </c>
      <c r="G156" s="270"/>
      <c r="H156" s="270"/>
      <c r="I156" s="225" t="s">
        <v>450</v>
      </c>
      <c r="J156" s="270" t="s">
        <v>17</v>
      </c>
      <c r="K156" s="270"/>
      <c r="L156" s="223" t="s">
        <v>29</v>
      </c>
      <c r="M156" s="223">
        <v>5</v>
      </c>
      <c r="N156" s="249" t="s">
        <v>19</v>
      </c>
      <c r="O156" s="249"/>
      <c r="P156" s="249"/>
      <c r="Q156" s="223" t="s">
        <v>18</v>
      </c>
      <c r="W156" s="42">
        <f t="shared" si="2"/>
        <v>0</v>
      </c>
    </row>
    <row r="157" spans="2:23" ht="30" hidden="1" customHeight="1">
      <c r="B157" s="26"/>
      <c r="C157" s="249">
        <v>2018</v>
      </c>
      <c r="D157" s="249"/>
      <c r="E157" s="225" t="s">
        <v>1272</v>
      </c>
      <c r="F157" s="270" t="s">
        <v>1271</v>
      </c>
      <c r="G157" s="270"/>
      <c r="H157" s="270"/>
      <c r="I157" s="225" t="s">
        <v>450</v>
      </c>
      <c r="J157" s="270" t="s">
        <v>17</v>
      </c>
      <c r="K157" s="270"/>
      <c r="L157" s="223" t="s">
        <v>29</v>
      </c>
      <c r="M157" s="223">
        <v>5</v>
      </c>
      <c r="N157" s="249" t="s">
        <v>19</v>
      </c>
      <c r="O157" s="249"/>
      <c r="P157" s="249"/>
      <c r="Q157" s="223" t="s">
        <v>18</v>
      </c>
      <c r="W157" s="42">
        <f t="shared" si="2"/>
        <v>0</v>
      </c>
    </row>
    <row r="158" spans="2:23" ht="30" hidden="1" customHeight="1">
      <c r="B158" s="23"/>
      <c r="C158" s="249">
        <v>2018</v>
      </c>
      <c r="D158" s="249"/>
      <c r="E158" s="225" t="s">
        <v>1270</v>
      </c>
      <c r="F158" s="270" t="s">
        <v>1269</v>
      </c>
      <c r="G158" s="270"/>
      <c r="H158" s="270"/>
      <c r="I158" s="225" t="s">
        <v>450</v>
      </c>
      <c r="J158" s="270" t="s">
        <v>17</v>
      </c>
      <c r="K158" s="270"/>
      <c r="L158" s="223" t="s">
        <v>18</v>
      </c>
      <c r="M158" s="223">
        <v>4</v>
      </c>
      <c r="N158" s="249" t="s">
        <v>19</v>
      </c>
      <c r="O158" s="249"/>
      <c r="P158" s="249"/>
      <c r="Q158" s="223" t="s">
        <v>18</v>
      </c>
      <c r="W158" s="42">
        <f t="shared" si="2"/>
        <v>0</v>
      </c>
    </row>
    <row r="159" spans="2:23" ht="30" hidden="1" customHeight="1">
      <c r="B159" s="26"/>
      <c r="C159" s="249">
        <v>2018</v>
      </c>
      <c r="D159" s="249"/>
      <c r="E159" s="225" t="s">
        <v>1268</v>
      </c>
      <c r="F159" s="270" t="s">
        <v>1267</v>
      </c>
      <c r="G159" s="270"/>
      <c r="H159" s="270"/>
      <c r="I159" s="225" t="s">
        <v>450</v>
      </c>
      <c r="J159" s="270" t="s">
        <v>17</v>
      </c>
      <c r="K159" s="270"/>
      <c r="L159" s="223" t="s">
        <v>29</v>
      </c>
      <c r="M159" s="223">
        <v>5</v>
      </c>
      <c r="N159" s="249" t="s">
        <v>19</v>
      </c>
      <c r="O159" s="249"/>
      <c r="P159" s="249"/>
      <c r="Q159" s="223" t="s">
        <v>18</v>
      </c>
      <c r="W159" s="42">
        <f t="shared" si="2"/>
        <v>0</v>
      </c>
    </row>
    <row r="160" spans="2:23" ht="30" hidden="1" customHeight="1">
      <c r="B160" s="26"/>
      <c r="C160" s="249">
        <v>2018</v>
      </c>
      <c r="D160" s="249"/>
      <c r="E160" s="225" t="s">
        <v>1266</v>
      </c>
      <c r="F160" s="270" t="s">
        <v>1265</v>
      </c>
      <c r="G160" s="270"/>
      <c r="H160" s="270"/>
      <c r="I160" s="225" t="s">
        <v>450</v>
      </c>
      <c r="J160" s="270" t="s">
        <v>17</v>
      </c>
      <c r="K160" s="270"/>
      <c r="L160" s="223" t="s">
        <v>29</v>
      </c>
      <c r="M160" s="223">
        <v>5</v>
      </c>
      <c r="N160" s="249" t="s">
        <v>19</v>
      </c>
      <c r="O160" s="249"/>
      <c r="P160" s="249"/>
      <c r="Q160" s="223" t="s">
        <v>18</v>
      </c>
      <c r="W160" s="42">
        <f t="shared" si="2"/>
        <v>0</v>
      </c>
    </row>
    <row r="161" spans="2:23" ht="30" hidden="1" customHeight="1">
      <c r="B161" s="26"/>
      <c r="C161" s="249">
        <v>2018</v>
      </c>
      <c r="D161" s="249"/>
      <c r="E161" s="225" t="s">
        <v>1264</v>
      </c>
      <c r="F161" s="270" t="s">
        <v>1263</v>
      </c>
      <c r="G161" s="270"/>
      <c r="H161" s="270"/>
      <c r="I161" s="225" t="s">
        <v>450</v>
      </c>
      <c r="J161" s="270" t="s">
        <v>17</v>
      </c>
      <c r="K161" s="270"/>
      <c r="L161" s="223" t="s">
        <v>29</v>
      </c>
      <c r="M161" s="223">
        <v>5</v>
      </c>
      <c r="N161" s="249" t="s">
        <v>19</v>
      </c>
      <c r="O161" s="249"/>
      <c r="P161" s="249"/>
      <c r="Q161" s="223" t="s">
        <v>18</v>
      </c>
      <c r="W161" s="42">
        <f t="shared" si="2"/>
        <v>0</v>
      </c>
    </row>
    <row r="162" spans="2:23" ht="30" hidden="1" customHeight="1">
      <c r="B162" s="23"/>
      <c r="C162" s="249">
        <v>2018</v>
      </c>
      <c r="D162" s="249"/>
      <c r="E162" s="225" t="s">
        <v>1262</v>
      </c>
      <c r="F162" s="270" t="s">
        <v>1261</v>
      </c>
      <c r="G162" s="270"/>
      <c r="H162" s="270"/>
      <c r="I162" s="225" t="s">
        <v>450</v>
      </c>
      <c r="J162" s="270" t="s">
        <v>17</v>
      </c>
      <c r="K162" s="270"/>
      <c r="L162" s="223" t="s">
        <v>18</v>
      </c>
      <c r="M162" s="223">
        <v>4</v>
      </c>
      <c r="N162" s="249" t="s">
        <v>19</v>
      </c>
      <c r="O162" s="249"/>
      <c r="P162" s="249"/>
      <c r="Q162" s="223" t="s">
        <v>18</v>
      </c>
      <c r="W162" s="42">
        <f t="shared" si="2"/>
        <v>0</v>
      </c>
    </row>
    <row r="163" spans="2:23" ht="30" hidden="1" customHeight="1">
      <c r="B163" s="26"/>
      <c r="C163" s="249">
        <v>2018</v>
      </c>
      <c r="D163" s="249"/>
      <c r="E163" s="225" t="s">
        <v>1260</v>
      </c>
      <c r="F163" s="270" t="s">
        <v>1259</v>
      </c>
      <c r="G163" s="270"/>
      <c r="H163" s="270"/>
      <c r="I163" s="225" t="s">
        <v>450</v>
      </c>
      <c r="J163" s="270" t="s">
        <v>17</v>
      </c>
      <c r="K163" s="270"/>
      <c r="L163" s="223" t="s">
        <v>29</v>
      </c>
      <c r="M163" s="223">
        <v>5</v>
      </c>
      <c r="N163" s="249" t="s">
        <v>19</v>
      </c>
      <c r="O163" s="249"/>
      <c r="P163" s="249"/>
      <c r="Q163" s="223" t="s">
        <v>18</v>
      </c>
      <c r="W163" s="42">
        <f t="shared" si="2"/>
        <v>0</v>
      </c>
    </row>
    <row r="164" spans="2:23" ht="30" hidden="1" customHeight="1">
      <c r="B164" s="26"/>
      <c r="C164" s="249">
        <v>2018</v>
      </c>
      <c r="D164" s="249"/>
      <c r="E164" s="225" t="s">
        <v>1258</v>
      </c>
      <c r="F164" s="270" t="s">
        <v>1257</v>
      </c>
      <c r="G164" s="270"/>
      <c r="H164" s="270"/>
      <c r="I164" s="225" t="s">
        <v>450</v>
      </c>
      <c r="J164" s="270" t="s">
        <v>17</v>
      </c>
      <c r="K164" s="270"/>
      <c r="L164" s="223" t="s">
        <v>29</v>
      </c>
      <c r="M164" s="223">
        <v>5</v>
      </c>
      <c r="N164" s="249" t="s">
        <v>19</v>
      </c>
      <c r="O164" s="249"/>
      <c r="P164" s="249"/>
      <c r="Q164" s="223" t="s">
        <v>18</v>
      </c>
      <c r="W164" s="42">
        <f t="shared" si="2"/>
        <v>0</v>
      </c>
    </row>
    <row r="165" spans="2:23" ht="30" hidden="1" customHeight="1">
      <c r="B165" s="26"/>
      <c r="C165" s="249">
        <v>2018</v>
      </c>
      <c r="D165" s="249"/>
      <c r="E165" s="225" t="s">
        <v>1256</v>
      </c>
      <c r="F165" s="270" t="s">
        <v>1255</v>
      </c>
      <c r="G165" s="270"/>
      <c r="H165" s="270"/>
      <c r="I165" s="225" t="s">
        <v>450</v>
      </c>
      <c r="J165" s="270" t="s">
        <v>17</v>
      </c>
      <c r="K165" s="270"/>
      <c r="L165" s="223" t="s">
        <v>29</v>
      </c>
      <c r="M165" s="223">
        <v>5</v>
      </c>
      <c r="N165" s="249" t="s">
        <v>19</v>
      </c>
      <c r="O165" s="249"/>
      <c r="P165" s="249"/>
      <c r="Q165" s="223" t="s">
        <v>18</v>
      </c>
      <c r="W165" s="42">
        <f t="shared" si="2"/>
        <v>0</v>
      </c>
    </row>
    <row r="166" spans="2:23" s="41" customFormat="1" ht="30" hidden="1" customHeight="1">
      <c r="B166" s="24"/>
      <c r="C166" s="259">
        <v>2018</v>
      </c>
      <c r="D166" s="259"/>
      <c r="E166" s="8" t="s">
        <v>1254</v>
      </c>
      <c r="F166" s="261" t="s">
        <v>1253</v>
      </c>
      <c r="G166" s="261"/>
      <c r="H166" s="261"/>
      <c r="I166" s="8" t="s">
        <v>450</v>
      </c>
      <c r="J166" s="261" t="s">
        <v>17</v>
      </c>
      <c r="K166" s="261"/>
      <c r="L166" s="226" t="s">
        <v>18</v>
      </c>
      <c r="M166" s="226">
        <v>3</v>
      </c>
      <c r="N166" s="259" t="s">
        <v>19</v>
      </c>
      <c r="O166" s="259"/>
      <c r="P166" s="259"/>
      <c r="Q166" s="226" t="s">
        <v>18</v>
      </c>
      <c r="R166" s="40"/>
      <c r="S166" s="40"/>
      <c r="T166" s="40"/>
      <c r="U166" s="40"/>
      <c r="V166" s="40"/>
      <c r="W166" s="40">
        <f t="shared" si="2"/>
        <v>0</v>
      </c>
    </row>
    <row r="167" spans="2:23" ht="38.25" hidden="1" customHeight="1">
      <c r="B167" s="23"/>
      <c r="C167" s="249">
        <v>2018</v>
      </c>
      <c r="D167" s="249"/>
      <c r="E167" s="225" t="s">
        <v>1252</v>
      </c>
      <c r="F167" s="270" t="s">
        <v>1251</v>
      </c>
      <c r="G167" s="270"/>
      <c r="H167" s="270"/>
      <c r="I167" s="225" t="s">
        <v>450</v>
      </c>
      <c r="J167" s="270" t="s">
        <v>17</v>
      </c>
      <c r="K167" s="270"/>
      <c r="L167" s="223" t="s">
        <v>18</v>
      </c>
      <c r="M167" s="223">
        <v>4</v>
      </c>
      <c r="N167" s="249" t="s">
        <v>19</v>
      </c>
      <c r="O167" s="249"/>
      <c r="P167" s="249"/>
      <c r="Q167" s="223" t="s">
        <v>18</v>
      </c>
      <c r="W167" s="42">
        <f t="shared" si="2"/>
        <v>0</v>
      </c>
    </row>
    <row r="168" spans="2:23" ht="30" hidden="1" customHeight="1">
      <c r="B168" s="26"/>
      <c r="C168" s="249">
        <v>2018</v>
      </c>
      <c r="D168" s="249"/>
      <c r="E168" s="225" t="s">
        <v>1250</v>
      </c>
      <c r="F168" s="270" t="s">
        <v>1249</v>
      </c>
      <c r="G168" s="270"/>
      <c r="H168" s="270"/>
      <c r="I168" s="225" t="s">
        <v>450</v>
      </c>
      <c r="J168" s="270" t="s">
        <v>17</v>
      </c>
      <c r="K168" s="270"/>
      <c r="L168" s="223" t="s">
        <v>29</v>
      </c>
      <c r="M168" s="223">
        <v>5</v>
      </c>
      <c r="N168" s="249" t="s">
        <v>19</v>
      </c>
      <c r="O168" s="249"/>
      <c r="P168" s="249"/>
      <c r="Q168" s="223" t="s">
        <v>18</v>
      </c>
      <c r="W168" s="42">
        <f t="shared" si="2"/>
        <v>0</v>
      </c>
    </row>
    <row r="169" spans="2:23" ht="30" hidden="1" customHeight="1">
      <c r="B169" s="26"/>
      <c r="C169" s="249">
        <v>2018</v>
      </c>
      <c r="D169" s="249"/>
      <c r="E169" s="225" t="s">
        <v>1248</v>
      </c>
      <c r="F169" s="270" t="s">
        <v>1247</v>
      </c>
      <c r="G169" s="270"/>
      <c r="H169" s="270"/>
      <c r="I169" s="225" t="s">
        <v>450</v>
      </c>
      <c r="J169" s="270" t="s">
        <v>17</v>
      </c>
      <c r="K169" s="270"/>
      <c r="L169" s="223" t="s">
        <v>29</v>
      </c>
      <c r="M169" s="223">
        <v>5</v>
      </c>
      <c r="N169" s="249" t="s">
        <v>19</v>
      </c>
      <c r="O169" s="249"/>
      <c r="P169" s="249"/>
      <c r="Q169" s="223" t="s">
        <v>18</v>
      </c>
      <c r="W169" s="42">
        <f t="shared" si="2"/>
        <v>0</v>
      </c>
    </row>
    <row r="170" spans="2:23" ht="30" hidden="1" customHeight="1">
      <c r="B170" s="26"/>
      <c r="C170" s="249">
        <v>2018</v>
      </c>
      <c r="D170" s="249"/>
      <c r="E170" s="225" t="s">
        <v>1246</v>
      </c>
      <c r="F170" s="270" t="s">
        <v>1245</v>
      </c>
      <c r="G170" s="270"/>
      <c r="H170" s="270"/>
      <c r="I170" s="225" t="s">
        <v>450</v>
      </c>
      <c r="J170" s="270" t="s">
        <v>17</v>
      </c>
      <c r="K170" s="270"/>
      <c r="L170" s="223" t="s">
        <v>29</v>
      </c>
      <c r="M170" s="223">
        <v>5</v>
      </c>
      <c r="N170" s="249" t="s">
        <v>19</v>
      </c>
      <c r="O170" s="249"/>
      <c r="P170" s="249"/>
      <c r="Q170" s="223" t="s">
        <v>18</v>
      </c>
      <c r="W170" s="42">
        <f t="shared" si="2"/>
        <v>0</v>
      </c>
    </row>
    <row r="171" spans="2:23" ht="30" hidden="1" customHeight="1">
      <c r="B171" s="26"/>
      <c r="C171" s="249">
        <v>2018</v>
      </c>
      <c r="D171" s="249"/>
      <c r="E171" s="225" t="s">
        <v>1244</v>
      </c>
      <c r="F171" s="270" t="s">
        <v>1243</v>
      </c>
      <c r="G171" s="270"/>
      <c r="H171" s="270"/>
      <c r="I171" s="225" t="s">
        <v>450</v>
      </c>
      <c r="J171" s="270" t="s">
        <v>17</v>
      </c>
      <c r="K171" s="270"/>
      <c r="L171" s="223" t="s">
        <v>29</v>
      </c>
      <c r="M171" s="223">
        <v>5</v>
      </c>
      <c r="N171" s="249" t="s">
        <v>19</v>
      </c>
      <c r="O171" s="249"/>
      <c r="P171" s="249"/>
      <c r="Q171" s="223" t="s">
        <v>18</v>
      </c>
      <c r="W171" s="42">
        <f t="shared" si="2"/>
        <v>0</v>
      </c>
    </row>
    <row r="172" spans="2:23" ht="30" hidden="1" customHeight="1">
      <c r="B172" s="26"/>
      <c r="C172" s="249">
        <v>2018</v>
      </c>
      <c r="D172" s="249"/>
      <c r="E172" s="225" t="s">
        <v>1242</v>
      </c>
      <c r="F172" s="270" t="s">
        <v>1241</v>
      </c>
      <c r="G172" s="270"/>
      <c r="H172" s="270"/>
      <c r="I172" s="225" t="s">
        <v>450</v>
      </c>
      <c r="J172" s="270" t="s">
        <v>17</v>
      </c>
      <c r="K172" s="270"/>
      <c r="L172" s="223" t="s">
        <v>29</v>
      </c>
      <c r="M172" s="223">
        <v>5</v>
      </c>
      <c r="N172" s="249" t="s">
        <v>19</v>
      </c>
      <c r="O172" s="249"/>
      <c r="P172" s="249"/>
      <c r="Q172" s="223" t="s">
        <v>18</v>
      </c>
      <c r="W172" s="42">
        <f t="shared" si="2"/>
        <v>0</v>
      </c>
    </row>
    <row r="173" spans="2:23" ht="30" hidden="1" customHeight="1">
      <c r="B173" s="26"/>
      <c r="C173" s="249">
        <v>2018</v>
      </c>
      <c r="D173" s="249"/>
      <c r="E173" s="225" t="s">
        <v>1240</v>
      </c>
      <c r="F173" s="270" t="s">
        <v>1239</v>
      </c>
      <c r="G173" s="270"/>
      <c r="H173" s="270"/>
      <c r="I173" s="225" t="s">
        <v>450</v>
      </c>
      <c r="J173" s="270" t="s">
        <v>17</v>
      </c>
      <c r="K173" s="270"/>
      <c r="L173" s="223" t="s">
        <v>29</v>
      </c>
      <c r="M173" s="223">
        <v>5</v>
      </c>
      <c r="N173" s="249" t="s">
        <v>19</v>
      </c>
      <c r="O173" s="249"/>
      <c r="P173" s="249"/>
      <c r="Q173" s="223" t="s">
        <v>18</v>
      </c>
      <c r="W173" s="42">
        <f t="shared" si="2"/>
        <v>0</v>
      </c>
    </row>
    <row r="174" spans="2:23" s="41" customFormat="1" ht="30" hidden="1" customHeight="1">
      <c r="B174" s="24"/>
      <c r="C174" s="259">
        <v>2018</v>
      </c>
      <c r="D174" s="259"/>
      <c r="E174" s="8" t="s">
        <v>1238</v>
      </c>
      <c r="F174" s="261" t="s">
        <v>1237</v>
      </c>
      <c r="G174" s="261"/>
      <c r="H174" s="261"/>
      <c r="I174" s="8" t="s">
        <v>450</v>
      </c>
      <c r="J174" s="261" t="s">
        <v>17</v>
      </c>
      <c r="K174" s="261"/>
      <c r="L174" s="226" t="s">
        <v>18</v>
      </c>
      <c r="M174" s="226">
        <v>3</v>
      </c>
      <c r="N174" s="259" t="s">
        <v>19</v>
      </c>
      <c r="O174" s="259"/>
      <c r="P174" s="259"/>
      <c r="Q174" s="226" t="s">
        <v>18</v>
      </c>
      <c r="R174" s="40"/>
      <c r="S174" s="40"/>
      <c r="T174" s="40"/>
      <c r="U174" s="40"/>
      <c r="V174" s="40"/>
      <c r="W174" s="40">
        <f t="shared" si="2"/>
        <v>0</v>
      </c>
    </row>
    <row r="175" spans="2:23" ht="30" hidden="1" customHeight="1">
      <c r="B175" s="23"/>
      <c r="C175" s="249">
        <v>2018</v>
      </c>
      <c r="D175" s="249"/>
      <c r="E175" s="225" t="s">
        <v>1236</v>
      </c>
      <c r="F175" s="270" t="s">
        <v>1234</v>
      </c>
      <c r="G175" s="270"/>
      <c r="H175" s="270"/>
      <c r="I175" s="225" t="s">
        <v>450</v>
      </c>
      <c r="J175" s="270" t="s">
        <v>17</v>
      </c>
      <c r="K175" s="270"/>
      <c r="L175" s="223" t="s">
        <v>18</v>
      </c>
      <c r="M175" s="223">
        <v>4</v>
      </c>
      <c r="N175" s="249" t="s">
        <v>19</v>
      </c>
      <c r="O175" s="249"/>
      <c r="P175" s="249"/>
      <c r="Q175" s="223" t="s">
        <v>18</v>
      </c>
      <c r="W175" s="42">
        <f t="shared" si="2"/>
        <v>0</v>
      </c>
    </row>
    <row r="176" spans="2:23" ht="30" hidden="1" customHeight="1">
      <c r="B176" s="26"/>
      <c r="C176" s="249">
        <v>2018</v>
      </c>
      <c r="D176" s="249"/>
      <c r="E176" s="225" t="s">
        <v>1235</v>
      </c>
      <c r="F176" s="270" t="s">
        <v>1234</v>
      </c>
      <c r="G176" s="270"/>
      <c r="H176" s="270"/>
      <c r="I176" s="225" t="s">
        <v>450</v>
      </c>
      <c r="J176" s="270" t="s">
        <v>17</v>
      </c>
      <c r="K176" s="270"/>
      <c r="L176" s="223" t="s">
        <v>29</v>
      </c>
      <c r="M176" s="223">
        <v>5</v>
      </c>
      <c r="N176" s="249" t="s">
        <v>19</v>
      </c>
      <c r="O176" s="249"/>
      <c r="P176" s="249"/>
      <c r="Q176" s="223" t="s">
        <v>18</v>
      </c>
      <c r="W176" s="42">
        <f t="shared" si="2"/>
        <v>0</v>
      </c>
    </row>
    <row r="177" spans="2:23" ht="30" hidden="1" customHeight="1">
      <c r="B177" s="26"/>
      <c r="C177" s="249">
        <v>2018</v>
      </c>
      <c r="D177" s="249"/>
      <c r="E177" s="225" t="s">
        <v>1233</v>
      </c>
      <c r="F177" s="270" t="s">
        <v>1232</v>
      </c>
      <c r="G177" s="270"/>
      <c r="H177" s="270"/>
      <c r="I177" s="225" t="s">
        <v>450</v>
      </c>
      <c r="J177" s="270" t="s">
        <v>17</v>
      </c>
      <c r="K177" s="270"/>
      <c r="L177" s="223" t="s">
        <v>29</v>
      </c>
      <c r="M177" s="223">
        <v>5</v>
      </c>
      <c r="N177" s="249" t="s">
        <v>19</v>
      </c>
      <c r="O177" s="249"/>
      <c r="P177" s="249"/>
      <c r="Q177" s="223" t="s">
        <v>18</v>
      </c>
      <c r="W177" s="42">
        <f t="shared" si="2"/>
        <v>0</v>
      </c>
    </row>
    <row r="178" spans="2:23" ht="30" hidden="1" customHeight="1">
      <c r="B178" s="26"/>
      <c r="C178" s="249">
        <v>2018</v>
      </c>
      <c r="D178" s="249"/>
      <c r="E178" s="225" t="s">
        <v>1231</v>
      </c>
      <c r="F178" s="270" t="s">
        <v>1230</v>
      </c>
      <c r="G178" s="270"/>
      <c r="H178" s="270"/>
      <c r="I178" s="225" t="s">
        <v>450</v>
      </c>
      <c r="J178" s="270" t="s">
        <v>17</v>
      </c>
      <c r="K178" s="270"/>
      <c r="L178" s="223" t="s">
        <v>29</v>
      </c>
      <c r="M178" s="223">
        <v>5</v>
      </c>
      <c r="N178" s="249" t="s">
        <v>19</v>
      </c>
      <c r="O178" s="249"/>
      <c r="P178" s="249"/>
      <c r="Q178" s="223" t="s">
        <v>18</v>
      </c>
      <c r="W178" s="42">
        <f t="shared" si="2"/>
        <v>0</v>
      </c>
    </row>
    <row r="179" spans="2:23" ht="30" hidden="1" customHeight="1">
      <c r="B179" s="26"/>
      <c r="C179" s="249">
        <v>2018</v>
      </c>
      <c r="D179" s="249"/>
      <c r="E179" s="225" t="s">
        <v>1229</v>
      </c>
      <c r="F179" s="270" t="s">
        <v>1228</v>
      </c>
      <c r="G179" s="270"/>
      <c r="H179" s="270"/>
      <c r="I179" s="225" t="s">
        <v>450</v>
      </c>
      <c r="J179" s="270" t="s">
        <v>17</v>
      </c>
      <c r="K179" s="270"/>
      <c r="L179" s="223" t="s">
        <v>29</v>
      </c>
      <c r="M179" s="223">
        <v>5</v>
      </c>
      <c r="N179" s="249" t="s">
        <v>19</v>
      </c>
      <c r="O179" s="249"/>
      <c r="P179" s="249"/>
      <c r="Q179" s="223" t="s">
        <v>18</v>
      </c>
      <c r="W179" s="42">
        <f t="shared" si="2"/>
        <v>0</v>
      </c>
    </row>
    <row r="180" spans="2:23" ht="30" hidden="1" customHeight="1">
      <c r="B180" s="23"/>
      <c r="C180" s="249">
        <v>2018</v>
      </c>
      <c r="D180" s="249"/>
      <c r="E180" s="225" t="s">
        <v>1227</v>
      </c>
      <c r="F180" s="270" t="s">
        <v>1225</v>
      </c>
      <c r="G180" s="270"/>
      <c r="H180" s="270"/>
      <c r="I180" s="225" t="s">
        <v>450</v>
      </c>
      <c r="J180" s="270" t="s">
        <v>17</v>
      </c>
      <c r="K180" s="270"/>
      <c r="L180" s="223" t="s">
        <v>18</v>
      </c>
      <c r="M180" s="223">
        <v>4</v>
      </c>
      <c r="N180" s="249" t="s">
        <v>19</v>
      </c>
      <c r="O180" s="249"/>
      <c r="P180" s="249"/>
      <c r="Q180" s="223" t="s">
        <v>18</v>
      </c>
      <c r="W180" s="42">
        <f t="shared" si="2"/>
        <v>0</v>
      </c>
    </row>
    <row r="181" spans="2:23" ht="30" hidden="1" customHeight="1">
      <c r="B181" s="26"/>
      <c r="C181" s="249">
        <v>2018</v>
      </c>
      <c r="D181" s="249"/>
      <c r="E181" s="225" t="s">
        <v>1226</v>
      </c>
      <c r="F181" s="270" t="s">
        <v>1225</v>
      </c>
      <c r="G181" s="270"/>
      <c r="H181" s="270"/>
      <c r="I181" s="225" t="s">
        <v>450</v>
      </c>
      <c r="J181" s="270" t="s">
        <v>17</v>
      </c>
      <c r="K181" s="270"/>
      <c r="L181" s="223" t="s">
        <v>29</v>
      </c>
      <c r="M181" s="223">
        <v>5</v>
      </c>
      <c r="N181" s="249" t="s">
        <v>19</v>
      </c>
      <c r="O181" s="249"/>
      <c r="P181" s="249"/>
      <c r="Q181" s="223" t="s">
        <v>18</v>
      </c>
      <c r="W181" s="42">
        <f t="shared" si="2"/>
        <v>0</v>
      </c>
    </row>
    <row r="182" spans="2:23" ht="30" hidden="1" customHeight="1">
      <c r="B182" s="26"/>
      <c r="C182" s="249">
        <v>2018</v>
      </c>
      <c r="D182" s="249"/>
      <c r="E182" s="225" t="s">
        <v>1224</v>
      </c>
      <c r="F182" s="270" t="s">
        <v>1223</v>
      </c>
      <c r="G182" s="270"/>
      <c r="H182" s="270"/>
      <c r="I182" s="225" t="s">
        <v>450</v>
      </c>
      <c r="J182" s="270" t="s">
        <v>17</v>
      </c>
      <c r="K182" s="270"/>
      <c r="L182" s="223" t="s">
        <v>29</v>
      </c>
      <c r="M182" s="223">
        <v>5</v>
      </c>
      <c r="N182" s="249" t="s">
        <v>19</v>
      </c>
      <c r="O182" s="249"/>
      <c r="P182" s="249"/>
      <c r="Q182" s="223" t="s">
        <v>18</v>
      </c>
      <c r="W182" s="42">
        <f t="shared" si="2"/>
        <v>0</v>
      </c>
    </row>
    <row r="183" spans="2:23" ht="30" hidden="1" customHeight="1">
      <c r="B183" s="26"/>
      <c r="C183" s="249">
        <v>2018</v>
      </c>
      <c r="D183" s="249"/>
      <c r="E183" s="225" t="s">
        <v>1222</v>
      </c>
      <c r="F183" s="270" t="s">
        <v>1221</v>
      </c>
      <c r="G183" s="270"/>
      <c r="H183" s="270"/>
      <c r="I183" s="225" t="s">
        <v>450</v>
      </c>
      <c r="J183" s="270" t="s">
        <v>17</v>
      </c>
      <c r="K183" s="270"/>
      <c r="L183" s="223" t="s">
        <v>29</v>
      </c>
      <c r="M183" s="223">
        <v>5</v>
      </c>
      <c r="N183" s="249" t="s">
        <v>19</v>
      </c>
      <c r="O183" s="249"/>
      <c r="P183" s="249"/>
      <c r="Q183" s="223" t="s">
        <v>18</v>
      </c>
      <c r="W183" s="42">
        <f t="shared" si="2"/>
        <v>0</v>
      </c>
    </row>
    <row r="184" spans="2:23" ht="30" hidden="1" customHeight="1">
      <c r="B184" s="26"/>
      <c r="C184" s="249">
        <v>2018</v>
      </c>
      <c r="D184" s="249"/>
      <c r="E184" s="225" t="s">
        <v>1220</v>
      </c>
      <c r="F184" s="270" t="s">
        <v>1219</v>
      </c>
      <c r="G184" s="270"/>
      <c r="H184" s="270"/>
      <c r="I184" s="225" t="s">
        <v>450</v>
      </c>
      <c r="J184" s="270" t="s">
        <v>17</v>
      </c>
      <c r="K184" s="270"/>
      <c r="L184" s="223" t="s">
        <v>29</v>
      </c>
      <c r="M184" s="223">
        <v>5</v>
      </c>
      <c r="N184" s="249" t="s">
        <v>19</v>
      </c>
      <c r="O184" s="249"/>
      <c r="P184" s="249"/>
      <c r="Q184" s="223" t="s">
        <v>18</v>
      </c>
      <c r="W184" s="42">
        <f t="shared" si="2"/>
        <v>0</v>
      </c>
    </row>
    <row r="185" spans="2:23" s="41" customFormat="1" ht="30" hidden="1" customHeight="1">
      <c r="B185" s="24"/>
      <c r="C185" s="259">
        <v>2018</v>
      </c>
      <c r="D185" s="259"/>
      <c r="E185" s="8" t="s">
        <v>1218</v>
      </c>
      <c r="F185" s="261" t="s">
        <v>1217</v>
      </c>
      <c r="G185" s="261"/>
      <c r="H185" s="261"/>
      <c r="I185" s="8" t="s">
        <v>450</v>
      </c>
      <c r="J185" s="261" t="s">
        <v>17</v>
      </c>
      <c r="K185" s="261"/>
      <c r="L185" s="226" t="s">
        <v>18</v>
      </c>
      <c r="M185" s="226">
        <v>3</v>
      </c>
      <c r="N185" s="259" t="s">
        <v>19</v>
      </c>
      <c r="O185" s="259"/>
      <c r="P185" s="259"/>
      <c r="Q185" s="226" t="s">
        <v>18</v>
      </c>
      <c r="R185" s="40"/>
      <c r="S185" s="40"/>
      <c r="T185" s="40"/>
      <c r="U185" s="40"/>
      <c r="V185" s="40"/>
      <c r="W185" s="40">
        <f t="shared" si="2"/>
        <v>0</v>
      </c>
    </row>
    <row r="186" spans="2:23" ht="30" hidden="1" customHeight="1">
      <c r="B186" s="23"/>
      <c r="C186" s="249">
        <v>2018</v>
      </c>
      <c r="D186" s="249"/>
      <c r="E186" s="225" t="s">
        <v>1216</v>
      </c>
      <c r="F186" s="270" t="s">
        <v>1215</v>
      </c>
      <c r="G186" s="270"/>
      <c r="H186" s="270"/>
      <c r="I186" s="225" t="s">
        <v>450</v>
      </c>
      <c r="J186" s="270" t="s">
        <v>17</v>
      </c>
      <c r="K186" s="270"/>
      <c r="L186" s="223" t="s">
        <v>18</v>
      </c>
      <c r="M186" s="223">
        <v>4</v>
      </c>
      <c r="N186" s="249" t="s">
        <v>19</v>
      </c>
      <c r="O186" s="249"/>
      <c r="P186" s="249"/>
      <c r="Q186" s="223" t="s">
        <v>18</v>
      </c>
      <c r="W186" s="42">
        <f t="shared" si="2"/>
        <v>0</v>
      </c>
    </row>
    <row r="187" spans="2:23" ht="30" hidden="1" customHeight="1">
      <c r="B187" s="26"/>
      <c r="C187" s="249">
        <v>2018</v>
      </c>
      <c r="D187" s="249"/>
      <c r="E187" s="225" t="s">
        <v>1214</v>
      </c>
      <c r="F187" s="270" t="s">
        <v>1213</v>
      </c>
      <c r="G187" s="270"/>
      <c r="H187" s="270"/>
      <c r="I187" s="225" t="s">
        <v>450</v>
      </c>
      <c r="J187" s="270" t="s">
        <v>17</v>
      </c>
      <c r="K187" s="270"/>
      <c r="L187" s="223" t="s">
        <v>29</v>
      </c>
      <c r="M187" s="223">
        <v>5</v>
      </c>
      <c r="N187" s="249" t="s">
        <v>19</v>
      </c>
      <c r="O187" s="249"/>
      <c r="P187" s="249"/>
      <c r="Q187" s="223" t="s">
        <v>18</v>
      </c>
      <c r="W187" s="42">
        <f t="shared" si="2"/>
        <v>0</v>
      </c>
    </row>
    <row r="188" spans="2:23" ht="30" hidden="1" customHeight="1">
      <c r="B188" s="26"/>
      <c r="C188" s="249">
        <v>2018</v>
      </c>
      <c r="D188" s="249"/>
      <c r="E188" s="225" t="s">
        <v>1212</v>
      </c>
      <c r="F188" s="270" t="s">
        <v>1211</v>
      </c>
      <c r="G188" s="270"/>
      <c r="H188" s="270"/>
      <c r="I188" s="225" t="s">
        <v>450</v>
      </c>
      <c r="J188" s="270" t="s">
        <v>17</v>
      </c>
      <c r="K188" s="270"/>
      <c r="L188" s="223" t="s">
        <v>29</v>
      </c>
      <c r="M188" s="223">
        <v>5</v>
      </c>
      <c r="N188" s="249" t="s">
        <v>19</v>
      </c>
      <c r="O188" s="249"/>
      <c r="P188" s="249"/>
      <c r="Q188" s="223" t="s">
        <v>18</v>
      </c>
      <c r="W188" s="42">
        <f t="shared" si="2"/>
        <v>0</v>
      </c>
    </row>
    <row r="189" spans="2:23" ht="30" hidden="1" customHeight="1">
      <c r="B189" s="26"/>
      <c r="C189" s="249">
        <v>2018</v>
      </c>
      <c r="D189" s="249"/>
      <c r="E189" s="225" t="s">
        <v>1210</v>
      </c>
      <c r="F189" s="270" t="s">
        <v>1209</v>
      </c>
      <c r="G189" s="270"/>
      <c r="H189" s="270"/>
      <c r="I189" s="225" t="s">
        <v>450</v>
      </c>
      <c r="J189" s="270" t="s">
        <v>17</v>
      </c>
      <c r="K189" s="270"/>
      <c r="L189" s="223" t="s">
        <v>29</v>
      </c>
      <c r="M189" s="223">
        <v>5</v>
      </c>
      <c r="N189" s="249" t="s">
        <v>19</v>
      </c>
      <c r="O189" s="249"/>
      <c r="P189" s="249"/>
      <c r="Q189" s="223" t="s">
        <v>18</v>
      </c>
      <c r="W189" s="42">
        <f t="shared" si="2"/>
        <v>0</v>
      </c>
    </row>
    <row r="190" spans="2:23" ht="30" hidden="1" customHeight="1">
      <c r="B190" s="23"/>
      <c r="C190" s="249">
        <v>2018</v>
      </c>
      <c r="D190" s="249"/>
      <c r="E190" s="225" t="s">
        <v>1208</v>
      </c>
      <c r="F190" s="270" t="s">
        <v>1207</v>
      </c>
      <c r="G190" s="270"/>
      <c r="H190" s="270"/>
      <c r="I190" s="225" t="s">
        <v>450</v>
      </c>
      <c r="J190" s="270" t="s">
        <v>17</v>
      </c>
      <c r="K190" s="270"/>
      <c r="L190" s="223" t="s">
        <v>18</v>
      </c>
      <c r="M190" s="223">
        <v>4</v>
      </c>
      <c r="N190" s="249" t="s">
        <v>19</v>
      </c>
      <c r="O190" s="249"/>
      <c r="P190" s="249"/>
      <c r="Q190" s="223" t="s">
        <v>18</v>
      </c>
      <c r="W190" s="42">
        <f t="shared" si="2"/>
        <v>0</v>
      </c>
    </row>
    <row r="191" spans="2:23" ht="30" hidden="1" customHeight="1">
      <c r="B191" s="26"/>
      <c r="C191" s="249">
        <v>2018</v>
      </c>
      <c r="D191" s="249"/>
      <c r="E191" s="225" t="s">
        <v>1206</v>
      </c>
      <c r="F191" s="270" t="s">
        <v>1205</v>
      </c>
      <c r="G191" s="270"/>
      <c r="H191" s="270"/>
      <c r="I191" s="225" t="s">
        <v>450</v>
      </c>
      <c r="J191" s="270" t="s">
        <v>17</v>
      </c>
      <c r="K191" s="270"/>
      <c r="L191" s="223" t="s">
        <v>29</v>
      </c>
      <c r="M191" s="223">
        <v>5</v>
      </c>
      <c r="N191" s="249" t="s">
        <v>19</v>
      </c>
      <c r="O191" s="249"/>
      <c r="P191" s="249"/>
      <c r="Q191" s="223" t="s">
        <v>18</v>
      </c>
      <c r="W191" s="42">
        <f t="shared" si="2"/>
        <v>0</v>
      </c>
    </row>
    <row r="192" spans="2:23" ht="30" hidden="1" customHeight="1">
      <c r="B192" s="26"/>
      <c r="C192" s="249">
        <v>2018</v>
      </c>
      <c r="D192" s="249"/>
      <c r="E192" s="225" t="s">
        <v>1204</v>
      </c>
      <c r="F192" s="270" t="s">
        <v>1203</v>
      </c>
      <c r="G192" s="270"/>
      <c r="H192" s="270"/>
      <c r="I192" s="225" t="s">
        <v>450</v>
      </c>
      <c r="J192" s="270" t="s">
        <v>17</v>
      </c>
      <c r="K192" s="270"/>
      <c r="L192" s="223" t="s">
        <v>29</v>
      </c>
      <c r="M192" s="223">
        <v>5</v>
      </c>
      <c r="N192" s="249" t="s">
        <v>19</v>
      </c>
      <c r="O192" s="249"/>
      <c r="P192" s="249"/>
      <c r="Q192" s="223" t="s">
        <v>18</v>
      </c>
      <c r="W192" s="42">
        <f t="shared" si="2"/>
        <v>0</v>
      </c>
    </row>
    <row r="193" spans="2:23" s="41" customFormat="1" ht="30" hidden="1" customHeight="1">
      <c r="B193" s="24"/>
      <c r="C193" s="259">
        <v>2018</v>
      </c>
      <c r="D193" s="259"/>
      <c r="E193" s="8" t="s">
        <v>1202</v>
      </c>
      <c r="F193" s="261" t="s">
        <v>1200</v>
      </c>
      <c r="G193" s="261"/>
      <c r="H193" s="261"/>
      <c r="I193" s="8" t="s">
        <v>450</v>
      </c>
      <c r="J193" s="261" t="s">
        <v>17</v>
      </c>
      <c r="K193" s="261"/>
      <c r="L193" s="226" t="s">
        <v>18</v>
      </c>
      <c r="M193" s="226">
        <v>3</v>
      </c>
      <c r="N193" s="259" t="s">
        <v>19</v>
      </c>
      <c r="O193" s="259"/>
      <c r="P193" s="259"/>
      <c r="Q193" s="226" t="s">
        <v>18</v>
      </c>
      <c r="R193" s="40"/>
      <c r="S193" s="40"/>
      <c r="T193" s="40"/>
      <c r="U193" s="40"/>
      <c r="V193" s="40"/>
      <c r="W193" s="40">
        <f t="shared" si="2"/>
        <v>0</v>
      </c>
    </row>
    <row r="194" spans="2:23" ht="30" hidden="1" customHeight="1">
      <c r="B194" s="23"/>
      <c r="C194" s="249">
        <v>2018</v>
      </c>
      <c r="D194" s="249"/>
      <c r="E194" s="225" t="s">
        <v>1201</v>
      </c>
      <c r="F194" s="270" t="s">
        <v>1200</v>
      </c>
      <c r="G194" s="270"/>
      <c r="H194" s="270"/>
      <c r="I194" s="225" t="s">
        <v>450</v>
      </c>
      <c r="J194" s="270" t="s">
        <v>17</v>
      </c>
      <c r="K194" s="270"/>
      <c r="L194" s="223" t="s">
        <v>18</v>
      </c>
      <c r="M194" s="223">
        <v>4</v>
      </c>
      <c r="N194" s="249" t="s">
        <v>19</v>
      </c>
      <c r="O194" s="249"/>
      <c r="P194" s="249"/>
      <c r="Q194" s="223" t="s">
        <v>18</v>
      </c>
      <c r="W194" s="42">
        <f t="shared" si="2"/>
        <v>0</v>
      </c>
    </row>
    <row r="195" spans="2:23" ht="30" hidden="1" customHeight="1">
      <c r="B195" s="26"/>
      <c r="C195" s="249">
        <v>2018</v>
      </c>
      <c r="D195" s="249"/>
      <c r="E195" s="225" t="s">
        <v>1199</v>
      </c>
      <c r="F195" s="270" t="s">
        <v>1198</v>
      </c>
      <c r="G195" s="270"/>
      <c r="H195" s="270"/>
      <c r="I195" s="225" t="s">
        <v>450</v>
      </c>
      <c r="J195" s="270" t="s">
        <v>17</v>
      </c>
      <c r="K195" s="270"/>
      <c r="L195" s="223" t="s">
        <v>29</v>
      </c>
      <c r="M195" s="223">
        <v>5</v>
      </c>
      <c r="N195" s="249" t="s">
        <v>19</v>
      </c>
      <c r="O195" s="249"/>
      <c r="P195" s="249"/>
      <c r="Q195" s="223" t="s">
        <v>18</v>
      </c>
      <c r="W195" s="42">
        <f t="shared" si="2"/>
        <v>0</v>
      </c>
    </row>
    <row r="196" spans="2:23" ht="30" hidden="1" customHeight="1">
      <c r="B196" s="26"/>
      <c r="C196" s="249">
        <v>2018</v>
      </c>
      <c r="D196" s="249"/>
      <c r="E196" s="225" t="s">
        <v>1197</v>
      </c>
      <c r="F196" s="270" t="s">
        <v>1196</v>
      </c>
      <c r="G196" s="270"/>
      <c r="H196" s="270"/>
      <c r="I196" s="225" t="s">
        <v>450</v>
      </c>
      <c r="J196" s="270" t="s">
        <v>17</v>
      </c>
      <c r="K196" s="270"/>
      <c r="L196" s="223" t="s">
        <v>29</v>
      </c>
      <c r="M196" s="223">
        <v>5</v>
      </c>
      <c r="N196" s="249" t="s">
        <v>19</v>
      </c>
      <c r="O196" s="249"/>
      <c r="P196" s="249"/>
      <c r="Q196" s="223" t="s">
        <v>18</v>
      </c>
      <c r="W196" s="42">
        <f t="shared" ref="W196:W259" si="3">R196+S196+T196+U196+V196</f>
        <v>0</v>
      </c>
    </row>
    <row r="197" spans="2:23" ht="30" hidden="1" customHeight="1">
      <c r="B197" s="26"/>
      <c r="C197" s="249">
        <v>2018</v>
      </c>
      <c r="D197" s="249"/>
      <c r="E197" s="225" t="s">
        <v>1195</v>
      </c>
      <c r="F197" s="270" t="s">
        <v>1194</v>
      </c>
      <c r="G197" s="270"/>
      <c r="H197" s="270"/>
      <c r="I197" s="225" t="s">
        <v>450</v>
      </c>
      <c r="J197" s="270" t="s">
        <v>17</v>
      </c>
      <c r="K197" s="270"/>
      <c r="L197" s="223" t="s">
        <v>29</v>
      </c>
      <c r="M197" s="223">
        <v>5</v>
      </c>
      <c r="N197" s="249" t="s">
        <v>19</v>
      </c>
      <c r="O197" s="249"/>
      <c r="P197" s="249"/>
      <c r="Q197" s="223" t="s">
        <v>18</v>
      </c>
      <c r="W197" s="42">
        <f t="shared" si="3"/>
        <v>0</v>
      </c>
    </row>
    <row r="198" spans="2:23" s="41" customFormat="1" ht="30" hidden="1" customHeight="1">
      <c r="B198" s="24"/>
      <c r="C198" s="259">
        <v>2018</v>
      </c>
      <c r="D198" s="259"/>
      <c r="E198" s="8" t="s">
        <v>1193</v>
      </c>
      <c r="F198" s="261" t="s">
        <v>1191</v>
      </c>
      <c r="G198" s="261"/>
      <c r="H198" s="261"/>
      <c r="I198" s="8" t="s">
        <v>450</v>
      </c>
      <c r="J198" s="261" t="s">
        <v>17</v>
      </c>
      <c r="K198" s="261"/>
      <c r="L198" s="226" t="s">
        <v>18</v>
      </c>
      <c r="M198" s="226">
        <v>3</v>
      </c>
      <c r="N198" s="259" t="s">
        <v>19</v>
      </c>
      <c r="O198" s="259"/>
      <c r="P198" s="259"/>
      <c r="Q198" s="226" t="s">
        <v>18</v>
      </c>
      <c r="R198" s="40"/>
      <c r="S198" s="40"/>
      <c r="T198" s="40"/>
      <c r="U198" s="40"/>
      <c r="V198" s="40"/>
      <c r="W198" s="40">
        <f t="shared" si="3"/>
        <v>0</v>
      </c>
    </row>
    <row r="199" spans="2:23" ht="30" hidden="1" customHeight="1">
      <c r="B199" s="23"/>
      <c r="C199" s="249">
        <v>2018</v>
      </c>
      <c r="D199" s="249"/>
      <c r="E199" s="225" t="s">
        <v>1192</v>
      </c>
      <c r="F199" s="270" t="s">
        <v>1191</v>
      </c>
      <c r="G199" s="270"/>
      <c r="H199" s="270"/>
      <c r="I199" s="225" t="s">
        <v>450</v>
      </c>
      <c r="J199" s="270" t="s">
        <v>17</v>
      </c>
      <c r="K199" s="270"/>
      <c r="L199" s="223" t="s">
        <v>18</v>
      </c>
      <c r="M199" s="223">
        <v>4</v>
      </c>
      <c r="N199" s="249" t="s">
        <v>19</v>
      </c>
      <c r="O199" s="249"/>
      <c r="P199" s="249"/>
      <c r="Q199" s="223" t="s">
        <v>18</v>
      </c>
      <c r="W199" s="42">
        <f t="shared" si="3"/>
        <v>0</v>
      </c>
    </row>
    <row r="200" spans="2:23" ht="30" hidden="1" customHeight="1">
      <c r="B200" s="26"/>
      <c r="C200" s="249">
        <v>2018</v>
      </c>
      <c r="D200" s="249"/>
      <c r="E200" s="225" t="s">
        <v>1190</v>
      </c>
      <c r="F200" s="270" t="s">
        <v>1189</v>
      </c>
      <c r="G200" s="270"/>
      <c r="H200" s="270"/>
      <c r="I200" s="225" t="s">
        <v>450</v>
      </c>
      <c r="J200" s="270" t="s">
        <v>17</v>
      </c>
      <c r="K200" s="270"/>
      <c r="L200" s="223" t="s">
        <v>29</v>
      </c>
      <c r="M200" s="223">
        <v>5</v>
      </c>
      <c r="N200" s="249" t="s">
        <v>19</v>
      </c>
      <c r="O200" s="249"/>
      <c r="P200" s="249"/>
      <c r="Q200" s="223" t="s">
        <v>18</v>
      </c>
      <c r="W200" s="42">
        <f t="shared" si="3"/>
        <v>0</v>
      </c>
    </row>
    <row r="201" spans="2:23" ht="30" hidden="1" customHeight="1">
      <c r="B201" s="26"/>
      <c r="C201" s="249">
        <v>2018</v>
      </c>
      <c r="D201" s="249"/>
      <c r="E201" s="225" t="s">
        <v>1188</v>
      </c>
      <c r="F201" s="270" t="s">
        <v>1187</v>
      </c>
      <c r="G201" s="270"/>
      <c r="H201" s="270"/>
      <c r="I201" s="225" t="s">
        <v>450</v>
      </c>
      <c r="J201" s="270" t="s">
        <v>17</v>
      </c>
      <c r="K201" s="270"/>
      <c r="L201" s="223" t="s">
        <v>29</v>
      </c>
      <c r="M201" s="223">
        <v>5</v>
      </c>
      <c r="N201" s="249" t="s">
        <v>19</v>
      </c>
      <c r="O201" s="249"/>
      <c r="P201" s="249"/>
      <c r="Q201" s="223" t="s">
        <v>18</v>
      </c>
      <c r="W201" s="42">
        <f t="shared" si="3"/>
        <v>0</v>
      </c>
    </row>
    <row r="202" spans="2:23" ht="30" hidden="1" customHeight="1">
      <c r="B202" s="26"/>
      <c r="C202" s="249">
        <v>2018</v>
      </c>
      <c r="D202" s="249"/>
      <c r="E202" s="225" t="s">
        <v>1186</v>
      </c>
      <c r="F202" s="270" t="s">
        <v>1185</v>
      </c>
      <c r="G202" s="270"/>
      <c r="H202" s="270"/>
      <c r="I202" s="225" t="s">
        <v>450</v>
      </c>
      <c r="J202" s="270" t="s">
        <v>17</v>
      </c>
      <c r="K202" s="270"/>
      <c r="L202" s="223" t="s">
        <v>29</v>
      </c>
      <c r="M202" s="223">
        <v>5</v>
      </c>
      <c r="N202" s="249" t="s">
        <v>19</v>
      </c>
      <c r="O202" s="249"/>
      <c r="P202" s="249"/>
      <c r="Q202" s="223" t="s">
        <v>18</v>
      </c>
      <c r="W202" s="42">
        <f t="shared" si="3"/>
        <v>0</v>
      </c>
    </row>
    <row r="203" spans="2:23" ht="30" hidden="1" customHeight="1">
      <c r="B203" s="26"/>
      <c r="C203" s="249">
        <v>2018</v>
      </c>
      <c r="D203" s="249"/>
      <c r="E203" s="225" t="s">
        <v>1184</v>
      </c>
      <c r="F203" s="270" t="s">
        <v>1183</v>
      </c>
      <c r="G203" s="270"/>
      <c r="H203" s="270"/>
      <c r="I203" s="225" t="s">
        <v>450</v>
      </c>
      <c r="J203" s="270" t="s">
        <v>17</v>
      </c>
      <c r="K203" s="270"/>
      <c r="L203" s="223" t="s">
        <v>29</v>
      </c>
      <c r="M203" s="223">
        <v>5</v>
      </c>
      <c r="N203" s="249" t="s">
        <v>19</v>
      </c>
      <c r="O203" s="249"/>
      <c r="P203" s="249"/>
      <c r="Q203" s="223" t="s">
        <v>18</v>
      </c>
      <c r="W203" s="42">
        <f t="shared" si="3"/>
        <v>0</v>
      </c>
    </row>
    <row r="204" spans="2:23" s="41" customFormat="1" ht="30" hidden="1" customHeight="1">
      <c r="B204" s="24"/>
      <c r="C204" s="259">
        <v>2018</v>
      </c>
      <c r="D204" s="259"/>
      <c r="E204" s="8" t="s">
        <v>1182</v>
      </c>
      <c r="F204" s="261" t="s">
        <v>1181</v>
      </c>
      <c r="G204" s="261"/>
      <c r="H204" s="261"/>
      <c r="I204" s="8" t="s">
        <v>450</v>
      </c>
      <c r="J204" s="261" t="s">
        <v>17</v>
      </c>
      <c r="K204" s="261"/>
      <c r="L204" s="226" t="s">
        <v>18</v>
      </c>
      <c r="M204" s="226">
        <v>3</v>
      </c>
      <c r="N204" s="259" t="s">
        <v>19</v>
      </c>
      <c r="O204" s="259"/>
      <c r="P204" s="259"/>
      <c r="Q204" s="226" t="s">
        <v>18</v>
      </c>
      <c r="R204" s="40"/>
      <c r="S204" s="40"/>
      <c r="T204" s="40"/>
      <c r="U204" s="40"/>
      <c r="V204" s="40"/>
      <c r="W204" s="40">
        <f t="shared" si="3"/>
        <v>0</v>
      </c>
    </row>
    <row r="205" spans="2:23" ht="30" hidden="1" customHeight="1">
      <c r="B205" s="23"/>
      <c r="C205" s="249">
        <v>2018</v>
      </c>
      <c r="D205" s="249"/>
      <c r="E205" s="225" t="s">
        <v>1180</v>
      </c>
      <c r="F205" s="270" t="s">
        <v>1179</v>
      </c>
      <c r="G205" s="270"/>
      <c r="H205" s="270"/>
      <c r="I205" s="225" t="s">
        <v>450</v>
      </c>
      <c r="J205" s="270" t="s">
        <v>17</v>
      </c>
      <c r="K205" s="270"/>
      <c r="L205" s="223" t="s">
        <v>18</v>
      </c>
      <c r="M205" s="223">
        <v>4</v>
      </c>
      <c r="N205" s="249" t="s">
        <v>19</v>
      </c>
      <c r="O205" s="249"/>
      <c r="P205" s="249"/>
      <c r="Q205" s="223" t="s">
        <v>18</v>
      </c>
      <c r="W205" s="42">
        <f t="shared" si="3"/>
        <v>0</v>
      </c>
    </row>
    <row r="206" spans="2:23" ht="30" hidden="1" customHeight="1">
      <c r="B206" s="26"/>
      <c r="C206" s="249">
        <v>2018</v>
      </c>
      <c r="D206" s="249"/>
      <c r="E206" s="225" t="s">
        <v>1178</v>
      </c>
      <c r="F206" s="270" t="s">
        <v>1177</v>
      </c>
      <c r="G206" s="270"/>
      <c r="H206" s="270"/>
      <c r="I206" s="225" t="s">
        <v>450</v>
      </c>
      <c r="J206" s="270" t="s">
        <v>17</v>
      </c>
      <c r="K206" s="270"/>
      <c r="L206" s="223" t="s">
        <v>29</v>
      </c>
      <c r="M206" s="223">
        <v>5</v>
      </c>
      <c r="N206" s="249" t="s">
        <v>19</v>
      </c>
      <c r="O206" s="249"/>
      <c r="P206" s="249"/>
      <c r="Q206" s="223" t="s">
        <v>18</v>
      </c>
      <c r="R206" s="44"/>
      <c r="S206" s="44"/>
      <c r="T206" s="44"/>
      <c r="U206" s="44"/>
      <c r="V206" s="44"/>
      <c r="W206" s="44">
        <f t="shared" si="3"/>
        <v>0</v>
      </c>
    </row>
    <row r="207" spans="2:23" ht="30" hidden="1" customHeight="1">
      <c r="B207" s="26"/>
      <c r="C207" s="249">
        <v>2018</v>
      </c>
      <c r="D207" s="249"/>
      <c r="E207" s="225" t="s">
        <v>1176</v>
      </c>
      <c r="F207" s="270" t="s">
        <v>1175</v>
      </c>
      <c r="G207" s="270"/>
      <c r="H207" s="270"/>
      <c r="I207" s="225" t="s">
        <v>450</v>
      </c>
      <c r="J207" s="270" t="s">
        <v>17</v>
      </c>
      <c r="K207" s="270"/>
      <c r="L207" s="223" t="s">
        <v>29</v>
      </c>
      <c r="M207" s="223">
        <v>5</v>
      </c>
      <c r="N207" s="249" t="s">
        <v>19</v>
      </c>
      <c r="O207" s="249"/>
      <c r="P207" s="249"/>
      <c r="Q207" s="223" t="s">
        <v>18</v>
      </c>
      <c r="R207" s="44"/>
      <c r="S207" s="44"/>
      <c r="T207" s="44"/>
      <c r="U207" s="44"/>
      <c r="V207" s="44"/>
      <c r="W207" s="44">
        <f t="shared" si="3"/>
        <v>0</v>
      </c>
    </row>
    <row r="208" spans="2:23" ht="30" hidden="1" customHeight="1">
      <c r="B208" s="26"/>
      <c r="C208" s="249">
        <v>2018</v>
      </c>
      <c r="D208" s="249"/>
      <c r="E208" s="225" t="s">
        <v>1174</v>
      </c>
      <c r="F208" s="270" t="s">
        <v>1173</v>
      </c>
      <c r="G208" s="270"/>
      <c r="H208" s="270"/>
      <c r="I208" s="225" t="s">
        <v>450</v>
      </c>
      <c r="J208" s="270" t="s">
        <v>17</v>
      </c>
      <c r="K208" s="270"/>
      <c r="L208" s="223" t="s">
        <v>29</v>
      </c>
      <c r="M208" s="223">
        <v>5</v>
      </c>
      <c r="N208" s="249" t="s">
        <v>19</v>
      </c>
      <c r="O208" s="249"/>
      <c r="P208" s="249"/>
      <c r="Q208" s="223" t="s">
        <v>18</v>
      </c>
      <c r="R208" s="44"/>
      <c r="S208" s="44"/>
      <c r="T208" s="44"/>
      <c r="U208" s="44"/>
      <c r="V208" s="44"/>
      <c r="W208" s="44">
        <f t="shared" si="3"/>
        <v>0</v>
      </c>
    </row>
    <row r="209" spans="2:23" ht="30" hidden="1" customHeight="1">
      <c r="B209" s="23"/>
      <c r="C209" s="249">
        <v>2018</v>
      </c>
      <c r="D209" s="249"/>
      <c r="E209" s="225" t="s">
        <v>1172</v>
      </c>
      <c r="F209" s="270" t="s">
        <v>1171</v>
      </c>
      <c r="G209" s="270"/>
      <c r="H209" s="270"/>
      <c r="I209" s="225" t="s">
        <v>450</v>
      </c>
      <c r="J209" s="270" t="s">
        <v>17</v>
      </c>
      <c r="K209" s="270"/>
      <c r="L209" s="223" t="s">
        <v>18</v>
      </c>
      <c r="M209" s="223">
        <v>4</v>
      </c>
      <c r="N209" s="249" t="s">
        <v>19</v>
      </c>
      <c r="O209" s="249"/>
      <c r="P209" s="249"/>
      <c r="Q209" s="223" t="s">
        <v>18</v>
      </c>
      <c r="W209" s="42">
        <f t="shared" si="3"/>
        <v>0</v>
      </c>
    </row>
    <row r="210" spans="2:23" ht="30" hidden="1" customHeight="1">
      <c r="B210" s="26"/>
      <c r="C210" s="249">
        <v>2018</v>
      </c>
      <c r="D210" s="249"/>
      <c r="E210" s="225" t="s">
        <v>1170</v>
      </c>
      <c r="F210" s="270" t="s">
        <v>1169</v>
      </c>
      <c r="G210" s="270"/>
      <c r="H210" s="270"/>
      <c r="I210" s="225" t="s">
        <v>450</v>
      </c>
      <c r="J210" s="270" t="s">
        <v>17</v>
      </c>
      <c r="K210" s="270"/>
      <c r="L210" s="223" t="s">
        <v>29</v>
      </c>
      <c r="M210" s="223">
        <v>5</v>
      </c>
      <c r="N210" s="249" t="s">
        <v>19</v>
      </c>
      <c r="O210" s="249"/>
      <c r="P210" s="249"/>
      <c r="Q210" s="223" t="s">
        <v>18</v>
      </c>
      <c r="R210" s="44"/>
      <c r="S210" s="44"/>
      <c r="T210" s="44"/>
      <c r="U210" s="44"/>
      <c r="V210" s="44"/>
      <c r="W210" s="44">
        <f t="shared" si="3"/>
        <v>0</v>
      </c>
    </row>
    <row r="211" spans="2:23" ht="30" hidden="1" customHeight="1">
      <c r="B211" s="26"/>
      <c r="C211" s="249">
        <v>2018</v>
      </c>
      <c r="D211" s="249"/>
      <c r="E211" s="225" t="s">
        <v>1168</v>
      </c>
      <c r="F211" s="270" t="s">
        <v>1167</v>
      </c>
      <c r="G211" s="270"/>
      <c r="H211" s="270"/>
      <c r="I211" s="225" t="s">
        <v>450</v>
      </c>
      <c r="J211" s="270" t="s">
        <v>17</v>
      </c>
      <c r="K211" s="270"/>
      <c r="L211" s="223" t="s">
        <v>29</v>
      </c>
      <c r="M211" s="223">
        <v>5</v>
      </c>
      <c r="N211" s="249" t="s">
        <v>19</v>
      </c>
      <c r="O211" s="249"/>
      <c r="P211" s="249"/>
      <c r="Q211" s="223" t="s">
        <v>18</v>
      </c>
      <c r="W211" s="42">
        <f t="shared" si="3"/>
        <v>0</v>
      </c>
    </row>
    <row r="212" spans="2:23" ht="30" hidden="1" customHeight="1">
      <c r="B212" s="26"/>
      <c r="C212" s="249">
        <v>2018</v>
      </c>
      <c r="D212" s="249"/>
      <c r="E212" s="225" t="s">
        <v>1166</v>
      </c>
      <c r="F212" s="270" t="s">
        <v>1165</v>
      </c>
      <c r="G212" s="270"/>
      <c r="H212" s="270"/>
      <c r="I212" s="225" t="s">
        <v>450</v>
      </c>
      <c r="J212" s="270" t="s">
        <v>17</v>
      </c>
      <c r="K212" s="270"/>
      <c r="L212" s="223" t="s">
        <v>29</v>
      </c>
      <c r="M212" s="223">
        <v>5</v>
      </c>
      <c r="N212" s="249" t="s">
        <v>19</v>
      </c>
      <c r="O212" s="249"/>
      <c r="P212" s="249"/>
      <c r="Q212" s="223" t="s">
        <v>18</v>
      </c>
      <c r="W212" s="42">
        <f t="shared" si="3"/>
        <v>0</v>
      </c>
    </row>
    <row r="213" spans="2:23" ht="30" hidden="1" customHeight="1">
      <c r="B213" s="23"/>
      <c r="C213" s="249">
        <v>2018</v>
      </c>
      <c r="D213" s="249"/>
      <c r="E213" s="225" t="s">
        <v>1164</v>
      </c>
      <c r="F213" s="270" t="s">
        <v>1163</v>
      </c>
      <c r="G213" s="270"/>
      <c r="H213" s="270"/>
      <c r="I213" s="225" t="s">
        <v>450</v>
      </c>
      <c r="J213" s="270" t="s">
        <v>17</v>
      </c>
      <c r="K213" s="270"/>
      <c r="L213" s="223" t="s">
        <v>18</v>
      </c>
      <c r="M213" s="223">
        <v>4</v>
      </c>
      <c r="N213" s="249" t="s">
        <v>19</v>
      </c>
      <c r="O213" s="249"/>
      <c r="P213" s="249"/>
      <c r="Q213" s="223" t="s">
        <v>18</v>
      </c>
      <c r="W213" s="42">
        <f t="shared" si="3"/>
        <v>0</v>
      </c>
    </row>
    <row r="214" spans="2:23" ht="30" hidden="1" customHeight="1">
      <c r="B214" s="26"/>
      <c r="C214" s="249">
        <v>2018</v>
      </c>
      <c r="D214" s="249"/>
      <c r="E214" s="225" t="s">
        <v>1162</v>
      </c>
      <c r="F214" s="270" t="s">
        <v>1161</v>
      </c>
      <c r="G214" s="270"/>
      <c r="H214" s="270"/>
      <c r="I214" s="225" t="s">
        <v>450</v>
      </c>
      <c r="J214" s="270" t="s">
        <v>17</v>
      </c>
      <c r="K214" s="270"/>
      <c r="L214" s="223" t="s">
        <v>29</v>
      </c>
      <c r="M214" s="223">
        <v>5</v>
      </c>
      <c r="N214" s="249" t="s">
        <v>19</v>
      </c>
      <c r="O214" s="249"/>
      <c r="P214" s="249"/>
      <c r="Q214" s="223" t="s">
        <v>18</v>
      </c>
      <c r="W214" s="42">
        <f t="shared" si="3"/>
        <v>0</v>
      </c>
    </row>
    <row r="215" spans="2:23" ht="30" hidden="1" customHeight="1">
      <c r="B215" s="26"/>
      <c r="C215" s="249">
        <v>2018</v>
      </c>
      <c r="D215" s="249"/>
      <c r="E215" s="225" t="s">
        <v>1160</v>
      </c>
      <c r="F215" s="270" t="s">
        <v>1159</v>
      </c>
      <c r="G215" s="270"/>
      <c r="H215" s="270"/>
      <c r="I215" s="225" t="s">
        <v>450</v>
      </c>
      <c r="J215" s="270" t="s">
        <v>17</v>
      </c>
      <c r="K215" s="270"/>
      <c r="L215" s="223" t="s">
        <v>29</v>
      </c>
      <c r="M215" s="223">
        <v>5</v>
      </c>
      <c r="N215" s="249" t="s">
        <v>19</v>
      </c>
      <c r="O215" s="249"/>
      <c r="P215" s="249"/>
      <c r="Q215" s="223" t="s">
        <v>18</v>
      </c>
      <c r="W215" s="42">
        <f t="shared" si="3"/>
        <v>0</v>
      </c>
    </row>
    <row r="216" spans="2:23" ht="30" hidden="1" customHeight="1">
      <c r="B216" s="23"/>
      <c r="C216" s="249">
        <v>2018</v>
      </c>
      <c r="D216" s="249"/>
      <c r="E216" s="225" t="s">
        <v>1158</v>
      </c>
      <c r="F216" s="270" t="s">
        <v>1157</v>
      </c>
      <c r="G216" s="270"/>
      <c r="H216" s="270"/>
      <c r="I216" s="225" t="s">
        <v>450</v>
      </c>
      <c r="J216" s="270" t="s">
        <v>17</v>
      </c>
      <c r="K216" s="270"/>
      <c r="L216" s="223" t="s">
        <v>18</v>
      </c>
      <c r="M216" s="223">
        <v>4</v>
      </c>
      <c r="N216" s="249" t="s">
        <v>19</v>
      </c>
      <c r="O216" s="249"/>
      <c r="P216" s="249"/>
      <c r="Q216" s="223" t="s">
        <v>18</v>
      </c>
      <c r="W216" s="42">
        <f t="shared" si="3"/>
        <v>0</v>
      </c>
    </row>
    <row r="217" spans="2:23" ht="30" hidden="1" customHeight="1">
      <c r="B217" s="26"/>
      <c r="C217" s="249">
        <v>2018</v>
      </c>
      <c r="D217" s="249"/>
      <c r="E217" s="225" t="s">
        <v>1156</v>
      </c>
      <c r="F217" s="270" t="s">
        <v>1155</v>
      </c>
      <c r="G217" s="270"/>
      <c r="H217" s="270"/>
      <c r="I217" s="225" t="s">
        <v>450</v>
      </c>
      <c r="J217" s="270" t="s">
        <v>17</v>
      </c>
      <c r="K217" s="270"/>
      <c r="L217" s="223" t="s">
        <v>29</v>
      </c>
      <c r="M217" s="223">
        <v>5</v>
      </c>
      <c r="N217" s="249" t="s">
        <v>19</v>
      </c>
      <c r="O217" s="249"/>
      <c r="P217" s="249"/>
      <c r="Q217" s="223" t="s">
        <v>18</v>
      </c>
      <c r="W217" s="42">
        <f t="shared" si="3"/>
        <v>0</v>
      </c>
    </row>
    <row r="218" spans="2:23" ht="30" hidden="1" customHeight="1">
      <c r="B218" s="26"/>
      <c r="C218" s="249">
        <v>2018</v>
      </c>
      <c r="D218" s="249"/>
      <c r="E218" s="225" t="s">
        <v>1154</v>
      </c>
      <c r="F218" s="270" t="s">
        <v>1153</v>
      </c>
      <c r="G218" s="270"/>
      <c r="H218" s="270"/>
      <c r="I218" s="225" t="s">
        <v>450</v>
      </c>
      <c r="J218" s="270" t="s">
        <v>17</v>
      </c>
      <c r="K218" s="270"/>
      <c r="L218" s="223" t="s">
        <v>29</v>
      </c>
      <c r="M218" s="223">
        <v>5</v>
      </c>
      <c r="N218" s="249" t="s">
        <v>19</v>
      </c>
      <c r="O218" s="249"/>
      <c r="P218" s="249"/>
      <c r="Q218" s="223" t="s">
        <v>18</v>
      </c>
      <c r="W218" s="42">
        <f t="shared" si="3"/>
        <v>0</v>
      </c>
    </row>
    <row r="219" spans="2:23" ht="30" hidden="1" customHeight="1">
      <c r="B219" s="26"/>
      <c r="C219" s="249">
        <v>2018</v>
      </c>
      <c r="D219" s="249"/>
      <c r="E219" s="225" t="s">
        <v>1152</v>
      </c>
      <c r="F219" s="270" t="s">
        <v>1151</v>
      </c>
      <c r="G219" s="270"/>
      <c r="H219" s="270"/>
      <c r="I219" s="225" t="s">
        <v>450</v>
      </c>
      <c r="J219" s="270" t="s">
        <v>17</v>
      </c>
      <c r="K219" s="270"/>
      <c r="L219" s="223" t="s">
        <v>29</v>
      </c>
      <c r="M219" s="223">
        <v>5</v>
      </c>
      <c r="N219" s="249" t="s">
        <v>19</v>
      </c>
      <c r="O219" s="249"/>
      <c r="P219" s="249"/>
      <c r="Q219" s="223" t="s">
        <v>18</v>
      </c>
      <c r="W219" s="42">
        <f t="shared" si="3"/>
        <v>0</v>
      </c>
    </row>
    <row r="220" spans="2:23" ht="30" hidden="1" customHeight="1">
      <c r="B220" s="23"/>
      <c r="C220" s="249">
        <v>2018</v>
      </c>
      <c r="D220" s="249"/>
      <c r="E220" s="225" t="s">
        <v>1150</v>
      </c>
      <c r="F220" s="270" t="s">
        <v>1149</v>
      </c>
      <c r="G220" s="270"/>
      <c r="H220" s="270"/>
      <c r="I220" s="225" t="s">
        <v>450</v>
      </c>
      <c r="J220" s="270" t="s">
        <v>17</v>
      </c>
      <c r="K220" s="270"/>
      <c r="L220" s="223" t="s">
        <v>18</v>
      </c>
      <c r="M220" s="223">
        <v>4</v>
      </c>
      <c r="N220" s="249" t="s">
        <v>19</v>
      </c>
      <c r="O220" s="249"/>
      <c r="P220" s="249"/>
      <c r="Q220" s="223" t="s">
        <v>18</v>
      </c>
      <c r="W220" s="42">
        <f t="shared" si="3"/>
        <v>0</v>
      </c>
    </row>
    <row r="221" spans="2:23" ht="30" hidden="1" customHeight="1">
      <c r="B221" s="26"/>
      <c r="C221" s="249">
        <v>2018</v>
      </c>
      <c r="D221" s="249"/>
      <c r="E221" s="225" t="s">
        <v>1148</v>
      </c>
      <c r="F221" s="270" t="s">
        <v>1147</v>
      </c>
      <c r="G221" s="270"/>
      <c r="H221" s="270"/>
      <c r="I221" s="225" t="s">
        <v>450</v>
      </c>
      <c r="J221" s="270" t="s">
        <v>17</v>
      </c>
      <c r="K221" s="270"/>
      <c r="L221" s="223" t="s">
        <v>29</v>
      </c>
      <c r="M221" s="223">
        <v>5</v>
      </c>
      <c r="N221" s="249" t="s">
        <v>19</v>
      </c>
      <c r="O221" s="249"/>
      <c r="P221" s="249"/>
      <c r="Q221" s="223" t="s">
        <v>18</v>
      </c>
      <c r="W221" s="42">
        <f t="shared" si="3"/>
        <v>0</v>
      </c>
    </row>
    <row r="222" spans="2:23" ht="30" hidden="1" customHeight="1">
      <c r="B222" s="26"/>
      <c r="C222" s="249">
        <v>2018</v>
      </c>
      <c r="D222" s="249"/>
      <c r="E222" s="225" t="s">
        <v>1146</v>
      </c>
      <c r="F222" s="270" t="s">
        <v>1145</v>
      </c>
      <c r="G222" s="270"/>
      <c r="H222" s="270"/>
      <c r="I222" s="225" t="s">
        <v>450</v>
      </c>
      <c r="J222" s="270" t="s">
        <v>17</v>
      </c>
      <c r="K222" s="270"/>
      <c r="L222" s="223" t="s">
        <v>29</v>
      </c>
      <c r="M222" s="223">
        <v>5</v>
      </c>
      <c r="N222" s="249" t="s">
        <v>19</v>
      </c>
      <c r="O222" s="249"/>
      <c r="P222" s="249"/>
      <c r="Q222" s="223" t="s">
        <v>18</v>
      </c>
      <c r="W222" s="42">
        <f t="shared" si="3"/>
        <v>0</v>
      </c>
    </row>
    <row r="223" spans="2:23" ht="30" hidden="1" customHeight="1">
      <c r="B223" s="26"/>
      <c r="C223" s="249">
        <v>2018</v>
      </c>
      <c r="D223" s="249"/>
      <c r="E223" s="225" t="s">
        <v>1144</v>
      </c>
      <c r="F223" s="270" t="s">
        <v>1143</v>
      </c>
      <c r="G223" s="270"/>
      <c r="H223" s="270"/>
      <c r="I223" s="225" t="s">
        <v>450</v>
      </c>
      <c r="J223" s="270" t="s">
        <v>17</v>
      </c>
      <c r="K223" s="270"/>
      <c r="L223" s="223" t="s">
        <v>29</v>
      </c>
      <c r="M223" s="223">
        <v>5</v>
      </c>
      <c r="N223" s="249" t="s">
        <v>19</v>
      </c>
      <c r="O223" s="249"/>
      <c r="P223" s="249"/>
      <c r="Q223" s="223" t="s">
        <v>18</v>
      </c>
      <c r="W223" s="42">
        <f t="shared" si="3"/>
        <v>0</v>
      </c>
    </row>
    <row r="224" spans="2:23" ht="30" hidden="1" customHeight="1">
      <c r="B224" s="23"/>
      <c r="C224" s="249">
        <v>2018</v>
      </c>
      <c r="D224" s="249"/>
      <c r="E224" s="225" t="s">
        <v>1142</v>
      </c>
      <c r="F224" s="270" t="s">
        <v>1141</v>
      </c>
      <c r="G224" s="270"/>
      <c r="H224" s="270"/>
      <c r="I224" s="225" t="s">
        <v>450</v>
      </c>
      <c r="J224" s="270" t="s">
        <v>17</v>
      </c>
      <c r="K224" s="270"/>
      <c r="L224" s="223" t="s">
        <v>18</v>
      </c>
      <c r="M224" s="223">
        <v>4</v>
      </c>
      <c r="N224" s="249" t="s">
        <v>19</v>
      </c>
      <c r="O224" s="249"/>
      <c r="P224" s="249"/>
      <c r="Q224" s="223" t="s">
        <v>18</v>
      </c>
      <c r="W224" s="42">
        <f t="shared" si="3"/>
        <v>0</v>
      </c>
    </row>
    <row r="225" spans="2:23" ht="30" hidden="1" customHeight="1">
      <c r="B225" s="26"/>
      <c r="C225" s="249">
        <v>2018</v>
      </c>
      <c r="D225" s="249"/>
      <c r="E225" s="225" t="s">
        <v>1140</v>
      </c>
      <c r="F225" s="270" t="s">
        <v>1139</v>
      </c>
      <c r="G225" s="270"/>
      <c r="H225" s="270"/>
      <c r="I225" s="225" t="s">
        <v>450</v>
      </c>
      <c r="J225" s="270" t="s">
        <v>17</v>
      </c>
      <c r="K225" s="270"/>
      <c r="L225" s="223" t="s">
        <v>29</v>
      </c>
      <c r="M225" s="223">
        <v>5</v>
      </c>
      <c r="N225" s="249" t="s">
        <v>19</v>
      </c>
      <c r="O225" s="249"/>
      <c r="P225" s="249"/>
      <c r="Q225" s="223" t="s">
        <v>18</v>
      </c>
      <c r="W225" s="42">
        <f t="shared" si="3"/>
        <v>0</v>
      </c>
    </row>
    <row r="226" spans="2:23" ht="30" hidden="1" customHeight="1">
      <c r="B226" s="26"/>
      <c r="C226" s="249">
        <v>2018</v>
      </c>
      <c r="D226" s="249"/>
      <c r="E226" s="225" t="s">
        <v>1138</v>
      </c>
      <c r="F226" s="270" t="s">
        <v>1137</v>
      </c>
      <c r="G226" s="270"/>
      <c r="H226" s="270"/>
      <c r="I226" s="225" t="s">
        <v>450</v>
      </c>
      <c r="J226" s="270" t="s">
        <v>17</v>
      </c>
      <c r="K226" s="270"/>
      <c r="L226" s="223" t="s">
        <v>29</v>
      </c>
      <c r="M226" s="223">
        <v>5</v>
      </c>
      <c r="N226" s="249" t="s">
        <v>19</v>
      </c>
      <c r="O226" s="249"/>
      <c r="P226" s="249"/>
      <c r="Q226" s="223" t="s">
        <v>18</v>
      </c>
      <c r="W226" s="42">
        <f t="shared" si="3"/>
        <v>0</v>
      </c>
    </row>
    <row r="227" spans="2:23" ht="30" hidden="1" customHeight="1">
      <c r="B227" s="26"/>
      <c r="C227" s="249">
        <v>2018</v>
      </c>
      <c r="D227" s="249"/>
      <c r="E227" s="225" t="s">
        <v>1136</v>
      </c>
      <c r="F227" s="270" t="s">
        <v>1135</v>
      </c>
      <c r="G227" s="270"/>
      <c r="H227" s="270"/>
      <c r="I227" s="225" t="s">
        <v>450</v>
      </c>
      <c r="J227" s="270" t="s">
        <v>17</v>
      </c>
      <c r="K227" s="270"/>
      <c r="L227" s="223" t="s">
        <v>29</v>
      </c>
      <c r="M227" s="223">
        <v>5</v>
      </c>
      <c r="N227" s="249" t="s">
        <v>19</v>
      </c>
      <c r="O227" s="249"/>
      <c r="P227" s="249"/>
      <c r="Q227" s="223" t="s">
        <v>18</v>
      </c>
      <c r="W227" s="42">
        <f t="shared" si="3"/>
        <v>0</v>
      </c>
    </row>
    <row r="228" spans="2:23" ht="30" hidden="1" customHeight="1">
      <c r="B228" s="23"/>
      <c r="C228" s="249">
        <v>2018</v>
      </c>
      <c r="D228" s="249"/>
      <c r="E228" s="225" t="s">
        <v>1134</v>
      </c>
      <c r="F228" s="270" t="s">
        <v>1133</v>
      </c>
      <c r="G228" s="270"/>
      <c r="H228" s="270"/>
      <c r="I228" s="225" t="s">
        <v>450</v>
      </c>
      <c r="J228" s="270" t="s">
        <v>17</v>
      </c>
      <c r="K228" s="270"/>
      <c r="L228" s="223" t="s">
        <v>18</v>
      </c>
      <c r="M228" s="223">
        <v>4</v>
      </c>
      <c r="N228" s="249" t="s">
        <v>19</v>
      </c>
      <c r="O228" s="249"/>
      <c r="P228" s="249"/>
      <c r="Q228" s="223" t="s">
        <v>18</v>
      </c>
      <c r="W228" s="42">
        <f t="shared" si="3"/>
        <v>0</v>
      </c>
    </row>
    <row r="229" spans="2:23" ht="30" hidden="1" customHeight="1">
      <c r="B229" s="26"/>
      <c r="C229" s="249">
        <v>2018</v>
      </c>
      <c r="D229" s="249"/>
      <c r="E229" s="225" t="s">
        <v>1132</v>
      </c>
      <c r="F229" s="270" t="s">
        <v>1131</v>
      </c>
      <c r="G229" s="270"/>
      <c r="H229" s="270"/>
      <c r="I229" s="225" t="s">
        <v>450</v>
      </c>
      <c r="J229" s="270" t="s">
        <v>17</v>
      </c>
      <c r="K229" s="270"/>
      <c r="L229" s="223" t="s">
        <v>29</v>
      </c>
      <c r="M229" s="223">
        <v>5</v>
      </c>
      <c r="N229" s="249" t="s">
        <v>19</v>
      </c>
      <c r="O229" s="249"/>
      <c r="P229" s="249"/>
      <c r="Q229" s="223" t="s">
        <v>18</v>
      </c>
      <c r="W229" s="42">
        <f t="shared" si="3"/>
        <v>0</v>
      </c>
    </row>
    <row r="230" spans="2:23" ht="36.75" hidden="1" customHeight="1">
      <c r="B230" s="26"/>
      <c r="C230" s="249">
        <v>2018</v>
      </c>
      <c r="D230" s="249"/>
      <c r="E230" s="225" t="s">
        <v>1130</v>
      </c>
      <c r="F230" s="270" t="s">
        <v>1129</v>
      </c>
      <c r="G230" s="270"/>
      <c r="H230" s="270"/>
      <c r="I230" s="225" t="s">
        <v>450</v>
      </c>
      <c r="J230" s="270" t="s">
        <v>17</v>
      </c>
      <c r="K230" s="270"/>
      <c r="L230" s="223" t="s">
        <v>29</v>
      </c>
      <c r="M230" s="223">
        <v>5</v>
      </c>
      <c r="N230" s="249" t="s">
        <v>19</v>
      </c>
      <c r="O230" s="249"/>
      <c r="P230" s="249"/>
      <c r="Q230" s="223" t="s">
        <v>18</v>
      </c>
      <c r="W230" s="42">
        <f t="shared" si="3"/>
        <v>0</v>
      </c>
    </row>
    <row r="231" spans="2:23" ht="30" hidden="1" customHeight="1">
      <c r="B231" s="26"/>
      <c r="C231" s="249">
        <v>2018</v>
      </c>
      <c r="D231" s="249"/>
      <c r="E231" s="225" t="s">
        <v>1128</v>
      </c>
      <c r="F231" s="270" t="s">
        <v>1127</v>
      </c>
      <c r="G231" s="270"/>
      <c r="H231" s="270"/>
      <c r="I231" s="225" t="s">
        <v>450</v>
      </c>
      <c r="J231" s="270" t="s">
        <v>17</v>
      </c>
      <c r="K231" s="270"/>
      <c r="L231" s="223" t="s">
        <v>29</v>
      </c>
      <c r="M231" s="223">
        <v>5</v>
      </c>
      <c r="N231" s="249" t="s">
        <v>19</v>
      </c>
      <c r="O231" s="249"/>
      <c r="P231" s="249"/>
      <c r="Q231" s="223" t="s">
        <v>18</v>
      </c>
      <c r="W231" s="42">
        <f t="shared" si="3"/>
        <v>0</v>
      </c>
    </row>
    <row r="232" spans="2:23" s="41" customFormat="1" ht="30" hidden="1" customHeight="1">
      <c r="B232" s="24"/>
      <c r="C232" s="259">
        <v>2018</v>
      </c>
      <c r="D232" s="259"/>
      <c r="E232" s="8" t="s">
        <v>1126</v>
      </c>
      <c r="F232" s="261" t="s">
        <v>1125</v>
      </c>
      <c r="G232" s="261"/>
      <c r="H232" s="261"/>
      <c r="I232" s="8" t="s">
        <v>450</v>
      </c>
      <c r="J232" s="261" t="s">
        <v>17</v>
      </c>
      <c r="K232" s="261"/>
      <c r="L232" s="226" t="s">
        <v>18</v>
      </c>
      <c r="M232" s="226">
        <v>3</v>
      </c>
      <c r="N232" s="259" t="s">
        <v>19</v>
      </c>
      <c r="O232" s="259"/>
      <c r="P232" s="259"/>
      <c r="Q232" s="226" t="s">
        <v>18</v>
      </c>
      <c r="R232" s="40"/>
      <c r="S232" s="40"/>
      <c r="T232" s="40"/>
      <c r="U232" s="40"/>
      <c r="V232" s="40"/>
      <c r="W232" s="40">
        <f t="shared" si="3"/>
        <v>0</v>
      </c>
    </row>
    <row r="233" spans="2:23" ht="30" hidden="1" customHeight="1">
      <c r="B233" s="23"/>
      <c r="C233" s="249">
        <v>2018</v>
      </c>
      <c r="D233" s="249"/>
      <c r="E233" s="225" t="s">
        <v>1124</v>
      </c>
      <c r="F233" s="270" t="s">
        <v>1123</v>
      </c>
      <c r="G233" s="270"/>
      <c r="H233" s="270"/>
      <c r="I233" s="225" t="s">
        <v>450</v>
      </c>
      <c r="J233" s="270" t="s">
        <v>17</v>
      </c>
      <c r="K233" s="270"/>
      <c r="L233" s="223" t="s">
        <v>18</v>
      </c>
      <c r="M233" s="223">
        <v>4</v>
      </c>
      <c r="N233" s="249" t="s">
        <v>19</v>
      </c>
      <c r="O233" s="249"/>
      <c r="P233" s="249"/>
      <c r="Q233" s="223" t="s">
        <v>18</v>
      </c>
      <c r="W233" s="42">
        <f t="shared" si="3"/>
        <v>0</v>
      </c>
    </row>
    <row r="234" spans="2:23" ht="30" hidden="1" customHeight="1">
      <c r="B234" s="26"/>
      <c r="C234" s="249">
        <v>2018</v>
      </c>
      <c r="D234" s="249"/>
      <c r="E234" s="225" t="s">
        <v>1122</v>
      </c>
      <c r="F234" s="270" t="s">
        <v>1121</v>
      </c>
      <c r="G234" s="270"/>
      <c r="H234" s="270"/>
      <c r="I234" s="225" t="s">
        <v>450</v>
      </c>
      <c r="J234" s="270" t="s">
        <v>17</v>
      </c>
      <c r="K234" s="270"/>
      <c r="L234" s="223" t="s">
        <v>29</v>
      </c>
      <c r="M234" s="223">
        <v>5</v>
      </c>
      <c r="N234" s="249" t="s">
        <v>19</v>
      </c>
      <c r="O234" s="249"/>
      <c r="P234" s="249"/>
      <c r="Q234" s="223" t="s">
        <v>18</v>
      </c>
      <c r="W234" s="42">
        <f t="shared" si="3"/>
        <v>0</v>
      </c>
    </row>
    <row r="235" spans="2:23" ht="30" hidden="1" customHeight="1">
      <c r="B235" s="26"/>
      <c r="C235" s="249">
        <v>2018</v>
      </c>
      <c r="D235" s="249"/>
      <c r="E235" s="225" t="s">
        <v>1120</v>
      </c>
      <c r="F235" s="270" t="s">
        <v>1119</v>
      </c>
      <c r="G235" s="270"/>
      <c r="H235" s="270"/>
      <c r="I235" s="225" t="s">
        <v>450</v>
      </c>
      <c r="J235" s="270" t="s">
        <v>17</v>
      </c>
      <c r="K235" s="270"/>
      <c r="L235" s="223" t="s">
        <v>29</v>
      </c>
      <c r="M235" s="223">
        <v>5</v>
      </c>
      <c r="N235" s="249" t="s">
        <v>19</v>
      </c>
      <c r="O235" s="249"/>
      <c r="P235" s="249"/>
      <c r="Q235" s="223" t="s">
        <v>18</v>
      </c>
      <c r="W235" s="42">
        <f t="shared" si="3"/>
        <v>0</v>
      </c>
    </row>
    <row r="236" spans="2:23" ht="30" hidden="1" customHeight="1">
      <c r="B236" s="26"/>
      <c r="C236" s="249">
        <v>2018</v>
      </c>
      <c r="D236" s="249"/>
      <c r="E236" s="225" t="s">
        <v>1118</v>
      </c>
      <c r="F236" s="270" t="s">
        <v>1117</v>
      </c>
      <c r="G236" s="270"/>
      <c r="H236" s="270"/>
      <c r="I236" s="225" t="s">
        <v>450</v>
      </c>
      <c r="J236" s="270" t="s">
        <v>17</v>
      </c>
      <c r="K236" s="270"/>
      <c r="L236" s="223" t="s">
        <v>29</v>
      </c>
      <c r="M236" s="223">
        <v>5</v>
      </c>
      <c r="N236" s="249" t="s">
        <v>19</v>
      </c>
      <c r="O236" s="249"/>
      <c r="P236" s="249"/>
      <c r="Q236" s="223" t="s">
        <v>18</v>
      </c>
      <c r="W236" s="42">
        <f t="shared" si="3"/>
        <v>0</v>
      </c>
    </row>
    <row r="237" spans="2:23" ht="30" hidden="1" customHeight="1">
      <c r="B237" s="23"/>
      <c r="C237" s="249">
        <v>2018</v>
      </c>
      <c r="D237" s="249"/>
      <c r="E237" s="225" t="s">
        <v>1116</v>
      </c>
      <c r="F237" s="270" t="s">
        <v>1115</v>
      </c>
      <c r="G237" s="270"/>
      <c r="H237" s="270"/>
      <c r="I237" s="225" t="s">
        <v>450</v>
      </c>
      <c r="J237" s="270" t="s">
        <v>17</v>
      </c>
      <c r="K237" s="270"/>
      <c r="L237" s="223" t="s">
        <v>18</v>
      </c>
      <c r="M237" s="223">
        <v>4</v>
      </c>
      <c r="N237" s="249" t="s">
        <v>19</v>
      </c>
      <c r="O237" s="249"/>
      <c r="P237" s="249"/>
      <c r="Q237" s="223" t="s">
        <v>18</v>
      </c>
      <c r="W237" s="42">
        <f t="shared" si="3"/>
        <v>0</v>
      </c>
    </row>
    <row r="238" spans="2:23" ht="30" hidden="1" customHeight="1">
      <c r="B238" s="26"/>
      <c r="C238" s="249">
        <v>2018</v>
      </c>
      <c r="D238" s="249"/>
      <c r="E238" s="225" t="s">
        <v>1114</v>
      </c>
      <c r="F238" s="270" t="s">
        <v>1113</v>
      </c>
      <c r="G238" s="270"/>
      <c r="H238" s="270"/>
      <c r="I238" s="225" t="s">
        <v>450</v>
      </c>
      <c r="J238" s="270" t="s">
        <v>17</v>
      </c>
      <c r="K238" s="270"/>
      <c r="L238" s="223" t="s">
        <v>29</v>
      </c>
      <c r="M238" s="223">
        <v>5</v>
      </c>
      <c r="N238" s="249" t="s">
        <v>19</v>
      </c>
      <c r="O238" s="249"/>
      <c r="P238" s="249"/>
      <c r="Q238" s="223" t="s">
        <v>18</v>
      </c>
      <c r="W238" s="42">
        <f t="shared" si="3"/>
        <v>0</v>
      </c>
    </row>
    <row r="239" spans="2:23" ht="30" hidden="1" customHeight="1">
      <c r="B239" s="26"/>
      <c r="C239" s="249">
        <v>2018</v>
      </c>
      <c r="D239" s="249"/>
      <c r="E239" s="225" t="s">
        <v>1112</v>
      </c>
      <c r="F239" s="270" t="s">
        <v>1111</v>
      </c>
      <c r="G239" s="270"/>
      <c r="H239" s="270"/>
      <c r="I239" s="225" t="s">
        <v>450</v>
      </c>
      <c r="J239" s="270" t="s">
        <v>17</v>
      </c>
      <c r="K239" s="270"/>
      <c r="L239" s="223" t="s">
        <v>29</v>
      </c>
      <c r="M239" s="223">
        <v>5</v>
      </c>
      <c r="N239" s="249" t="s">
        <v>19</v>
      </c>
      <c r="O239" s="249"/>
      <c r="P239" s="249"/>
      <c r="Q239" s="223" t="s">
        <v>18</v>
      </c>
      <c r="W239" s="42">
        <f t="shared" si="3"/>
        <v>0</v>
      </c>
    </row>
    <row r="240" spans="2:23" ht="30" hidden="1" customHeight="1">
      <c r="B240" s="26"/>
      <c r="C240" s="249">
        <v>2018</v>
      </c>
      <c r="D240" s="249"/>
      <c r="E240" s="225" t="s">
        <v>1110</v>
      </c>
      <c r="F240" s="270" t="s">
        <v>1109</v>
      </c>
      <c r="G240" s="270"/>
      <c r="H240" s="270"/>
      <c r="I240" s="225" t="s">
        <v>450</v>
      </c>
      <c r="J240" s="270" t="s">
        <v>17</v>
      </c>
      <c r="K240" s="270"/>
      <c r="L240" s="223" t="s">
        <v>29</v>
      </c>
      <c r="M240" s="223">
        <v>5</v>
      </c>
      <c r="N240" s="249" t="s">
        <v>19</v>
      </c>
      <c r="O240" s="249"/>
      <c r="P240" s="249"/>
      <c r="Q240" s="223" t="s">
        <v>18</v>
      </c>
      <c r="W240" s="42">
        <f t="shared" si="3"/>
        <v>0</v>
      </c>
    </row>
    <row r="241" spans="2:23" s="41" customFormat="1" ht="30" hidden="1" customHeight="1">
      <c r="B241" s="24"/>
      <c r="C241" s="259">
        <v>2018</v>
      </c>
      <c r="D241" s="259"/>
      <c r="E241" s="8" t="s">
        <v>1108</v>
      </c>
      <c r="F241" s="261" t="s">
        <v>1106</v>
      </c>
      <c r="G241" s="261"/>
      <c r="H241" s="261"/>
      <c r="I241" s="8" t="s">
        <v>450</v>
      </c>
      <c r="J241" s="261" t="s">
        <v>17</v>
      </c>
      <c r="K241" s="261"/>
      <c r="L241" s="226" t="s">
        <v>18</v>
      </c>
      <c r="M241" s="226">
        <v>3</v>
      </c>
      <c r="N241" s="259" t="s">
        <v>19</v>
      </c>
      <c r="O241" s="259"/>
      <c r="P241" s="259"/>
      <c r="Q241" s="226" t="s">
        <v>18</v>
      </c>
      <c r="R241" s="40"/>
      <c r="S241" s="40"/>
      <c r="T241" s="40"/>
      <c r="U241" s="40"/>
      <c r="V241" s="40"/>
      <c r="W241" s="40">
        <f t="shared" si="3"/>
        <v>0</v>
      </c>
    </row>
    <row r="242" spans="2:23" ht="30" hidden="1" customHeight="1">
      <c r="B242" s="23"/>
      <c r="C242" s="249">
        <v>2018</v>
      </c>
      <c r="D242" s="249"/>
      <c r="E242" s="225" t="s">
        <v>1107</v>
      </c>
      <c r="F242" s="270" t="s">
        <v>1106</v>
      </c>
      <c r="G242" s="270"/>
      <c r="H242" s="270"/>
      <c r="I242" s="225" t="s">
        <v>450</v>
      </c>
      <c r="J242" s="270" t="s">
        <v>17</v>
      </c>
      <c r="K242" s="270"/>
      <c r="L242" s="223" t="s">
        <v>18</v>
      </c>
      <c r="M242" s="223">
        <v>4</v>
      </c>
      <c r="N242" s="249" t="s">
        <v>19</v>
      </c>
      <c r="O242" s="249"/>
      <c r="P242" s="249"/>
      <c r="Q242" s="223" t="s">
        <v>18</v>
      </c>
      <c r="W242" s="42">
        <f t="shared" si="3"/>
        <v>0</v>
      </c>
    </row>
    <row r="243" spans="2:23" ht="30" hidden="1" customHeight="1">
      <c r="B243" s="26"/>
      <c r="C243" s="249">
        <v>2018</v>
      </c>
      <c r="D243" s="249"/>
      <c r="E243" s="225" t="s">
        <v>1105</v>
      </c>
      <c r="F243" s="270" t="s">
        <v>1104</v>
      </c>
      <c r="G243" s="270"/>
      <c r="H243" s="270"/>
      <c r="I243" s="225" t="s">
        <v>450</v>
      </c>
      <c r="J243" s="270" t="s">
        <v>17</v>
      </c>
      <c r="K243" s="270"/>
      <c r="L243" s="223" t="s">
        <v>29</v>
      </c>
      <c r="M243" s="223">
        <v>5</v>
      </c>
      <c r="N243" s="249" t="s">
        <v>19</v>
      </c>
      <c r="O243" s="249"/>
      <c r="P243" s="249"/>
      <c r="Q243" s="223" t="s">
        <v>18</v>
      </c>
      <c r="W243" s="42">
        <f t="shared" si="3"/>
        <v>0</v>
      </c>
    </row>
    <row r="244" spans="2:23" ht="30" hidden="1" customHeight="1">
      <c r="B244" s="26"/>
      <c r="C244" s="249">
        <v>2018</v>
      </c>
      <c r="D244" s="249"/>
      <c r="E244" s="225" t="s">
        <v>1103</v>
      </c>
      <c r="F244" s="270" t="s">
        <v>1102</v>
      </c>
      <c r="G244" s="270"/>
      <c r="H244" s="270"/>
      <c r="I244" s="225" t="s">
        <v>450</v>
      </c>
      <c r="J244" s="270" t="s">
        <v>17</v>
      </c>
      <c r="K244" s="270"/>
      <c r="L244" s="223" t="s">
        <v>29</v>
      </c>
      <c r="M244" s="223">
        <v>5</v>
      </c>
      <c r="N244" s="249" t="s">
        <v>19</v>
      </c>
      <c r="O244" s="249"/>
      <c r="P244" s="249"/>
      <c r="Q244" s="223" t="s">
        <v>18</v>
      </c>
      <c r="W244" s="42">
        <f t="shared" si="3"/>
        <v>0</v>
      </c>
    </row>
    <row r="245" spans="2:23" ht="30" hidden="1" customHeight="1">
      <c r="B245" s="26"/>
      <c r="C245" s="249">
        <v>2018</v>
      </c>
      <c r="D245" s="249"/>
      <c r="E245" s="225" t="s">
        <v>1101</v>
      </c>
      <c r="F245" s="270" t="s">
        <v>1100</v>
      </c>
      <c r="G245" s="270"/>
      <c r="H245" s="270"/>
      <c r="I245" s="225" t="s">
        <v>450</v>
      </c>
      <c r="J245" s="270" t="s">
        <v>17</v>
      </c>
      <c r="K245" s="270"/>
      <c r="L245" s="223" t="s">
        <v>29</v>
      </c>
      <c r="M245" s="223">
        <v>5</v>
      </c>
      <c r="N245" s="249" t="s">
        <v>19</v>
      </c>
      <c r="O245" s="249"/>
      <c r="P245" s="249"/>
      <c r="Q245" s="223" t="s">
        <v>18</v>
      </c>
      <c r="W245" s="42">
        <f t="shared" si="3"/>
        <v>0</v>
      </c>
    </row>
    <row r="246" spans="2:23" s="41" customFormat="1" ht="30" hidden="1" customHeight="1">
      <c r="B246" s="24"/>
      <c r="C246" s="259">
        <v>2018</v>
      </c>
      <c r="D246" s="259"/>
      <c r="E246" s="8" t="s">
        <v>1099</v>
      </c>
      <c r="F246" s="261" t="s">
        <v>1098</v>
      </c>
      <c r="G246" s="261"/>
      <c r="H246" s="261"/>
      <c r="I246" s="8" t="s">
        <v>450</v>
      </c>
      <c r="J246" s="261" t="s">
        <v>17</v>
      </c>
      <c r="K246" s="261"/>
      <c r="L246" s="226" t="s">
        <v>18</v>
      </c>
      <c r="M246" s="226">
        <v>3</v>
      </c>
      <c r="N246" s="259" t="s">
        <v>19</v>
      </c>
      <c r="O246" s="259"/>
      <c r="P246" s="259"/>
      <c r="Q246" s="226" t="s">
        <v>18</v>
      </c>
      <c r="R246" s="40"/>
      <c r="S246" s="40"/>
      <c r="T246" s="40"/>
      <c r="U246" s="40"/>
      <c r="V246" s="40"/>
      <c r="W246" s="40">
        <f t="shared" si="3"/>
        <v>0</v>
      </c>
    </row>
    <row r="247" spans="2:23" ht="30" hidden="1" customHeight="1">
      <c r="B247" s="23"/>
      <c r="C247" s="249">
        <v>2018</v>
      </c>
      <c r="D247" s="249"/>
      <c r="E247" s="225" t="s">
        <v>1097</v>
      </c>
      <c r="F247" s="270" t="s">
        <v>1096</v>
      </c>
      <c r="G247" s="270"/>
      <c r="H247" s="270"/>
      <c r="I247" s="225" t="s">
        <v>450</v>
      </c>
      <c r="J247" s="270" t="s">
        <v>17</v>
      </c>
      <c r="K247" s="270"/>
      <c r="L247" s="223" t="s">
        <v>18</v>
      </c>
      <c r="M247" s="223">
        <v>4</v>
      </c>
      <c r="N247" s="249" t="s">
        <v>19</v>
      </c>
      <c r="O247" s="249"/>
      <c r="P247" s="249"/>
      <c r="Q247" s="223" t="s">
        <v>18</v>
      </c>
      <c r="W247" s="42">
        <f t="shared" si="3"/>
        <v>0</v>
      </c>
    </row>
    <row r="248" spans="2:23" ht="30" hidden="1" customHeight="1">
      <c r="B248" s="26"/>
      <c r="C248" s="249">
        <v>2018</v>
      </c>
      <c r="D248" s="249"/>
      <c r="E248" s="225" t="s">
        <v>1095</v>
      </c>
      <c r="F248" s="270" t="s">
        <v>1094</v>
      </c>
      <c r="G248" s="270"/>
      <c r="H248" s="270"/>
      <c r="I248" s="225" t="s">
        <v>450</v>
      </c>
      <c r="J248" s="270" t="s">
        <v>17</v>
      </c>
      <c r="K248" s="270"/>
      <c r="L248" s="223" t="s">
        <v>29</v>
      </c>
      <c r="M248" s="223">
        <v>5</v>
      </c>
      <c r="N248" s="249" t="s">
        <v>19</v>
      </c>
      <c r="O248" s="249"/>
      <c r="P248" s="249"/>
      <c r="Q248" s="223" t="s">
        <v>18</v>
      </c>
      <c r="W248" s="42">
        <f t="shared" si="3"/>
        <v>0</v>
      </c>
    </row>
    <row r="249" spans="2:23" ht="30" hidden="1" customHeight="1">
      <c r="B249" s="26"/>
      <c r="C249" s="249">
        <v>2018</v>
      </c>
      <c r="D249" s="249"/>
      <c r="E249" s="225" t="s">
        <v>1093</v>
      </c>
      <c r="F249" s="270" t="s">
        <v>1092</v>
      </c>
      <c r="G249" s="270"/>
      <c r="H249" s="270"/>
      <c r="I249" s="225" t="s">
        <v>450</v>
      </c>
      <c r="J249" s="270" t="s">
        <v>17</v>
      </c>
      <c r="K249" s="270"/>
      <c r="L249" s="223" t="s">
        <v>29</v>
      </c>
      <c r="M249" s="223">
        <v>5</v>
      </c>
      <c r="N249" s="249" t="s">
        <v>19</v>
      </c>
      <c r="O249" s="249"/>
      <c r="P249" s="249"/>
      <c r="Q249" s="223" t="s">
        <v>18</v>
      </c>
      <c r="W249" s="42">
        <f t="shared" si="3"/>
        <v>0</v>
      </c>
    </row>
    <row r="250" spans="2:23" ht="30" hidden="1" customHeight="1">
      <c r="B250" s="26"/>
      <c r="C250" s="249">
        <v>2018</v>
      </c>
      <c r="D250" s="249"/>
      <c r="E250" s="225" t="s">
        <v>1091</v>
      </c>
      <c r="F250" s="270" t="s">
        <v>1090</v>
      </c>
      <c r="G250" s="270"/>
      <c r="H250" s="270"/>
      <c r="I250" s="225" t="s">
        <v>450</v>
      </c>
      <c r="J250" s="270" t="s">
        <v>17</v>
      </c>
      <c r="K250" s="270"/>
      <c r="L250" s="223" t="s">
        <v>29</v>
      </c>
      <c r="M250" s="223">
        <v>5</v>
      </c>
      <c r="N250" s="249" t="s">
        <v>19</v>
      </c>
      <c r="O250" s="249"/>
      <c r="P250" s="249"/>
      <c r="Q250" s="223" t="s">
        <v>18</v>
      </c>
      <c r="W250" s="42">
        <f t="shared" si="3"/>
        <v>0</v>
      </c>
    </row>
    <row r="251" spans="2:23" ht="30" hidden="1" customHeight="1">
      <c r="B251" s="26"/>
      <c r="C251" s="249">
        <v>2018</v>
      </c>
      <c r="D251" s="249"/>
      <c r="E251" s="225" t="s">
        <v>1089</v>
      </c>
      <c r="F251" s="270" t="s">
        <v>1088</v>
      </c>
      <c r="G251" s="270"/>
      <c r="H251" s="270"/>
      <c r="I251" s="225" t="s">
        <v>450</v>
      </c>
      <c r="J251" s="270" t="s">
        <v>17</v>
      </c>
      <c r="K251" s="270"/>
      <c r="L251" s="223" t="s">
        <v>29</v>
      </c>
      <c r="M251" s="223">
        <v>5</v>
      </c>
      <c r="N251" s="249" t="s">
        <v>19</v>
      </c>
      <c r="O251" s="249"/>
      <c r="P251" s="249"/>
      <c r="Q251" s="223" t="s">
        <v>18</v>
      </c>
      <c r="W251" s="42">
        <f t="shared" si="3"/>
        <v>0</v>
      </c>
    </row>
    <row r="252" spans="2:23" ht="30" hidden="1" customHeight="1">
      <c r="B252" s="23"/>
      <c r="C252" s="249">
        <v>2018</v>
      </c>
      <c r="D252" s="249"/>
      <c r="E252" s="225" t="s">
        <v>1087</v>
      </c>
      <c r="F252" s="270" t="s">
        <v>1086</v>
      </c>
      <c r="G252" s="270"/>
      <c r="H252" s="270"/>
      <c r="I252" s="225" t="s">
        <v>450</v>
      </c>
      <c r="J252" s="270" t="s">
        <v>17</v>
      </c>
      <c r="K252" s="270"/>
      <c r="L252" s="223" t="s">
        <v>18</v>
      </c>
      <c r="M252" s="223">
        <v>4</v>
      </c>
      <c r="N252" s="249" t="s">
        <v>19</v>
      </c>
      <c r="O252" s="249"/>
      <c r="P252" s="249"/>
      <c r="Q252" s="223" t="s">
        <v>18</v>
      </c>
      <c r="W252" s="42">
        <f t="shared" si="3"/>
        <v>0</v>
      </c>
    </row>
    <row r="253" spans="2:23" ht="30" hidden="1" customHeight="1">
      <c r="B253" s="26"/>
      <c r="C253" s="249">
        <v>2018</v>
      </c>
      <c r="D253" s="249"/>
      <c r="E253" s="225" t="s">
        <v>1085</v>
      </c>
      <c r="F253" s="270" t="s">
        <v>1084</v>
      </c>
      <c r="G253" s="270"/>
      <c r="H253" s="270"/>
      <c r="I253" s="225" t="s">
        <v>450</v>
      </c>
      <c r="J253" s="270" t="s">
        <v>17</v>
      </c>
      <c r="K253" s="270"/>
      <c r="L253" s="223" t="s">
        <v>29</v>
      </c>
      <c r="M253" s="223">
        <v>5</v>
      </c>
      <c r="N253" s="249" t="s">
        <v>19</v>
      </c>
      <c r="O253" s="249"/>
      <c r="P253" s="249"/>
      <c r="Q253" s="223" t="s">
        <v>18</v>
      </c>
      <c r="W253" s="42">
        <f t="shared" si="3"/>
        <v>0</v>
      </c>
    </row>
    <row r="254" spans="2:23" ht="30" hidden="1" customHeight="1">
      <c r="B254" s="26"/>
      <c r="C254" s="249">
        <v>2018</v>
      </c>
      <c r="D254" s="249"/>
      <c r="E254" s="225" t="s">
        <v>1083</v>
      </c>
      <c r="F254" s="270" t="s">
        <v>1082</v>
      </c>
      <c r="G254" s="270"/>
      <c r="H254" s="270"/>
      <c r="I254" s="225" t="s">
        <v>450</v>
      </c>
      <c r="J254" s="270" t="s">
        <v>17</v>
      </c>
      <c r="K254" s="270"/>
      <c r="L254" s="223" t="s">
        <v>29</v>
      </c>
      <c r="M254" s="223">
        <v>5</v>
      </c>
      <c r="N254" s="249" t="s">
        <v>19</v>
      </c>
      <c r="O254" s="249"/>
      <c r="P254" s="249"/>
      <c r="Q254" s="223" t="s">
        <v>18</v>
      </c>
      <c r="W254" s="42">
        <f t="shared" si="3"/>
        <v>0</v>
      </c>
    </row>
    <row r="255" spans="2:23" ht="30" hidden="1" customHeight="1">
      <c r="B255" s="26"/>
      <c r="C255" s="249">
        <v>2018</v>
      </c>
      <c r="D255" s="249"/>
      <c r="E255" s="225" t="s">
        <v>1081</v>
      </c>
      <c r="F255" s="270" t="s">
        <v>1080</v>
      </c>
      <c r="G255" s="270"/>
      <c r="H255" s="270"/>
      <c r="I255" s="225" t="s">
        <v>450</v>
      </c>
      <c r="J255" s="270" t="s">
        <v>17</v>
      </c>
      <c r="K255" s="270"/>
      <c r="L255" s="223" t="s">
        <v>29</v>
      </c>
      <c r="M255" s="223">
        <v>5</v>
      </c>
      <c r="N255" s="249" t="s">
        <v>19</v>
      </c>
      <c r="O255" s="249"/>
      <c r="P255" s="249"/>
      <c r="Q255" s="223" t="s">
        <v>18</v>
      </c>
      <c r="W255" s="42">
        <f t="shared" si="3"/>
        <v>0</v>
      </c>
    </row>
    <row r="256" spans="2:23" s="41" customFormat="1" ht="30" hidden="1" customHeight="1">
      <c r="B256" s="24"/>
      <c r="C256" s="259">
        <v>2018</v>
      </c>
      <c r="D256" s="259"/>
      <c r="E256" s="8" t="s">
        <v>1079</v>
      </c>
      <c r="F256" s="261" t="s">
        <v>1077</v>
      </c>
      <c r="G256" s="261"/>
      <c r="H256" s="261"/>
      <c r="I256" s="8" t="s">
        <v>450</v>
      </c>
      <c r="J256" s="261" t="s">
        <v>17</v>
      </c>
      <c r="K256" s="261"/>
      <c r="L256" s="226" t="s">
        <v>18</v>
      </c>
      <c r="M256" s="226">
        <v>3</v>
      </c>
      <c r="N256" s="259" t="s">
        <v>19</v>
      </c>
      <c r="O256" s="259"/>
      <c r="P256" s="259"/>
      <c r="Q256" s="226" t="s">
        <v>18</v>
      </c>
      <c r="R256" s="40"/>
      <c r="S256" s="40"/>
      <c r="T256" s="40"/>
      <c r="U256" s="40"/>
      <c r="V256" s="40"/>
      <c r="W256" s="40">
        <f t="shared" si="3"/>
        <v>0</v>
      </c>
    </row>
    <row r="257" spans="2:23" ht="30" hidden="1" customHeight="1">
      <c r="B257" s="23"/>
      <c r="C257" s="249">
        <v>2018</v>
      </c>
      <c r="D257" s="249"/>
      <c r="E257" s="225" t="s">
        <v>1078</v>
      </c>
      <c r="F257" s="270" t="s">
        <v>1077</v>
      </c>
      <c r="G257" s="270"/>
      <c r="H257" s="270"/>
      <c r="I257" s="225" t="s">
        <v>450</v>
      </c>
      <c r="J257" s="270" t="s">
        <v>17</v>
      </c>
      <c r="K257" s="270"/>
      <c r="L257" s="223" t="s">
        <v>18</v>
      </c>
      <c r="M257" s="223">
        <v>4</v>
      </c>
      <c r="N257" s="249" t="s">
        <v>19</v>
      </c>
      <c r="O257" s="249"/>
      <c r="P257" s="249"/>
      <c r="Q257" s="223" t="s">
        <v>18</v>
      </c>
      <c r="W257" s="42">
        <f t="shared" si="3"/>
        <v>0</v>
      </c>
    </row>
    <row r="258" spans="2:23" ht="30" hidden="1" customHeight="1">
      <c r="B258" s="26"/>
      <c r="C258" s="249">
        <v>2018</v>
      </c>
      <c r="D258" s="249"/>
      <c r="E258" s="225" t="s">
        <v>1076</v>
      </c>
      <c r="F258" s="270" t="s">
        <v>1075</v>
      </c>
      <c r="G258" s="270"/>
      <c r="H258" s="270"/>
      <c r="I258" s="225" t="s">
        <v>450</v>
      </c>
      <c r="J258" s="270" t="s">
        <v>17</v>
      </c>
      <c r="K258" s="270"/>
      <c r="L258" s="223" t="s">
        <v>29</v>
      </c>
      <c r="M258" s="223">
        <v>5</v>
      </c>
      <c r="N258" s="249" t="s">
        <v>19</v>
      </c>
      <c r="O258" s="249"/>
      <c r="P258" s="249"/>
      <c r="Q258" s="223" t="s">
        <v>18</v>
      </c>
      <c r="W258" s="42">
        <f t="shared" si="3"/>
        <v>0</v>
      </c>
    </row>
    <row r="259" spans="2:23" ht="30" hidden="1" customHeight="1">
      <c r="B259" s="26"/>
      <c r="C259" s="249">
        <v>2018</v>
      </c>
      <c r="D259" s="249"/>
      <c r="E259" s="225" t="s">
        <v>1074</v>
      </c>
      <c r="F259" s="270" t="s">
        <v>1073</v>
      </c>
      <c r="G259" s="270"/>
      <c r="H259" s="270"/>
      <c r="I259" s="225" t="s">
        <v>450</v>
      </c>
      <c r="J259" s="270" t="s">
        <v>17</v>
      </c>
      <c r="K259" s="270"/>
      <c r="L259" s="223" t="s">
        <v>29</v>
      </c>
      <c r="M259" s="223">
        <v>5</v>
      </c>
      <c r="N259" s="249" t="s">
        <v>19</v>
      </c>
      <c r="O259" s="249"/>
      <c r="P259" s="249"/>
      <c r="Q259" s="223" t="s">
        <v>18</v>
      </c>
      <c r="W259" s="42">
        <f t="shared" si="3"/>
        <v>0</v>
      </c>
    </row>
    <row r="260" spans="2:23" ht="30" hidden="1" customHeight="1">
      <c r="B260" s="26"/>
      <c r="C260" s="249">
        <v>2018</v>
      </c>
      <c r="D260" s="249"/>
      <c r="E260" s="225" t="s">
        <v>1072</v>
      </c>
      <c r="F260" s="270" t="s">
        <v>1071</v>
      </c>
      <c r="G260" s="270"/>
      <c r="H260" s="270"/>
      <c r="I260" s="225" t="s">
        <v>450</v>
      </c>
      <c r="J260" s="270" t="s">
        <v>17</v>
      </c>
      <c r="K260" s="270"/>
      <c r="L260" s="223" t="s">
        <v>29</v>
      </c>
      <c r="M260" s="223">
        <v>5</v>
      </c>
      <c r="N260" s="249" t="s">
        <v>19</v>
      </c>
      <c r="O260" s="249"/>
      <c r="P260" s="249"/>
      <c r="Q260" s="223" t="s">
        <v>18</v>
      </c>
      <c r="W260" s="42">
        <f t="shared" ref="W260:W323" si="4">R260+S260+T260+U260+V260</f>
        <v>0</v>
      </c>
    </row>
    <row r="261" spans="2:23" s="41" customFormat="1" ht="30" hidden="1" customHeight="1">
      <c r="B261" s="24"/>
      <c r="C261" s="259">
        <v>2018</v>
      </c>
      <c r="D261" s="259"/>
      <c r="E261" s="8" t="s">
        <v>1070</v>
      </c>
      <c r="F261" s="261" t="s">
        <v>1068</v>
      </c>
      <c r="G261" s="261"/>
      <c r="H261" s="261"/>
      <c r="I261" s="8" t="s">
        <v>450</v>
      </c>
      <c r="J261" s="261" t="s">
        <v>17</v>
      </c>
      <c r="K261" s="261"/>
      <c r="L261" s="226" t="s">
        <v>18</v>
      </c>
      <c r="M261" s="226">
        <v>3</v>
      </c>
      <c r="N261" s="259" t="s">
        <v>19</v>
      </c>
      <c r="O261" s="259"/>
      <c r="P261" s="259"/>
      <c r="Q261" s="226" t="s">
        <v>18</v>
      </c>
      <c r="R261" s="40"/>
      <c r="S261" s="40"/>
      <c r="T261" s="40"/>
      <c r="U261" s="40"/>
      <c r="V261" s="40"/>
      <c r="W261" s="40">
        <f t="shared" si="4"/>
        <v>0</v>
      </c>
    </row>
    <row r="262" spans="2:23" ht="30" hidden="1" customHeight="1">
      <c r="B262" s="23"/>
      <c r="C262" s="249">
        <v>2018</v>
      </c>
      <c r="D262" s="249"/>
      <c r="E262" s="225" t="s">
        <v>1069</v>
      </c>
      <c r="F262" s="270" t="s">
        <v>1068</v>
      </c>
      <c r="G262" s="270"/>
      <c r="H262" s="270"/>
      <c r="I262" s="225" t="s">
        <v>450</v>
      </c>
      <c r="J262" s="270" t="s">
        <v>17</v>
      </c>
      <c r="K262" s="270"/>
      <c r="L262" s="223" t="s">
        <v>18</v>
      </c>
      <c r="M262" s="223">
        <v>4</v>
      </c>
      <c r="N262" s="249" t="s">
        <v>19</v>
      </c>
      <c r="O262" s="249"/>
      <c r="P262" s="249"/>
      <c r="Q262" s="223" t="s">
        <v>18</v>
      </c>
      <c r="W262" s="42">
        <f t="shared" si="4"/>
        <v>0</v>
      </c>
    </row>
    <row r="263" spans="2:23" ht="30" hidden="1" customHeight="1">
      <c r="B263" s="26"/>
      <c r="C263" s="249">
        <v>2018</v>
      </c>
      <c r="D263" s="249"/>
      <c r="E263" s="225" t="s">
        <v>1067</v>
      </c>
      <c r="F263" s="270" t="s">
        <v>1066</v>
      </c>
      <c r="G263" s="270"/>
      <c r="H263" s="270"/>
      <c r="I263" s="225" t="s">
        <v>450</v>
      </c>
      <c r="J263" s="270" t="s">
        <v>17</v>
      </c>
      <c r="K263" s="270"/>
      <c r="L263" s="223" t="s">
        <v>29</v>
      </c>
      <c r="M263" s="223">
        <v>5</v>
      </c>
      <c r="N263" s="249" t="s">
        <v>19</v>
      </c>
      <c r="O263" s="249"/>
      <c r="P263" s="249"/>
      <c r="Q263" s="223" t="s">
        <v>18</v>
      </c>
      <c r="W263" s="42">
        <f t="shared" si="4"/>
        <v>0</v>
      </c>
    </row>
    <row r="264" spans="2:23" ht="30" hidden="1" customHeight="1">
      <c r="B264" s="26"/>
      <c r="C264" s="249">
        <v>2018</v>
      </c>
      <c r="D264" s="249"/>
      <c r="E264" s="225" t="s">
        <v>1065</v>
      </c>
      <c r="F264" s="270" t="s">
        <v>1064</v>
      </c>
      <c r="G264" s="270"/>
      <c r="H264" s="270"/>
      <c r="I264" s="225" t="s">
        <v>450</v>
      </c>
      <c r="J264" s="270" t="s">
        <v>17</v>
      </c>
      <c r="K264" s="270"/>
      <c r="L264" s="223" t="s">
        <v>29</v>
      </c>
      <c r="M264" s="223">
        <v>5</v>
      </c>
      <c r="N264" s="249" t="s">
        <v>19</v>
      </c>
      <c r="O264" s="249"/>
      <c r="P264" s="249"/>
      <c r="Q264" s="223" t="s">
        <v>18</v>
      </c>
      <c r="W264" s="42">
        <f t="shared" si="4"/>
        <v>0</v>
      </c>
    </row>
    <row r="265" spans="2:23" ht="30" hidden="1" customHeight="1">
      <c r="B265" s="26"/>
      <c r="C265" s="249">
        <v>2018</v>
      </c>
      <c r="D265" s="249"/>
      <c r="E265" s="225" t="s">
        <v>1063</v>
      </c>
      <c r="F265" s="270" t="s">
        <v>1062</v>
      </c>
      <c r="G265" s="270"/>
      <c r="H265" s="270"/>
      <c r="I265" s="225" t="s">
        <v>450</v>
      </c>
      <c r="J265" s="270" t="s">
        <v>17</v>
      </c>
      <c r="K265" s="270"/>
      <c r="L265" s="223" t="s">
        <v>29</v>
      </c>
      <c r="M265" s="223">
        <v>5</v>
      </c>
      <c r="N265" s="249" t="s">
        <v>19</v>
      </c>
      <c r="O265" s="249"/>
      <c r="P265" s="249"/>
      <c r="Q265" s="223" t="s">
        <v>18</v>
      </c>
      <c r="W265" s="42">
        <f t="shared" si="4"/>
        <v>0</v>
      </c>
    </row>
    <row r="266" spans="2:23" ht="30" hidden="1" customHeight="1">
      <c r="B266" s="23"/>
      <c r="C266" s="249">
        <v>2018</v>
      </c>
      <c r="D266" s="249"/>
      <c r="E266" s="225" t="s">
        <v>1061</v>
      </c>
      <c r="F266" s="270" t="s">
        <v>1060</v>
      </c>
      <c r="G266" s="270"/>
      <c r="H266" s="270"/>
      <c r="I266" s="225" t="s">
        <v>450</v>
      </c>
      <c r="J266" s="270" t="s">
        <v>17</v>
      </c>
      <c r="K266" s="270"/>
      <c r="L266" s="223" t="s">
        <v>18</v>
      </c>
      <c r="M266" s="223">
        <v>4</v>
      </c>
      <c r="N266" s="249" t="s">
        <v>19</v>
      </c>
      <c r="O266" s="249"/>
      <c r="P266" s="249"/>
      <c r="Q266" s="223" t="s">
        <v>18</v>
      </c>
      <c r="W266" s="42">
        <f t="shared" si="4"/>
        <v>0</v>
      </c>
    </row>
    <row r="267" spans="2:23" ht="30" hidden="1" customHeight="1">
      <c r="B267" s="26"/>
      <c r="C267" s="249">
        <v>2018</v>
      </c>
      <c r="D267" s="249"/>
      <c r="E267" s="225" t="s">
        <v>1059</v>
      </c>
      <c r="F267" s="270" t="s">
        <v>1058</v>
      </c>
      <c r="G267" s="270"/>
      <c r="H267" s="270"/>
      <c r="I267" s="225" t="s">
        <v>450</v>
      </c>
      <c r="J267" s="270" t="s">
        <v>17</v>
      </c>
      <c r="K267" s="270"/>
      <c r="L267" s="223" t="s">
        <v>29</v>
      </c>
      <c r="M267" s="223">
        <v>5</v>
      </c>
      <c r="N267" s="249" t="s">
        <v>19</v>
      </c>
      <c r="O267" s="249"/>
      <c r="P267" s="249"/>
      <c r="Q267" s="223" t="s">
        <v>18</v>
      </c>
      <c r="W267" s="42">
        <f t="shared" si="4"/>
        <v>0</v>
      </c>
    </row>
    <row r="268" spans="2:23" ht="30" hidden="1" customHeight="1">
      <c r="B268" s="26"/>
      <c r="C268" s="249">
        <v>2018</v>
      </c>
      <c r="D268" s="249"/>
      <c r="E268" s="225" t="s">
        <v>1057</v>
      </c>
      <c r="F268" s="270" t="s">
        <v>1056</v>
      </c>
      <c r="G268" s="270"/>
      <c r="H268" s="270"/>
      <c r="I268" s="225" t="s">
        <v>450</v>
      </c>
      <c r="J268" s="270" t="s">
        <v>17</v>
      </c>
      <c r="K268" s="270"/>
      <c r="L268" s="223" t="s">
        <v>29</v>
      </c>
      <c r="M268" s="223">
        <v>5</v>
      </c>
      <c r="N268" s="249" t="s">
        <v>19</v>
      </c>
      <c r="O268" s="249"/>
      <c r="P268" s="249"/>
      <c r="Q268" s="223" t="s">
        <v>18</v>
      </c>
      <c r="W268" s="42">
        <f t="shared" si="4"/>
        <v>0</v>
      </c>
    </row>
    <row r="269" spans="2:23" ht="30" hidden="1" customHeight="1">
      <c r="B269" s="26"/>
      <c r="C269" s="249">
        <v>2018</v>
      </c>
      <c r="D269" s="249"/>
      <c r="E269" s="225" t="s">
        <v>1055</v>
      </c>
      <c r="F269" s="270" t="s">
        <v>1054</v>
      </c>
      <c r="G269" s="270"/>
      <c r="H269" s="270"/>
      <c r="I269" s="225" t="s">
        <v>450</v>
      </c>
      <c r="J269" s="270" t="s">
        <v>17</v>
      </c>
      <c r="K269" s="270"/>
      <c r="L269" s="223" t="s">
        <v>29</v>
      </c>
      <c r="M269" s="223">
        <v>5</v>
      </c>
      <c r="N269" s="249" t="s">
        <v>19</v>
      </c>
      <c r="O269" s="249"/>
      <c r="P269" s="249"/>
      <c r="Q269" s="223" t="s">
        <v>18</v>
      </c>
      <c r="W269" s="42">
        <f t="shared" si="4"/>
        <v>0</v>
      </c>
    </row>
    <row r="270" spans="2:23" ht="30" hidden="1" customHeight="1">
      <c r="B270" s="26"/>
      <c r="C270" s="249">
        <v>2018</v>
      </c>
      <c r="D270" s="249"/>
      <c r="E270" s="225" t="s">
        <v>1053</v>
      </c>
      <c r="F270" s="270" t="s">
        <v>1052</v>
      </c>
      <c r="G270" s="270"/>
      <c r="H270" s="270"/>
      <c r="I270" s="225" t="s">
        <v>450</v>
      </c>
      <c r="J270" s="270" t="s">
        <v>17</v>
      </c>
      <c r="K270" s="270"/>
      <c r="L270" s="223" t="s">
        <v>29</v>
      </c>
      <c r="M270" s="223">
        <v>5</v>
      </c>
      <c r="N270" s="249" t="s">
        <v>19</v>
      </c>
      <c r="O270" s="249"/>
      <c r="P270" s="249"/>
      <c r="Q270" s="223" t="s">
        <v>18</v>
      </c>
      <c r="W270" s="42">
        <f t="shared" si="4"/>
        <v>0</v>
      </c>
    </row>
    <row r="271" spans="2:23" s="41" customFormat="1" ht="30" hidden="1" customHeight="1">
      <c r="B271" s="24"/>
      <c r="C271" s="259">
        <v>2018</v>
      </c>
      <c r="D271" s="259"/>
      <c r="E271" s="8" t="s">
        <v>1051</v>
      </c>
      <c r="F271" s="261" t="s">
        <v>1049</v>
      </c>
      <c r="G271" s="261"/>
      <c r="H271" s="261"/>
      <c r="I271" s="8" t="s">
        <v>450</v>
      </c>
      <c r="J271" s="261" t="s">
        <v>17</v>
      </c>
      <c r="K271" s="261"/>
      <c r="L271" s="226" t="s">
        <v>18</v>
      </c>
      <c r="M271" s="226">
        <v>3</v>
      </c>
      <c r="N271" s="259" t="s">
        <v>19</v>
      </c>
      <c r="O271" s="259"/>
      <c r="P271" s="259"/>
      <c r="Q271" s="226" t="s">
        <v>18</v>
      </c>
      <c r="R271" s="40"/>
      <c r="S271" s="40"/>
      <c r="T271" s="40"/>
      <c r="U271" s="40"/>
      <c r="V271" s="40"/>
      <c r="W271" s="40">
        <f t="shared" si="4"/>
        <v>0</v>
      </c>
    </row>
    <row r="272" spans="2:23" ht="30" hidden="1" customHeight="1">
      <c r="B272" s="23"/>
      <c r="C272" s="249">
        <v>2018</v>
      </c>
      <c r="D272" s="249"/>
      <c r="E272" s="225" t="s">
        <v>1050</v>
      </c>
      <c r="F272" s="270" t="s">
        <v>1049</v>
      </c>
      <c r="G272" s="270"/>
      <c r="H272" s="270"/>
      <c r="I272" s="225" t="s">
        <v>450</v>
      </c>
      <c r="J272" s="270" t="s">
        <v>17</v>
      </c>
      <c r="K272" s="270"/>
      <c r="L272" s="223" t="s">
        <v>18</v>
      </c>
      <c r="M272" s="223">
        <v>4</v>
      </c>
      <c r="N272" s="249" t="s">
        <v>19</v>
      </c>
      <c r="O272" s="249"/>
      <c r="P272" s="249"/>
      <c r="Q272" s="223" t="s">
        <v>18</v>
      </c>
      <c r="W272" s="42">
        <f t="shared" si="4"/>
        <v>0</v>
      </c>
    </row>
    <row r="273" spans="2:23" ht="30" hidden="1" customHeight="1">
      <c r="B273" s="26"/>
      <c r="C273" s="249">
        <v>2018</v>
      </c>
      <c r="D273" s="249"/>
      <c r="E273" s="225" t="s">
        <v>1048</v>
      </c>
      <c r="F273" s="270" t="s">
        <v>1047</v>
      </c>
      <c r="G273" s="270"/>
      <c r="H273" s="270"/>
      <c r="I273" s="225" t="s">
        <v>450</v>
      </c>
      <c r="J273" s="270" t="s">
        <v>17</v>
      </c>
      <c r="K273" s="270"/>
      <c r="L273" s="223" t="s">
        <v>29</v>
      </c>
      <c r="M273" s="223">
        <v>5</v>
      </c>
      <c r="N273" s="249" t="s">
        <v>19</v>
      </c>
      <c r="O273" s="249"/>
      <c r="P273" s="249"/>
      <c r="Q273" s="223" t="s">
        <v>18</v>
      </c>
      <c r="W273" s="42">
        <f t="shared" si="4"/>
        <v>0</v>
      </c>
    </row>
    <row r="274" spans="2:23" ht="30" hidden="1" customHeight="1">
      <c r="B274" s="26"/>
      <c r="C274" s="249">
        <v>2018</v>
      </c>
      <c r="D274" s="249"/>
      <c r="E274" s="225" t="s">
        <v>1046</v>
      </c>
      <c r="F274" s="270" t="s">
        <v>1045</v>
      </c>
      <c r="G274" s="270"/>
      <c r="H274" s="270"/>
      <c r="I274" s="225" t="s">
        <v>450</v>
      </c>
      <c r="J274" s="270" t="s">
        <v>17</v>
      </c>
      <c r="K274" s="270"/>
      <c r="L274" s="223" t="s">
        <v>29</v>
      </c>
      <c r="M274" s="223">
        <v>5</v>
      </c>
      <c r="N274" s="249" t="s">
        <v>19</v>
      </c>
      <c r="O274" s="249"/>
      <c r="P274" s="249"/>
      <c r="Q274" s="223" t="s">
        <v>18</v>
      </c>
      <c r="W274" s="42">
        <f t="shared" si="4"/>
        <v>0</v>
      </c>
    </row>
    <row r="275" spans="2:23" ht="30" hidden="1" customHeight="1">
      <c r="B275" s="26"/>
      <c r="C275" s="249">
        <v>2018</v>
      </c>
      <c r="D275" s="249"/>
      <c r="E275" s="225" t="s">
        <v>1044</v>
      </c>
      <c r="F275" s="270" t="s">
        <v>1043</v>
      </c>
      <c r="G275" s="270"/>
      <c r="H275" s="270"/>
      <c r="I275" s="225" t="s">
        <v>450</v>
      </c>
      <c r="J275" s="270" t="s">
        <v>17</v>
      </c>
      <c r="K275" s="270"/>
      <c r="L275" s="223" t="s">
        <v>29</v>
      </c>
      <c r="M275" s="223">
        <v>5</v>
      </c>
      <c r="N275" s="249" t="s">
        <v>19</v>
      </c>
      <c r="O275" s="249"/>
      <c r="P275" s="249"/>
      <c r="Q275" s="223" t="s">
        <v>18</v>
      </c>
      <c r="W275" s="42">
        <f t="shared" si="4"/>
        <v>0</v>
      </c>
    </row>
    <row r="276" spans="2:23" s="41" customFormat="1" ht="30" hidden="1" customHeight="1">
      <c r="B276" s="24"/>
      <c r="C276" s="259">
        <v>2018</v>
      </c>
      <c r="D276" s="259"/>
      <c r="E276" s="8" t="s">
        <v>1042</v>
      </c>
      <c r="F276" s="261" t="s">
        <v>1040</v>
      </c>
      <c r="G276" s="261"/>
      <c r="H276" s="261"/>
      <c r="I276" s="8" t="s">
        <v>450</v>
      </c>
      <c r="J276" s="261" t="s">
        <v>17</v>
      </c>
      <c r="K276" s="261"/>
      <c r="L276" s="226" t="s">
        <v>18</v>
      </c>
      <c r="M276" s="226">
        <v>3</v>
      </c>
      <c r="N276" s="259" t="s">
        <v>19</v>
      </c>
      <c r="O276" s="259"/>
      <c r="P276" s="259"/>
      <c r="Q276" s="226" t="s">
        <v>18</v>
      </c>
      <c r="R276" s="40"/>
      <c r="S276" s="40"/>
      <c r="T276" s="40"/>
      <c r="U276" s="40"/>
      <c r="V276" s="40"/>
      <c r="W276" s="40">
        <f t="shared" si="4"/>
        <v>0</v>
      </c>
    </row>
    <row r="277" spans="2:23" ht="30" hidden="1" customHeight="1">
      <c r="B277" s="23"/>
      <c r="C277" s="249">
        <v>2018</v>
      </c>
      <c r="D277" s="249"/>
      <c r="E277" s="225" t="s">
        <v>1041</v>
      </c>
      <c r="F277" s="270" t="s">
        <v>1040</v>
      </c>
      <c r="G277" s="270"/>
      <c r="H277" s="270"/>
      <c r="I277" s="225" t="s">
        <v>450</v>
      </c>
      <c r="J277" s="270" t="s">
        <v>17</v>
      </c>
      <c r="K277" s="270"/>
      <c r="L277" s="223" t="s">
        <v>18</v>
      </c>
      <c r="M277" s="223">
        <v>4</v>
      </c>
      <c r="N277" s="249" t="s">
        <v>19</v>
      </c>
      <c r="O277" s="249"/>
      <c r="P277" s="249"/>
      <c r="Q277" s="223" t="s">
        <v>18</v>
      </c>
      <c r="W277" s="42">
        <f t="shared" si="4"/>
        <v>0</v>
      </c>
    </row>
    <row r="278" spans="2:23" ht="30" hidden="1" customHeight="1">
      <c r="B278" s="26"/>
      <c r="C278" s="249">
        <v>2018</v>
      </c>
      <c r="D278" s="249"/>
      <c r="E278" s="225" t="s">
        <v>1039</v>
      </c>
      <c r="F278" s="270" t="s">
        <v>1038</v>
      </c>
      <c r="G278" s="270"/>
      <c r="H278" s="270"/>
      <c r="I278" s="225" t="s">
        <v>450</v>
      </c>
      <c r="J278" s="270" t="s">
        <v>17</v>
      </c>
      <c r="K278" s="270"/>
      <c r="L278" s="223" t="s">
        <v>29</v>
      </c>
      <c r="M278" s="223">
        <v>5</v>
      </c>
      <c r="N278" s="249" t="s">
        <v>19</v>
      </c>
      <c r="O278" s="249"/>
      <c r="P278" s="249"/>
      <c r="Q278" s="223" t="s">
        <v>18</v>
      </c>
      <c r="W278" s="42">
        <f t="shared" si="4"/>
        <v>0</v>
      </c>
    </row>
    <row r="279" spans="2:23" ht="30" hidden="1" customHeight="1">
      <c r="B279" s="26"/>
      <c r="C279" s="249">
        <v>2018</v>
      </c>
      <c r="D279" s="249"/>
      <c r="E279" s="225" t="s">
        <v>1037</v>
      </c>
      <c r="F279" s="270" t="s">
        <v>1036</v>
      </c>
      <c r="G279" s="270"/>
      <c r="H279" s="270"/>
      <c r="I279" s="225" t="s">
        <v>450</v>
      </c>
      <c r="J279" s="270" t="s">
        <v>17</v>
      </c>
      <c r="K279" s="270"/>
      <c r="L279" s="223" t="s">
        <v>29</v>
      </c>
      <c r="M279" s="223">
        <v>5</v>
      </c>
      <c r="N279" s="249" t="s">
        <v>19</v>
      </c>
      <c r="O279" s="249"/>
      <c r="P279" s="249"/>
      <c r="Q279" s="223" t="s">
        <v>29</v>
      </c>
      <c r="W279" s="42">
        <f t="shared" si="4"/>
        <v>0</v>
      </c>
    </row>
    <row r="280" spans="2:23" ht="30" hidden="1" customHeight="1">
      <c r="B280" s="26"/>
      <c r="C280" s="249">
        <v>2018</v>
      </c>
      <c r="D280" s="249"/>
      <c r="E280" s="225" t="s">
        <v>1035</v>
      </c>
      <c r="F280" s="270" t="s">
        <v>1034</v>
      </c>
      <c r="G280" s="270"/>
      <c r="H280" s="270"/>
      <c r="I280" s="225" t="s">
        <v>450</v>
      </c>
      <c r="J280" s="270" t="s">
        <v>17</v>
      </c>
      <c r="K280" s="270"/>
      <c r="L280" s="223" t="s">
        <v>29</v>
      </c>
      <c r="M280" s="223">
        <v>5</v>
      </c>
      <c r="N280" s="249" t="s">
        <v>19</v>
      </c>
      <c r="O280" s="249"/>
      <c r="P280" s="249"/>
      <c r="Q280" s="223" t="s">
        <v>18</v>
      </c>
      <c r="R280" s="44"/>
      <c r="S280" s="44"/>
      <c r="T280" s="44"/>
      <c r="U280" s="44"/>
      <c r="V280" s="44"/>
      <c r="W280" s="44">
        <f t="shared" si="4"/>
        <v>0</v>
      </c>
    </row>
    <row r="281" spans="2:23" ht="30" hidden="1" customHeight="1">
      <c r="B281" s="26"/>
      <c r="C281" s="249">
        <v>2018</v>
      </c>
      <c r="D281" s="249"/>
      <c r="E281" s="225" t="s">
        <v>1033</v>
      </c>
      <c r="F281" s="270" t="s">
        <v>1032</v>
      </c>
      <c r="G281" s="270"/>
      <c r="H281" s="270"/>
      <c r="I281" s="225" t="s">
        <v>450</v>
      </c>
      <c r="J281" s="270" t="s">
        <v>17</v>
      </c>
      <c r="K281" s="270"/>
      <c r="L281" s="223" t="s">
        <v>29</v>
      </c>
      <c r="M281" s="223">
        <v>5</v>
      </c>
      <c r="N281" s="249" t="s">
        <v>19</v>
      </c>
      <c r="O281" s="249"/>
      <c r="P281" s="249"/>
      <c r="Q281" s="223" t="s">
        <v>18</v>
      </c>
      <c r="R281" s="44"/>
      <c r="S281" s="44"/>
      <c r="T281" s="44"/>
      <c r="U281" s="44"/>
      <c r="V281" s="44"/>
      <c r="W281" s="44">
        <f t="shared" si="4"/>
        <v>0</v>
      </c>
    </row>
    <row r="282" spans="2:23" ht="30" hidden="1" customHeight="1">
      <c r="B282" s="26"/>
      <c r="C282" s="249">
        <v>2018</v>
      </c>
      <c r="D282" s="249"/>
      <c r="E282" s="225" t="s">
        <v>1031</v>
      </c>
      <c r="F282" s="270" t="s">
        <v>1030</v>
      </c>
      <c r="G282" s="270"/>
      <c r="H282" s="270"/>
      <c r="I282" s="225" t="s">
        <v>450</v>
      </c>
      <c r="J282" s="270" t="s">
        <v>17</v>
      </c>
      <c r="K282" s="270"/>
      <c r="L282" s="223" t="s">
        <v>29</v>
      </c>
      <c r="M282" s="223">
        <v>5</v>
      </c>
      <c r="N282" s="249" t="s">
        <v>19</v>
      </c>
      <c r="O282" s="249"/>
      <c r="P282" s="249"/>
      <c r="Q282" s="223" t="s">
        <v>18</v>
      </c>
      <c r="W282" s="42">
        <f t="shared" si="4"/>
        <v>0</v>
      </c>
    </row>
    <row r="283" spans="2:23" ht="30" hidden="1" customHeight="1">
      <c r="B283" s="26"/>
      <c r="C283" s="249">
        <v>2018</v>
      </c>
      <c r="D283" s="249"/>
      <c r="E283" s="225" t="s">
        <v>1029</v>
      </c>
      <c r="F283" s="270" t="s">
        <v>1028</v>
      </c>
      <c r="G283" s="270"/>
      <c r="H283" s="270"/>
      <c r="I283" s="225" t="s">
        <v>450</v>
      </c>
      <c r="J283" s="270" t="s">
        <v>17</v>
      </c>
      <c r="K283" s="270"/>
      <c r="L283" s="223" t="s">
        <v>29</v>
      </c>
      <c r="M283" s="223">
        <v>5</v>
      </c>
      <c r="N283" s="249" t="s">
        <v>19</v>
      </c>
      <c r="O283" s="249"/>
      <c r="P283" s="249"/>
      <c r="Q283" s="223" t="s">
        <v>18</v>
      </c>
      <c r="W283" s="42">
        <f t="shared" si="4"/>
        <v>0</v>
      </c>
    </row>
    <row r="284" spans="2:23" ht="30" hidden="1" customHeight="1">
      <c r="B284" s="26"/>
      <c r="C284" s="249">
        <v>2018</v>
      </c>
      <c r="D284" s="249"/>
      <c r="E284" s="225" t="s">
        <v>1027</v>
      </c>
      <c r="F284" s="270" t="s">
        <v>1026</v>
      </c>
      <c r="G284" s="270"/>
      <c r="H284" s="270"/>
      <c r="I284" s="225" t="s">
        <v>450</v>
      </c>
      <c r="J284" s="270" t="s">
        <v>17</v>
      </c>
      <c r="K284" s="270"/>
      <c r="L284" s="223" t="s">
        <v>29</v>
      </c>
      <c r="M284" s="223">
        <v>5</v>
      </c>
      <c r="N284" s="249" t="s">
        <v>19</v>
      </c>
      <c r="O284" s="249"/>
      <c r="P284" s="249"/>
      <c r="Q284" s="223" t="s">
        <v>18</v>
      </c>
      <c r="W284" s="42">
        <f t="shared" si="4"/>
        <v>0</v>
      </c>
    </row>
    <row r="285" spans="2:23" s="41" customFormat="1" ht="30" hidden="1" customHeight="1">
      <c r="B285" s="24"/>
      <c r="C285" s="259">
        <v>2018</v>
      </c>
      <c r="D285" s="259"/>
      <c r="E285" s="8" t="s">
        <v>1025</v>
      </c>
      <c r="F285" s="261" t="s">
        <v>1024</v>
      </c>
      <c r="G285" s="261"/>
      <c r="H285" s="261"/>
      <c r="I285" s="8" t="s">
        <v>450</v>
      </c>
      <c r="J285" s="261" t="s">
        <v>17</v>
      </c>
      <c r="K285" s="261"/>
      <c r="L285" s="226" t="s">
        <v>18</v>
      </c>
      <c r="M285" s="226">
        <v>3</v>
      </c>
      <c r="N285" s="259" t="s">
        <v>19</v>
      </c>
      <c r="O285" s="259"/>
      <c r="P285" s="259"/>
      <c r="Q285" s="226" t="s">
        <v>18</v>
      </c>
      <c r="R285" s="40"/>
      <c r="S285" s="40"/>
      <c r="T285" s="40"/>
      <c r="U285" s="40"/>
      <c r="V285" s="40"/>
      <c r="W285" s="40">
        <f t="shared" si="4"/>
        <v>0</v>
      </c>
    </row>
    <row r="286" spans="2:23" ht="30" hidden="1" customHeight="1">
      <c r="B286" s="23"/>
      <c r="C286" s="249">
        <v>2018</v>
      </c>
      <c r="D286" s="249"/>
      <c r="E286" s="225" t="s">
        <v>1023</v>
      </c>
      <c r="F286" s="270" t="s">
        <v>1022</v>
      </c>
      <c r="G286" s="270"/>
      <c r="H286" s="270"/>
      <c r="I286" s="225" t="s">
        <v>450</v>
      </c>
      <c r="J286" s="270" t="s">
        <v>17</v>
      </c>
      <c r="K286" s="270"/>
      <c r="L286" s="223" t="s">
        <v>29</v>
      </c>
      <c r="M286" s="223">
        <v>4</v>
      </c>
      <c r="N286" s="249" t="s">
        <v>19</v>
      </c>
      <c r="O286" s="249"/>
      <c r="P286" s="249"/>
      <c r="Q286" s="223" t="s">
        <v>18</v>
      </c>
      <c r="W286" s="42">
        <f t="shared" si="4"/>
        <v>0</v>
      </c>
    </row>
    <row r="287" spans="2:23" s="41" customFormat="1" ht="30" hidden="1" customHeight="1">
      <c r="B287" s="24"/>
      <c r="C287" s="259">
        <v>2018</v>
      </c>
      <c r="D287" s="259"/>
      <c r="E287" s="8" t="s">
        <v>1021</v>
      </c>
      <c r="F287" s="261" t="s">
        <v>1020</v>
      </c>
      <c r="G287" s="261"/>
      <c r="H287" s="261"/>
      <c r="I287" s="8" t="s">
        <v>450</v>
      </c>
      <c r="J287" s="261" t="s">
        <v>17</v>
      </c>
      <c r="K287" s="261"/>
      <c r="L287" s="226" t="s">
        <v>18</v>
      </c>
      <c r="M287" s="226">
        <v>3</v>
      </c>
      <c r="N287" s="259" t="s">
        <v>19</v>
      </c>
      <c r="O287" s="259"/>
      <c r="P287" s="259"/>
      <c r="Q287" s="226" t="s">
        <v>18</v>
      </c>
      <c r="R287" s="40"/>
      <c r="S287" s="40"/>
      <c r="T287" s="40"/>
      <c r="U287" s="40"/>
      <c r="V287" s="40"/>
      <c r="W287" s="40">
        <f t="shared" si="4"/>
        <v>0</v>
      </c>
    </row>
    <row r="288" spans="2:23" ht="30" hidden="1" customHeight="1">
      <c r="B288" s="23"/>
      <c r="C288" s="249">
        <v>2018</v>
      </c>
      <c r="D288" s="249"/>
      <c r="E288" s="225" t="s">
        <v>1019</v>
      </c>
      <c r="F288" s="270" t="s">
        <v>1018</v>
      </c>
      <c r="G288" s="270"/>
      <c r="H288" s="270"/>
      <c r="I288" s="225" t="s">
        <v>450</v>
      </c>
      <c r="J288" s="270" t="s">
        <v>17</v>
      </c>
      <c r="K288" s="270"/>
      <c r="L288" s="223" t="s">
        <v>29</v>
      </c>
      <c r="M288" s="223">
        <v>4</v>
      </c>
      <c r="N288" s="249" t="s">
        <v>19</v>
      </c>
      <c r="O288" s="249"/>
      <c r="P288" s="249"/>
      <c r="Q288" s="223" t="s">
        <v>18</v>
      </c>
      <c r="W288" s="42">
        <f t="shared" si="4"/>
        <v>0</v>
      </c>
    </row>
    <row r="289" spans="2:23" ht="30" hidden="1" customHeight="1">
      <c r="B289" s="23"/>
      <c r="C289" s="249">
        <v>2018</v>
      </c>
      <c r="D289" s="249"/>
      <c r="E289" s="225" t="s">
        <v>1017</v>
      </c>
      <c r="F289" s="270" t="s">
        <v>1016</v>
      </c>
      <c r="G289" s="270"/>
      <c r="H289" s="270"/>
      <c r="I289" s="225" t="s">
        <v>450</v>
      </c>
      <c r="J289" s="270" t="s">
        <v>17</v>
      </c>
      <c r="K289" s="270"/>
      <c r="L289" s="223" t="s">
        <v>29</v>
      </c>
      <c r="M289" s="223">
        <v>4</v>
      </c>
      <c r="N289" s="249" t="s">
        <v>19</v>
      </c>
      <c r="O289" s="249"/>
      <c r="P289" s="249"/>
      <c r="Q289" s="223" t="s">
        <v>18</v>
      </c>
      <c r="W289" s="42">
        <f t="shared" si="4"/>
        <v>0</v>
      </c>
    </row>
    <row r="290" spans="2:23" s="41" customFormat="1" ht="30" hidden="1" customHeight="1">
      <c r="B290" s="24"/>
      <c r="C290" s="259">
        <v>2018</v>
      </c>
      <c r="D290" s="259"/>
      <c r="E290" s="8" t="s">
        <v>1015</v>
      </c>
      <c r="F290" s="261" t="s">
        <v>1014</v>
      </c>
      <c r="G290" s="261"/>
      <c r="H290" s="261"/>
      <c r="I290" s="8" t="s">
        <v>450</v>
      </c>
      <c r="J290" s="261" t="s">
        <v>17</v>
      </c>
      <c r="K290" s="261"/>
      <c r="L290" s="226" t="s">
        <v>18</v>
      </c>
      <c r="M290" s="226">
        <v>3</v>
      </c>
      <c r="N290" s="259" t="s">
        <v>19</v>
      </c>
      <c r="O290" s="259"/>
      <c r="P290" s="259"/>
      <c r="Q290" s="226" t="s">
        <v>18</v>
      </c>
      <c r="R290" s="40"/>
      <c r="S290" s="40"/>
      <c r="T290" s="40"/>
      <c r="U290" s="40">
        <f>U291+U292+U293+U294+U295+U296+U297+U298+U299+U300+U301+U302+U303+U304+U305+U307+U306+U308+U309+U310+U311</f>
        <v>0</v>
      </c>
      <c r="V290" s="40"/>
      <c r="W290" s="40">
        <f t="shared" si="4"/>
        <v>0</v>
      </c>
    </row>
    <row r="291" spans="2:23" ht="30" hidden="1" customHeight="1">
      <c r="B291" s="23"/>
      <c r="C291" s="249">
        <v>2018</v>
      </c>
      <c r="D291" s="249"/>
      <c r="E291" s="225" t="s">
        <v>1013</v>
      </c>
      <c r="F291" s="270" t="s">
        <v>1012</v>
      </c>
      <c r="G291" s="270"/>
      <c r="H291" s="270"/>
      <c r="I291" s="225" t="s">
        <v>450</v>
      </c>
      <c r="J291" s="270" t="s">
        <v>17</v>
      </c>
      <c r="K291" s="270"/>
      <c r="L291" s="223" t="s">
        <v>29</v>
      </c>
      <c r="M291" s="223">
        <v>4</v>
      </c>
      <c r="N291" s="249" t="s">
        <v>19</v>
      </c>
      <c r="O291" s="249"/>
      <c r="P291" s="249"/>
      <c r="Q291" s="223" t="s">
        <v>18</v>
      </c>
      <c r="W291" s="42">
        <f t="shared" si="4"/>
        <v>0</v>
      </c>
    </row>
    <row r="292" spans="2:23" ht="30" hidden="1" customHeight="1">
      <c r="B292" s="23"/>
      <c r="C292" s="249">
        <v>2018</v>
      </c>
      <c r="D292" s="249"/>
      <c r="E292" s="225" t="s">
        <v>1011</v>
      </c>
      <c r="F292" s="270" t="s">
        <v>1010</v>
      </c>
      <c r="G292" s="270"/>
      <c r="H292" s="270"/>
      <c r="I292" s="225" t="s">
        <v>450</v>
      </c>
      <c r="J292" s="270" t="s">
        <v>17</v>
      </c>
      <c r="K292" s="270"/>
      <c r="L292" s="223" t="s">
        <v>29</v>
      </c>
      <c r="M292" s="223">
        <v>4</v>
      </c>
      <c r="N292" s="249" t="s">
        <v>19</v>
      </c>
      <c r="O292" s="249"/>
      <c r="P292" s="249"/>
      <c r="Q292" s="223" t="s">
        <v>18</v>
      </c>
      <c r="W292" s="42">
        <f t="shared" si="4"/>
        <v>0</v>
      </c>
    </row>
    <row r="293" spans="2:23" ht="30" hidden="1" customHeight="1">
      <c r="B293" s="23"/>
      <c r="C293" s="249">
        <v>2018</v>
      </c>
      <c r="D293" s="249"/>
      <c r="E293" s="225" t="s">
        <v>1009</v>
      </c>
      <c r="F293" s="270" t="s">
        <v>1008</v>
      </c>
      <c r="G293" s="270"/>
      <c r="H293" s="270"/>
      <c r="I293" s="225" t="s">
        <v>450</v>
      </c>
      <c r="J293" s="270" t="s">
        <v>17</v>
      </c>
      <c r="K293" s="270"/>
      <c r="L293" s="223" t="s">
        <v>29</v>
      </c>
      <c r="M293" s="223">
        <v>4</v>
      </c>
      <c r="N293" s="249" t="s">
        <v>19</v>
      </c>
      <c r="O293" s="249"/>
      <c r="P293" s="249"/>
      <c r="Q293" s="223" t="s">
        <v>18</v>
      </c>
      <c r="W293" s="42">
        <f t="shared" si="4"/>
        <v>0</v>
      </c>
    </row>
    <row r="294" spans="2:23" ht="30" hidden="1" customHeight="1">
      <c r="B294" s="23"/>
      <c r="C294" s="249">
        <v>2018</v>
      </c>
      <c r="D294" s="249"/>
      <c r="E294" s="225" t="s">
        <v>1007</v>
      </c>
      <c r="F294" s="270" t="s">
        <v>1006</v>
      </c>
      <c r="G294" s="270"/>
      <c r="H294" s="270"/>
      <c r="I294" s="225" t="s">
        <v>450</v>
      </c>
      <c r="J294" s="270" t="s">
        <v>17</v>
      </c>
      <c r="K294" s="270"/>
      <c r="L294" s="223" t="s">
        <v>29</v>
      </c>
      <c r="M294" s="223">
        <v>4</v>
      </c>
      <c r="N294" s="249" t="s">
        <v>19</v>
      </c>
      <c r="O294" s="249"/>
      <c r="P294" s="249"/>
      <c r="Q294" s="223" t="s">
        <v>18</v>
      </c>
      <c r="W294" s="42">
        <f t="shared" si="4"/>
        <v>0</v>
      </c>
    </row>
    <row r="295" spans="2:23" ht="30" hidden="1" customHeight="1">
      <c r="B295" s="23"/>
      <c r="C295" s="249">
        <v>2018</v>
      </c>
      <c r="D295" s="249"/>
      <c r="E295" s="225" t="s">
        <v>1005</v>
      </c>
      <c r="F295" s="270" t="s">
        <v>1004</v>
      </c>
      <c r="G295" s="270"/>
      <c r="H295" s="270"/>
      <c r="I295" s="225" t="s">
        <v>450</v>
      </c>
      <c r="J295" s="270" t="s">
        <v>17</v>
      </c>
      <c r="K295" s="270"/>
      <c r="L295" s="223" t="s">
        <v>29</v>
      </c>
      <c r="M295" s="223">
        <v>4</v>
      </c>
      <c r="N295" s="249" t="s">
        <v>19</v>
      </c>
      <c r="O295" s="249"/>
      <c r="P295" s="249"/>
      <c r="Q295" s="223" t="s">
        <v>18</v>
      </c>
      <c r="W295" s="42">
        <f t="shared" si="4"/>
        <v>0</v>
      </c>
    </row>
    <row r="296" spans="2:23" ht="30" hidden="1" customHeight="1">
      <c r="B296" s="23"/>
      <c r="C296" s="249">
        <v>2018</v>
      </c>
      <c r="D296" s="249"/>
      <c r="E296" s="225" t="s">
        <v>1003</v>
      </c>
      <c r="F296" s="270" t="s">
        <v>1002</v>
      </c>
      <c r="G296" s="270"/>
      <c r="H296" s="270"/>
      <c r="I296" s="225" t="s">
        <v>450</v>
      </c>
      <c r="J296" s="270" t="s">
        <v>17</v>
      </c>
      <c r="K296" s="270"/>
      <c r="L296" s="223" t="s">
        <v>29</v>
      </c>
      <c r="M296" s="223">
        <v>4</v>
      </c>
      <c r="N296" s="249" t="s">
        <v>19</v>
      </c>
      <c r="O296" s="249"/>
      <c r="P296" s="249"/>
      <c r="Q296" s="223" t="s">
        <v>18</v>
      </c>
      <c r="W296" s="42">
        <f t="shared" si="4"/>
        <v>0</v>
      </c>
    </row>
    <row r="297" spans="2:23" ht="30" hidden="1" customHeight="1">
      <c r="B297" s="23"/>
      <c r="C297" s="249">
        <v>2018</v>
      </c>
      <c r="D297" s="249"/>
      <c r="E297" s="225" t="s">
        <v>1001</v>
      </c>
      <c r="F297" s="270" t="s">
        <v>1000</v>
      </c>
      <c r="G297" s="270"/>
      <c r="H297" s="270"/>
      <c r="I297" s="225" t="s">
        <v>450</v>
      </c>
      <c r="J297" s="270" t="s">
        <v>17</v>
      </c>
      <c r="K297" s="270"/>
      <c r="L297" s="223" t="s">
        <v>18</v>
      </c>
      <c r="M297" s="223">
        <v>4</v>
      </c>
      <c r="N297" s="249" t="s">
        <v>19</v>
      </c>
      <c r="O297" s="249"/>
      <c r="P297" s="249"/>
      <c r="Q297" s="223" t="s">
        <v>18</v>
      </c>
      <c r="W297" s="42">
        <f t="shared" si="4"/>
        <v>0</v>
      </c>
    </row>
    <row r="298" spans="2:23" ht="30" hidden="1" customHeight="1">
      <c r="B298" s="26"/>
      <c r="C298" s="249">
        <v>2018</v>
      </c>
      <c r="D298" s="249"/>
      <c r="E298" s="225" t="s">
        <v>999</v>
      </c>
      <c r="F298" s="270" t="s">
        <v>998</v>
      </c>
      <c r="G298" s="270"/>
      <c r="H298" s="270"/>
      <c r="I298" s="225" t="s">
        <v>450</v>
      </c>
      <c r="J298" s="270" t="s">
        <v>17</v>
      </c>
      <c r="K298" s="270"/>
      <c r="L298" s="223" t="s">
        <v>29</v>
      </c>
      <c r="M298" s="223">
        <v>5</v>
      </c>
      <c r="N298" s="249" t="s">
        <v>19</v>
      </c>
      <c r="O298" s="249"/>
      <c r="P298" s="249"/>
      <c r="Q298" s="223" t="s">
        <v>18</v>
      </c>
      <c r="W298" s="42">
        <f t="shared" si="4"/>
        <v>0</v>
      </c>
    </row>
    <row r="299" spans="2:23" ht="30" hidden="1" customHeight="1">
      <c r="B299" s="26"/>
      <c r="C299" s="249">
        <v>2018</v>
      </c>
      <c r="D299" s="249"/>
      <c r="E299" s="225" t="s">
        <v>997</v>
      </c>
      <c r="F299" s="270" t="s">
        <v>996</v>
      </c>
      <c r="G299" s="270"/>
      <c r="H299" s="270"/>
      <c r="I299" s="225" t="s">
        <v>450</v>
      </c>
      <c r="J299" s="270" t="s">
        <v>17</v>
      </c>
      <c r="K299" s="270"/>
      <c r="L299" s="223" t="s">
        <v>29</v>
      </c>
      <c r="M299" s="223">
        <v>5</v>
      </c>
      <c r="N299" s="249" t="s">
        <v>19</v>
      </c>
      <c r="O299" s="249"/>
      <c r="P299" s="249"/>
      <c r="Q299" s="223" t="s">
        <v>18</v>
      </c>
      <c r="W299" s="42">
        <f t="shared" si="4"/>
        <v>0</v>
      </c>
    </row>
    <row r="300" spans="2:23" ht="30" hidden="1" customHeight="1">
      <c r="B300" s="23"/>
      <c r="C300" s="249">
        <v>2018</v>
      </c>
      <c r="D300" s="249"/>
      <c r="E300" s="225" t="s">
        <v>995</v>
      </c>
      <c r="F300" s="270" t="s">
        <v>994</v>
      </c>
      <c r="G300" s="270"/>
      <c r="H300" s="270"/>
      <c r="I300" s="225" t="s">
        <v>450</v>
      </c>
      <c r="J300" s="270" t="s">
        <v>17</v>
      </c>
      <c r="K300" s="270"/>
      <c r="L300" s="223" t="s">
        <v>29</v>
      </c>
      <c r="M300" s="223">
        <v>4</v>
      </c>
      <c r="N300" s="249" t="s">
        <v>19</v>
      </c>
      <c r="O300" s="249"/>
      <c r="P300" s="249"/>
      <c r="Q300" s="223" t="s">
        <v>18</v>
      </c>
      <c r="W300" s="42">
        <f t="shared" si="4"/>
        <v>0</v>
      </c>
    </row>
    <row r="301" spans="2:23" ht="30" hidden="1" customHeight="1">
      <c r="B301" s="23"/>
      <c r="C301" s="249">
        <v>2018</v>
      </c>
      <c r="D301" s="249"/>
      <c r="E301" s="225" t="s">
        <v>993</v>
      </c>
      <c r="F301" s="270" t="s">
        <v>992</v>
      </c>
      <c r="G301" s="270"/>
      <c r="H301" s="270"/>
      <c r="I301" s="225" t="s">
        <v>450</v>
      </c>
      <c r="J301" s="270" t="s">
        <v>17</v>
      </c>
      <c r="K301" s="270"/>
      <c r="L301" s="223" t="s">
        <v>29</v>
      </c>
      <c r="M301" s="223">
        <v>4</v>
      </c>
      <c r="N301" s="249" t="s">
        <v>19</v>
      </c>
      <c r="O301" s="249"/>
      <c r="P301" s="249"/>
      <c r="Q301" s="223" t="s">
        <v>18</v>
      </c>
      <c r="W301" s="42">
        <f t="shared" si="4"/>
        <v>0</v>
      </c>
    </row>
    <row r="302" spans="2:23" ht="30" hidden="1" customHeight="1">
      <c r="B302" s="23"/>
      <c r="C302" s="249">
        <v>2018</v>
      </c>
      <c r="D302" s="249"/>
      <c r="E302" s="225" t="s">
        <v>991</v>
      </c>
      <c r="F302" s="270" t="s">
        <v>990</v>
      </c>
      <c r="G302" s="270"/>
      <c r="H302" s="270"/>
      <c r="I302" s="225" t="s">
        <v>450</v>
      </c>
      <c r="J302" s="270" t="s">
        <v>17</v>
      </c>
      <c r="K302" s="270"/>
      <c r="L302" s="223" t="s">
        <v>29</v>
      </c>
      <c r="M302" s="223">
        <v>4</v>
      </c>
      <c r="N302" s="249" t="s">
        <v>19</v>
      </c>
      <c r="O302" s="249"/>
      <c r="P302" s="249"/>
      <c r="Q302" s="223" t="s">
        <v>18</v>
      </c>
      <c r="W302" s="42">
        <f t="shared" si="4"/>
        <v>0</v>
      </c>
    </row>
    <row r="303" spans="2:23" ht="30" hidden="1" customHeight="1">
      <c r="B303" s="23"/>
      <c r="C303" s="249">
        <v>2018</v>
      </c>
      <c r="D303" s="249"/>
      <c r="E303" s="225" t="s">
        <v>989</v>
      </c>
      <c r="F303" s="270" t="s">
        <v>988</v>
      </c>
      <c r="G303" s="270"/>
      <c r="H303" s="270"/>
      <c r="I303" s="225" t="s">
        <v>450</v>
      </c>
      <c r="J303" s="270" t="s">
        <v>17</v>
      </c>
      <c r="K303" s="270"/>
      <c r="L303" s="223" t="s">
        <v>29</v>
      </c>
      <c r="M303" s="223">
        <v>4</v>
      </c>
      <c r="N303" s="249" t="s">
        <v>19</v>
      </c>
      <c r="O303" s="249"/>
      <c r="P303" s="249"/>
      <c r="Q303" s="223" t="s">
        <v>18</v>
      </c>
      <c r="W303" s="42">
        <f t="shared" si="4"/>
        <v>0</v>
      </c>
    </row>
    <row r="304" spans="2:23" ht="30" hidden="1" customHeight="1">
      <c r="B304" s="23"/>
      <c r="C304" s="249">
        <v>2018</v>
      </c>
      <c r="D304" s="249"/>
      <c r="E304" s="225" t="s">
        <v>987</v>
      </c>
      <c r="F304" s="270" t="s">
        <v>986</v>
      </c>
      <c r="G304" s="270"/>
      <c r="H304" s="270"/>
      <c r="I304" s="225" t="s">
        <v>450</v>
      </c>
      <c r="J304" s="270" t="s">
        <v>17</v>
      </c>
      <c r="K304" s="270"/>
      <c r="L304" s="223" t="s">
        <v>29</v>
      </c>
      <c r="M304" s="223">
        <v>4</v>
      </c>
      <c r="N304" s="249" t="s">
        <v>19</v>
      </c>
      <c r="O304" s="249"/>
      <c r="P304" s="249"/>
      <c r="Q304" s="223" t="s">
        <v>18</v>
      </c>
      <c r="W304" s="42">
        <f t="shared" si="4"/>
        <v>0</v>
      </c>
    </row>
    <row r="305" spans="2:23" ht="30" hidden="1" customHeight="1">
      <c r="B305" s="23"/>
      <c r="C305" s="249">
        <v>2018</v>
      </c>
      <c r="D305" s="249"/>
      <c r="E305" s="225" t="s">
        <v>985</v>
      </c>
      <c r="F305" s="270" t="s">
        <v>984</v>
      </c>
      <c r="G305" s="270"/>
      <c r="H305" s="270"/>
      <c r="I305" s="225" t="s">
        <v>450</v>
      </c>
      <c r="J305" s="270" t="s">
        <v>17</v>
      </c>
      <c r="K305" s="270"/>
      <c r="L305" s="223" t="s">
        <v>29</v>
      </c>
      <c r="M305" s="223">
        <v>4</v>
      </c>
      <c r="N305" s="249" t="s">
        <v>19</v>
      </c>
      <c r="O305" s="249"/>
      <c r="P305" s="249"/>
      <c r="Q305" s="223" t="s">
        <v>18</v>
      </c>
      <c r="W305" s="42">
        <f t="shared" si="4"/>
        <v>0</v>
      </c>
    </row>
    <row r="306" spans="2:23" ht="30" hidden="1" customHeight="1">
      <c r="B306" s="23"/>
      <c r="C306" s="249">
        <v>2018</v>
      </c>
      <c r="D306" s="249"/>
      <c r="E306" s="225" t="s">
        <v>983</v>
      </c>
      <c r="F306" s="270" t="s">
        <v>982</v>
      </c>
      <c r="G306" s="270"/>
      <c r="H306" s="270"/>
      <c r="I306" s="225" t="s">
        <v>450</v>
      </c>
      <c r="J306" s="270" t="s">
        <v>17</v>
      </c>
      <c r="K306" s="270"/>
      <c r="L306" s="223" t="s">
        <v>29</v>
      </c>
      <c r="M306" s="223">
        <v>4</v>
      </c>
      <c r="N306" s="249" t="s">
        <v>19</v>
      </c>
      <c r="O306" s="249"/>
      <c r="P306" s="249"/>
      <c r="Q306" s="223" t="s">
        <v>18</v>
      </c>
      <c r="W306" s="42">
        <f t="shared" si="4"/>
        <v>0</v>
      </c>
    </row>
    <row r="307" spans="2:23" ht="30" hidden="1" customHeight="1">
      <c r="B307" s="23"/>
      <c r="C307" s="249">
        <v>2018</v>
      </c>
      <c r="D307" s="249"/>
      <c r="E307" s="225" t="s">
        <v>981</v>
      </c>
      <c r="F307" s="270" t="s">
        <v>980</v>
      </c>
      <c r="G307" s="270"/>
      <c r="H307" s="270"/>
      <c r="I307" s="225" t="s">
        <v>450</v>
      </c>
      <c r="J307" s="270" t="s">
        <v>17</v>
      </c>
      <c r="K307" s="270"/>
      <c r="L307" s="223" t="s">
        <v>29</v>
      </c>
      <c r="M307" s="223">
        <v>4</v>
      </c>
      <c r="N307" s="249" t="s">
        <v>19</v>
      </c>
      <c r="O307" s="249"/>
      <c r="P307" s="249"/>
      <c r="Q307" s="223" t="s">
        <v>18</v>
      </c>
      <c r="W307" s="42">
        <f t="shared" si="4"/>
        <v>0</v>
      </c>
    </row>
    <row r="308" spans="2:23" ht="30" hidden="1" customHeight="1">
      <c r="B308" s="23"/>
      <c r="C308" s="249">
        <v>2018</v>
      </c>
      <c r="D308" s="249"/>
      <c r="E308" s="225" t="s">
        <v>979</v>
      </c>
      <c r="F308" s="270" t="s">
        <v>978</v>
      </c>
      <c r="G308" s="270"/>
      <c r="H308" s="270"/>
      <c r="I308" s="225" t="s">
        <v>450</v>
      </c>
      <c r="J308" s="270" t="s">
        <v>17</v>
      </c>
      <c r="K308" s="270"/>
      <c r="L308" s="223" t="s">
        <v>29</v>
      </c>
      <c r="M308" s="223">
        <v>4</v>
      </c>
      <c r="N308" s="249" t="s">
        <v>19</v>
      </c>
      <c r="O308" s="249"/>
      <c r="P308" s="249"/>
      <c r="Q308" s="223" t="s">
        <v>18</v>
      </c>
      <c r="W308" s="42">
        <f t="shared" si="4"/>
        <v>0</v>
      </c>
    </row>
    <row r="309" spans="2:23" ht="30" hidden="1" customHeight="1">
      <c r="B309" s="23"/>
      <c r="C309" s="249">
        <v>2018</v>
      </c>
      <c r="D309" s="249"/>
      <c r="E309" s="225" t="s">
        <v>977</v>
      </c>
      <c r="F309" s="270" t="s">
        <v>976</v>
      </c>
      <c r="G309" s="270"/>
      <c r="H309" s="270"/>
      <c r="I309" s="225" t="s">
        <v>450</v>
      </c>
      <c r="J309" s="270" t="s">
        <v>17</v>
      </c>
      <c r="K309" s="270"/>
      <c r="L309" s="223" t="s">
        <v>29</v>
      </c>
      <c r="M309" s="223">
        <v>4</v>
      </c>
      <c r="N309" s="249" t="s">
        <v>19</v>
      </c>
      <c r="O309" s="249"/>
      <c r="P309" s="249"/>
      <c r="Q309" s="223" t="s">
        <v>18</v>
      </c>
      <c r="W309" s="42">
        <f t="shared" si="4"/>
        <v>0</v>
      </c>
    </row>
    <row r="310" spans="2:23" ht="30" hidden="1" customHeight="1">
      <c r="B310" s="23"/>
      <c r="C310" s="249">
        <v>2018</v>
      </c>
      <c r="D310" s="249"/>
      <c r="E310" s="225" t="s">
        <v>975</v>
      </c>
      <c r="F310" s="270" t="s">
        <v>974</v>
      </c>
      <c r="G310" s="270"/>
      <c r="H310" s="270"/>
      <c r="I310" s="225" t="s">
        <v>450</v>
      </c>
      <c r="J310" s="270" t="s">
        <v>17</v>
      </c>
      <c r="K310" s="270"/>
      <c r="L310" s="223" t="s">
        <v>29</v>
      </c>
      <c r="M310" s="223">
        <v>4</v>
      </c>
      <c r="N310" s="249" t="s">
        <v>19</v>
      </c>
      <c r="O310" s="249"/>
      <c r="P310" s="249"/>
      <c r="Q310" s="223" t="s">
        <v>18</v>
      </c>
      <c r="W310" s="42">
        <f t="shared" si="4"/>
        <v>0</v>
      </c>
    </row>
    <row r="311" spans="2:23" ht="30" hidden="1" customHeight="1">
      <c r="B311" s="23"/>
      <c r="C311" s="249">
        <v>2018</v>
      </c>
      <c r="D311" s="249"/>
      <c r="E311" s="225" t="s">
        <v>973</v>
      </c>
      <c r="F311" s="270" t="s">
        <v>972</v>
      </c>
      <c r="G311" s="270"/>
      <c r="H311" s="270"/>
      <c r="I311" s="225" t="s">
        <v>450</v>
      </c>
      <c r="J311" s="270" t="s">
        <v>17</v>
      </c>
      <c r="K311" s="270"/>
      <c r="L311" s="223" t="s">
        <v>29</v>
      </c>
      <c r="M311" s="223">
        <v>4</v>
      </c>
      <c r="N311" s="249" t="s">
        <v>19</v>
      </c>
      <c r="O311" s="249"/>
      <c r="P311" s="249"/>
      <c r="Q311" s="223" t="s">
        <v>18</v>
      </c>
      <c r="W311" s="42">
        <f t="shared" si="4"/>
        <v>0</v>
      </c>
    </row>
    <row r="312" spans="2:23" s="41" customFormat="1" ht="30" hidden="1" customHeight="1">
      <c r="B312" s="24"/>
      <c r="C312" s="259">
        <v>2018</v>
      </c>
      <c r="D312" s="259"/>
      <c r="E312" s="8" t="s">
        <v>971</v>
      </c>
      <c r="F312" s="261" t="s">
        <v>970</v>
      </c>
      <c r="G312" s="261"/>
      <c r="H312" s="261"/>
      <c r="I312" s="8" t="s">
        <v>450</v>
      </c>
      <c r="J312" s="261" t="s">
        <v>17</v>
      </c>
      <c r="K312" s="261"/>
      <c r="L312" s="226" t="s">
        <v>18</v>
      </c>
      <c r="M312" s="226">
        <v>3</v>
      </c>
      <c r="N312" s="259" t="s">
        <v>19</v>
      </c>
      <c r="O312" s="259"/>
      <c r="P312" s="259"/>
      <c r="Q312" s="226" t="s">
        <v>18</v>
      </c>
      <c r="R312" s="40"/>
      <c r="S312" s="40"/>
      <c r="T312" s="40"/>
      <c r="U312" s="40"/>
      <c r="V312" s="40"/>
      <c r="W312" s="40">
        <f t="shared" si="4"/>
        <v>0</v>
      </c>
    </row>
    <row r="313" spans="2:23" ht="30" hidden="1" customHeight="1">
      <c r="B313" s="23"/>
      <c r="C313" s="249">
        <v>2018</v>
      </c>
      <c r="D313" s="249"/>
      <c r="E313" s="225" t="s">
        <v>969</v>
      </c>
      <c r="F313" s="270" t="s">
        <v>968</v>
      </c>
      <c r="G313" s="270"/>
      <c r="H313" s="270"/>
      <c r="I313" s="225" t="s">
        <v>450</v>
      </c>
      <c r="J313" s="270" t="s">
        <v>17</v>
      </c>
      <c r="K313" s="270"/>
      <c r="L313" s="223" t="s">
        <v>29</v>
      </c>
      <c r="M313" s="223">
        <v>4</v>
      </c>
      <c r="N313" s="249" t="s">
        <v>19</v>
      </c>
      <c r="O313" s="249"/>
      <c r="P313" s="249"/>
      <c r="Q313" s="223" t="s">
        <v>18</v>
      </c>
      <c r="W313" s="42">
        <f t="shared" si="4"/>
        <v>0</v>
      </c>
    </row>
    <row r="314" spans="2:23" ht="30" hidden="1" customHeight="1">
      <c r="B314" s="23"/>
      <c r="C314" s="249">
        <v>2018</v>
      </c>
      <c r="D314" s="249"/>
      <c r="E314" s="225" t="s">
        <v>967</v>
      </c>
      <c r="F314" s="270" t="s">
        <v>966</v>
      </c>
      <c r="G314" s="270"/>
      <c r="H314" s="270"/>
      <c r="I314" s="225" t="s">
        <v>450</v>
      </c>
      <c r="J314" s="270" t="s">
        <v>17</v>
      </c>
      <c r="K314" s="270"/>
      <c r="L314" s="223" t="s">
        <v>29</v>
      </c>
      <c r="M314" s="223">
        <v>4</v>
      </c>
      <c r="N314" s="249" t="s">
        <v>19</v>
      </c>
      <c r="O314" s="249"/>
      <c r="P314" s="249"/>
      <c r="Q314" s="223" t="s">
        <v>18</v>
      </c>
      <c r="W314" s="42">
        <f t="shared" si="4"/>
        <v>0</v>
      </c>
    </row>
    <row r="315" spans="2:23" s="39" customFormat="1" ht="30" hidden="1" customHeight="1">
      <c r="B315" s="25"/>
      <c r="C315" s="256">
        <v>2018</v>
      </c>
      <c r="D315" s="256"/>
      <c r="E315" s="231" t="s">
        <v>965</v>
      </c>
      <c r="F315" s="258" t="s">
        <v>964</v>
      </c>
      <c r="G315" s="258"/>
      <c r="H315" s="258"/>
      <c r="I315" s="231" t="s">
        <v>450</v>
      </c>
      <c r="J315" s="258" t="s">
        <v>17</v>
      </c>
      <c r="K315" s="258"/>
      <c r="L315" s="229" t="s">
        <v>18</v>
      </c>
      <c r="M315" s="229">
        <v>2</v>
      </c>
      <c r="N315" s="256" t="s">
        <v>19</v>
      </c>
      <c r="O315" s="256"/>
      <c r="P315" s="256"/>
      <c r="Q315" s="229" t="s">
        <v>18</v>
      </c>
      <c r="R315" s="38"/>
      <c r="S315" s="38">
        <f>S316+S318+S320+S323+S327+S330+S332+S335+S341+S353+S359+S361+S364+S366+S368</f>
        <v>278550.43000000005</v>
      </c>
      <c r="T315" s="38">
        <f>T316+T318+T320+T323+T327+T330+T332+T335+T341+T353+T359+T361+T364+T366+T368</f>
        <v>13787.300000000001</v>
      </c>
      <c r="U315" s="38"/>
      <c r="V315" s="38">
        <f>V316+V318+V320+V323+V327+V330+V332+V335+V341+V353+V359+V361+V364+V366+V368</f>
        <v>13055.65</v>
      </c>
      <c r="W315" s="38">
        <f t="shared" si="4"/>
        <v>305393.38000000006</v>
      </c>
    </row>
    <row r="316" spans="2:23" s="41" customFormat="1" ht="30" hidden="1" customHeight="1">
      <c r="B316" s="24"/>
      <c r="C316" s="259">
        <v>2018</v>
      </c>
      <c r="D316" s="259"/>
      <c r="E316" s="8" t="s">
        <v>963</v>
      </c>
      <c r="F316" s="261" t="s">
        <v>962</v>
      </c>
      <c r="G316" s="261"/>
      <c r="H316" s="261"/>
      <c r="I316" s="8" t="s">
        <v>450</v>
      </c>
      <c r="J316" s="261" t="s">
        <v>17</v>
      </c>
      <c r="K316" s="261"/>
      <c r="L316" s="226" t="s">
        <v>18</v>
      </c>
      <c r="M316" s="226">
        <v>3</v>
      </c>
      <c r="N316" s="259" t="s">
        <v>19</v>
      </c>
      <c r="O316" s="259"/>
      <c r="P316" s="259"/>
      <c r="Q316" s="226" t="s">
        <v>18</v>
      </c>
      <c r="R316" s="40"/>
      <c r="S316" s="40"/>
      <c r="T316" s="40"/>
      <c r="U316" s="40"/>
      <c r="V316" s="40"/>
      <c r="W316" s="40">
        <f t="shared" si="4"/>
        <v>0</v>
      </c>
    </row>
    <row r="317" spans="2:23" ht="30" hidden="1" customHeight="1">
      <c r="B317" s="23"/>
      <c r="C317" s="249">
        <v>2018</v>
      </c>
      <c r="D317" s="249"/>
      <c r="E317" s="225" t="s">
        <v>961</v>
      </c>
      <c r="F317" s="270" t="s">
        <v>960</v>
      </c>
      <c r="G317" s="270"/>
      <c r="H317" s="270"/>
      <c r="I317" s="225" t="s">
        <v>450</v>
      </c>
      <c r="J317" s="270" t="s">
        <v>17</v>
      </c>
      <c r="K317" s="270"/>
      <c r="L317" s="223" t="s">
        <v>29</v>
      </c>
      <c r="M317" s="223">
        <v>4</v>
      </c>
      <c r="N317" s="249" t="s">
        <v>19</v>
      </c>
      <c r="O317" s="249"/>
      <c r="P317" s="249"/>
      <c r="Q317" s="223" t="s">
        <v>18</v>
      </c>
      <c r="W317" s="42">
        <f t="shared" si="4"/>
        <v>0</v>
      </c>
    </row>
    <row r="318" spans="2:23" s="41" customFormat="1" ht="30" hidden="1" customHeight="1">
      <c r="B318" s="24"/>
      <c r="C318" s="259">
        <v>2018</v>
      </c>
      <c r="D318" s="259"/>
      <c r="E318" s="8" t="s">
        <v>959</v>
      </c>
      <c r="F318" s="261" t="s">
        <v>958</v>
      </c>
      <c r="G318" s="261"/>
      <c r="H318" s="261"/>
      <c r="I318" s="8" t="s">
        <v>450</v>
      </c>
      <c r="J318" s="261" t="s">
        <v>17</v>
      </c>
      <c r="K318" s="261"/>
      <c r="L318" s="226" t="s">
        <v>18</v>
      </c>
      <c r="M318" s="226">
        <v>3</v>
      </c>
      <c r="N318" s="259" t="s">
        <v>19</v>
      </c>
      <c r="O318" s="259"/>
      <c r="P318" s="259"/>
      <c r="Q318" s="226" t="s">
        <v>18</v>
      </c>
      <c r="R318" s="40"/>
      <c r="S318" s="40"/>
      <c r="T318" s="40"/>
      <c r="U318" s="40"/>
      <c r="V318" s="40"/>
      <c r="W318" s="40">
        <f t="shared" si="4"/>
        <v>0</v>
      </c>
    </row>
    <row r="319" spans="2:23" ht="30" hidden="1" customHeight="1">
      <c r="B319" s="23"/>
      <c r="C319" s="249">
        <v>2018</v>
      </c>
      <c r="D319" s="249"/>
      <c r="E319" s="225" t="s">
        <v>957</v>
      </c>
      <c r="F319" s="270" t="s">
        <v>956</v>
      </c>
      <c r="G319" s="270"/>
      <c r="H319" s="270"/>
      <c r="I319" s="225" t="s">
        <v>450</v>
      </c>
      <c r="J319" s="270" t="s">
        <v>17</v>
      </c>
      <c r="K319" s="270"/>
      <c r="L319" s="223" t="s">
        <v>29</v>
      </c>
      <c r="M319" s="223">
        <v>4</v>
      </c>
      <c r="N319" s="249" t="s">
        <v>19</v>
      </c>
      <c r="O319" s="249"/>
      <c r="P319" s="249"/>
      <c r="Q319" s="223" t="s">
        <v>18</v>
      </c>
      <c r="W319" s="42">
        <f t="shared" si="4"/>
        <v>0</v>
      </c>
    </row>
    <row r="320" spans="2:23" s="41" customFormat="1" ht="43.5" hidden="1" customHeight="1">
      <c r="B320" s="24"/>
      <c r="C320" s="259">
        <v>2018</v>
      </c>
      <c r="D320" s="259"/>
      <c r="E320" s="8" t="s">
        <v>955</v>
      </c>
      <c r="F320" s="261" t="s">
        <v>954</v>
      </c>
      <c r="G320" s="261"/>
      <c r="H320" s="261"/>
      <c r="I320" s="8" t="s">
        <v>450</v>
      </c>
      <c r="J320" s="261" t="s">
        <v>17</v>
      </c>
      <c r="K320" s="261"/>
      <c r="L320" s="226" t="s">
        <v>18</v>
      </c>
      <c r="M320" s="226">
        <v>3</v>
      </c>
      <c r="N320" s="259" t="s">
        <v>19</v>
      </c>
      <c r="O320" s="259"/>
      <c r="P320" s="259"/>
      <c r="Q320" s="226" t="s">
        <v>18</v>
      </c>
      <c r="R320" s="40"/>
      <c r="S320" s="40">
        <f>S321+S322</f>
        <v>0</v>
      </c>
      <c r="T320" s="40"/>
      <c r="U320" s="40"/>
      <c r="V320" s="40"/>
      <c r="W320" s="40">
        <f t="shared" si="4"/>
        <v>0</v>
      </c>
    </row>
    <row r="321" spans="2:23" ht="30" hidden="1" customHeight="1">
      <c r="B321" s="23"/>
      <c r="C321" s="249">
        <v>2018</v>
      </c>
      <c r="D321" s="249"/>
      <c r="E321" s="225" t="s">
        <v>953</v>
      </c>
      <c r="F321" s="270" t="s">
        <v>952</v>
      </c>
      <c r="G321" s="270"/>
      <c r="H321" s="270"/>
      <c r="I321" s="225" t="s">
        <v>450</v>
      </c>
      <c r="J321" s="270" t="s">
        <v>17</v>
      </c>
      <c r="K321" s="270"/>
      <c r="L321" s="223" t="s">
        <v>29</v>
      </c>
      <c r="M321" s="223">
        <v>4</v>
      </c>
      <c r="N321" s="249" t="s">
        <v>19</v>
      </c>
      <c r="O321" s="249"/>
      <c r="P321" s="249"/>
      <c r="Q321" s="223" t="s">
        <v>18</v>
      </c>
      <c r="W321" s="42">
        <f t="shared" si="4"/>
        <v>0</v>
      </c>
    </row>
    <row r="322" spans="2:23" ht="30" hidden="1" customHeight="1">
      <c r="B322" s="23"/>
      <c r="C322" s="249">
        <v>2018</v>
      </c>
      <c r="D322" s="249"/>
      <c r="E322" s="225" t="s">
        <v>951</v>
      </c>
      <c r="F322" s="270" t="s">
        <v>950</v>
      </c>
      <c r="G322" s="270"/>
      <c r="H322" s="270"/>
      <c r="I322" s="225" t="s">
        <v>450</v>
      </c>
      <c r="J322" s="270" t="s">
        <v>17</v>
      </c>
      <c r="K322" s="270"/>
      <c r="L322" s="223" t="s">
        <v>29</v>
      </c>
      <c r="M322" s="223">
        <v>4</v>
      </c>
      <c r="N322" s="249" t="s">
        <v>19</v>
      </c>
      <c r="O322" s="249"/>
      <c r="P322" s="249"/>
      <c r="Q322" s="223" t="s">
        <v>18</v>
      </c>
      <c r="W322" s="42">
        <f t="shared" si="4"/>
        <v>0</v>
      </c>
    </row>
    <row r="323" spans="2:23" s="41" customFormat="1" ht="30" hidden="1" customHeight="1">
      <c r="B323" s="24"/>
      <c r="C323" s="259">
        <v>2018</v>
      </c>
      <c r="D323" s="259"/>
      <c r="E323" s="8" t="s">
        <v>949</v>
      </c>
      <c r="F323" s="261" t="s">
        <v>948</v>
      </c>
      <c r="G323" s="261"/>
      <c r="H323" s="261"/>
      <c r="I323" s="8" t="s">
        <v>450</v>
      </c>
      <c r="J323" s="261" t="s">
        <v>17</v>
      </c>
      <c r="K323" s="261"/>
      <c r="L323" s="226" t="s">
        <v>18</v>
      </c>
      <c r="M323" s="226">
        <v>3</v>
      </c>
      <c r="N323" s="259" t="s">
        <v>19</v>
      </c>
      <c r="O323" s="259"/>
      <c r="P323" s="259"/>
      <c r="Q323" s="226" t="s">
        <v>18</v>
      </c>
      <c r="R323" s="40"/>
      <c r="S323" s="40">
        <f>S324+S326+S325</f>
        <v>1121.94</v>
      </c>
      <c r="T323" s="40"/>
      <c r="U323" s="40"/>
      <c r="V323" s="40">
        <f>V324+V325+V326</f>
        <v>0</v>
      </c>
      <c r="W323" s="40">
        <f t="shared" si="4"/>
        <v>1121.94</v>
      </c>
    </row>
    <row r="324" spans="2:23" ht="30" hidden="1" customHeight="1">
      <c r="B324" s="23"/>
      <c r="C324" s="249">
        <v>2018</v>
      </c>
      <c r="D324" s="249"/>
      <c r="E324" s="225" t="s">
        <v>947</v>
      </c>
      <c r="F324" s="270" t="s">
        <v>946</v>
      </c>
      <c r="G324" s="270"/>
      <c r="H324" s="270"/>
      <c r="I324" s="225" t="s">
        <v>450</v>
      </c>
      <c r="J324" s="270" t="s">
        <v>17</v>
      </c>
      <c r="K324" s="270"/>
      <c r="L324" s="223" t="s">
        <v>29</v>
      </c>
      <c r="M324" s="223">
        <v>4</v>
      </c>
      <c r="N324" s="249" t="s">
        <v>19</v>
      </c>
      <c r="O324" s="249"/>
      <c r="P324" s="249"/>
      <c r="Q324" s="223" t="s">
        <v>18</v>
      </c>
      <c r="W324" s="42">
        <f t="shared" ref="W324:W387" si="5">R324+S324+T324+U324+V324</f>
        <v>0</v>
      </c>
    </row>
    <row r="325" spans="2:23" ht="30" customHeight="1">
      <c r="B325" s="23"/>
      <c r="C325" s="249">
        <v>2018</v>
      </c>
      <c r="D325" s="249"/>
      <c r="E325" s="225" t="s">
        <v>945</v>
      </c>
      <c r="F325" s="270" t="s">
        <v>944</v>
      </c>
      <c r="G325" s="270"/>
      <c r="H325" s="270"/>
      <c r="I325" s="225" t="s">
        <v>450</v>
      </c>
      <c r="J325" s="270" t="s">
        <v>17</v>
      </c>
      <c r="K325" s="270"/>
      <c r="L325" s="223" t="s">
        <v>29</v>
      </c>
      <c r="M325" s="223">
        <v>4</v>
      </c>
      <c r="N325" s="249" t="s">
        <v>19</v>
      </c>
      <c r="O325" s="249"/>
      <c r="P325" s="249"/>
      <c r="Q325" s="223" t="s">
        <v>18</v>
      </c>
      <c r="S325" s="42">
        <v>183.66</v>
      </c>
      <c r="W325" s="42">
        <f t="shared" si="5"/>
        <v>183.66</v>
      </c>
    </row>
    <row r="326" spans="2:23" ht="30" customHeight="1">
      <c r="B326" s="23"/>
      <c r="C326" s="249">
        <v>2018</v>
      </c>
      <c r="D326" s="249"/>
      <c r="E326" s="225" t="s">
        <v>943</v>
      </c>
      <c r="F326" s="270" t="s">
        <v>942</v>
      </c>
      <c r="G326" s="270"/>
      <c r="H326" s="270"/>
      <c r="I326" s="225" t="s">
        <v>450</v>
      </c>
      <c r="J326" s="270" t="s">
        <v>17</v>
      </c>
      <c r="K326" s="270"/>
      <c r="L326" s="223" t="s">
        <v>29</v>
      </c>
      <c r="M326" s="223">
        <v>4</v>
      </c>
      <c r="N326" s="249" t="s">
        <v>19</v>
      </c>
      <c r="O326" s="249"/>
      <c r="P326" s="249"/>
      <c r="Q326" s="223" t="s">
        <v>18</v>
      </c>
      <c r="S326" s="42">
        <v>938.28</v>
      </c>
      <c r="W326" s="42">
        <f t="shared" si="5"/>
        <v>938.28</v>
      </c>
    </row>
    <row r="327" spans="2:23" s="41" customFormat="1" ht="30" hidden="1" customHeight="1">
      <c r="B327" s="24"/>
      <c r="C327" s="259">
        <v>2018</v>
      </c>
      <c r="D327" s="259"/>
      <c r="E327" s="8" t="s">
        <v>941</v>
      </c>
      <c r="F327" s="261" t="s">
        <v>940</v>
      </c>
      <c r="G327" s="261"/>
      <c r="H327" s="261"/>
      <c r="I327" s="8" t="s">
        <v>450</v>
      </c>
      <c r="J327" s="261" t="s">
        <v>17</v>
      </c>
      <c r="K327" s="261"/>
      <c r="L327" s="226" t="s">
        <v>18</v>
      </c>
      <c r="M327" s="226">
        <v>3</v>
      </c>
      <c r="N327" s="259" t="s">
        <v>19</v>
      </c>
      <c r="O327" s="259"/>
      <c r="P327" s="259"/>
      <c r="Q327" s="226" t="s">
        <v>18</v>
      </c>
      <c r="R327" s="40"/>
      <c r="S327" s="40">
        <f>S328+S329</f>
        <v>0</v>
      </c>
      <c r="T327" s="40"/>
      <c r="U327" s="40"/>
      <c r="V327" s="40"/>
      <c r="W327" s="40">
        <f t="shared" si="5"/>
        <v>0</v>
      </c>
    </row>
    <row r="328" spans="2:23" ht="30" hidden="1" customHeight="1">
      <c r="B328" s="23"/>
      <c r="C328" s="249">
        <v>2018</v>
      </c>
      <c r="D328" s="249"/>
      <c r="E328" s="225" t="s">
        <v>939</v>
      </c>
      <c r="F328" s="270" t="s">
        <v>938</v>
      </c>
      <c r="G328" s="270"/>
      <c r="H328" s="270"/>
      <c r="I328" s="225" t="s">
        <v>450</v>
      </c>
      <c r="J328" s="270" t="s">
        <v>17</v>
      </c>
      <c r="K328" s="270"/>
      <c r="L328" s="223" t="s">
        <v>29</v>
      </c>
      <c r="M328" s="223">
        <v>4</v>
      </c>
      <c r="N328" s="249" t="s">
        <v>19</v>
      </c>
      <c r="O328" s="249"/>
      <c r="P328" s="249"/>
      <c r="Q328" s="223" t="s">
        <v>18</v>
      </c>
      <c r="W328" s="42">
        <f t="shared" si="5"/>
        <v>0</v>
      </c>
    </row>
    <row r="329" spans="2:23" ht="30" hidden="1" customHeight="1">
      <c r="B329" s="23"/>
      <c r="C329" s="249">
        <v>2018</v>
      </c>
      <c r="D329" s="249"/>
      <c r="E329" s="225" t="s">
        <v>937</v>
      </c>
      <c r="F329" s="270" t="s">
        <v>936</v>
      </c>
      <c r="G329" s="270"/>
      <c r="H329" s="270"/>
      <c r="I329" s="225" t="s">
        <v>450</v>
      </c>
      <c r="J329" s="270" t="s">
        <v>17</v>
      </c>
      <c r="K329" s="270"/>
      <c r="L329" s="223" t="s">
        <v>29</v>
      </c>
      <c r="M329" s="223">
        <v>4</v>
      </c>
      <c r="N329" s="249" t="s">
        <v>19</v>
      </c>
      <c r="O329" s="249"/>
      <c r="P329" s="249"/>
      <c r="Q329" s="223" t="s">
        <v>18</v>
      </c>
      <c r="W329" s="42">
        <f t="shared" si="5"/>
        <v>0</v>
      </c>
    </row>
    <row r="330" spans="2:23" s="41" customFormat="1" ht="30" hidden="1" customHeight="1">
      <c r="B330" s="24"/>
      <c r="C330" s="259">
        <v>2018</v>
      </c>
      <c r="D330" s="259"/>
      <c r="E330" s="8" t="s">
        <v>935</v>
      </c>
      <c r="F330" s="261" t="s">
        <v>934</v>
      </c>
      <c r="G330" s="261"/>
      <c r="H330" s="261"/>
      <c r="I330" s="8" t="s">
        <v>450</v>
      </c>
      <c r="J330" s="261" t="s">
        <v>17</v>
      </c>
      <c r="K330" s="261"/>
      <c r="L330" s="226" t="s">
        <v>18</v>
      </c>
      <c r="M330" s="226">
        <v>3</v>
      </c>
      <c r="N330" s="259" t="s">
        <v>19</v>
      </c>
      <c r="O330" s="259"/>
      <c r="P330" s="259"/>
      <c r="Q330" s="226" t="s">
        <v>18</v>
      </c>
      <c r="R330" s="40"/>
      <c r="S330" s="40"/>
      <c r="T330" s="40"/>
      <c r="U330" s="40"/>
      <c r="V330" s="40"/>
      <c r="W330" s="40">
        <f t="shared" si="5"/>
        <v>0</v>
      </c>
    </row>
    <row r="331" spans="2:23" ht="30" hidden="1" customHeight="1">
      <c r="B331" s="23"/>
      <c r="C331" s="249">
        <v>2018</v>
      </c>
      <c r="D331" s="249"/>
      <c r="E331" s="225" t="s">
        <v>933</v>
      </c>
      <c r="F331" s="270" t="s">
        <v>932</v>
      </c>
      <c r="G331" s="270"/>
      <c r="H331" s="270"/>
      <c r="I331" s="225" t="s">
        <v>450</v>
      </c>
      <c r="J331" s="270" t="s">
        <v>17</v>
      </c>
      <c r="K331" s="270"/>
      <c r="L331" s="223" t="s">
        <v>29</v>
      </c>
      <c r="M331" s="223">
        <v>4</v>
      </c>
      <c r="N331" s="249" t="s">
        <v>19</v>
      </c>
      <c r="O331" s="249"/>
      <c r="P331" s="249"/>
      <c r="Q331" s="223" t="s">
        <v>18</v>
      </c>
      <c r="W331" s="42">
        <f t="shared" si="5"/>
        <v>0</v>
      </c>
    </row>
    <row r="332" spans="2:23" s="41" customFormat="1" ht="30" hidden="1" customHeight="1">
      <c r="B332" s="24"/>
      <c r="C332" s="259">
        <v>2018</v>
      </c>
      <c r="D332" s="259"/>
      <c r="E332" s="8" t="s">
        <v>931</v>
      </c>
      <c r="F332" s="261" t="s">
        <v>930</v>
      </c>
      <c r="G332" s="261"/>
      <c r="H332" s="261"/>
      <c r="I332" s="8" t="s">
        <v>450</v>
      </c>
      <c r="J332" s="261" t="s">
        <v>17</v>
      </c>
      <c r="K332" s="261"/>
      <c r="L332" s="226" t="s">
        <v>18</v>
      </c>
      <c r="M332" s="226">
        <v>3</v>
      </c>
      <c r="N332" s="259" t="s">
        <v>19</v>
      </c>
      <c r="O332" s="259"/>
      <c r="P332" s="259"/>
      <c r="Q332" s="226" t="s">
        <v>18</v>
      </c>
      <c r="R332" s="40"/>
      <c r="S332" s="40"/>
      <c r="T332" s="40"/>
      <c r="U332" s="40"/>
      <c r="V332" s="40"/>
      <c r="W332" s="40">
        <f t="shared" si="5"/>
        <v>0</v>
      </c>
    </row>
    <row r="333" spans="2:23" ht="30" hidden="1" customHeight="1">
      <c r="B333" s="23"/>
      <c r="C333" s="249">
        <v>2018</v>
      </c>
      <c r="D333" s="249"/>
      <c r="E333" s="225" t="s">
        <v>929</v>
      </c>
      <c r="F333" s="270" t="s">
        <v>928</v>
      </c>
      <c r="G333" s="270"/>
      <c r="H333" s="270"/>
      <c r="I333" s="225" t="s">
        <v>450</v>
      </c>
      <c r="J333" s="270" t="s">
        <v>17</v>
      </c>
      <c r="K333" s="270"/>
      <c r="L333" s="223" t="s">
        <v>29</v>
      </c>
      <c r="M333" s="223">
        <v>4</v>
      </c>
      <c r="N333" s="249" t="s">
        <v>19</v>
      </c>
      <c r="O333" s="249"/>
      <c r="P333" s="249"/>
      <c r="Q333" s="223" t="s">
        <v>18</v>
      </c>
      <c r="W333" s="42">
        <f t="shared" si="5"/>
        <v>0</v>
      </c>
    </row>
    <row r="334" spans="2:23" ht="30" hidden="1" customHeight="1">
      <c r="B334" s="23"/>
      <c r="C334" s="249">
        <v>2018</v>
      </c>
      <c r="D334" s="249"/>
      <c r="E334" s="225" t="s">
        <v>927</v>
      </c>
      <c r="F334" s="270" t="s">
        <v>926</v>
      </c>
      <c r="G334" s="270"/>
      <c r="H334" s="270"/>
      <c r="I334" s="225" t="s">
        <v>450</v>
      </c>
      <c r="J334" s="270" t="s">
        <v>17</v>
      </c>
      <c r="K334" s="270"/>
      <c r="L334" s="223" t="s">
        <v>29</v>
      </c>
      <c r="M334" s="223">
        <v>4</v>
      </c>
      <c r="N334" s="249" t="s">
        <v>19</v>
      </c>
      <c r="O334" s="249"/>
      <c r="P334" s="249"/>
      <c r="Q334" s="223" t="s">
        <v>18</v>
      </c>
      <c r="W334" s="42">
        <f t="shared" si="5"/>
        <v>0</v>
      </c>
    </row>
    <row r="335" spans="2:23" s="41" customFormat="1" ht="30" hidden="1" customHeight="1">
      <c r="B335" s="24"/>
      <c r="C335" s="259">
        <v>2018</v>
      </c>
      <c r="D335" s="259"/>
      <c r="E335" s="8" t="s">
        <v>925</v>
      </c>
      <c r="F335" s="261" t="s">
        <v>924</v>
      </c>
      <c r="G335" s="261"/>
      <c r="H335" s="261"/>
      <c r="I335" s="8" t="s">
        <v>450</v>
      </c>
      <c r="J335" s="261" t="s">
        <v>17</v>
      </c>
      <c r="K335" s="261"/>
      <c r="L335" s="226" t="s">
        <v>18</v>
      </c>
      <c r="M335" s="226">
        <v>3</v>
      </c>
      <c r="N335" s="259" t="s">
        <v>19</v>
      </c>
      <c r="O335" s="259"/>
      <c r="P335" s="259"/>
      <c r="Q335" s="226" t="s">
        <v>18</v>
      </c>
      <c r="R335" s="40"/>
      <c r="S335" s="40"/>
      <c r="T335" s="40"/>
      <c r="U335" s="40"/>
      <c r="V335" s="40"/>
      <c r="W335" s="40">
        <f t="shared" si="5"/>
        <v>0</v>
      </c>
    </row>
    <row r="336" spans="2:23" ht="30" hidden="1" customHeight="1">
      <c r="B336" s="23"/>
      <c r="C336" s="249">
        <v>2018</v>
      </c>
      <c r="D336" s="249"/>
      <c r="E336" s="225" t="s">
        <v>923</v>
      </c>
      <c r="F336" s="270" t="s">
        <v>922</v>
      </c>
      <c r="G336" s="270"/>
      <c r="H336" s="270"/>
      <c r="I336" s="225" t="s">
        <v>450</v>
      </c>
      <c r="J336" s="270" t="s">
        <v>17</v>
      </c>
      <c r="K336" s="270"/>
      <c r="L336" s="223" t="s">
        <v>29</v>
      </c>
      <c r="M336" s="223">
        <v>4</v>
      </c>
      <c r="N336" s="249" t="s">
        <v>19</v>
      </c>
      <c r="O336" s="249"/>
      <c r="P336" s="249"/>
      <c r="Q336" s="223" t="s">
        <v>18</v>
      </c>
      <c r="W336" s="42">
        <f t="shared" si="5"/>
        <v>0</v>
      </c>
    </row>
    <row r="337" spans="2:23" ht="30" hidden="1" customHeight="1">
      <c r="B337" s="23"/>
      <c r="C337" s="249">
        <v>2018</v>
      </c>
      <c r="D337" s="249"/>
      <c r="E337" s="225" t="s">
        <v>921</v>
      </c>
      <c r="F337" s="270" t="s">
        <v>920</v>
      </c>
      <c r="G337" s="270"/>
      <c r="H337" s="270"/>
      <c r="I337" s="225" t="s">
        <v>450</v>
      </c>
      <c r="J337" s="270" t="s">
        <v>17</v>
      </c>
      <c r="K337" s="270"/>
      <c r="L337" s="223" t="s">
        <v>29</v>
      </c>
      <c r="M337" s="223">
        <v>4</v>
      </c>
      <c r="N337" s="249" t="s">
        <v>19</v>
      </c>
      <c r="O337" s="249"/>
      <c r="P337" s="249"/>
      <c r="Q337" s="223" t="s">
        <v>18</v>
      </c>
      <c r="W337" s="42">
        <f t="shared" si="5"/>
        <v>0</v>
      </c>
    </row>
    <row r="338" spans="2:23" ht="30" hidden="1" customHeight="1">
      <c r="B338" s="23"/>
      <c r="C338" s="249">
        <v>2018</v>
      </c>
      <c r="D338" s="249"/>
      <c r="E338" s="225" t="s">
        <v>919</v>
      </c>
      <c r="F338" s="270" t="s">
        <v>918</v>
      </c>
      <c r="G338" s="270"/>
      <c r="H338" s="270"/>
      <c r="I338" s="225" t="s">
        <v>450</v>
      </c>
      <c r="J338" s="270" t="s">
        <v>17</v>
      </c>
      <c r="K338" s="270"/>
      <c r="L338" s="223" t="s">
        <v>29</v>
      </c>
      <c r="M338" s="223">
        <v>4</v>
      </c>
      <c r="N338" s="249" t="s">
        <v>19</v>
      </c>
      <c r="O338" s="249"/>
      <c r="P338" s="249"/>
      <c r="Q338" s="223" t="s">
        <v>18</v>
      </c>
      <c r="W338" s="42">
        <f t="shared" si="5"/>
        <v>0</v>
      </c>
    </row>
    <row r="339" spans="2:23" ht="30" hidden="1" customHeight="1">
      <c r="B339" s="23"/>
      <c r="C339" s="249">
        <v>2018</v>
      </c>
      <c r="D339" s="249"/>
      <c r="E339" s="225" t="s">
        <v>917</v>
      </c>
      <c r="F339" s="270" t="s">
        <v>916</v>
      </c>
      <c r="G339" s="270"/>
      <c r="H339" s="270"/>
      <c r="I339" s="225" t="s">
        <v>450</v>
      </c>
      <c r="J339" s="270" t="s">
        <v>17</v>
      </c>
      <c r="K339" s="270"/>
      <c r="L339" s="223" t="s">
        <v>29</v>
      </c>
      <c r="M339" s="223">
        <v>4</v>
      </c>
      <c r="N339" s="249" t="s">
        <v>19</v>
      </c>
      <c r="O339" s="249"/>
      <c r="P339" s="249"/>
      <c r="Q339" s="223" t="s">
        <v>18</v>
      </c>
      <c r="W339" s="42">
        <f t="shared" si="5"/>
        <v>0</v>
      </c>
    </row>
    <row r="340" spans="2:23" ht="30" hidden="1" customHeight="1">
      <c r="B340" s="23"/>
      <c r="C340" s="249">
        <v>2018</v>
      </c>
      <c r="D340" s="249"/>
      <c r="E340" s="225" t="s">
        <v>915</v>
      </c>
      <c r="F340" s="270" t="s">
        <v>914</v>
      </c>
      <c r="G340" s="270"/>
      <c r="H340" s="270"/>
      <c r="I340" s="225" t="s">
        <v>450</v>
      </c>
      <c r="J340" s="270" t="s">
        <v>17</v>
      </c>
      <c r="K340" s="270"/>
      <c r="L340" s="223" t="s">
        <v>29</v>
      </c>
      <c r="M340" s="223">
        <v>4</v>
      </c>
      <c r="N340" s="249" t="s">
        <v>19</v>
      </c>
      <c r="O340" s="249"/>
      <c r="P340" s="249"/>
      <c r="Q340" s="223" t="s">
        <v>18</v>
      </c>
      <c r="W340" s="42">
        <f t="shared" si="5"/>
        <v>0</v>
      </c>
    </row>
    <row r="341" spans="2:23" s="41" customFormat="1" ht="30" hidden="1" customHeight="1">
      <c r="B341" s="24"/>
      <c r="C341" s="259">
        <v>2018</v>
      </c>
      <c r="D341" s="259"/>
      <c r="E341" s="8" t="s">
        <v>913</v>
      </c>
      <c r="F341" s="261" t="s">
        <v>912</v>
      </c>
      <c r="G341" s="261"/>
      <c r="H341" s="261"/>
      <c r="I341" s="8" t="s">
        <v>450</v>
      </c>
      <c r="J341" s="261" t="s">
        <v>17</v>
      </c>
      <c r="K341" s="261"/>
      <c r="L341" s="226" t="s">
        <v>18</v>
      </c>
      <c r="M341" s="226">
        <v>3</v>
      </c>
      <c r="N341" s="259" t="s">
        <v>19</v>
      </c>
      <c r="O341" s="259"/>
      <c r="P341" s="259"/>
      <c r="Q341" s="226" t="s">
        <v>18</v>
      </c>
      <c r="R341" s="40"/>
      <c r="S341" s="40">
        <f>S342+S343+S344+S345+S346+S347+S348+S349+S350+S351+S352</f>
        <v>276167.96000000002</v>
      </c>
      <c r="T341" s="40">
        <f>T342+T343+T344+T345+T346+T347+T348+T349+T350+T351+T352</f>
        <v>11181.84</v>
      </c>
      <c r="U341" s="40"/>
      <c r="V341" s="40">
        <f>V342+V343+V344+V345+V346+V347+V348+V349+V350+V351+V352</f>
        <v>4001.4799999999996</v>
      </c>
      <c r="W341" s="40">
        <f t="shared" si="5"/>
        <v>291351.28000000003</v>
      </c>
    </row>
    <row r="342" spans="2:23" ht="30" customHeight="1">
      <c r="B342" s="23"/>
      <c r="C342" s="249">
        <v>2018</v>
      </c>
      <c r="D342" s="249"/>
      <c r="E342" s="225" t="s">
        <v>911</v>
      </c>
      <c r="F342" s="270" t="s">
        <v>910</v>
      </c>
      <c r="G342" s="270"/>
      <c r="H342" s="270"/>
      <c r="I342" s="225" t="s">
        <v>450</v>
      </c>
      <c r="J342" s="270" t="s">
        <v>17</v>
      </c>
      <c r="K342" s="270"/>
      <c r="L342" s="223" t="s">
        <v>29</v>
      </c>
      <c r="M342" s="223">
        <v>4</v>
      </c>
      <c r="N342" s="249" t="s">
        <v>19</v>
      </c>
      <c r="O342" s="249"/>
      <c r="P342" s="249"/>
      <c r="Q342" s="223" t="s">
        <v>18</v>
      </c>
      <c r="S342" s="42">
        <v>35058.11</v>
      </c>
      <c r="T342" s="42">
        <v>607.07000000000005</v>
      </c>
      <c r="W342" s="42">
        <f t="shared" si="5"/>
        <v>35665.18</v>
      </c>
    </row>
    <row r="343" spans="2:23" ht="30" hidden="1" customHeight="1">
      <c r="B343" s="23"/>
      <c r="C343" s="249">
        <v>2018</v>
      </c>
      <c r="D343" s="249"/>
      <c r="E343" s="225" t="s">
        <v>909</v>
      </c>
      <c r="F343" s="270" t="s">
        <v>908</v>
      </c>
      <c r="G343" s="270"/>
      <c r="H343" s="270"/>
      <c r="I343" s="225" t="s">
        <v>450</v>
      </c>
      <c r="J343" s="270" t="s">
        <v>17</v>
      </c>
      <c r="K343" s="270"/>
      <c r="L343" s="223" t="s">
        <v>29</v>
      </c>
      <c r="M343" s="223">
        <v>4</v>
      </c>
      <c r="N343" s="249" t="s">
        <v>19</v>
      </c>
      <c r="O343" s="249"/>
      <c r="P343" s="249"/>
      <c r="Q343" s="223" t="s">
        <v>18</v>
      </c>
      <c r="W343" s="42">
        <f t="shared" si="5"/>
        <v>0</v>
      </c>
    </row>
    <row r="344" spans="2:23" ht="30" customHeight="1">
      <c r="B344" s="23"/>
      <c r="C344" s="249">
        <v>2018</v>
      </c>
      <c r="D344" s="249"/>
      <c r="E344" s="225" t="s">
        <v>907</v>
      </c>
      <c r="F344" s="270" t="s">
        <v>906</v>
      </c>
      <c r="G344" s="270"/>
      <c r="H344" s="270"/>
      <c r="I344" s="225" t="s">
        <v>450</v>
      </c>
      <c r="J344" s="270" t="s">
        <v>17</v>
      </c>
      <c r="K344" s="270"/>
      <c r="L344" s="223" t="s">
        <v>29</v>
      </c>
      <c r="M344" s="223">
        <v>4</v>
      </c>
      <c r="N344" s="249" t="s">
        <v>19</v>
      </c>
      <c r="O344" s="249"/>
      <c r="P344" s="249"/>
      <c r="Q344" s="223" t="s">
        <v>18</v>
      </c>
      <c r="S344" s="42">
        <v>904.8</v>
      </c>
      <c r="T344" s="42">
        <v>160.19999999999999</v>
      </c>
      <c r="V344" s="42">
        <v>1191.94</v>
      </c>
      <c r="W344" s="42">
        <f t="shared" si="5"/>
        <v>2256.94</v>
      </c>
    </row>
    <row r="345" spans="2:23" ht="30" customHeight="1">
      <c r="B345" s="23"/>
      <c r="C345" s="249">
        <v>2018</v>
      </c>
      <c r="D345" s="249"/>
      <c r="E345" s="225" t="s">
        <v>905</v>
      </c>
      <c r="F345" s="270" t="s">
        <v>904</v>
      </c>
      <c r="G345" s="270"/>
      <c r="H345" s="270"/>
      <c r="I345" s="225" t="s">
        <v>450</v>
      </c>
      <c r="J345" s="270" t="s">
        <v>17</v>
      </c>
      <c r="K345" s="270"/>
      <c r="L345" s="223" t="s">
        <v>29</v>
      </c>
      <c r="M345" s="223">
        <v>4</v>
      </c>
      <c r="N345" s="249" t="s">
        <v>19</v>
      </c>
      <c r="O345" s="249"/>
      <c r="P345" s="249"/>
      <c r="Q345" s="223" t="s">
        <v>18</v>
      </c>
      <c r="S345" s="42">
        <v>918.95</v>
      </c>
      <c r="T345" s="42">
        <v>309.88</v>
      </c>
      <c r="V345" s="42">
        <v>1619.26</v>
      </c>
      <c r="W345" s="42">
        <f t="shared" si="5"/>
        <v>2848.09</v>
      </c>
    </row>
    <row r="346" spans="2:23" ht="30" customHeight="1">
      <c r="B346" s="23"/>
      <c r="C346" s="249">
        <v>2018</v>
      </c>
      <c r="D346" s="249"/>
      <c r="E346" s="225" t="s">
        <v>903</v>
      </c>
      <c r="F346" s="270" t="s">
        <v>902</v>
      </c>
      <c r="G346" s="270"/>
      <c r="H346" s="270"/>
      <c r="I346" s="225" t="s">
        <v>450</v>
      </c>
      <c r="J346" s="270" t="s">
        <v>17</v>
      </c>
      <c r="K346" s="270"/>
      <c r="L346" s="223" t="s">
        <v>29</v>
      </c>
      <c r="M346" s="223">
        <v>4</v>
      </c>
      <c r="N346" s="249" t="s">
        <v>19</v>
      </c>
      <c r="O346" s="249"/>
      <c r="P346" s="249"/>
      <c r="Q346" s="223" t="s">
        <v>18</v>
      </c>
      <c r="S346" s="42">
        <v>19080.79</v>
      </c>
      <c r="T346" s="42">
        <f>1503.46+3979.19</f>
        <v>5482.65</v>
      </c>
      <c r="V346" s="42">
        <v>699.42</v>
      </c>
      <c r="W346" s="42">
        <f t="shared" si="5"/>
        <v>25262.86</v>
      </c>
    </row>
    <row r="347" spans="2:23" ht="30" customHeight="1">
      <c r="B347" s="23"/>
      <c r="C347" s="249">
        <v>2018</v>
      </c>
      <c r="D347" s="249"/>
      <c r="E347" s="225" t="s">
        <v>901</v>
      </c>
      <c r="F347" s="270" t="s">
        <v>900</v>
      </c>
      <c r="G347" s="270"/>
      <c r="H347" s="270"/>
      <c r="I347" s="225" t="s">
        <v>450</v>
      </c>
      <c r="J347" s="270" t="s">
        <v>17</v>
      </c>
      <c r="K347" s="270"/>
      <c r="L347" s="223" t="s">
        <v>29</v>
      </c>
      <c r="M347" s="223">
        <v>4</v>
      </c>
      <c r="N347" s="249" t="s">
        <v>19</v>
      </c>
      <c r="O347" s="249"/>
      <c r="P347" s="249"/>
      <c r="Q347" s="223" t="s">
        <v>18</v>
      </c>
      <c r="S347" s="42">
        <v>356.24</v>
      </c>
      <c r="T347" s="42">
        <v>528.48</v>
      </c>
      <c r="V347" s="42">
        <v>283.52999999999997</v>
      </c>
      <c r="W347" s="42">
        <f t="shared" si="5"/>
        <v>1168.25</v>
      </c>
    </row>
    <row r="348" spans="2:23" ht="30" customHeight="1">
      <c r="B348" s="23"/>
      <c r="C348" s="249">
        <v>2018</v>
      </c>
      <c r="D348" s="249"/>
      <c r="E348" s="225" t="s">
        <v>899</v>
      </c>
      <c r="F348" s="270" t="s">
        <v>898</v>
      </c>
      <c r="G348" s="270"/>
      <c r="H348" s="270"/>
      <c r="I348" s="225" t="s">
        <v>450</v>
      </c>
      <c r="J348" s="270" t="s">
        <v>17</v>
      </c>
      <c r="K348" s="270"/>
      <c r="L348" s="223" t="s">
        <v>29</v>
      </c>
      <c r="M348" s="223">
        <v>4</v>
      </c>
      <c r="N348" s="249" t="s">
        <v>19</v>
      </c>
      <c r="O348" s="249"/>
      <c r="P348" s="249"/>
      <c r="Q348" s="223" t="s">
        <v>18</v>
      </c>
      <c r="S348" s="42">
        <v>218493.95</v>
      </c>
      <c r="T348" s="42">
        <f>92.72+3890.55</f>
        <v>3983.27</v>
      </c>
      <c r="V348" s="42">
        <v>207.33</v>
      </c>
      <c r="W348" s="42">
        <f t="shared" si="5"/>
        <v>222684.55</v>
      </c>
    </row>
    <row r="349" spans="2:23" ht="30" hidden="1" customHeight="1">
      <c r="B349" s="23"/>
      <c r="C349" s="249">
        <v>2018</v>
      </c>
      <c r="D349" s="249"/>
      <c r="E349" s="225" t="s">
        <v>897</v>
      </c>
      <c r="F349" s="270" t="s">
        <v>896</v>
      </c>
      <c r="G349" s="270"/>
      <c r="H349" s="270"/>
      <c r="I349" s="225" t="s">
        <v>450</v>
      </c>
      <c r="J349" s="270" t="s">
        <v>17</v>
      </c>
      <c r="K349" s="270"/>
      <c r="L349" s="223" t="s">
        <v>29</v>
      </c>
      <c r="M349" s="223">
        <v>4</v>
      </c>
      <c r="N349" s="249" t="s">
        <v>19</v>
      </c>
      <c r="O349" s="249"/>
      <c r="P349" s="249"/>
      <c r="Q349" s="223" t="s">
        <v>18</v>
      </c>
      <c r="W349" s="42">
        <f t="shared" si="5"/>
        <v>0</v>
      </c>
    </row>
    <row r="350" spans="2:23" ht="30" customHeight="1">
      <c r="B350" s="23"/>
      <c r="C350" s="249">
        <v>2018</v>
      </c>
      <c r="D350" s="249"/>
      <c r="E350" s="225" t="s">
        <v>895</v>
      </c>
      <c r="F350" s="270" t="s">
        <v>894</v>
      </c>
      <c r="G350" s="270"/>
      <c r="H350" s="270"/>
      <c r="I350" s="225" t="s">
        <v>450</v>
      </c>
      <c r="J350" s="270" t="s">
        <v>17</v>
      </c>
      <c r="K350" s="270"/>
      <c r="L350" s="223" t="s">
        <v>29</v>
      </c>
      <c r="M350" s="223">
        <v>4</v>
      </c>
      <c r="N350" s="249" t="s">
        <v>19</v>
      </c>
      <c r="O350" s="249"/>
      <c r="P350" s="249"/>
      <c r="Q350" s="223" t="s">
        <v>18</v>
      </c>
      <c r="S350" s="42">
        <v>1355.12</v>
      </c>
      <c r="T350" s="42">
        <v>110.29</v>
      </c>
      <c r="W350" s="42">
        <f t="shared" si="5"/>
        <v>1465.4099999999999</v>
      </c>
    </row>
    <row r="351" spans="2:23" ht="30" hidden="1" customHeight="1">
      <c r="B351" s="23"/>
      <c r="C351" s="249">
        <v>2018</v>
      </c>
      <c r="D351" s="249"/>
      <c r="E351" s="225" t="s">
        <v>893</v>
      </c>
      <c r="F351" s="270" t="s">
        <v>892</v>
      </c>
      <c r="G351" s="270"/>
      <c r="H351" s="270"/>
      <c r="I351" s="225" t="s">
        <v>450</v>
      </c>
      <c r="J351" s="270" t="s">
        <v>17</v>
      </c>
      <c r="K351" s="270"/>
      <c r="L351" s="223" t="s">
        <v>29</v>
      </c>
      <c r="M351" s="223">
        <v>4</v>
      </c>
      <c r="N351" s="249" t="s">
        <v>19</v>
      </c>
      <c r="O351" s="249"/>
      <c r="P351" s="249"/>
      <c r="Q351" s="223" t="s">
        <v>18</v>
      </c>
      <c r="W351" s="42">
        <f t="shared" si="5"/>
        <v>0</v>
      </c>
    </row>
    <row r="352" spans="2:23" ht="30" hidden="1" customHeight="1">
      <c r="B352" s="23"/>
      <c r="C352" s="249">
        <v>2018</v>
      </c>
      <c r="D352" s="249"/>
      <c r="E352" s="225" t="s">
        <v>891</v>
      </c>
      <c r="F352" s="270" t="s">
        <v>890</v>
      </c>
      <c r="G352" s="270"/>
      <c r="H352" s="270"/>
      <c r="I352" s="225" t="s">
        <v>450</v>
      </c>
      <c r="J352" s="270" t="s">
        <v>17</v>
      </c>
      <c r="K352" s="270"/>
      <c r="L352" s="223" t="s">
        <v>29</v>
      </c>
      <c r="M352" s="223">
        <v>4</v>
      </c>
      <c r="N352" s="249" t="s">
        <v>19</v>
      </c>
      <c r="O352" s="249"/>
      <c r="P352" s="249"/>
      <c r="Q352" s="223" t="s">
        <v>18</v>
      </c>
      <c r="W352" s="42">
        <f t="shared" si="5"/>
        <v>0</v>
      </c>
    </row>
    <row r="353" spans="2:23" s="41" customFormat="1" ht="30" hidden="1" customHeight="1">
      <c r="B353" s="24"/>
      <c r="C353" s="259">
        <v>2018</v>
      </c>
      <c r="D353" s="259"/>
      <c r="E353" s="8" t="s">
        <v>889</v>
      </c>
      <c r="F353" s="261" t="s">
        <v>888</v>
      </c>
      <c r="G353" s="261"/>
      <c r="H353" s="261"/>
      <c r="I353" s="8" t="s">
        <v>450</v>
      </c>
      <c r="J353" s="261" t="s">
        <v>17</v>
      </c>
      <c r="K353" s="261"/>
      <c r="L353" s="226" t="s">
        <v>18</v>
      </c>
      <c r="M353" s="226">
        <v>3</v>
      </c>
      <c r="N353" s="259" t="s">
        <v>19</v>
      </c>
      <c r="O353" s="259"/>
      <c r="P353" s="259"/>
      <c r="Q353" s="226" t="s">
        <v>18</v>
      </c>
      <c r="R353" s="40"/>
      <c r="S353" s="40">
        <f>S354+S355+S356+S357+S358</f>
        <v>1163.1399999999999</v>
      </c>
      <c r="T353" s="40">
        <f>T354+T355+T356+T357+T358</f>
        <v>2149.1800000000003</v>
      </c>
      <c r="U353" s="40"/>
      <c r="V353" s="40">
        <f>V354+V355+V356+V357+V358</f>
        <v>9054.17</v>
      </c>
      <c r="W353" s="40">
        <f t="shared" si="5"/>
        <v>12366.49</v>
      </c>
    </row>
    <row r="354" spans="2:23" ht="30" customHeight="1">
      <c r="B354" s="23"/>
      <c r="C354" s="249">
        <v>2018</v>
      </c>
      <c r="D354" s="249"/>
      <c r="E354" s="225" t="s">
        <v>887</v>
      </c>
      <c r="F354" s="270" t="s">
        <v>886</v>
      </c>
      <c r="G354" s="270"/>
      <c r="H354" s="270"/>
      <c r="I354" s="225" t="s">
        <v>450</v>
      </c>
      <c r="J354" s="270" t="s">
        <v>17</v>
      </c>
      <c r="K354" s="270"/>
      <c r="L354" s="223" t="s">
        <v>29</v>
      </c>
      <c r="M354" s="223">
        <v>4</v>
      </c>
      <c r="N354" s="249" t="s">
        <v>19</v>
      </c>
      <c r="O354" s="249"/>
      <c r="P354" s="249"/>
      <c r="Q354" s="223" t="s">
        <v>18</v>
      </c>
      <c r="S354" s="42">
        <v>740.1</v>
      </c>
      <c r="T354" s="42">
        <f>126+2023.18</f>
        <v>2149.1800000000003</v>
      </c>
      <c r="V354" s="42">
        <v>6397.95</v>
      </c>
      <c r="W354" s="42">
        <f t="shared" si="5"/>
        <v>9287.23</v>
      </c>
    </row>
    <row r="355" spans="2:23" ht="30" customHeight="1">
      <c r="B355" s="23"/>
      <c r="C355" s="249">
        <v>2018</v>
      </c>
      <c r="D355" s="249"/>
      <c r="E355" s="225" t="s">
        <v>885</v>
      </c>
      <c r="F355" s="270" t="s">
        <v>884</v>
      </c>
      <c r="G355" s="270"/>
      <c r="H355" s="270"/>
      <c r="I355" s="225" t="s">
        <v>450</v>
      </c>
      <c r="J355" s="270" t="s">
        <v>17</v>
      </c>
      <c r="K355" s="270"/>
      <c r="L355" s="223" t="s">
        <v>29</v>
      </c>
      <c r="M355" s="223">
        <v>4</v>
      </c>
      <c r="N355" s="249" t="s">
        <v>19</v>
      </c>
      <c r="O355" s="249"/>
      <c r="P355" s="249"/>
      <c r="Q355" s="223" t="s">
        <v>18</v>
      </c>
      <c r="V355" s="42">
        <v>12.3</v>
      </c>
      <c r="W355" s="42">
        <f t="shared" si="5"/>
        <v>12.3</v>
      </c>
    </row>
    <row r="356" spans="2:23" ht="30" customHeight="1">
      <c r="B356" s="23"/>
      <c r="C356" s="249">
        <v>2018</v>
      </c>
      <c r="D356" s="249"/>
      <c r="E356" s="225" t="s">
        <v>883</v>
      </c>
      <c r="F356" s="270" t="s">
        <v>882</v>
      </c>
      <c r="G356" s="270"/>
      <c r="H356" s="270"/>
      <c r="I356" s="225" t="s">
        <v>450</v>
      </c>
      <c r="J356" s="270" t="s">
        <v>17</v>
      </c>
      <c r="K356" s="270"/>
      <c r="L356" s="223" t="s">
        <v>29</v>
      </c>
      <c r="M356" s="223">
        <v>4</v>
      </c>
      <c r="N356" s="249" t="s">
        <v>19</v>
      </c>
      <c r="O356" s="249"/>
      <c r="P356" s="249"/>
      <c r="Q356" s="223" t="s">
        <v>18</v>
      </c>
      <c r="S356" s="42">
        <v>54.9</v>
      </c>
      <c r="V356" s="42">
        <v>41.01</v>
      </c>
      <c r="W356" s="42">
        <f t="shared" si="5"/>
        <v>95.91</v>
      </c>
    </row>
    <row r="357" spans="2:23" ht="30" hidden="1" customHeight="1">
      <c r="B357" s="23"/>
      <c r="C357" s="249">
        <v>2018</v>
      </c>
      <c r="D357" s="249"/>
      <c r="E357" s="225" t="s">
        <v>881</v>
      </c>
      <c r="F357" s="270" t="s">
        <v>880</v>
      </c>
      <c r="G357" s="270"/>
      <c r="H357" s="270"/>
      <c r="I357" s="225" t="s">
        <v>450</v>
      </c>
      <c r="J357" s="270" t="s">
        <v>17</v>
      </c>
      <c r="K357" s="270"/>
      <c r="L357" s="223" t="s">
        <v>29</v>
      </c>
      <c r="M357" s="223">
        <v>4</v>
      </c>
      <c r="N357" s="249" t="s">
        <v>19</v>
      </c>
      <c r="O357" s="249"/>
      <c r="P357" s="249"/>
      <c r="Q357" s="223" t="s">
        <v>18</v>
      </c>
      <c r="W357" s="42">
        <f t="shared" si="5"/>
        <v>0</v>
      </c>
    </row>
    <row r="358" spans="2:23" ht="30" customHeight="1">
      <c r="B358" s="23"/>
      <c r="C358" s="249">
        <v>2018</v>
      </c>
      <c r="D358" s="249"/>
      <c r="E358" s="225" t="s">
        <v>879</v>
      </c>
      <c r="F358" s="270" t="s">
        <v>878</v>
      </c>
      <c r="G358" s="270"/>
      <c r="H358" s="270"/>
      <c r="I358" s="225" t="s">
        <v>450</v>
      </c>
      <c r="J358" s="270" t="s">
        <v>17</v>
      </c>
      <c r="K358" s="270"/>
      <c r="L358" s="223" t="s">
        <v>29</v>
      </c>
      <c r="M358" s="223">
        <v>4</v>
      </c>
      <c r="N358" s="249" t="s">
        <v>19</v>
      </c>
      <c r="O358" s="249"/>
      <c r="P358" s="249"/>
      <c r="Q358" s="223" t="s">
        <v>18</v>
      </c>
      <c r="S358" s="42">
        <v>368.14</v>
      </c>
      <c r="V358" s="42">
        <v>2602.91</v>
      </c>
      <c r="W358" s="42">
        <f t="shared" si="5"/>
        <v>2971.0499999999997</v>
      </c>
    </row>
    <row r="359" spans="2:23" s="41" customFormat="1" ht="30" hidden="1" customHeight="1">
      <c r="B359" s="24"/>
      <c r="C359" s="259">
        <v>2018</v>
      </c>
      <c r="D359" s="259"/>
      <c r="E359" s="8" t="s">
        <v>877</v>
      </c>
      <c r="F359" s="261" t="s">
        <v>876</v>
      </c>
      <c r="G359" s="261"/>
      <c r="H359" s="261"/>
      <c r="I359" s="8" t="s">
        <v>450</v>
      </c>
      <c r="J359" s="261" t="s">
        <v>17</v>
      </c>
      <c r="K359" s="261"/>
      <c r="L359" s="226" t="s">
        <v>18</v>
      </c>
      <c r="M359" s="226">
        <v>3</v>
      </c>
      <c r="N359" s="259" t="s">
        <v>19</v>
      </c>
      <c r="O359" s="259"/>
      <c r="P359" s="259"/>
      <c r="Q359" s="226" t="s">
        <v>18</v>
      </c>
      <c r="R359" s="40"/>
      <c r="S359" s="40"/>
      <c r="T359" s="40"/>
      <c r="U359" s="40"/>
      <c r="V359" s="40"/>
      <c r="W359" s="40">
        <f t="shared" si="5"/>
        <v>0</v>
      </c>
    </row>
    <row r="360" spans="2:23" ht="30" hidden="1" customHeight="1">
      <c r="B360" s="23"/>
      <c r="C360" s="249">
        <v>2018</v>
      </c>
      <c r="D360" s="249"/>
      <c r="E360" s="225" t="s">
        <v>875</v>
      </c>
      <c r="F360" s="270" t="s">
        <v>874</v>
      </c>
      <c r="G360" s="270"/>
      <c r="H360" s="270"/>
      <c r="I360" s="225" t="s">
        <v>450</v>
      </c>
      <c r="J360" s="270" t="s">
        <v>17</v>
      </c>
      <c r="K360" s="270"/>
      <c r="L360" s="223" t="s">
        <v>29</v>
      </c>
      <c r="M360" s="223">
        <v>4</v>
      </c>
      <c r="N360" s="249" t="s">
        <v>19</v>
      </c>
      <c r="O360" s="249"/>
      <c r="P360" s="249"/>
      <c r="Q360" s="223" t="s">
        <v>18</v>
      </c>
      <c r="W360" s="42">
        <f t="shared" si="5"/>
        <v>0</v>
      </c>
    </row>
    <row r="361" spans="2:23" s="41" customFormat="1" ht="30" hidden="1" customHeight="1">
      <c r="B361" s="24"/>
      <c r="C361" s="259">
        <v>2018</v>
      </c>
      <c r="D361" s="259"/>
      <c r="E361" s="8" t="s">
        <v>873</v>
      </c>
      <c r="F361" s="261" t="s">
        <v>872</v>
      </c>
      <c r="G361" s="261"/>
      <c r="H361" s="261"/>
      <c r="I361" s="8" t="s">
        <v>450</v>
      </c>
      <c r="J361" s="261" t="s">
        <v>17</v>
      </c>
      <c r="K361" s="261"/>
      <c r="L361" s="226" t="s">
        <v>18</v>
      </c>
      <c r="M361" s="226">
        <v>3</v>
      </c>
      <c r="N361" s="259" t="s">
        <v>19</v>
      </c>
      <c r="O361" s="259"/>
      <c r="P361" s="259"/>
      <c r="Q361" s="226" t="s">
        <v>18</v>
      </c>
      <c r="R361" s="40"/>
      <c r="S361" s="40"/>
      <c r="T361" s="40"/>
      <c r="U361" s="40"/>
      <c r="V361" s="40"/>
      <c r="W361" s="40">
        <f t="shared" si="5"/>
        <v>0</v>
      </c>
    </row>
    <row r="362" spans="2:23" ht="30" hidden="1" customHeight="1">
      <c r="B362" s="23"/>
      <c r="C362" s="249">
        <v>2018</v>
      </c>
      <c r="D362" s="249"/>
      <c r="E362" s="225" t="s">
        <v>871</v>
      </c>
      <c r="F362" s="270" t="s">
        <v>870</v>
      </c>
      <c r="G362" s="270"/>
      <c r="H362" s="270"/>
      <c r="I362" s="225" t="s">
        <v>450</v>
      </c>
      <c r="J362" s="270" t="s">
        <v>17</v>
      </c>
      <c r="K362" s="270"/>
      <c r="L362" s="223" t="s">
        <v>29</v>
      </c>
      <c r="M362" s="223">
        <v>4</v>
      </c>
      <c r="N362" s="249" t="s">
        <v>19</v>
      </c>
      <c r="O362" s="249"/>
      <c r="P362" s="249"/>
      <c r="Q362" s="223" t="s">
        <v>18</v>
      </c>
      <c r="W362" s="42">
        <f t="shared" si="5"/>
        <v>0</v>
      </c>
    </row>
    <row r="363" spans="2:23" ht="30" hidden="1" customHeight="1">
      <c r="B363" s="23"/>
      <c r="C363" s="249">
        <v>2018</v>
      </c>
      <c r="D363" s="249"/>
      <c r="E363" s="225" t="s">
        <v>869</v>
      </c>
      <c r="F363" s="270" t="s">
        <v>868</v>
      </c>
      <c r="G363" s="270"/>
      <c r="H363" s="270"/>
      <c r="I363" s="225" t="s">
        <v>450</v>
      </c>
      <c r="J363" s="270" t="s">
        <v>17</v>
      </c>
      <c r="K363" s="270"/>
      <c r="L363" s="223" t="s">
        <v>29</v>
      </c>
      <c r="M363" s="223">
        <v>4</v>
      </c>
      <c r="N363" s="249" t="s">
        <v>19</v>
      </c>
      <c r="O363" s="249"/>
      <c r="P363" s="249"/>
      <c r="Q363" s="223" t="s">
        <v>18</v>
      </c>
      <c r="W363" s="42">
        <f t="shared" si="5"/>
        <v>0</v>
      </c>
    </row>
    <row r="364" spans="2:23" s="41" customFormat="1" ht="30" hidden="1" customHeight="1">
      <c r="B364" s="24"/>
      <c r="C364" s="259">
        <v>2018</v>
      </c>
      <c r="D364" s="259"/>
      <c r="E364" s="8" t="s">
        <v>867</v>
      </c>
      <c r="F364" s="261" t="s">
        <v>866</v>
      </c>
      <c r="G364" s="261"/>
      <c r="H364" s="261"/>
      <c r="I364" s="8" t="s">
        <v>450</v>
      </c>
      <c r="J364" s="261" t="s">
        <v>17</v>
      </c>
      <c r="K364" s="261"/>
      <c r="L364" s="226" t="s">
        <v>18</v>
      </c>
      <c r="M364" s="226">
        <v>3</v>
      </c>
      <c r="N364" s="259" t="s">
        <v>19</v>
      </c>
      <c r="O364" s="259"/>
      <c r="P364" s="259"/>
      <c r="Q364" s="226" t="s">
        <v>18</v>
      </c>
      <c r="R364" s="40"/>
      <c r="S364" s="40"/>
      <c r="T364" s="40"/>
      <c r="U364" s="40"/>
      <c r="V364" s="40"/>
      <c r="W364" s="40">
        <f t="shared" si="5"/>
        <v>0</v>
      </c>
    </row>
    <row r="365" spans="2:23" ht="30" hidden="1" customHeight="1">
      <c r="B365" s="23"/>
      <c r="C365" s="249">
        <v>2018</v>
      </c>
      <c r="D365" s="249"/>
      <c r="E365" s="225" t="s">
        <v>865</v>
      </c>
      <c r="F365" s="270" t="s">
        <v>864</v>
      </c>
      <c r="G365" s="270"/>
      <c r="H365" s="270"/>
      <c r="I365" s="225" t="s">
        <v>450</v>
      </c>
      <c r="J365" s="270" t="s">
        <v>17</v>
      </c>
      <c r="K365" s="270"/>
      <c r="L365" s="223" t="s">
        <v>29</v>
      </c>
      <c r="M365" s="223">
        <v>4</v>
      </c>
      <c r="N365" s="249" t="s">
        <v>19</v>
      </c>
      <c r="O365" s="249"/>
      <c r="P365" s="249"/>
      <c r="Q365" s="223" t="s">
        <v>18</v>
      </c>
      <c r="W365" s="42">
        <f t="shared" si="5"/>
        <v>0</v>
      </c>
    </row>
    <row r="366" spans="2:23" s="41" customFormat="1" ht="30" hidden="1" customHeight="1">
      <c r="B366" s="24"/>
      <c r="C366" s="259">
        <v>2018</v>
      </c>
      <c r="D366" s="259"/>
      <c r="E366" s="8" t="s">
        <v>863</v>
      </c>
      <c r="F366" s="261" t="s">
        <v>862</v>
      </c>
      <c r="G366" s="261"/>
      <c r="H366" s="261"/>
      <c r="I366" s="8" t="s">
        <v>450</v>
      </c>
      <c r="J366" s="261" t="s">
        <v>17</v>
      </c>
      <c r="K366" s="261"/>
      <c r="L366" s="226" t="s">
        <v>18</v>
      </c>
      <c r="M366" s="226">
        <v>3</v>
      </c>
      <c r="N366" s="259" t="s">
        <v>19</v>
      </c>
      <c r="O366" s="259"/>
      <c r="P366" s="259"/>
      <c r="Q366" s="226" t="s">
        <v>18</v>
      </c>
      <c r="R366" s="40"/>
      <c r="S366" s="40">
        <f>S367</f>
        <v>97.39</v>
      </c>
      <c r="T366" s="40">
        <f>T367</f>
        <v>456.28</v>
      </c>
      <c r="U366" s="40"/>
      <c r="V366" s="40"/>
      <c r="W366" s="40">
        <f t="shared" si="5"/>
        <v>553.66999999999996</v>
      </c>
    </row>
    <row r="367" spans="2:23" ht="30" customHeight="1">
      <c r="B367" s="23"/>
      <c r="C367" s="249">
        <v>2018</v>
      </c>
      <c r="D367" s="249"/>
      <c r="E367" s="225" t="s">
        <v>861</v>
      </c>
      <c r="F367" s="270" t="s">
        <v>860</v>
      </c>
      <c r="G367" s="270"/>
      <c r="H367" s="270"/>
      <c r="I367" s="225" t="s">
        <v>450</v>
      </c>
      <c r="J367" s="270" t="s">
        <v>17</v>
      </c>
      <c r="K367" s="270"/>
      <c r="L367" s="223" t="s">
        <v>29</v>
      </c>
      <c r="M367" s="223">
        <v>4</v>
      </c>
      <c r="N367" s="249" t="s">
        <v>19</v>
      </c>
      <c r="O367" s="249"/>
      <c r="P367" s="249"/>
      <c r="Q367" s="223" t="s">
        <v>18</v>
      </c>
      <c r="S367" s="42">
        <v>97.39</v>
      </c>
      <c r="T367" s="42">
        <v>456.28</v>
      </c>
      <c r="W367" s="42">
        <f t="shared" si="5"/>
        <v>553.66999999999996</v>
      </c>
    </row>
    <row r="368" spans="2:23" s="41" customFormat="1" ht="30" hidden="1" customHeight="1">
      <c r="B368" s="24"/>
      <c r="C368" s="259">
        <v>2018</v>
      </c>
      <c r="D368" s="259"/>
      <c r="E368" s="8" t="s">
        <v>859</v>
      </c>
      <c r="F368" s="261" t="s">
        <v>858</v>
      </c>
      <c r="G368" s="261"/>
      <c r="H368" s="261"/>
      <c r="I368" s="8" t="s">
        <v>450</v>
      </c>
      <c r="J368" s="261" t="s">
        <v>17</v>
      </c>
      <c r="K368" s="261"/>
      <c r="L368" s="226" t="s">
        <v>18</v>
      </c>
      <c r="M368" s="226">
        <v>3</v>
      </c>
      <c r="N368" s="259" t="s">
        <v>19</v>
      </c>
      <c r="O368" s="259"/>
      <c r="P368" s="259"/>
      <c r="Q368" s="226" t="s">
        <v>18</v>
      </c>
      <c r="R368" s="40"/>
      <c r="S368" s="40"/>
      <c r="T368" s="40"/>
      <c r="U368" s="40"/>
      <c r="V368" s="40"/>
      <c r="W368" s="40">
        <f t="shared" si="5"/>
        <v>0</v>
      </c>
    </row>
    <row r="369" spans="2:23" ht="30" hidden="1" customHeight="1">
      <c r="B369" s="23"/>
      <c r="C369" s="249">
        <v>2018</v>
      </c>
      <c r="D369" s="249"/>
      <c r="E369" s="225" t="s">
        <v>857</v>
      </c>
      <c r="F369" s="270" t="s">
        <v>856</v>
      </c>
      <c r="G369" s="270"/>
      <c r="H369" s="270"/>
      <c r="I369" s="225" t="s">
        <v>450</v>
      </c>
      <c r="J369" s="270" t="s">
        <v>17</v>
      </c>
      <c r="K369" s="270"/>
      <c r="L369" s="223" t="s">
        <v>29</v>
      </c>
      <c r="M369" s="223">
        <v>4</v>
      </c>
      <c r="N369" s="249" t="s">
        <v>19</v>
      </c>
      <c r="O369" s="249"/>
      <c r="P369" s="249"/>
      <c r="Q369" s="223" t="s">
        <v>18</v>
      </c>
      <c r="W369" s="42">
        <f t="shared" si="5"/>
        <v>0</v>
      </c>
    </row>
    <row r="370" spans="2:23" ht="30" hidden="1" customHeight="1">
      <c r="B370" s="23"/>
      <c r="C370" s="249">
        <v>2018</v>
      </c>
      <c r="D370" s="249"/>
      <c r="E370" s="225" t="s">
        <v>855</v>
      </c>
      <c r="F370" s="270" t="s">
        <v>854</v>
      </c>
      <c r="G370" s="270"/>
      <c r="H370" s="270"/>
      <c r="I370" s="225" t="s">
        <v>450</v>
      </c>
      <c r="J370" s="270" t="s">
        <v>17</v>
      </c>
      <c r="K370" s="270"/>
      <c r="L370" s="223" t="s">
        <v>29</v>
      </c>
      <c r="M370" s="223">
        <v>4</v>
      </c>
      <c r="N370" s="249" t="s">
        <v>19</v>
      </c>
      <c r="O370" s="249"/>
      <c r="P370" s="249"/>
      <c r="Q370" s="223" t="s">
        <v>18</v>
      </c>
      <c r="W370" s="42">
        <f t="shared" si="5"/>
        <v>0</v>
      </c>
    </row>
    <row r="371" spans="2:23" ht="30" hidden="1" customHeight="1">
      <c r="B371" s="23"/>
      <c r="C371" s="249">
        <v>2018</v>
      </c>
      <c r="D371" s="249"/>
      <c r="E371" s="225" t="s">
        <v>853</v>
      </c>
      <c r="F371" s="270" t="s">
        <v>852</v>
      </c>
      <c r="G371" s="270"/>
      <c r="H371" s="270"/>
      <c r="I371" s="225" t="s">
        <v>450</v>
      </c>
      <c r="J371" s="270" t="s">
        <v>17</v>
      </c>
      <c r="K371" s="270"/>
      <c r="L371" s="223" t="s">
        <v>29</v>
      </c>
      <c r="M371" s="223">
        <v>4</v>
      </c>
      <c r="N371" s="249" t="s">
        <v>19</v>
      </c>
      <c r="O371" s="249"/>
      <c r="P371" s="249"/>
      <c r="Q371" s="223" t="s">
        <v>18</v>
      </c>
      <c r="W371" s="42">
        <f t="shared" si="5"/>
        <v>0</v>
      </c>
    </row>
    <row r="372" spans="2:23" s="39" customFormat="1" ht="30" hidden="1" customHeight="1">
      <c r="B372" s="25"/>
      <c r="C372" s="256">
        <v>2018</v>
      </c>
      <c r="D372" s="256"/>
      <c r="E372" s="231" t="s">
        <v>851</v>
      </c>
      <c r="F372" s="258" t="s">
        <v>850</v>
      </c>
      <c r="G372" s="258"/>
      <c r="H372" s="258"/>
      <c r="I372" s="231" t="s">
        <v>450</v>
      </c>
      <c r="J372" s="258" t="s">
        <v>17</v>
      </c>
      <c r="K372" s="258"/>
      <c r="L372" s="229" t="s">
        <v>18</v>
      </c>
      <c r="M372" s="229">
        <v>2</v>
      </c>
      <c r="N372" s="256" t="s">
        <v>19</v>
      </c>
      <c r="O372" s="256"/>
      <c r="P372" s="256"/>
      <c r="Q372" s="229" t="s">
        <v>18</v>
      </c>
      <c r="R372" s="38"/>
      <c r="S372" s="38"/>
      <c r="T372" s="38"/>
      <c r="U372" s="38"/>
      <c r="V372" s="38"/>
      <c r="W372" s="38">
        <f t="shared" si="5"/>
        <v>0</v>
      </c>
    </row>
    <row r="373" spans="2:23" s="41" customFormat="1" ht="30" hidden="1" customHeight="1">
      <c r="B373" s="24"/>
      <c r="C373" s="259">
        <v>2018</v>
      </c>
      <c r="D373" s="259"/>
      <c r="E373" s="8" t="s">
        <v>849</v>
      </c>
      <c r="F373" s="261" t="s">
        <v>848</v>
      </c>
      <c r="G373" s="261"/>
      <c r="H373" s="261"/>
      <c r="I373" s="8" t="s">
        <v>450</v>
      </c>
      <c r="J373" s="261" t="s">
        <v>17</v>
      </c>
      <c r="K373" s="261"/>
      <c r="L373" s="226" t="s">
        <v>18</v>
      </c>
      <c r="M373" s="226">
        <v>3</v>
      </c>
      <c r="N373" s="259" t="s">
        <v>19</v>
      </c>
      <c r="O373" s="259"/>
      <c r="P373" s="259"/>
      <c r="Q373" s="226" t="s">
        <v>18</v>
      </c>
      <c r="R373" s="40"/>
      <c r="S373" s="40"/>
      <c r="T373" s="40"/>
      <c r="U373" s="40"/>
      <c r="V373" s="40"/>
      <c r="W373" s="40">
        <f t="shared" si="5"/>
        <v>0</v>
      </c>
    </row>
    <row r="374" spans="2:23" ht="30" hidden="1" customHeight="1">
      <c r="B374" s="23"/>
      <c r="C374" s="249">
        <v>2018</v>
      </c>
      <c r="D374" s="249"/>
      <c r="E374" s="225" t="s">
        <v>847</v>
      </c>
      <c r="F374" s="270" t="s">
        <v>846</v>
      </c>
      <c r="G374" s="270"/>
      <c r="H374" s="270"/>
      <c r="I374" s="225" t="s">
        <v>450</v>
      </c>
      <c r="J374" s="270" t="s">
        <v>17</v>
      </c>
      <c r="K374" s="270"/>
      <c r="L374" s="223" t="s">
        <v>29</v>
      </c>
      <c r="M374" s="223">
        <v>4</v>
      </c>
      <c r="N374" s="249" t="s">
        <v>19</v>
      </c>
      <c r="O374" s="249"/>
      <c r="P374" s="249"/>
      <c r="Q374" s="223" t="s">
        <v>18</v>
      </c>
      <c r="W374" s="42">
        <f t="shared" si="5"/>
        <v>0</v>
      </c>
    </row>
    <row r="375" spans="2:23" s="41" customFormat="1" ht="30" hidden="1" customHeight="1">
      <c r="B375" s="24"/>
      <c r="C375" s="259">
        <v>2018</v>
      </c>
      <c r="D375" s="259"/>
      <c r="E375" s="8" t="s">
        <v>845</v>
      </c>
      <c r="F375" s="261" t="s">
        <v>844</v>
      </c>
      <c r="G375" s="261"/>
      <c r="H375" s="261"/>
      <c r="I375" s="8" t="s">
        <v>450</v>
      </c>
      <c r="J375" s="261" t="s">
        <v>17</v>
      </c>
      <c r="K375" s="261"/>
      <c r="L375" s="226" t="s">
        <v>18</v>
      </c>
      <c r="M375" s="226">
        <v>3</v>
      </c>
      <c r="N375" s="259" t="s">
        <v>19</v>
      </c>
      <c r="O375" s="259"/>
      <c r="P375" s="259"/>
      <c r="Q375" s="226" t="s">
        <v>18</v>
      </c>
      <c r="R375" s="40"/>
      <c r="S375" s="40"/>
      <c r="T375" s="40"/>
      <c r="U375" s="40"/>
      <c r="V375" s="40"/>
      <c r="W375" s="40">
        <f t="shared" si="5"/>
        <v>0</v>
      </c>
    </row>
    <row r="376" spans="2:23" ht="30" hidden="1" customHeight="1">
      <c r="B376" s="23"/>
      <c r="C376" s="249">
        <v>2018</v>
      </c>
      <c r="D376" s="249"/>
      <c r="E376" s="225" t="s">
        <v>843</v>
      </c>
      <c r="F376" s="270" t="s">
        <v>842</v>
      </c>
      <c r="G376" s="270"/>
      <c r="H376" s="270"/>
      <c r="I376" s="225" t="s">
        <v>450</v>
      </c>
      <c r="J376" s="270" t="s">
        <v>17</v>
      </c>
      <c r="K376" s="270"/>
      <c r="L376" s="223" t="s">
        <v>29</v>
      </c>
      <c r="M376" s="223">
        <v>4</v>
      </c>
      <c r="N376" s="249" t="s">
        <v>19</v>
      </c>
      <c r="O376" s="249"/>
      <c r="P376" s="249"/>
      <c r="Q376" s="223" t="s">
        <v>18</v>
      </c>
      <c r="W376" s="42">
        <f t="shared" si="5"/>
        <v>0</v>
      </c>
    </row>
    <row r="377" spans="2:23" s="41" customFormat="1" ht="30" hidden="1" customHeight="1">
      <c r="B377" s="24"/>
      <c r="C377" s="259">
        <v>2018</v>
      </c>
      <c r="D377" s="259"/>
      <c r="E377" s="8" t="s">
        <v>841</v>
      </c>
      <c r="F377" s="261" t="s">
        <v>840</v>
      </c>
      <c r="G377" s="261"/>
      <c r="H377" s="261"/>
      <c r="I377" s="8" t="s">
        <v>450</v>
      </c>
      <c r="J377" s="261" t="s">
        <v>17</v>
      </c>
      <c r="K377" s="261"/>
      <c r="L377" s="226" t="s">
        <v>18</v>
      </c>
      <c r="M377" s="226">
        <v>3</v>
      </c>
      <c r="N377" s="259" t="s">
        <v>19</v>
      </c>
      <c r="O377" s="259"/>
      <c r="P377" s="259"/>
      <c r="Q377" s="226" t="s">
        <v>18</v>
      </c>
      <c r="R377" s="40"/>
      <c r="S377" s="40"/>
      <c r="T377" s="40"/>
      <c r="U377" s="40"/>
      <c r="V377" s="40"/>
      <c r="W377" s="40">
        <f t="shared" si="5"/>
        <v>0</v>
      </c>
    </row>
    <row r="378" spans="2:23" ht="30" hidden="1" customHeight="1">
      <c r="B378" s="23"/>
      <c r="C378" s="249">
        <v>2018</v>
      </c>
      <c r="D378" s="249"/>
      <c r="E378" s="225" t="s">
        <v>839</v>
      </c>
      <c r="F378" s="270" t="s">
        <v>838</v>
      </c>
      <c r="G378" s="270"/>
      <c r="H378" s="270"/>
      <c r="I378" s="225" t="s">
        <v>450</v>
      </c>
      <c r="J378" s="270" t="s">
        <v>17</v>
      </c>
      <c r="K378" s="270"/>
      <c r="L378" s="223" t="s">
        <v>29</v>
      </c>
      <c r="M378" s="223">
        <v>4</v>
      </c>
      <c r="N378" s="249" t="s">
        <v>19</v>
      </c>
      <c r="O378" s="249"/>
      <c r="P378" s="249"/>
      <c r="Q378" s="223" t="s">
        <v>18</v>
      </c>
      <c r="W378" s="42">
        <f t="shared" si="5"/>
        <v>0</v>
      </c>
    </row>
    <row r="379" spans="2:23" s="41" customFormat="1" ht="30" hidden="1" customHeight="1">
      <c r="B379" s="24"/>
      <c r="C379" s="259">
        <v>2018</v>
      </c>
      <c r="D379" s="259"/>
      <c r="E379" s="8" t="s">
        <v>837</v>
      </c>
      <c r="F379" s="261" t="s">
        <v>836</v>
      </c>
      <c r="G379" s="261"/>
      <c r="H379" s="261"/>
      <c r="I379" s="8" t="s">
        <v>450</v>
      </c>
      <c r="J379" s="261" t="s">
        <v>17</v>
      </c>
      <c r="K379" s="261"/>
      <c r="L379" s="226" t="s">
        <v>18</v>
      </c>
      <c r="M379" s="226">
        <v>3</v>
      </c>
      <c r="N379" s="259" t="s">
        <v>19</v>
      </c>
      <c r="O379" s="259"/>
      <c r="P379" s="259"/>
      <c r="Q379" s="226" t="s">
        <v>18</v>
      </c>
      <c r="R379" s="40"/>
      <c r="S379" s="40"/>
      <c r="T379" s="40"/>
      <c r="U379" s="40"/>
      <c r="V379" s="40"/>
      <c r="W379" s="40">
        <f t="shared" si="5"/>
        <v>0</v>
      </c>
    </row>
    <row r="380" spans="2:23" ht="30" hidden="1" customHeight="1">
      <c r="B380" s="23"/>
      <c r="C380" s="249">
        <v>2018</v>
      </c>
      <c r="D380" s="249"/>
      <c r="E380" s="225" t="s">
        <v>835</v>
      </c>
      <c r="F380" s="270" t="s">
        <v>834</v>
      </c>
      <c r="G380" s="270"/>
      <c r="H380" s="270"/>
      <c r="I380" s="225" t="s">
        <v>450</v>
      </c>
      <c r="J380" s="270" t="s">
        <v>17</v>
      </c>
      <c r="K380" s="270"/>
      <c r="L380" s="223" t="s">
        <v>29</v>
      </c>
      <c r="M380" s="223">
        <v>4</v>
      </c>
      <c r="N380" s="249" t="s">
        <v>19</v>
      </c>
      <c r="O380" s="249"/>
      <c r="P380" s="249"/>
      <c r="Q380" s="223" t="s">
        <v>18</v>
      </c>
      <c r="W380" s="42">
        <f t="shared" si="5"/>
        <v>0</v>
      </c>
    </row>
    <row r="381" spans="2:23" s="41" customFormat="1" ht="30" hidden="1" customHeight="1">
      <c r="B381" s="24"/>
      <c r="C381" s="259">
        <v>2018</v>
      </c>
      <c r="D381" s="259"/>
      <c r="E381" s="8" t="s">
        <v>833</v>
      </c>
      <c r="F381" s="261" t="s">
        <v>832</v>
      </c>
      <c r="G381" s="261"/>
      <c r="H381" s="261"/>
      <c r="I381" s="8" t="s">
        <v>450</v>
      </c>
      <c r="J381" s="261" t="s">
        <v>17</v>
      </c>
      <c r="K381" s="261"/>
      <c r="L381" s="226" t="s">
        <v>18</v>
      </c>
      <c r="M381" s="226">
        <v>3</v>
      </c>
      <c r="N381" s="259" t="s">
        <v>19</v>
      </c>
      <c r="O381" s="259"/>
      <c r="P381" s="259"/>
      <c r="Q381" s="226" t="s">
        <v>18</v>
      </c>
      <c r="R381" s="40"/>
      <c r="S381" s="40"/>
      <c r="T381" s="40"/>
      <c r="U381" s="40"/>
      <c r="V381" s="40"/>
      <c r="W381" s="40">
        <f t="shared" si="5"/>
        <v>0</v>
      </c>
    </row>
    <row r="382" spans="2:23" ht="30" hidden="1" customHeight="1">
      <c r="B382" s="23"/>
      <c r="C382" s="249">
        <v>2018</v>
      </c>
      <c r="D382" s="249"/>
      <c r="E382" s="225" t="s">
        <v>831</v>
      </c>
      <c r="F382" s="270" t="s">
        <v>830</v>
      </c>
      <c r="G382" s="270"/>
      <c r="H382" s="270"/>
      <c r="I382" s="225" t="s">
        <v>450</v>
      </c>
      <c r="J382" s="270" t="s">
        <v>17</v>
      </c>
      <c r="K382" s="270"/>
      <c r="L382" s="223" t="s">
        <v>29</v>
      </c>
      <c r="M382" s="223">
        <v>4</v>
      </c>
      <c r="N382" s="249" t="s">
        <v>19</v>
      </c>
      <c r="O382" s="249"/>
      <c r="P382" s="249"/>
      <c r="Q382" s="223" t="s">
        <v>18</v>
      </c>
      <c r="W382" s="42">
        <f t="shared" si="5"/>
        <v>0</v>
      </c>
    </row>
    <row r="383" spans="2:23" s="39" customFormat="1" ht="30" hidden="1" customHeight="1">
      <c r="B383" s="25"/>
      <c r="C383" s="256">
        <v>2018</v>
      </c>
      <c r="D383" s="256"/>
      <c r="E383" s="231" t="s">
        <v>829</v>
      </c>
      <c r="F383" s="258" t="s">
        <v>828</v>
      </c>
      <c r="G383" s="258"/>
      <c r="H383" s="258"/>
      <c r="I383" s="231" t="s">
        <v>450</v>
      </c>
      <c r="J383" s="258" t="s">
        <v>17</v>
      </c>
      <c r="K383" s="258"/>
      <c r="L383" s="229" t="s">
        <v>18</v>
      </c>
      <c r="M383" s="229">
        <v>2</v>
      </c>
      <c r="N383" s="256" t="s">
        <v>19</v>
      </c>
      <c r="O383" s="256"/>
      <c r="P383" s="256"/>
      <c r="Q383" s="229" t="s">
        <v>18</v>
      </c>
      <c r="R383" s="38"/>
      <c r="S383" s="38">
        <f>S384+S397+S414+S424+S435+S459+S467+S476+S489</f>
        <v>0</v>
      </c>
      <c r="T383" s="38">
        <f>T384+T397+T414+T424+T435+T459+T467+T476+T489</f>
        <v>0</v>
      </c>
      <c r="U383" s="38">
        <f>U384+U397+U414+U424+U435+U459+U467+U476+U489</f>
        <v>0</v>
      </c>
      <c r="V383" s="38"/>
      <c r="W383" s="38">
        <f t="shared" si="5"/>
        <v>0</v>
      </c>
    </row>
    <row r="384" spans="2:23" s="41" customFormat="1" ht="30" hidden="1" customHeight="1">
      <c r="B384" s="24"/>
      <c r="C384" s="259">
        <v>2018</v>
      </c>
      <c r="D384" s="259"/>
      <c r="E384" s="8" t="s">
        <v>827</v>
      </c>
      <c r="F384" s="261" t="s">
        <v>826</v>
      </c>
      <c r="G384" s="261"/>
      <c r="H384" s="261"/>
      <c r="I384" s="8" t="s">
        <v>450</v>
      </c>
      <c r="J384" s="261" t="s">
        <v>17</v>
      </c>
      <c r="K384" s="261"/>
      <c r="L384" s="226" t="s">
        <v>18</v>
      </c>
      <c r="M384" s="226">
        <v>3</v>
      </c>
      <c r="N384" s="259" t="s">
        <v>19</v>
      </c>
      <c r="O384" s="259"/>
      <c r="P384" s="259"/>
      <c r="Q384" s="226" t="s">
        <v>18</v>
      </c>
      <c r="R384" s="40"/>
      <c r="S384" s="40"/>
      <c r="T384" s="40"/>
      <c r="U384" s="40"/>
      <c r="V384" s="40"/>
      <c r="W384" s="40">
        <f t="shared" si="5"/>
        <v>0</v>
      </c>
    </row>
    <row r="385" spans="2:23" ht="30" hidden="1" customHeight="1">
      <c r="B385" s="23"/>
      <c r="C385" s="249">
        <v>2018</v>
      </c>
      <c r="D385" s="249"/>
      <c r="E385" s="225" t="s">
        <v>825</v>
      </c>
      <c r="F385" s="270" t="s">
        <v>824</v>
      </c>
      <c r="G385" s="270"/>
      <c r="H385" s="270"/>
      <c r="I385" s="225" t="s">
        <v>450</v>
      </c>
      <c r="J385" s="270" t="s">
        <v>17</v>
      </c>
      <c r="K385" s="270"/>
      <c r="L385" s="223" t="s">
        <v>29</v>
      </c>
      <c r="M385" s="223">
        <v>4</v>
      </c>
      <c r="N385" s="249" t="s">
        <v>19</v>
      </c>
      <c r="O385" s="249"/>
      <c r="P385" s="249"/>
      <c r="Q385" s="223" t="s">
        <v>18</v>
      </c>
      <c r="W385" s="42">
        <f t="shared" si="5"/>
        <v>0</v>
      </c>
    </row>
    <row r="386" spans="2:23" ht="30" hidden="1" customHeight="1">
      <c r="B386" s="23"/>
      <c r="C386" s="249">
        <v>2018</v>
      </c>
      <c r="D386" s="249"/>
      <c r="E386" s="225" t="s">
        <v>823</v>
      </c>
      <c r="F386" s="270" t="s">
        <v>822</v>
      </c>
      <c r="G386" s="270"/>
      <c r="H386" s="270"/>
      <c r="I386" s="225" t="s">
        <v>450</v>
      </c>
      <c r="J386" s="270" t="s">
        <v>17</v>
      </c>
      <c r="K386" s="270"/>
      <c r="L386" s="223" t="s">
        <v>29</v>
      </c>
      <c r="M386" s="223">
        <v>4</v>
      </c>
      <c r="N386" s="249" t="s">
        <v>19</v>
      </c>
      <c r="O386" s="249"/>
      <c r="P386" s="249"/>
      <c r="Q386" s="223" t="s">
        <v>18</v>
      </c>
      <c r="W386" s="42">
        <f t="shared" si="5"/>
        <v>0</v>
      </c>
    </row>
    <row r="387" spans="2:23" ht="30" hidden="1" customHeight="1">
      <c r="B387" s="23"/>
      <c r="C387" s="249">
        <v>2018</v>
      </c>
      <c r="D387" s="249"/>
      <c r="E387" s="225" t="s">
        <v>821</v>
      </c>
      <c r="F387" s="270" t="s">
        <v>820</v>
      </c>
      <c r="G387" s="270"/>
      <c r="H387" s="270"/>
      <c r="I387" s="225" t="s">
        <v>450</v>
      </c>
      <c r="J387" s="270" t="s">
        <v>17</v>
      </c>
      <c r="K387" s="270"/>
      <c r="L387" s="223" t="s">
        <v>29</v>
      </c>
      <c r="M387" s="223">
        <v>4</v>
      </c>
      <c r="N387" s="249" t="s">
        <v>19</v>
      </c>
      <c r="O387" s="249"/>
      <c r="P387" s="249"/>
      <c r="Q387" s="223" t="s">
        <v>18</v>
      </c>
      <c r="W387" s="42">
        <f t="shared" si="5"/>
        <v>0</v>
      </c>
    </row>
    <row r="388" spans="2:23" ht="30" hidden="1" customHeight="1">
      <c r="B388" s="23"/>
      <c r="C388" s="249">
        <v>2018</v>
      </c>
      <c r="D388" s="249"/>
      <c r="E388" s="225" t="s">
        <v>819</v>
      </c>
      <c r="F388" s="270" t="s">
        <v>818</v>
      </c>
      <c r="G388" s="270"/>
      <c r="H388" s="270"/>
      <c r="I388" s="225" t="s">
        <v>450</v>
      </c>
      <c r="J388" s="270" t="s">
        <v>17</v>
      </c>
      <c r="K388" s="270"/>
      <c r="L388" s="223" t="s">
        <v>29</v>
      </c>
      <c r="M388" s="223">
        <v>4</v>
      </c>
      <c r="N388" s="249" t="s">
        <v>19</v>
      </c>
      <c r="O388" s="249"/>
      <c r="P388" s="249"/>
      <c r="Q388" s="223" t="s">
        <v>18</v>
      </c>
      <c r="W388" s="42">
        <f t="shared" ref="W388:W451" si="6">R388+S388+T388+U388+V388</f>
        <v>0</v>
      </c>
    </row>
    <row r="389" spans="2:23" ht="30" hidden="1" customHeight="1">
      <c r="B389" s="23"/>
      <c r="C389" s="249">
        <v>2018</v>
      </c>
      <c r="D389" s="249"/>
      <c r="E389" s="225" t="s">
        <v>817</v>
      </c>
      <c r="F389" s="270" t="s">
        <v>816</v>
      </c>
      <c r="G389" s="270"/>
      <c r="H389" s="270"/>
      <c r="I389" s="225" t="s">
        <v>450</v>
      </c>
      <c r="J389" s="270" t="s">
        <v>17</v>
      </c>
      <c r="K389" s="270"/>
      <c r="L389" s="223" t="s">
        <v>29</v>
      </c>
      <c r="M389" s="223">
        <v>4</v>
      </c>
      <c r="N389" s="249" t="s">
        <v>19</v>
      </c>
      <c r="O389" s="249"/>
      <c r="P389" s="249"/>
      <c r="Q389" s="223" t="s">
        <v>18</v>
      </c>
      <c r="W389" s="42">
        <f t="shared" si="6"/>
        <v>0</v>
      </c>
    </row>
    <row r="390" spans="2:23" ht="30" hidden="1" customHeight="1">
      <c r="B390" s="23"/>
      <c r="C390" s="249">
        <v>2018</v>
      </c>
      <c r="D390" s="249"/>
      <c r="E390" s="225" t="s">
        <v>815</v>
      </c>
      <c r="F390" s="270" t="s">
        <v>814</v>
      </c>
      <c r="G390" s="270"/>
      <c r="H390" s="270"/>
      <c r="I390" s="225" t="s">
        <v>450</v>
      </c>
      <c r="J390" s="270" t="s">
        <v>17</v>
      </c>
      <c r="K390" s="270"/>
      <c r="L390" s="223" t="s">
        <v>29</v>
      </c>
      <c r="M390" s="223">
        <v>4</v>
      </c>
      <c r="N390" s="249" t="s">
        <v>19</v>
      </c>
      <c r="O390" s="249"/>
      <c r="P390" s="249"/>
      <c r="Q390" s="223" t="s">
        <v>18</v>
      </c>
      <c r="W390" s="42">
        <f t="shared" si="6"/>
        <v>0</v>
      </c>
    </row>
    <row r="391" spans="2:23" ht="30" hidden="1" customHeight="1">
      <c r="B391" s="23"/>
      <c r="C391" s="249">
        <v>2018</v>
      </c>
      <c r="D391" s="249"/>
      <c r="E391" s="225" t="s">
        <v>813</v>
      </c>
      <c r="F391" s="270" t="s">
        <v>812</v>
      </c>
      <c r="G391" s="270"/>
      <c r="H391" s="270"/>
      <c r="I391" s="225" t="s">
        <v>450</v>
      </c>
      <c r="J391" s="270" t="s">
        <v>17</v>
      </c>
      <c r="K391" s="270"/>
      <c r="L391" s="223" t="s">
        <v>29</v>
      </c>
      <c r="M391" s="223">
        <v>4</v>
      </c>
      <c r="N391" s="249" t="s">
        <v>19</v>
      </c>
      <c r="O391" s="249"/>
      <c r="P391" s="249"/>
      <c r="Q391" s="223" t="s">
        <v>18</v>
      </c>
      <c r="W391" s="42">
        <f t="shared" si="6"/>
        <v>0</v>
      </c>
    </row>
    <row r="392" spans="2:23" ht="30" hidden="1" customHeight="1">
      <c r="B392" s="23"/>
      <c r="C392" s="249">
        <v>2018</v>
      </c>
      <c r="D392" s="249"/>
      <c r="E392" s="225" t="s">
        <v>811</v>
      </c>
      <c r="F392" s="270" t="s">
        <v>810</v>
      </c>
      <c r="G392" s="270"/>
      <c r="H392" s="270"/>
      <c r="I392" s="225" t="s">
        <v>450</v>
      </c>
      <c r="J392" s="270" t="s">
        <v>17</v>
      </c>
      <c r="K392" s="270"/>
      <c r="L392" s="223" t="s">
        <v>29</v>
      </c>
      <c r="M392" s="223">
        <v>4</v>
      </c>
      <c r="N392" s="249" t="s">
        <v>19</v>
      </c>
      <c r="O392" s="249"/>
      <c r="P392" s="249"/>
      <c r="Q392" s="223" t="s">
        <v>18</v>
      </c>
      <c r="W392" s="42">
        <f t="shared" si="6"/>
        <v>0</v>
      </c>
    </row>
    <row r="393" spans="2:23" ht="30" hidden="1" customHeight="1">
      <c r="B393" s="23"/>
      <c r="C393" s="249">
        <v>2018</v>
      </c>
      <c r="D393" s="249"/>
      <c r="E393" s="225" t="s">
        <v>809</v>
      </c>
      <c r="F393" s="270" t="s">
        <v>808</v>
      </c>
      <c r="G393" s="270"/>
      <c r="H393" s="270"/>
      <c r="I393" s="225" t="s">
        <v>450</v>
      </c>
      <c r="J393" s="270" t="s">
        <v>17</v>
      </c>
      <c r="K393" s="270"/>
      <c r="L393" s="223" t="s">
        <v>29</v>
      </c>
      <c r="M393" s="223">
        <v>4</v>
      </c>
      <c r="N393" s="249" t="s">
        <v>19</v>
      </c>
      <c r="O393" s="249"/>
      <c r="P393" s="249"/>
      <c r="Q393" s="223" t="s">
        <v>18</v>
      </c>
      <c r="W393" s="42">
        <f t="shared" si="6"/>
        <v>0</v>
      </c>
    </row>
    <row r="394" spans="2:23" ht="30" hidden="1" customHeight="1">
      <c r="B394" s="23"/>
      <c r="C394" s="249">
        <v>2018</v>
      </c>
      <c r="D394" s="249"/>
      <c r="E394" s="225" t="s">
        <v>807</v>
      </c>
      <c r="F394" s="270" t="s">
        <v>806</v>
      </c>
      <c r="G394" s="270"/>
      <c r="H394" s="270"/>
      <c r="I394" s="225" t="s">
        <v>450</v>
      </c>
      <c r="J394" s="270" t="s">
        <v>17</v>
      </c>
      <c r="K394" s="270"/>
      <c r="L394" s="223" t="s">
        <v>29</v>
      </c>
      <c r="M394" s="223">
        <v>4</v>
      </c>
      <c r="N394" s="249" t="s">
        <v>19</v>
      </c>
      <c r="O394" s="249"/>
      <c r="P394" s="249"/>
      <c r="Q394" s="223" t="s">
        <v>18</v>
      </c>
      <c r="W394" s="42">
        <f t="shared" si="6"/>
        <v>0</v>
      </c>
    </row>
    <row r="395" spans="2:23" ht="30" hidden="1" customHeight="1">
      <c r="B395" s="23"/>
      <c r="C395" s="249">
        <v>2018</v>
      </c>
      <c r="D395" s="249"/>
      <c r="E395" s="225" t="s">
        <v>805</v>
      </c>
      <c r="F395" s="270" t="s">
        <v>804</v>
      </c>
      <c r="G395" s="270"/>
      <c r="H395" s="270"/>
      <c r="I395" s="225" t="s">
        <v>450</v>
      </c>
      <c r="J395" s="270" t="s">
        <v>17</v>
      </c>
      <c r="K395" s="270"/>
      <c r="L395" s="223" t="s">
        <v>29</v>
      </c>
      <c r="M395" s="223">
        <v>4</v>
      </c>
      <c r="N395" s="249" t="s">
        <v>19</v>
      </c>
      <c r="O395" s="249"/>
      <c r="P395" s="249"/>
      <c r="Q395" s="223" t="s">
        <v>18</v>
      </c>
      <c r="W395" s="42">
        <f t="shared" si="6"/>
        <v>0</v>
      </c>
    </row>
    <row r="396" spans="2:23" ht="30" hidden="1" customHeight="1">
      <c r="B396" s="23"/>
      <c r="C396" s="249">
        <v>2018</v>
      </c>
      <c r="D396" s="249"/>
      <c r="E396" s="225" t="s">
        <v>803</v>
      </c>
      <c r="F396" s="270" t="s">
        <v>802</v>
      </c>
      <c r="G396" s="270"/>
      <c r="H396" s="270"/>
      <c r="I396" s="225" t="s">
        <v>450</v>
      </c>
      <c r="J396" s="270" t="s">
        <v>17</v>
      </c>
      <c r="K396" s="270"/>
      <c r="L396" s="223" t="s">
        <v>29</v>
      </c>
      <c r="M396" s="223">
        <v>4</v>
      </c>
      <c r="N396" s="249" t="s">
        <v>19</v>
      </c>
      <c r="O396" s="249"/>
      <c r="P396" s="249"/>
      <c r="Q396" s="223" t="s">
        <v>18</v>
      </c>
      <c r="W396" s="42">
        <f t="shared" si="6"/>
        <v>0</v>
      </c>
    </row>
    <row r="397" spans="2:23" s="41" customFormat="1" ht="30" hidden="1" customHeight="1">
      <c r="B397" s="24"/>
      <c r="C397" s="259">
        <v>2018</v>
      </c>
      <c r="D397" s="259"/>
      <c r="E397" s="8" t="s">
        <v>801</v>
      </c>
      <c r="F397" s="261" t="s">
        <v>800</v>
      </c>
      <c r="G397" s="261"/>
      <c r="H397" s="261"/>
      <c r="I397" s="8" t="s">
        <v>450</v>
      </c>
      <c r="J397" s="261" t="s">
        <v>17</v>
      </c>
      <c r="K397" s="261"/>
      <c r="L397" s="226" t="s">
        <v>18</v>
      </c>
      <c r="M397" s="226">
        <v>3</v>
      </c>
      <c r="N397" s="259" t="s">
        <v>19</v>
      </c>
      <c r="O397" s="259"/>
      <c r="P397" s="259"/>
      <c r="Q397" s="226" t="s">
        <v>18</v>
      </c>
      <c r="R397" s="40"/>
      <c r="S397" s="40"/>
      <c r="T397" s="40"/>
      <c r="U397" s="40"/>
      <c r="V397" s="40"/>
      <c r="W397" s="40">
        <f t="shared" si="6"/>
        <v>0</v>
      </c>
    </row>
    <row r="398" spans="2:23" ht="30" hidden="1" customHeight="1">
      <c r="B398" s="23"/>
      <c r="C398" s="249">
        <v>2018</v>
      </c>
      <c r="D398" s="249"/>
      <c r="E398" s="225" t="s">
        <v>799</v>
      </c>
      <c r="F398" s="270" t="s">
        <v>798</v>
      </c>
      <c r="G398" s="270"/>
      <c r="H398" s="270"/>
      <c r="I398" s="225" t="s">
        <v>450</v>
      </c>
      <c r="J398" s="270" t="s">
        <v>17</v>
      </c>
      <c r="K398" s="270"/>
      <c r="L398" s="223" t="s">
        <v>29</v>
      </c>
      <c r="M398" s="223">
        <v>4</v>
      </c>
      <c r="N398" s="249" t="s">
        <v>19</v>
      </c>
      <c r="O398" s="249"/>
      <c r="P398" s="249"/>
      <c r="Q398" s="223" t="s">
        <v>18</v>
      </c>
      <c r="W398" s="42">
        <f t="shared" si="6"/>
        <v>0</v>
      </c>
    </row>
    <row r="399" spans="2:23" ht="30" hidden="1" customHeight="1">
      <c r="B399" s="23"/>
      <c r="C399" s="249">
        <v>2018</v>
      </c>
      <c r="D399" s="249"/>
      <c r="E399" s="225" t="s">
        <v>797</v>
      </c>
      <c r="F399" s="270" t="s">
        <v>796</v>
      </c>
      <c r="G399" s="270"/>
      <c r="H399" s="270"/>
      <c r="I399" s="225" t="s">
        <v>450</v>
      </c>
      <c r="J399" s="270" t="s">
        <v>17</v>
      </c>
      <c r="K399" s="270"/>
      <c r="L399" s="223" t="s">
        <v>29</v>
      </c>
      <c r="M399" s="223">
        <v>4</v>
      </c>
      <c r="N399" s="249" t="s">
        <v>19</v>
      </c>
      <c r="O399" s="249"/>
      <c r="P399" s="249"/>
      <c r="Q399" s="223" t="s">
        <v>18</v>
      </c>
      <c r="W399" s="42">
        <f t="shared" si="6"/>
        <v>0</v>
      </c>
    </row>
    <row r="400" spans="2:23" ht="30" hidden="1" customHeight="1">
      <c r="B400" s="23"/>
      <c r="C400" s="249">
        <v>2018</v>
      </c>
      <c r="D400" s="249"/>
      <c r="E400" s="225" t="s">
        <v>795</v>
      </c>
      <c r="F400" s="270" t="s">
        <v>794</v>
      </c>
      <c r="G400" s="270"/>
      <c r="H400" s="270"/>
      <c r="I400" s="225" t="s">
        <v>450</v>
      </c>
      <c r="J400" s="270" t="s">
        <v>17</v>
      </c>
      <c r="K400" s="270"/>
      <c r="L400" s="223" t="s">
        <v>29</v>
      </c>
      <c r="M400" s="223">
        <v>4</v>
      </c>
      <c r="N400" s="249" t="s">
        <v>19</v>
      </c>
      <c r="O400" s="249"/>
      <c r="P400" s="249"/>
      <c r="Q400" s="223" t="s">
        <v>18</v>
      </c>
      <c r="W400" s="42">
        <f t="shared" si="6"/>
        <v>0</v>
      </c>
    </row>
    <row r="401" spans="2:23" ht="30" hidden="1" customHeight="1">
      <c r="B401" s="23"/>
      <c r="C401" s="249">
        <v>2018</v>
      </c>
      <c r="D401" s="249"/>
      <c r="E401" s="225" t="s">
        <v>793</v>
      </c>
      <c r="F401" s="270" t="s">
        <v>792</v>
      </c>
      <c r="G401" s="270"/>
      <c r="H401" s="270"/>
      <c r="I401" s="225" t="s">
        <v>450</v>
      </c>
      <c r="J401" s="270" t="s">
        <v>17</v>
      </c>
      <c r="K401" s="270"/>
      <c r="L401" s="223" t="s">
        <v>29</v>
      </c>
      <c r="M401" s="223">
        <v>4</v>
      </c>
      <c r="N401" s="249" t="s">
        <v>19</v>
      </c>
      <c r="O401" s="249"/>
      <c r="P401" s="249"/>
      <c r="Q401" s="223" t="s">
        <v>18</v>
      </c>
      <c r="W401" s="42">
        <f t="shared" si="6"/>
        <v>0</v>
      </c>
    </row>
    <row r="402" spans="2:23" ht="30" hidden="1" customHeight="1">
      <c r="B402" s="23"/>
      <c r="C402" s="249">
        <v>2018</v>
      </c>
      <c r="D402" s="249"/>
      <c r="E402" s="225" t="s">
        <v>791</v>
      </c>
      <c r="F402" s="270" t="s">
        <v>790</v>
      </c>
      <c r="G402" s="270"/>
      <c r="H402" s="270"/>
      <c r="I402" s="225" t="s">
        <v>450</v>
      </c>
      <c r="J402" s="270" t="s">
        <v>17</v>
      </c>
      <c r="K402" s="270"/>
      <c r="L402" s="223" t="s">
        <v>29</v>
      </c>
      <c r="M402" s="223">
        <v>4</v>
      </c>
      <c r="N402" s="249" t="s">
        <v>19</v>
      </c>
      <c r="O402" s="249"/>
      <c r="P402" s="249"/>
      <c r="Q402" s="223" t="s">
        <v>18</v>
      </c>
      <c r="W402" s="42">
        <f t="shared" si="6"/>
        <v>0</v>
      </c>
    </row>
    <row r="403" spans="2:23" ht="30" hidden="1" customHeight="1">
      <c r="B403" s="23"/>
      <c r="C403" s="249">
        <v>2018</v>
      </c>
      <c r="D403" s="249"/>
      <c r="E403" s="225" t="s">
        <v>789</v>
      </c>
      <c r="F403" s="270" t="s">
        <v>788</v>
      </c>
      <c r="G403" s="270"/>
      <c r="H403" s="270"/>
      <c r="I403" s="225" t="s">
        <v>450</v>
      </c>
      <c r="J403" s="270" t="s">
        <v>17</v>
      </c>
      <c r="K403" s="270"/>
      <c r="L403" s="223" t="s">
        <v>29</v>
      </c>
      <c r="M403" s="223">
        <v>4</v>
      </c>
      <c r="N403" s="249" t="s">
        <v>19</v>
      </c>
      <c r="O403" s="249"/>
      <c r="P403" s="249"/>
      <c r="Q403" s="223" t="s">
        <v>18</v>
      </c>
      <c r="W403" s="42">
        <f t="shared" si="6"/>
        <v>0</v>
      </c>
    </row>
    <row r="404" spans="2:23" ht="30" hidden="1" customHeight="1">
      <c r="B404" s="23"/>
      <c r="C404" s="249">
        <v>2018</v>
      </c>
      <c r="D404" s="249"/>
      <c r="E404" s="225" t="s">
        <v>787</v>
      </c>
      <c r="F404" s="270" t="s">
        <v>786</v>
      </c>
      <c r="G404" s="270"/>
      <c r="H404" s="270"/>
      <c r="I404" s="225" t="s">
        <v>450</v>
      </c>
      <c r="J404" s="270" t="s">
        <v>17</v>
      </c>
      <c r="K404" s="270"/>
      <c r="L404" s="223" t="s">
        <v>29</v>
      </c>
      <c r="M404" s="223">
        <v>4</v>
      </c>
      <c r="N404" s="249" t="s">
        <v>19</v>
      </c>
      <c r="O404" s="249"/>
      <c r="P404" s="249"/>
      <c r="Q404" s="223" t="s">
        <v>18</v>
      </c>
      <c r="W404" s="42">
        <f t="shared" si="6"/>
        <v>0</v>
      </c>
    </row>
    <row r="405" spans="2:23" ht="30" hidden="1" customHeight="1">
      <c r="B405" s="23"/>
      <c r="C405" s="249">
        <v>2018</v>
      </c>
      <c r="D405" s="249"/>
      <c r="E405" s="225" t="s">
        <v>785</v>
      </c>
      <c r="F405" s="270" t="s">
        <v>784</v>
      </c>
      <c r="G405" s="270"/>
      <c r="H405" s="270"/>
      <c r="I405" s="225" t="s">
        <v>450</v>
      </c>
      <c r="J405" s="270" t="s">
        <v>17</v>
      </c>
      <c r="K405" s="270"/>
      <c r="L405" s="223" t="s">
        <v>29</v>
      </c>
      <c r="M405" s="223">
        <v>4</v>
      </c>
      <c r="N405" s="249" t="s">
        <v>19</v>
      </c>
      <c r="O405" s="249"/>
      <c r="P405" s="249"/>
      <c r="Q405" s="223" t="s">
        <v>18</v>
      </c>
      <c r="W405" s="42">
        <f t="shared" si="6"/>
        <v>0</v>
      </c>
    </row>
    <row r="406" spans="2:23" ht="30" hidden="1" customHeight="1">
      <c r="B406" s="23"/>
      <c r="C406" s="249">
        <v>2018</v>
      </c>
      <c r="D406" s="249"/>
      <c r="E406" s="225" t="s">
        <v>783</v>
      </c>
      <c r="F406" s="270" t="s">
        <v>782</v>
      </c>
      <c r="G406" s="270"/>
      <c r="H406" s="270"/>
      <c r="I406" s="225" t="s">
        <v>450</v>
      </c>
      <c r="J406" s="270" t="s">
        <v>17</v>
      </c>
      <c r="K406" s="270"/>
      <c r="L406" s="223" t="s">
        <v>29</v>
      </c>
      <c r="M406" s="223">
        <v>4</v>
      </c>
      <c r="N406" s="249" t="s">
        <v>19</v>
      </c>
      <c r="O406" s="249"/>
      <c r="P406" s="249"/>
      <c r="Q406" s="223" t="s">
        <v>18</v>
      </c>
      <c r="W406" s="42">
        <f t="shared" si="6"/>
        <v>0</v>
      </c>
    </row>
    <row r="407" spans="2:23" ht="30" hidden="1" customHeight="1">
      <c r="B407" s="23"/>
      <c r="C407" s="249">
        <v>2018</v>
      </c>
      <c r="D407" s="249"/>
      <c r="E407" s="225" t="s">
        <v>781</v>
      </c>
      <c r="F407" s="270" t="s">
        <v>780</v>
      </c>
      <c r="G407" s="270"/>
      <c r="H407" s="270"/>
      <c r="I407" s="225" t="s">
        <v>450</v>
      </c>
      <c r="J407" s="270" t="s">
        <v>17</v>
      </c>
      <c r="K407" s="270"/>
      <c r="L407" s="223" t="s">
        <v>29</v>
      </c>
      <c r="M407" s="223">
        <v>4</v>
      </c>
      <c r="N407" s="249" t="s">
        <v>19</v>
      </c>
      <c r="O407" s="249"/>
      <c r="P407" s="249"/>
      <c r="Q407" s="223" t="s">
        <v>18</v>
      </c>
      <c r="W407" s="42">
        <f t="shared" si="6"/>
        <v>0</v>
      </c>
    </row>
    <row r="408" spans="2:23" ht="30" hidden="1" customHeight="1">
      <c r="B408" s="23"/>
      <c r="C408" s="249">
        <v>2018</v>
      </c>
      <c r="D408" s="249"/>
      <c r="E408" s="225" t="s">
        <v>779</v>
      </c>
      <c r="F408" s="270" t="s">
        <v>778</v>
      </c>
      <c r="G408" s="270"/>
      <c r="H408" s="270"/>
      <c r="I408" s="225" t="s">
        <v>450</v>
      </c>
      <c r="J408" s="270" t="s">
        <v>17</v>
      </c>
      <c r="K408" s="270"/>
      <c r="L408" s="223" t="s">
        <v>29</v>
      </c>
      <c r="M408" s="223">
        <v>4</v>
      </c>
      <c r="N408" s="249" t="s">
        <v>19</v>
      </c>
      <c r="O408" s="249"/>
      <c r="P408" s="249"/>
      <c r="Q408" s="223" t="s">
        <v>18</v>
      </c>
      <c r="W408" s="42">
        <f t="shared" si="6"/>
        <v>0</v>
      </c>
    </row>
    <row r="409" spans="2:23" ht="30" hidden="1" customHeight="1">
      <c r="B409" s="23"/>
      <c r="C409" s="249">
        <v>2018</v>
      </c>
      <c r="D409" s="249"/>
      <c r="E409" s="225" t="s">
        <v>777</v>
      </c>
      <c r="F409" s="270" t="s">
        <v>776</v>
      </c>
      <c r="G409" s="270"/>
      <c r="H409" s="270"/>
      <c r="I409" s="225" t="s">
        <v>450</v>
      </c>
      <c r="J409" s="270" t="s">
        <v>17</v>
      </c>
      <c r="K409" s="270"/>
      <c r="L409" s="223" t="s">
        <v>29</v>
      </c>
      <c r="M409" s="223">
        <v>4</v>
      </c>
      <c r="N409" s="249" t="s">
        <v>19</v>
      </c>
      <c r="O409" s="249"/>
      <c r="P409" s="249"/>
      <c r="Q409" s="223" t="s">
        <v>18</v>
      </c>
      <c r="W409" s="42">
        <f t="shared" si="6"/>
        <v>0</v>
      </c>
    </row>
    <row r="410" spans="2:23" ht="30" hidden="1" customHeight="1">
      <c r="B410" s="23"/>
      <c r="C410" s="249">
        <v>2018</v>
      </c>
      <c r="D410" s="249"/>
      <c r="E410" s="225" t="s">
        <v>775</v>
      </c>
      <c r="F410" s="270" t="s">
        <v>774</v>
      </c>
      <c r="G410" s="270"/>
      <c r="H410" s="270"/>
      <c r="I410" s="225" t="s">
        <v>450</v>
      </c>
      <c r="J410" s="270" t="s">
        <v>17</v>
      </c>
      <c r="K410" s="270"/>
      <c r="L410" s="223" t="s">
        <v>29</v>
      </c>
      <c r="M410" s="223">
        <v>4</v>
      </c>
      <c r="N410" s="249" t="s">
        <v>19</v>
      </c>
      <c r="O410" s="249"/>
      <c r="P410" s="249"/>
      <c r="Q410" s="223" t="s">
        <v>18</v>
      </c>
      <c r="W410" s="42">
        <f t="shared" si="6"/>
        <v>0</v>
      </c>
    </row>
    <row r="411" spans="2:23" ht="30" hidden="1" customHeight="1">
      <c r="B411" s="23"/>
      <c r="C411" s="249">
        <v>2018</v>
      </c>
      <c r="D411" s="249"/>
      <c r="E411" s="225" t="s">
        <v>773</v>
      </c>
      <c r="F411" s="270" t="s">
        <v>772</v>
      </c>
      <c r="G411" s="270"/>
      <c r="H411" s="270"/>
      <c r="I411" s="225" t="s">
        <v>450</v>
      </c>
      <c r="J411" s="270" t="s">
        <v>17</v>
      </c>
      <c r="K411" s="270"/>
      <c r="L411" s="223" t="s">
        <v>29</v>
      </c>
      <c r="M411" s="223">
        <v>4</v>
      </c>
      <c r="N411" s="249" t="s">
        <v>19</v>
      </c>
      <c r="O411" s="249"/>
      <c r="P411" s="249"/>
      <c r="Q411" s="223" t="s">
        <v>18</v>
      </c>
      <c r="W411" s="42">
        <f t="shared" si="6"/>
        <v>0</v>
      </c>
    </row>
    <row r="412" spans="2:23" ht="30" hidden="1" customHeight="1">
      <c r="B412" s="23"/>
      <c r="C412" s="249">
        <v>2018</v>
      </c>
      <c r="D412" s="249"/>
      <c r="E412" s="225" t="s">
        <v>771</v>
      </c>
      <c r="F412" s="270" t="s">
        <v>770</v>
      </c>
      <c r="G412" s="270"/>
      <c r="H412" s="270"/>
      <c r="I412" s="225" t="s">
        <v>450</v>
      </c>
      <c r="J412" s="270" t="s">
        <v>17</v>
      </c>
      <c r="K412" s="270"/>
      <c r="L412" s="223" t="s">
        <v>29</v>
      </c>
      <c r="M412" s="223">
        <v>4</v>
      </c>
      <c r="N412" s="249" t="s">
        <v>19</v>
      </c>
      <c r="O412" s="249"/>
      <c r="P412" s="249"/>
      <c r="Q412" s="223" t="s">
        <v>18</v>
      </c>
      <c r="W412" s="42">
        <f t="shared" si="6"/>
        <v>0</v>
      </c>
    </row>
    <row r="413" spans="2:23" ht="30" hidden="1" customHeight="1">
      <c r="B413" s="23"/>
      <c r="C413" s="249">
        <v>2018</v>
      </c>
      <c r="D413" s="249"/>
      <c r="E413" s="225" t="s">
        <v>769</v>
      </c>
      <c r="F413" s="270" t="s">
        <v>768</v>
      </c>
      <c r="G413" s="270"/>
      <c r="H413" s="270"/>
      <c r="I413" s="225" t="s">
        <v>450</v>
      </c>
      <c r="J413" s="270" t="s">
        <v>17</v>
      </c>
      <c r="K413" s="270"/>
      <c r="L413" s="223" t="s">
        <v>29</v>
      </c>
      <c r="M413" s="223">
        <v>4</v>
      </c>
      <c r="N413" s="249" t="s">
        <v>19</v>
      </c>
      <c r="O413" s="249"/>
      <c r="P413" s="249"/>
      <c r="Q413" s="223" t="s">
        <v>18</v>
      </c>
      <c r="W413" s="42">
        <f t="shared" si="6"/>
        <v>0</v>
      </c>
    </row>
    <row r="414" spans="2:23" s="41" customFormat="1" ht="30" hidden="1" customHeight="1">
      <c r="B414" s="24"/>
      <c r="C414" s="259">
        <v>2018</v>
      </c>
      <c r="D414" s="259"/>
      <c r="E414" s="8" t="s">
        <v>767</v>
      </c>
      <c r="F414" s="261" t="s">
        <v>766</v>
      </c>
      <c r="G414" s="261"/>
      <c r="H414" s="261"/>
      <c r="I414" s="8" t="s">
        <v>450</v>
      </c>
      <c r="J414" s="261" t="s">
        <v>17</v>
      </c>
      <c r="K414" s="261"/>
      <c r="L414" s="226" t="s">
        <v>18</v>
      </c>
      <c r="M414" s="226">
        <v>3</v>
      </c>
      <c r="N414" s="259" t="s">
        <v>19</v>
      </c>
      <c r="O414" s="259"/>
      <c r="P414" s="259"/>
      <c r="Q414" s="226" t="s">
        <v>18</v>
      </c>
      <c r="R414" s="40"/>
      <c r="S414" s="40"/>
      <c r="T414" s="40"/>
      <c r="U414" s="40"/>
      <c r="V414" s="40"/>
      <c r="W414" s="40">
        <f t="shared" si="6"/>
        <v>0</v>
      </c>
    </row>
    <row r="415" spans="2:23" ht="30" hidden="1" customHeight="1">
      <c r="B415" s="23"/>
      <c r="C415" s="249">
        <v>2018</v>
      </c>
      <c r="D415" s="249"/>
      <c r="E415" s="225" t="s">
        <v>765</v>
      </c>
      <c r="F415" s="270" t="s">
        <v>764</v>
      </c>
      <c r="G415" s="270"/>
      <c r="H415" s="270"/>
      <c r="I415" s="225" t="s">
        <v>450</v>
      </c>
      <c r="J415" s="270" t="s">
        <v>17</v>
      </c>
      <c r="K415" s="270"/>
      <c r="L415" s="223" t="s">
        <v>29</v>
      </c>
      <c r="M415" s="223">
        <v>4</v>
      </c>
      <c r="N415" s="249" t="s">
        <v>19</v>
      </c>
      <c r="O415" s="249"/>
      <c r="P415" s="249"/>
      <c r="Q415" s="223" t="s">
        <v>18</v>
      </c>
      <c r="R415" s="34"/>
      <c r="S415" s="34"/>
      <c r="T415" s="34"/>
      <c r="U415" s="34"/>
      <c r="V415" s="34"/>
      <c r="W415" s="34">
        <f t="shared" si="6"/>
        <v>0</v>
      </c>
    </row>
    <row r="416" spans="2:23" ht="30" hidden="1" customHeight="1">
      <c r="B416" s="23"/>
      <c r="C416" s="249">
        <v>2018</v>
      </c>
      <c r="D416" s="249"/>
      <c r="E416" s="225" t="s">
        <v>763</v>
      </c>
      <c r="F416" s="270" t="s">
        <v>762</v>
      </c>
      <c r="G416" s="270"/>
      <c r="H416" s="270"/>
      <c r="I416" s="225" t="s">
        <v>450</v>
      </c>
      <c r="J416" s="270" t="s">
        <v>17</v>
      </c>
      <c r="K416" s="270"/>
      <c r="L416" s="223" t="s">
        <v>29</v>
      </c>
      <c r="M416" s="223">
        <v>4</v>
      </c>
      <c r="N416" s="249" t="s">
        <v>19</v>
      </c>
      <c r="O416" s="249"/>
      <c r="P416" s="249"/>
      <c r="Q416" s="223" t="s">
        <v>18</v>
      </c>
      <c r="W416" s="42">
        <f t="shared" si="6"/>
        <v>0</v>
      </c>
    </row>
    <row r="417" spans="1:23" ht="30" hidden="1" customHeight="1">
      <c r="B417" s="23"/>
      <c r="C417" s="249">
        <v>2018</v>
      </c>
      <c r="D417" s="249"/>
      <c r="E417" s="225" t="s">
        <v>761</v>
      </c>
      <c r="F417" s="270" t="s">
        <v>760</v>
      </c>
      <c r="G417" s="270"/>
      <c r="H417" s="270"/>
      <c r="I417" s="225" t="s">
        <v>450</v>
      </c>
      <c r="J417" s="270" t="s">
        <v>17</v>
      </c>
      <c r="K417" s="270"/>
      <c r="L417" s="223" t="s">
        <v>29</v>
      </c>
      <c r="M417" s="223">
        <v>4</v>
      </c>
      <c r="N417" s="249" t="s">
        <v>19</v>
      </c>
      <c r="O417" s="249"/>
      <c r="P417" s="249"/>
      <c r="Q417" s="223" t="s">
        <v>18</v>
      </c>
      <c r="W417" s="42">
        <f t="shared" si="6"/>
        <v>0</v>
      </c>
    </row>
    <row r="418" spans="1:23" ht="30" hidden="1" customHeight="1">
      <c r="B418" s="23"/>
      <c r="C418" s="249">
        <v>2018</v>
      </c>
      <c r="D418" s="249"/>
      <c r="E418" s="225" t="s">
        <v>759</v>
      </c>
      <c r="F418" s="270" t="s">
        <v>758</v>
      </c>
      <c r="G418" s="270"/>
      <c r="H418" s="270"/>
      <c r="I418" s="225" t="s">
        <v>450</v>
      </c>
      <c r="J418" s="270" t="s">
        <v>17</v>
      </c>
      <c r="K418" s="270"/>
      <c r="L418" s="223" t="s">
        <v>29</v>
      </c>
      <c r="M418" s="223">
        <v>4</v>
      </c>
      <c r="N418" s="249" t="s">
        <v>19</v>
      </c>
      <c r="O418" s="249"/>
      <c r="P418" s="249"/>
      <c r="Q418" s="223" t="s">
        <v>18</v>
      </c>
      <c r="W418" s="42">
        <f t="shared" si="6"/>
        <v>0</v>
      </c>
    </row>
    <row r="419" spans="1:23" ht="30" hidden="1" customHeight="1">
      <c r="B419" s="23"/>
      <c r="C419" s="249">
        <v>2018</v>
      </c>
      <c r="D419" s="249"/>
      <c r="E419" s="225" t="s">
        <v>757</v>
      </c>
      <c r="F419" s="270" t="s">
        <v>756</v>
      </c>
      <c r="G419" s="270"/>
      <c r="H419" s="270"/>
      <c r="I419" s="225" t="s">
        <v>450</v>
      </c>
      <c r="J419" s="270" t="s">
        <v>17</v>
      </c>
      <c r="K419" s="270"/>
      <c r="L419" s="223" t="s">
        <v>29</v>
      </c>
      <c r="M419" s="223">
        <v>4</v>
      </c>
      <c r="N419" s="249" t="s">
        <v>19</v>
      </c>
      <c r="O419" s="249"/>
      <c r="P419" s="249"/>
      <c r="Q419" s="223" t="s">
        <v>18</v>
      </c>
      <c r="W419" s="42">
        <f t="shared" si="6"/>
        <v>0</v>
      </c>
    </row>
    <row r="420" spans="1:23" ht="30" hidden="1" customHeight="1">
      <c r="B420" s="23"/>
      <c r="C420" s="249">
        <v>2018</v>
      </c>
      <c r="D420" s="249"/>
      <c r="E420" s="225" t="s">
        <v>755</v>
      </c>
      <c r="F420" s="270" t="s">
        <v>754</v>
      </c>
      <c r="G420" s="270"/>
      <c r="H420" s="270"/>
      <c r="I420" s="225" t="s">
        <v>450</v>
      </c>
      <c r="J420" s="270" t="s">
        <v>17</v>
      </c>
      <c r="K420" s="270"/>
      <c r="L420" s="223" t="s">
        <v>29</v>
      </c>
      <c r="M420" s="223">
        <v>4</v>
      </c>
      <c r="N420" s="249" t="s">
        <v>19</v>
      </c>
      <c r="O420" s="249"/>
      <c r="P420" s="249"/>
      <c r="Q420" s="223" t="s">
        <v>18</v>
      </c>
      <c r="W420" s="42">
        <f t="shared" si="6"/>
        <v>0</v>
      </c>
    </row>
    <row r="421" spans="1:23" ht="30" hidden="1" customHeight="1">
      <c r="B421" s="23"/>
      <c r="C421" s="249">
        <v>2018</v>
      </c>
      <c r="D421" s="249"/>
      <c r="E421" s="225" t="s">
        <v>753</v>
      </c>
      <c r="F421" s="270" t="s">
        <v>752</v>
      </c>
      <c r="G421" s="270"/>
      <c r="H421" s="270"/>
      <c r="I421" s="225" t="s">
        <v>450</v>
      </c>
      <c r="J421" s="270" t="s">
        <v>17</v>
      </c>
      <c r="K421" s="270"/>
      <c r="L421" s="223" t="s">
        <v>29</v>
      </c>
      <c r="M421" s="223">
        <v>4</v>
      </c>
      <c r="N421" s="249" t="s">
        <v>19</v>
      </c>
      <c r="O421" s="249"/>
      <c r="P421" s="249"/>
      <c r="Q421" s="223" t="s">
        <v>18</v>
      </c>
      <c r="W421" s="42">
        <f t="shared" si="6"/>
        <v>0</v>
      </c>
    </row>
    <row r="422" spans="1:23" ht="30" hidden="1" customHeight="1">
      <c r="B422" s="23"/>
      <c r="C422" s="249">
        <v>2018</v>
      </c>
      <c r="D422" s="249"/>
      <c r="E422" s="225" t="s">
        <v>751</v>
      </c>
      <c r="F422" s="270" t="s">
        <v>750</v>
      </c>
      <c r="G422" s="270"/>
      <c r="H422" s="270"/>
      <c r="I422" s="225" t="s">
        <v>450</v>
      </c>
      <c r="J422" s="270" t="s">
        <v>17</v>
      </c>
      <c r="K422" s="270"/>
      <c r="L422" s="223" t="s">
        <v>29</v>
      </c>
      <c r="M422" s="223">
        <v>4</v>
      </c>
      <c r="N422" s="249" t="s">
        <v>19</v>
      </c>
      <c r="O422" s="249"/>
      <c r="P422" s="249"/>
      <c r="Q422" s="223" t="s">
        <v>18</v>
      </c>
      <c r="W422" s="42">
        <f t="shared" si="6"/>
        <v>0</v>
      </c>
    </row>
    <row r="423" spans="1:23" ht="30" hidden="1" customHeight="1">
      <c r="B423" s="23"/>
      <c r="C423" s="249">
        <v>2018</v>
      </c>
      <c r="D423" s="249"/>
      <c r="E423" s="225" t="s">
        <v>749</v>
      </c>
      <c r="F423" s="270" t="s">
        <v>748</v>
      </c>
      <c r="G423" s="270"/>
      <c r="H423" s="270"/>
      <c r="I423" s="225" t="s">
        <v>450</v>
      </c>
      <c r="J423" s="270" t="s">
        <v>17</v>
      </c>
      <c r="K423" s="270"/>
      <c r="L423" s="223" t="s">
        <v>29</v>
      </c>
      <c r="M423" s="223">
        <v>4</v>
      </c>
      <c r="N423" s="249" t="s">
        <v>19</v>
      </c>
      <c r="O423" s="249"/>
      <c r="P423" s="249"/>
      <c r="Q423" s="223" t="s">
        <v>18</v>
      </c>
      <c r="W423" s="42">
        <f t="shared" si="6"/>
        <v>0</v>
      </c>
    </row>
    <row r="424" spans="1:23" s="41" customFormat="1" ht="30" hidden="1" customHeight="1">
      <c r="B424" s="28"/>
      <c r="C424" s="259">
        <v>2018</v>
      </c>
      <c r="D424" s="259"/>
      <c r="E424" s="8" t="s">
        <v>747</v>
      </c>
      <c r="F424" s="261" t="s">
        <v>746</v>
      </c>
      <c r="G424" s="261"/>
      <c r="H424" s="261"/>
      <c r="I424" s="8" t="s">
        <v>450</v>
      </c>
      <c r="J424" s="261" t="s">
        <v>17</v>
      </c>
      <c r="K424" s="261"/>
      <c r="L424" s="226" t="s">
        <v>18</v>
      </c>
      <c r="M424" s="226">
        <v>3</v>
      </c>
      <c r="N424" s="259" t="s">
        <v>19</v>
      </c>
      <c r="O424" s="259"/>
      <c r="P424" s="259"/>
      <c r="Q424" s="226" t="s">
        <v>18</v>
      </c>
      <c r="R424" s="40"/>
      <c r="S424" s="40"/>
      <c r="T424" s="40"/>
      <c r="U424" s="40"/>
      <c r="V424" s="40"/>
      <c r="W424" s="40">
        <f t="shared" si="6"/>
        <v>0</v>
      </c>
    </row>
    <row r="425" spans="1:23" ht="30" hidden="1" customHeight="1">
      <c r="B425" s="23"/>
      <c r="C425" s="249">
        <v>2018</v>
      </c>
      <c r="D425" s="249"/>
      <c r="E425" s="225" t="s">
        <v>745</v>
      </c>
      <c r="F425" s="270" t="s">
        <v>744</v>
      </c>
      <c r="G425" s="270"/>
      <c r="H425" s="270"/>
      <c r="I425" s="225" t="s">
        <v>450</v>
      </c>
      <c r="J425" s="270" t="s">
        <v>17</v>
      </c>
      <c r="K425" s="270"/>
      <c r="L425" s="223" t="s">
        <v>29</v>
      </c>
      <c r="M425" s="223">
        <v>4</v>
      </c>
      <c r="N425" s="249" t="s">
        <v>19</v>
      </c>
      <c r="O425" s="249"/>
      <c r="P425" s="249"/>
      <c r="Q425" s="223" t="s">
        <v>18</v>
      </c>
      <c r="W425" s="42">
        <f t="shared" si="6"/>
        <v>0</v>
      </c>
    </row>
    <row r="426" spans="1:23" ht="30" hidden="1" customHeight="1">
      <c r="B426" s="23"/>
      <c r="C426" s="249">
        <v>2018</v>
      </c>
      <c r="D426" s="249"/>
      <c r="E426" s="225" t="s">
        <v>743</v>
      </c>
      <c r="F426" s="270" t="s">
        <v>742</v>
      </c>
      <c r="G426" s="270"/>
      <c r="H426" s="270"/>
      <c r="I426" s="225" t="s">
        <v>450</v>
      </c>
      <c r="J426" s="270" t="s">
        <v>17</v>
      </c>
      <c r="K426" s="270"/>
      <c r="L426" s="223" t="s">
        <v>29</v>
      </c>
      <c r="M426" s="223">
        <v>4</v>
      </c>
      <c r="N426" s="249" t="s">
        <v>19</v>
      </c>
      <c r="O426" s="249"/>
      <c r="P426" s="249"/>
      <c r="Q426" s="223" t="s">
        <v>18</v>
      </c>
      <c r="W426" s="42">
        <f t="shared" si="6"/>
        <v>0</v>
      </c>
    </row>
    <row r="427" spans="1:23" ht="30" hidden="1" customHeight="1">
      <c r="A427" s="26"/>
      <c r="C427" s="249">
        <v>2018</v>
      </c>
      <c r="D427" s="249"/>
      <c r="E427" s="225" t="s">
        <v>741</v>
      </c>
      <c r="F427" s="270" t="s">
        <v>740</v>
      </c>
      <c r="G427" s="270"/>
      <c r="H427" s="270"/>
      <c r="I427" s="225" t="s">
        <v>450</v>
      </c>
      <c r="J427" s="270" t="s">
        <v>17</v>
      </c>
      <c r="K427" s="270"/>
      <c r="L427" s="223" t="s">
        <v>29</v>
      </c>
      <c r="M427" s="223">
        <v>4</v>
      </c>
      <c r="N427" s="249" t="s">
        <v>19</v>
      </c>
      <c r="O427" s="249"/>
      <c r="P427" s="249"/>
      <c r="Q427" s="223" t="s">
        <v>18</v>
      </c>
      <c r="W427" s="42">
        <f t="shared" si="6"/>
        <v>0</v>
      </c>
    </row>
    <row r="428" spans="1:23" ht="30" hidden="1" customHeight="1">
      <c r="B428" s="23"/>
      <c r="C428" s="249">
        <v>2018</v>
      </c>
      <c r="D428" s="249"/>
      <c r="E428" s="225" t="s">
        <v>739</v>
      </c>
      <c r="F428" s="270" t="s">
        <v>738</v>
      </c>
      <c r="G428" s="270"/>
      <c r="H428" s="270"/>
      <c r="I428" s="225" t="s">
        <v>450</v>
      </c>
      <c r="J428" s="270" t="s">
        <v>17</v>
      </c>
      <c r="K428" s="270"/>
      <c r="L428" s="223" t="s">
        <v>29</v>
      </c>
      <c r="M428" s="223">
        <v>4</v>
      </c>
      <c r="N428" s="249" t="s">
        <v>19</v>
      </c>
      <c r="O428" s="249"/>
      <c r="P428" s="249"/>
      <c r="Q428" s="223" t="s">
        <v>18</v>
      </c>
      <c r="W428" s="42">
        <f t="shared" si="6"/>
        <v>0</v>
      </c>
    </row>
    <row r="429" spans="1:23" ht="30" hidden="1" customHeight="1">
      <c r="A429" s="26"/>
      <c r="C429" s="249">
        <v>2018</v>
      </c>
      <c r="D429" s="249"/>
      <c r="E429" s="225" t="s">
        <v>737</v>
      </c>
      <c r="F429" s="270" t="s">
        <v>736</v>
      </c>
      <c r="G429" s="270"/>
      <c r="H429" s="270"/>
      <c r="I429" s="225" t="s">
        <v>450</v>
      </c>
      <c r="J429" s="270" t="s">
        <v>17</v>
      </c>
      <c r="K429" s="270"/>
      <c r="L429" s="223" t="s">
        <v>29</v>
      </c>
      <c r="M429" s="223">
        <v>4</v>
      </c>
      <c r="N429" s="249" t="s">
        <v>19</v>
      </c>
      <c r="O429" s="249"/>
      <c r="P429" s="249"/>
      <c r="Q429" s="223" t="s">
        <v>18</v>
      </c>
      <c r="W429" s="42">
        <f t="shared" si="6"/>
        <v>0</v>
      </c>
    </row>
    <row r="430" spans="1:23" ht="30" hidden="1" customHeight="1">
      <c r="B430" s="23"/>
      <c r="C430" s="249">
        <v>2018</v>
      </c>
      <c r="D430" s="249"/>
      <c r="E430" s="225" t="s">
        <v>735</v>
      </c>
      <c r="F430" s="270" t="s">
        <v>734</v>
      </c>
      <c r="G430" s="270"/>
      <c r="H430" s="270"/>
      <c r="I430" s="225" t="s">
        <v>450</v>
      </c>
      <c r="J430" s="270" t="s">
        <v>17</v>
      </c>
      <c r="K430" s="270"/>
      <c r="L430" s="223" t="s">
        <v>29</v>
      </c>
      <c r="M430" s="223">
        <v>4</v>
      </c>
      <c r="N430" s="249" t="s">
        <v>19</v>
      </c>
      <c r="O430" s="249"/>
      <c r="P430" s="249"/>
      <c r="Q430" s="223" t="s">
        <v>18</v>
      </c>
      <c r="W430" s="42">
        <f t="shared" si="6"/>
        <v>0</v>
      </c>
    </row>
    <row r="431" spans="1:23" ht="30" hidden="1" customHeight="1">
      <c r="B431" s="23"/>
      <c r="C431" s="249">
        <v>2018</v>
      </c>
      <c r="D431" s="249"/>
      <c r="E431" s="225" t="s">
        <v>733</v>
      </c>
      <c r="F431" s="270" t="s">
        <v>732</v>
      </c>
      <c r="G431" s="270"/>
      <c r="H431" s="270"/>
      <c r="I431" s="225" t="s">
        <v>450</v>
      </c>
      <c r="J431" s="270" t="s">
        <v>17</v>
      </c>
      <c r="K431" s="270"/>
      <c r="L431" s="223" t="s">
        <v>29</v>
      </c>
      <c r="M431" s="223">
        <v>4</v>
      </c>
      <c r="N431" s="249" t="s">
        <v>19</v>
      </c>
      <c r="O431" s="249"/>
      <c r="P431" s="249"/>
      <c r="Q431" s="223" t="s">
        <v>18</v>
      </c>
      <c r="W431" s="42">
        <f t="shared" si="6"/>
        <v>0</v>
      </c>
    </row>
    <row r="432" spans="1:23" ht="30" hidden="1" customHeight="1">
      <c r="B432" s="23"/>
      <c r="C432" s="249">
        <v>2018</v>
      </c>
      <c r="D432" s="249"/>
      <c r="E432" s="225" t="s">
        <v>731</v>
      </c>
      <c r="F432" s="270" t="s">
        <v>730</v>
      </c>
      <c r="G432" s="270"/>
      <c r="H432" s="270"/>
      <c r="I432" s="225" t="s">
        <v>450</v>
      </c>
      <c r="J432" s="270" t="s">
        <v>17</v>
      </c>
      <c r="K432" s="270"/>
      <c r="L432" s="223" t="s">
        <v>29</v>
      </c>
      <c r="M432" s="223">
        <v>4</v>
      </c>
      <c r="N432" s="249" t="s">
        <v>19</v>
      </c>
      <c r="O432" s="249"/>
      <c r="P432" s="249"/>
      <c r="Q432" s="223" t="s">
        <v>18</v>
      </c>
      <c r="W432" s="42">
        <f t="shared" si="6"/>
        <v>0</v>
      </c>
    </row>
    <row r="433" spans="2:23" ht="30" hidden="1" customHeight="1">
      <c r="B433" s="23"/>
      <c r="C433" s="249">
        <v>2018</v>
      </c>
      <c r="D433" s="249"/>
      <c r="E433" s="225" t="s">
        <v>729</v>
      </c>
      <c r="F433" s="270" t="s">
        <v>728</v>
      </c>
      <c r="G433" s="270"/>
      <c r="H433" s="270"/>
      <c r="I433" s="225" t="s">
        <v>450</v>
      </c>
      <c r="J433" s="270" t="s">
        <v>17</v>
      </c>
      <c r="K433" s="270"/>
      <c r="L433" s="223" t="s">
        <v>29</v>
      </c>
      <c r="M433" s="223">
        <v>4</v>
      </c>
      <c r="N433" s="249" t="s">
        <v>19</v>
      </c>
      <c r="O433" s="249"/>
      <c r="P433" s="249"/>
      <c r="Q433" s="223" t="s">
        <v>18</v>
      </c>
      <c r="W433" s="42">
        <f t="shared" si="6"/>
        <v>0</v>
      </c>
    </row>
    <row r="434" spans="2:23" ht="30" hidden="1" customHeight="1">
      <c r="B434" s="23"/>
      <c r="C434" s="249">
        <v>2018</v>
      </c>
      <c r="D434" s="249"/>
      <c r="E434" s="225" t="s">
        <v>727</v>
      </c>
      <c r="F434" s="270" t="s">
        <v>726</v>
      </c>
      <c r="G434" s="270"/>
      <c r="H434" s="270"/>
      <c r="I434" s="225" t="s">
        <v>450</v>
      </c>
      <c r="J434" s="270" t="s">
        <v>17</v>
      </c>
      <c r="K434" s="270"/>
      <c r="L434" s="223" t="s">
        <v>29</v>
      </c>
      <c r="M434" s="223">
        <v>4</v>
      </c>
      <c r="N434" s="249" t="s">
        <v>19</v>
      </c>
      <c r="O434" s="249"/>
      <c r="P434" s="249"/>
      <c r="Q434" s="223" t="s">
        <v>18</v>
      </c>
      <c r="W434" s="42">
        <f t="shared" si="6"/>
        <v>0</v>
      </c>
    </row>
    <row r="435" spans="2:23" s="41" customFormat="1" ht="30" hidden="1" customHeight="1">
      <c r="B435" s="24"/>
      <c r="C435" s="259">
        <v>2018</v>
      </c>
      <c r="D435" s="259"/>
      <c r="E435" s="8" t="s">
        <v>725</v>
      </c>
      <c r="F435" s="261" t="s">
        <v>724</v>
      </c>
      <c r="G435" s="261"/>
      <c r="H435" s="261"/>
      <c r="I435" s="8" t="s">
        <v>450</v>
      </c>
      <c r="J435" s="261" t="s">
        <v>17</v>
      </c>
      <c r="K435" s="261"/>
      <c r="L435" s="226" t="s">
        <v>18</v>
      </c>
      <c r="M435" s="226">
        <v>3</v>
      </c>
      <c r="N435" s="259" t="s">
        <v>19</v>
      </c>
      <c r="O435" s="259"/>
      <c r="P435" s="259"/>
      <c r="Q435" s="226" t="s">
        <v>18</v>
      </c>
      <c r="R435" s="40"/>
      <c r="S435" s="40"/>
      <c r="T435" s="40"/>
      <c r="U435" s="40"/>
      <c r="V435" s="40"/>
      <c r="W435" s="40">
        <f t="shared" si="6"/>
        <v>0</v>
      </c>
    </row>
    <row r="436" spans="2:23" ht="30" hidden="1" customHeight="1">
      <c r="B436" s="23"/>
      <c r="C436" s="249">
        <v>2018</v>
      </c>
      <c r="D436" s="249"/>
      <c r="E436" s="225" t="s">
        <v>723</v>
      </c>
      <c r="F436" s="270" t="s">
        <v>722</v>
      </c>
      <c r="G436" s="270"/>
      <c r="H436" s="270"/>
      <c r="I436" s="225" t="s">
        <v>450</v>
      </c>
      <c r="J436" s="270" t="s">
        <v>17</v>
      </c>
      <c r="K436" s="270"/>
      <c r="L436" s="223" t="s">
        <v>29</v>
      </c>
      <c r="M436" s="223">
        <v>4</v>
      </c>
      <c r="N436" s="249" t="s">
        <v>19</v>
      </c>
      <c r="O436" s="249"/>
      <c r="P436" s="249"/>
      <c r="Q436" s="223" t="s">
        <v>18</v>
      </c>
      <c r="W436" s="42">
        <f t="shared" si="6"/>
        <v>0</v>
      </c>
    </row>
    <row r="437" spans="2:23" ht="30" hidden="1" customHeight="1">
      <c r="B437" s="23"/>
      <c r="C437" s="249">
        <v>2018</v>
      </c>
      <c r="D437" s="249"/>
      <c r="E437" s="225" t="s">
        <v>721</v>
      </c>
      <c r="F437" s="270" t="s">
        <v>720</v>
      </c>
      <c r="G437" s="270"/>
      <c r="H437" s="270"/>
      <c r="I437" s="225" t="s">
        <v>450</v>
      </c>
      <c r="J437" s="270" t="s">
        <v>17</v>
      </c>
      <c r="K437" s="270"/>
      <c r="L437" s="223" t="s">
        <v>29</v>
      </c>
      <c r="M437" s="223">
        <v>4</v>
      </c>
      <c r="N437" s="249" t="s">
        <v>19</v>
      </c>
      <c r="O437" s="249"/>
      <c r="P437" s="249"/>
      <c r="Q437" s="223" t="s">
        <v>18</v>
      </c>
      <c r="W437" s="42">
        <f t="shared" si="6"/>
        <v>0</v>
      </c>
    </row>
    <row r="438" spans="2:23" ht="30" hidden="1" customHeight="1">
      <c r="B438" s="23"/>
      <c r="C438" s="249">
        <v>2018</v>
      </c>
      <c r="D438" s="249"/>
      <c r="E438" s="225" t="s">
        <v>719</v>
      </c>
      <c r="F438" s="270" t="s">
        <v>718</v>
      </c>
      <c r="G438" s="270"/>
      <c r="H438" s="270"/>
      <c r="I438" s="225" t="s">
        <v>450</v>
      </c>
      <c r="J438" s="270" t="s">
        <v>17</v>
      </c>
      <c r="K438" s="270"/>
      <c r="L438" s="223" t="s">
        <v>18</v>
      </c>
      <c r="M438" s="223">
        <v>4</v>
      </c>
      <c r="N438" s="249" t="s">
        <v>19</v>
      </c>
      <c r="O438" s="249"/>
      <c r="P438" s="249"/>
      <c r="Q438" s="223" t="s">
        <v>18</v>
      </c>
      <c r="W438" s="42">
        <f t="shared" si="6"/>
        <v>0</v>
      </c>
    </row>
    <row r="439" spans="2:23" ht="47.25" hidden="1" customHeight="1">
      <c r="B439" s="26"/>
      <c r="C439" s="249">
        <v>2018</v>
      </c>
      <c r="D439" s="249"/>
      <c r="E439" s="225" t="s">
        <v>717</v>
      </c>
      <c r="F439" s="270" t="s">
        <v>716</v>
      </c>
      <c r="G439" s="270"/>
      <c r="H439" s="270"/>
      <c r="I439" s="225" t="s">
        <v>450</v>
      </c>
      <c r="J439" s="270" t="s">
        <v>17</v>
      </c>
      <c r="K439" s="270"/>
      <c r="L439" s="223" t="s">
        <v>29</v>
      </c>
      <c r="M439" s="223">
        <v>5</v>
      </c>
      <c r="N439" s="249" t="s">
        <v>19</v>
      </c>
      <c r="O439" s="249"/>
      <c r="P439" s="249"/>
      <c r="Q439" s="223" t="s">
        <v>18</v>
      </c>
      <c r="W439" s="42">
        <f t="shared" si="6"/>
        <v>0</v>
      </c>
    </row>
    <row r="440" spans="2:23" ht="30" hidden="1" customHeight="1">
      <c r="B440" s="26"/>
      <c r="C440" s="249">
        <v>2018</v>
      </c>
      <c r="D440" s="249"/>
      <c r="E440" s="225" t="s">
        <v>715</v>
      </c>
      <c r="F440" s="270" t="s">
        <v>714</v>
      </c>
      <c r="G440" s="270"/>
      <c r="H440" s="270"/>
      <c r="I440" s="225" t="s">
        <v>450</v>
      </c>
      <c r="J440" s="270" t="s">
        <v>17</v>
      </c>
      <c r="K440" s="270"/>
      <c r="L440" s="223" t="s">
        <v>29</v>
      </c>
      <c r="M440" s="223">
        <v>5</v>
      </c>
      <c r="N440" s="249" t="s">
        <v>19</v>
      </c>
      <c r="O440" s="249"/>
      <c r="P440" s="249"/>
      <c r="Q440" s="223" t="s">
        <v>18</v>
      </c>
      <c r="W440" s="42">
        <f t="shared" si="6"/>
        <v>0</v>
      </c>
    </row>
    <row r="441" spans="2:23" ht="41.25" hidden="1" customHeight="1">
      <c r="B441" s="23"/>
      <c r="C441" s="249">
        <v>2018</v>
      </c>
      <c r="D441" s="249"/>
      <c r="E441" s="225" t="s">
        <v>713</v>
      </c>
      <c r="F441" s="270" t="s">
        <v>711</v>
      </c>
      <c r="G441" s="270"/>
      <c r="H441" s="270"/>
      <c r="I441" s="225" t="s">
        <v>450</v>
      </c>
      <c r="J441" s="270" t="s">
        <v>17</v>
      </c>
      <c r="K441" s="270"/>
      <c r="L441" s="223" t="s">
        <v>18</v>
      </c>
      <c r="M441" s="223">
        <v>4</v>
      </c>
      <c r="N441" s="249" t="s">
        <v>19</v>
      </c>
      <c r="O441" s="249"/>
      <c r="P441" s="249"/>
      <c r="Q441" s="223" t="s">
        <v>18</v>
      </c>
      <c r="R441" s="236"/>
      <c r="S441" s="236"/>
      <c r="T441" s="236"/>
      <c r="U441" s="236"/>
      <c r="V441" s="236"/>
      <c r="W441" s="236">
        <f t="shared" si="6"/>
        <v>0</v>
      </c>
    </row>
    <row r="442" spans="2:23" ht="30" hidden="1" customHeight="1">
      <c r="B442" s="26"/>
      <c r="C442" s="249">
        <v>2018</v>
      </c>
      <c r="D442" s="249"/>
      <c r="E442" s="225" t="s">
        <v>712</v>
      </c>
      <c r="F442" s="270" t="s">
        <v>711</v>
      </c>
      <c r="G442" s="270"/>
      <c r="H442" s="270"/>
      <c r="I442" s="225" t="s">
        <v>450</v>
      </c>
      <c r="J442" s="270" t="s">
        <v>17</v>
      </c>
      <c r="K442" s="270"/>
      <c r="L442" s="223" t="s">
        <v>29</v>
      </c>
      <c r="M442" s="223">
        <v>5</v>
      </c>
      <c r="N442" s="249" t="s">
        <v>19</v>
      </c>
      <c r="O442" s="249"/>
      <c r="P442" s="249"/>
      <c r="Q442" s="223" t="s">
        <v>18</v>
      </c>
      <c r="W442" s="42">
        <f t="shared" si="6"/>
        <v>0</v>
      </c>
    </row>
    <row r="443" spans="2:23" ht="30" hidden="1" customHeight="1">
      <c r="B443" s="26"/>
      <c r="C443" s="249">
        <v>2018</v>
      </c>
      <c r="D443" s="249"/>
      <c r="E443" s="225" t="s">
        <v>710</v>
      </c>
      <c r="F443" s="270" t="s">
        <v>709</v>
      </c>
      <c r="G443" s="270"/>
      <c r="H443" s="270"/>
      <c r="I443" s="225" t="s">
        <v>450</v>
      </c>
      <c r="J443" s="270" t="s">
        <v>17</v>
      </c>
      <c r="K443" s="270"/>
      <c r="L443" s="223" t="s">
        <v>29</v>
      </c>
      <c r="M443" s="223">
        <v>5</v>
      </c>
      <c r="N443" s="249" t="s">
        <v>19</v>
      </c>
      <c r="O443" s="249"/>
      <c r="P443" s="249"/>
      <c r="Q443" s="223" t="s">
        <v>18</v>
      </c>
      <c r="W443" s="42">
        <f t="shared" si="6"/>
        <v>0</v>
      </c>
    </row>
    <row r="444" spans="2:23" ht="30" hidden="1" customHeight="1">
      <c r="B444" s="23"/>
      <c r="C444" s="249">
        <v>2018</v>
      </c>
      <c r="D444" s="249"/>
      <c r="E444" s="225" t="s">
        <v>708</v>
      </c>
      <c r="F444" s="270" t="s">
        <v>706</v>
      </c>
      <c r="G444" s="270"/>
      <c r="H444" s="270"/>
      <c r="I444" s="225" t="s">
        <v>450</v>
      </c>
      <c r="J444" s="270" t="s">
        <v>17</v>
      </c>
      <c r="K444" s="270"/>
      <c r="L444" s="223" t="s">
        <v>18</v>
      </c>
      <c r="M444" s="223">
        <v>4</v>
      </c>
      <c r="N444" s="249" t="s">
        <v>19</v>
      </c>
      <c r="O444" s="249"/>
      <c r="P444" s="249"/>
      <c r="Q444" s="223" t="s">
        <v>18</v>
      </c>
      <c r="W444" s="42">
        <f t="shared" si="6"/>
        <v>0</v>
      </c>
    </row>
    <row r="445" spans="2:23" ht="30" hidden="1" customHeight="1">
      <c r="B445" s="26"/>
      <c r="C445" s="249">
        <v>2018</v>
      </c>
      <c r="D445" s="249"/>
      <c r="E445" s="225" t="s">
        <v>707</v>
      </c>
      <c r="F445" s="270" t="s">
        <v>706</v>
      </c>
      <c r="G445" s="270"/>
      <c r="H445" s="270"/>
      <c r="I445" s="225" t="s">
        <v>450</v>
      </c>
      <c r="J445" s="270" t="s">
        <v>17</v>
      </c>
      <c r="K445" s="270"/>
      <c r="L445" s="223" t="s">
        <v>29</v>
      </c>
      <c r="M445" s="223">
        <v>5</v>
      </c>
      <c r="N445" s="249" t="s">
        <v>19</v>
      </c>
      <c r="O445" s="249"/>
      <c r="P445" s="249"/>
      <c r="Q445" s="223" t="s">
        <v>18</v>
      </c>
      <c r="W445" s="42">
        <f t="shared" si="6"/>
        <v>0</v>
      </c>
    </row>
    <row r="446" spans="2:23" ht="30" hidden="1" customHeight="1">
      <c r="B446" s="26"/>
      <c r="C446" s="249">
        <v>2018</v>
      </c>
      <c r="D446" s="249"/>
      <c r="E446" s="225" t="s">
        <v>705</v>
      </c>
      <c r="F446" s="270" t="s">
        <v>704</v>
      </c>
      <c r="G446" s="270"/>
      <c r="H446" s="270"/>
      <c r="I446" s="225" t="s">
        <v>450</v>
      </c>
      <c r="J446" s="270" t="s">
        <v>17</v>
      </c>
      <c r="K446" s="270"/>
      <c r="L446" s="223" t="s">
        <v>29</v>
      </c>
      <c r="M446" s="223">
        <v>5</v>
      </c>
      <c r="N446" s="249" t="s">
        <v>19</v>
      </c>
      <c r="O446" s="249"/>
      <c r="P446" s="249"/>
      <c r="Q446" s="223" t="s">
        <v>18</v>
      </c>
      <c r="W446" s="42">
        <f t="shared" si="6"/>
        <v>0</v>
      </c>
    </row>
    <row r="447" spans="2:23" ht="30" hidden="1" customHeight="1">
      <c r="B447" s="23"/>
      <c r="C447" s="249">
        <v>2018</v>
      </c>
      <c r="D447" s="249"/>
      <c r="E447" s="225" t="s">
        <v>703</v>
      </c>
      <c r="F447" s="270" t="s">
        <v>701</v>
      </c>
      <c r="G447" s="270"/>
      <c r="H447" s="270"/>
      <c r="I447" s="225" t="s">
        <v>450</v>
      </c>
      <c r="J447" s="270" t="s">
        <v>17</v>
      </c>
      <c r="K447" s="270"/>
      <c r="L447" s="223" t="s">
        <v>18</v>
      </c>
      <c r="M447" s="223">
        <v>4</v>
      </c>
      <c r="N447" s="249" t="s">
        <v>19</v>
      </c>
      <c r="O447" s="249"/>
      <c r="P447" s="249"/>
      <c r="Q447" s="223" t="s">
        <v>18</v>
      </c>
      <c r="W447" s="42">
        <f t="shared" si="6"/>
        <v>0</v>
      </c>
    </row>
    <row r="448" spans="2:23" ht="30" hidden="1" customHeight="1">
      <c r="B448" s="26"/>
      <c r="C448" s="249">
        <v>2018</v>
      </c>
      <c r="D448" s="249"/>
      <c r="E448" s="225" t="s">
        <v>702</v>
      </c>
      <c r="F448" s="270" t="s">
        <v>701</v>
      </c>
      <c r="G448" s="270"/>
      <c r="H448" s="270"/>
      <c r="I448" s="225" t="s">
        <v>450</v>
      </c>
      <c r="J448" s="270" t="s">
        <v>17</v>
      </c>
      <c r="K448" s="270"/>
      <c r="L448" s="223" t="s">
        <v>29</v>
      </c>
      <c r="M448" s="223">
        <v>5</v>
      </c>
      <c r="N448" s="249" t="s">
        <v>19</v>
      </c>
      <c r="O448" s="249"/>
      <c r="P448" s="249"/>
      <c r="Q448" s="223" t="s">
        <v>18</v>
      </c>
      <c r="W448" s="42">
        <f t="shared" si="6"/>
        <v>0</v>
      </c>
    </row>
    <row r="449" spans="2:23" ht="30" hidden="1" customHeight="1">
      <c r="B449" s="26"/>
      <c r="C449" s="249">
        <v>2018</v>
      </c>
      <c r="D449" s="249"/>
      <c r="E449" s="225" t="s">
        <v>700</v>
      </c>
      <c r="F449" s="270" t="s">
        <v>699</v>
      </c>
      <c r="G449" s="270"/>
      <c r="H449" s="270"/>
      <c r="I449" s="225" t="s">
        <v>450</v>
      </c>
      <c r="J449" s="270" t="s">
        <v>17</v>
      </c>
      <c r="K449" s="270"/>
      <c r="L449" s="223" t="s">
        <v>29</v>
      </c>
      <c r="M449" s="223">
        <v>5</v>
      </c>
      <c r="N449" s="249" t="s">
        <v>19</v>
      </c>
      <c r="O449" s="249"/>
      <c r="P449" s="249"/>
      <c r="Q449" s="223" t="s">
        <v>18</v>
      </c>
      <c r="W449" s="42">
        <f t="shared" si="6"/>
        <v>0</v>
      </c>
    </row>
    <row r="450" spans="2:23" ht="30" hidden="1" customHeight="1">
      <c r="B450" s="23"/>
      <c r="C450" s="249">
        <v>2018</v>
      </c>
      <c r="D450" s="249"/>
      <c r="E450" s="225" t="s">
        <v>698</v>
      </c>
      <c r="F450" s="270" t="s">
        <v>697</v>
      </c>
      <c r="G450" s="270"/>
      <c r="H450" s="270"/>
      <c r="I450" s="225" t="s">
        <v>450</v>
      </c>
      <c r="J450" s="270" t="s">
        <v>17</v>
      </c>
      <c r="K450" s="270"/>
      <c r="L450" s="223" t="s">
        <v>29</v>
      </c>
      <c r="M450" s="223">
        <v>4</v>
      </c>
      <c r="N450" s="249" t="s">
        <v>19</v>
      </c>
      <c r="O450" s="249"/>
      <c r="P450" s="249"/>
      <c r="Q450" s="223" t="s">
        <v>18</v>
      </c>
      <c r="W450" s="42">
        <f t="shared" si="6"/>
        <v>0</v>
      </c>
    </row>
    <row r="451" spans="2:23" ht="30" hidden="1" customHeight="1">
      <c r="B451" s="23"/>
      <c r="C451" s="249">
        <v>2018</v>
      </c>
      <c r="D451" s="249"/>
      <c r="E451" s="225" t="s">
        <v>696</v>
      </c>
      <c r="F451" s="270" t="s">
        <v>695</v>
      </c>
      <c r="G451" s="270"/>
      <c r="H451" s="270"/>
      <c r="I451" s="225" t="s">
        <v>450</v>
      </c>
      <c r="J451" s="270" t="s">
        <v>17</v>
      </c>
      <c r="K451" s="270"/>
      <c r="L451" s="223" t="s">
        <v>29</v>
      </c>
      <c r="M451" s="223">
        <v>4</v>
      </c>
      <c r="N451" s="249" t="s">
        <v>19</v>
      </c>
      <c r="O451" s="249"/>
      <c r="P451" s="249"/>
      <c r="Q451" s="223" t="s">
        <v>18</v>
      </c>
      <c r="W451" s="42">
        <f t="shared" si="6"/>
        <v>0</v>
      </c>
    </row>
    <row r="452" spans="2:23" ht="30" hidden="1" customHeight="1">
      <c r="B452" s="23"/>
      <c r="C452" s="249">
        <v>2018</v>
      </c>
      <c r="D452" s="249"/>
      <c r="E452" s="225" t="s">
        <v>694</v>
      </c>
      <c r="F452" s="270" t="s">
        <v>693</v>
      </c>
      <c r="G452" s="270"/>
      <c r="H452" s="270"/>
      <c r="I452" s="225" t="s">
        <v>450</v>
      </c>
      <c r="J452" s="270" t="s">
        <v>17</v>
      </c>
      <c r="K452" s="270"/>
      <c r="L452" s="223" t="s">
        <v>29</v>
      </c>
      <c r="M452" s="223">
        <v>4</v>
      </c>
      <c r="N452" s="249" t="s">
        <v>19</v>
      </c>
      <c r="O452" s="249"/>
      <c r="P452" s="249"/>
      <c r="Q452" s="223" t="s">
        <v>18</v>
      </c>
      <c r="W452" s="42">
        <f t="shared" ref="W452:W515" si="7">R452+S452+T452+U452+V452</f>
        <v>0</v>
      </c>
    </row>
    <row r="453" spans="2:23" ht="30" hidden="1" customHeight="1">
      <c r="B453" s="23"/>
      <c r="C453" s="249">
        <v>2018</v>
      </c>
      <c r="D453" s="249"/>
      <c r="E453" s="225" t="s">
        <v>692</v>
      </c>
      <c r="F453" s="270" t="s">
        <v>691</v>
      </c>
      <c r="G453" s="270"/>
      <c r="H453" s="270"/>
      <c r="I453" s="225" t="s">
        <v>450</v>
      </c>
      <c r="J453" s="270" t="s">
        <v>17</v>
      </c>
      <c r="K453" s="270"/>
      <c r="L453" s="223" t="s">
        <v>29</v>
      </c>
      <c r="M453" s="223">
        <v>4</v>
      </c>
      <c r="N453" s="249" t="s">
        <v>19</v>
      </c>
      <c r="O453" s="249"/>
      <c r="P453" s="249"/>
      <c r="Q453" s="223" t="s">
        <v>18</v>
      </c>
      <c r="W453" s="42">
        <f t="shared" si="7"/>
        <v>0</v>
      </c>
    </row>
    <row r="454" spans="2:23" ht="30" hidden="1" customHeight="1">
      <c r="B454" s="23"/>
      <c r="C454" s="249">
        <v>2018</v>
      </c>
      <c r="D454" s="249"/>
      <c r="E454" s="225" t="s">
        <v>690</v>
      </c>
      <c r="F454" s="270" t="s">
        <v>688</v>
      </c>
      <c r="G454" s="270"/>
      <c r="H454" s="270"/>
      <c r="I454" s="225" t="s">
        <v>450</v>
      </c>
      <c r="J454" s="270" t="s">
        <v>17</v>
      </c>
      <c r="K454" s="270"/>
      <c r="L454" s="223" t="s">
        <v>18</v>
      </c>
      <c r="M454" s="223">
        <v>4</v>
      </c>
      <c r="N454" s="249" t="s">
        <v>19</v>
      </c>
      <c r="O454" s="249"/>
      <c r="P454" s="249"/>
      <c r="Q454" s="223" t="s">
        <v>18</v>
      </c>
      <c r="W454" s="42">
        <f t="shared" si="7"/>
        <v>0</v>
      </c>
    </row>
    <row r="455" spans="2:23" ht="30" hidden="1" customHeight="1">
      <c r="B455" s="26"/>
      <c r="C455" s="249">
        <v>2018</v>
      </c>
      <c r="D455" s="249"/>
      <c r="E455" s="225" t="s">
        <v>689</v>
      </c>
      <c r="F455" s="270" t="s">
        <v>688</v>
      </c>
      <c r="G455" s="270"/>
      <c r="H455" s="270"/>
      <c r="I455" s="225" t="s">
        <v>450</v>
      </c>
      <c r="J455" s="270" t="s">
        <v>17</v>
      </c>
      <c r="K455" s="270"/>
      <c r="L455" s="223" t="s">
        <v>29</v>
      </c>
      <c r="M455" s="223">
        <v>5</v>
      </c>
      <c r="N455" s="249" t="s">
        <v>19</v>
      </c>
      <c r="O455" s="249"/>
      <c r="P455" s="249"/>
      <c r="Q455" s="223" t="s">
        <v>18</v>
      </c>
      <c r="W455" s="42">
        <f t="shared" si="7"/>
        <v>0</v>
      </c>
    </row>
    <row r="456" spans="2:23" ht="30" hidden="1" customHeight="1">
      <c r="B456" s="26"/>
      <c r="C456" s="249">
        <v>2018</v>
      </c>
      <c r="D456" s="249"/>
      <c r="E456" s="225" t="s">
        <v>687</v>
      </c>
      <c r="F456" s="270" t="s">
        <v>686</v>
      </c>
      <c r="G456" s="270"/>
      <c r="H456" s="270"/>
      <c r="I456" s="225" t="s">
        <v>450</v>
      </c>
      <c r="J456" s="270" t="s">
        <v>17</v>
      </c>
      <c r="K456" s="270"/>
      <c r="L456" s="223" t="s">
        <v>29</v>
      </c>
      <c r="M456" s="223">
        <v>5</v>
      </c>
      <c r="N456" s="249" t="s">
        <v>19</v>
      </c>
      <c r="O456" s="249"/>
      <c r="P456" s="249"/>
      <c r="Q456" s="223" t="s">
        <v>18</v>
      </c>
      <c r="W456" s="42">
        <f t="shared" si="7"/>
        <v>0</v>
      </c>
    </row>
    <row r="457" spans="2:23" ht="30" hidden="1" customHeight="1">
      <c r="B457" s="23"/>
      <c r="C457" s="249">
        <v>2018</v>
      </c>
      <c r="D457" s="249"/>
      <c r="E457" s="225" t="s">
        <v>685</v>
      </c>
      <c r="F457" s="270" t="s">
        <v>684</v>
      </c>
      <c r="G457" s="270"/>
      <c r="H457" s="270"/>
      <c r="I457" s="225" t="s">
        <v>450</v>
      </c>
      <c r="J457" s="270" t="s">
        <v>17</v>
      </c>
      <c r="K457" s="270"/>
      <c r="L457" s="223" t="s">
        <v>29</v>
      </c>
      <c r="M457" s="223">
        <v>4</v>
      </c>
      <c r="N457" s="249" t="s">
        <v>19</v>
      </c>
      <c r="O457" s="249"/>
      <c r="P457" s="249"/>
      <c r="Q457" s="223" t="s">
        <v>18</v>
      </c>
      <c r="W457" s="42">
        <f t="shared" si="7"/>
        <v>0</v>
      </c>
    </row>
    <row r="458" spans="2:23" ht="30" hidden="1" customHeight="1">
      <c r="B458" s="23"/>
      <c r="C458" s="249">
        <v>2018</v>
      </c>
      <c r="D458" s="249"/>
      <c r="E458" s="225" t="s">
        <v>683</v>
      </c>
      <c r="F458" s="270" t="s">
        <v>682</v>
      </c>
      <c r="G458" s="270"/>
      <c r="H458" s="270"/>
      <c r="I458" s="225" t="s">
        <v>450</v>
      </c>
      <c r="J458" s="270" t="s">
        <v>17</v>
      </c>
      <c r="K458" s="270"/>
      <c r="L458" s="223" t="s">
        <v>29</v>
      </c>
      <c r="M458" s="223">
        <v>4</v>
      </c>
      <c r="N458" s="249" t="s">
        <v>19</v>
      </c>
      <c r="O458" s="249"/>
      <c r="P458" s="249"/>
      <c r="Q458" s="223" t="s">
        <v>18</v>
      </c>
      <c r="W458" s="42">
        <f t="shared" si="7"/>
        <v>0</v>
      </c>
    </row>
    <row r="459" spans="2:23" s="41" customFormat="1" ht="30" hidden="1" customHeight="1">
      <c r="B459" s="24"/>
      <c r="C459" s="259">
        <v>2018</v>
      </c>
      <c r="D459" s="259"/>
      <c r="E459" s="8" t="s">
        <v>681</v>
      </c>
      <c r="F459" s="261" t="s">
        <v>679</v>
      </c>
      <c r="G459" s="261"/>
      <c r="H459" s="261"/>
      <c r="I459" s="8" t="s">
        <v>450</v>
      </c>
      <c r="J459" s="261" t="s">
        <v>17</v>
      </c>
      <c r="K459" s="261"/>
      <c r="L459" s="226" t="s">
        <v>18</v>
      </c>
      <c r="M459" s="226">
        <v>3</v>
      </c>
      <c r="N459" s="259" t="s">
        <v>19</v>
      </c>
      <c r="O459" s="259"/>
      <c r="P459" s="259"/>
      <c r="Q459" s="226" t="s">
        <v>18</v>
      </c>
      <c r="R459" s="40"/>
      <c r="S459" s="40"/>
      <c r="T459" s="40"/>
      <c r="U459" s="40"/>
      <c r="V459" s="40"/>
      <c r="W459" s="40">
        <f t="shared" si="7"/>
        <v>0</v>
      </c>
    </row>
    <row r="460" spans="2:23" ht="30" hidden="1" customHeight="1">
      <c r="B460" s="23"/>
      <c r="C460" s="249">
        <v>2018</v>
      </c>
      <c r="D460" s="249"/>
      <c r="E460" s="225" t="s">
        <v>680</v>
      </c>
      <c r="F460" s="270" t="s">
        <v>679</v>
      </c>
      <c r="G460" s="270"/>
      <c r="H460" s="270"/>
      <c r="I460" s="225" t="s">
        <v>450</v>
      </c>
      <c r="J460" s="270" t="s">
        <v>17</v>
      </c>
      <c r="K460" s="270"/>
      <c r="L460" s="223" t="s">
        <v>18</v>
      </c>
      <c r="M460" s="223">
        <v>4</v>
      </c>
      <c r="N460" s="249" t="s">
        <v>19</v>
      </c>
      <c r="O460" s="249"/>
      <c r="P460" s="249"/>
      <c r="Q460" s="223" t="s">
        <v>18</v>
      </c>
      <c r="W460" s="42">
        <f t="shared" si="7"/>
        <v>0</v>
      </c>
    </row>
    <row r="461" spans="2:23" ht="30" hidden="1" customHeight="1">
      <c r="B461" s="26"/>
      <c r="C461" s="249">
        <v>2018</v>
      </c>
      <c r="D461" s="249"/>
      <c r="E461" s="225" t="s">
        <v>678</v>
      </c>
      <c r="F461" s="270" t="s">
        <v>677</v>
      </c>
      <c r="G461" s="270"/>
      <c r="H461" s="270"/>
      <c r="I461" s="225" t="s">
        <v>450</v>
      </c>
      <c r="J461" s="270" t="s">
        <v>17</v>
      </c>
      <c r="K461" s="270"/>
      <c r="L461" s="223" t="s">
        <v>29</v>
      </c>
      <c r="M461" s="223">
        <v>5</v>
      </c>
      <c r="N461" s="249" t="s">
        <v>19</v>
      </c>
      <c r="O461" s="249"/>
      <c r="P461" s="249"/>
      <c r="Q461" s="223" t="s">
        <v>18</v>
      </c>
      <c r="W461" s="42">
        <f t="shared" si="7"/>
        <v>0</v>
      </c>
    </row>
    <row r="462" spans="2:23" ht="30" hidden="1" customHeight="1">
      <c r="B462" s="26"/>
      <c r="C462" s="249">
        <v>2018</v>
      </c>
      <c r="D462" s="249"/>
      <c r="E462" s="225" t="s">
        <v>676</v>
      </c>
      <c r="F462" s="270" t="s">
        <v>675</v>
      </c>
      <c r="G462" s="270"/>
      <c r="H462" s="270"/>
      <c r="I462" s="225" t="s">
        <v>450</v>
      </c>
      <c r="J462" s="270" t="s">
        <v>17</v>
      </c>
      <c r="K462" s="270"/>
      <c r="L462" s="223" t="s">
        <v>29</v>
      </c>
      <c r="M462" s="223">
        <v>5</v>
      </c>
      <c r="N462" s="249" t="s">
        <v>19</v>
      </c>
      <c r="O462" s="249"/>
      <c r="P462" s="249"/>
      <c r="Q462" s="223" t="s">
        <v>18</v>
      </c>
      <c r="W462" s="42">
        <f t="shared" si="7"/>
        <v>0</v>
      </c>
    </row>
    <row r="463" spans="2:23" ht="30" hidden="1" customHeight="1">
      <c r="B463" s="26"/>
      <c r="C463" s="249">
        <v>2018</v>
      </c>
      <c r="D463" s="249"/>
      <c r="E463" s="225" t="s">
        <v>674</v>
      </c>
      <c r="F463" s="270" t="s">
        <v>673</v>
      </c>
      <c r="G463" s="270"/>
      <c r="H463" s="270"/>
      <c r="I463" s="225" t="s">
        <v>450</v>
      </c>
      <c r="J463" s="270" t="s">
        <v>17</v>
      </c>
      <c r="K463" s="270"/>
      <c r="L463" s="223" t="s">
        <v>29</v>
      </c>
      <c r="M463" s="223">
        <v>5</v>
      </c>
      <c r="N463" s="249" t="s">
        <v>19</v>
      </c>
      <c r="O463" s="249"/>
      <c r="P463" s="249"/>
      <c r="Q463" s="223" t="s">
        <v>18</v>
      </c>
      <c r="W463" s="42">
        <f t="shared" si="7"/>
        <v>0</v>
      </c>
    </row>
    <row r="464" spans="2:23" ht="30" hidden="1" customHeight="1">
      <c r="B464" s="26"/>
      <c r="C464" s="249">
        <v>2018</v>
      </c>
      <c r="D464" s="249"/>
      <c r="E464" s="225" t="s">
        <v>672</v>
      </c>
      <c r="F464" s="270" t="s">
        <v>671</v>
      </c>
      <c r="G464" s="270"/>
      <c r="H464" s="270"/>
      <c r="I464" s="225" t="s">
        <v>450</v>
      </c>
      <c r="J464" s="270" t="s">
        <v>17</v>
      </c>
      <c r="K464" s="270"/>
      <c r="L464" s="223" t="s">
        <v>29</v>
      </c>
      <c r="M464" s="223">
        <v>5</v>
      </c>
      <c r="N464" s="249" t="s">
        <v>19</v>
      </c>
      <c r="O464" s="249"/>
      <c r="P464" s="249"/>
      <c r="Q464" s="223" t="s">
        <v>18</v>
      </c>
      <c r="W464" s="42">
        <f t="shared" si="7"/>
        <v>0</v>
      </c>
    </row>
    <row r="465" spans="2:23" ht="30" hidden="1" customHeight="1">
      <c r="B465" s="26"/>
      <c r="C465" s="249">
        <v>2018</v>
      </c>
      <c r="D465" s="249"/>
      <c r="E465" s="225" t="s">
        <v>670</v>
      </c>
      <c r="F465" s="270" t="s">
        <v>669</v>
      </c>
      <c r="G465" s="270"/>
      <c r="H465" s="270"/>
      <c r="I465" s="225" t="s">
        <v>450</v>
      </c>
      <c r="J465" s="270" t="s">
        <v>17</v>
      </c>
      <c r="K465" s="270"/>
      <c r="L465" s="223" t="s">
        <v>29</v>
      </c>
      <c r="M465" s="223">
        <v>5</v>
      </c>
      <c r="N465" s="249" t="s">
        <v>19</v>
      </c>
      <c r="O465" s="249"/>
      <c r="P465" s="249"/>
      <c r="Q465" s="223" t="s">
        <v>18</v>
      </c>
      <c r="W465" s="42">
        <f t="shared" si="7"/>
        <v>0</v>
      </c>
    </row>
    <row r="466" spans="2:23" ht="30" hidden="1" customHeight="1">
      <c r="B466" s="26"/>
      <c r="C466" s="249">
        <v>2018</v>
      </c>
      <c r="D466" s="249"/>
      <c r="E466" s="225" t="s">
        <v>668</v>
      </c>
      <c r="F466" s="270" t="s">
        <v>667</v>
      </c>
      <c r="G466" s="270"/>
      <c r="H466" s="270"/>
      <c r="I466" s="225" t="s">
        <v>450</v>
      </c>
      <c r="J466" s="270" t="s">
        <v>17</v>
      </c>
      <c r="K466" s="270"/>
      <c r="L466" s="223" t="s">
        <v>29</v>
      </c>
      <c r="M466" s="223">
        <v>5</v>
      </c>
      <c r="N466" s="249" t="s">
        <v>19</v>
      </c>
      <c r="O466" s="249"/>
      <c r="P466" s="249"/>
      <c r="Q466" s="223" t="s">
        <v>18</v>
      </c>
      <c r="W466" s="42">
        <f t="shared" si="7"/>
        <v>0</v>
      </c>
    </row>
    <row r="467" spans="2:23" s="41" customFormat="1" ht="30" hidden="1" customHeight="1">
      <c r="B467" s="24"/>
      <c r="C467" s="259">
        <v>2018</v>
      </c>
      <c r="D467" s="259"/>
      <c r="E467" s="8" t="s">
        <v>666</v>
      </c>
      <c r="F467" s="261" t="s">
        <v>664</v>
      </c>
      <c r="G467" s="261"/>
      <c r="H467" s="261"/>
      <c r="I467" s="8" t="s">
        <v>450</v>
      </c>
      <c r="J467" s="261" t="s">
        <v>17</v>
      </c>
      <c r="K467" s="261"/>
      <c r="L467" s="226" t="s">
        <v>18</v>
      </c>
      <c r="M467" s="226">
        <v>3</v>
      </c>
      <c r="N467" s="259" t="s">
        <v>19</v>
      </c>
      <c r="O467" s="259"/>
      <c r="P467" s="259"/>
      <c r="Q467" s="226" t="s">
        <v>18</v>
      </c>
      <c r="R467" s="40"/>
      <c r="S467" s="40"/>
      <c r="T467" s="40"/>
      <c r="U467" s="40"/>
      <c r="V467" s="40"/>
      <c r="W467" s="40">
        <f t="shared" si="7"/>
        <v>0</v>
      </c>
    </row>
    <row r="468" spans="2:23" ht="30" hidden="1" customHeight="1">
      <c r="B468" s="23"/>
      <c r="C468" s="249">
        <v>2018</v>
      </c>
      <c r="D468" s="249"/>
      <c r="E468" s="225" t="s">
        <v>665</v>
      </c>
      <c r="F468" s="270" t="s">
        <v>664</v>
      </c>
      <c r="G468" s="270"/>
      <c r="H468" s="270"/>
      <c r="I468" s="225" t="s">
        <v>450</v>
      </c>
      <c r="J468" s="270" t="s">
        <v>17</v>
      </c>
      <c r="K468" s="270"/>
      <c r="L468" s="223" t="s">
        <v>18</v>
      </c>
      <c r="M468" s="223">
        <v>4</v>
      </c>
      <c r="N468" s="249" t="s">
        <v>19</v>
      </c>
      <c r="O468" s="249"/>
      <c r="P468" s="249"/>
      <c r="Q468" s="223" t="s">
        <v>18</v>
      </c>
      <c r="W468" s="42">
        <f t="shared" si="7"/>
        <v>0</v>
      </c>
    </row>
    <row r="469" spans="2:23" ht="30" hidden="1" customHeight="1">
      <c r="B469" s="26"/>
      <c r="C469" s="249">
        <v>2018</v>
      </c>
      <c r="D469" s="249"/>
      <c r="E469" s="225" t="s">
        <v>663</v>
      </c>
      <c r="F469" s="270" t="s">
        <v>662</v>
      </c>
      <c r="G469" s="270"/>
      <c r="H469" s="270"/>
      <c r="I469" s="225" t="s">
        <v>450</v>
      </c>
      <c r="J469" s="270" t="s">
        <v>17</v>
      </c>
      <c r="K469" s="270"/>
      <c r="L469" s="223" t="s">
        <v>29</v>
      </c>
      <c r="M469" s="223">
        <v>5</v>
      </c>
      <c r="N469" s="249" t="s">
        <v>19</v>
      </c>
      <c r="O469" s="249"/>
      <c r="P469" s="249"/>
      <c r="Q469" s="223" t="s">
        <v>18</v>
      </c>
      <c r="W469" s="42">
        <f t="shared" si="7"/>
        <v>0</v>
      </c>
    </row>
    <row r="470" spans="2:23" ht="30" hidden="1" customHeight="1">
      <c r="B470" s="26"/>
      <c r="C470" s="249">
        <v>2018</v>
      </c>
      <c r="D470" s="249"/>
      <c r="E470" s="225" t="s">
        <v>661</v>
      </c>
      <c r="F470" s="270" t="s">
        <v>660</v>
      </c>
      <c r="G470" s="270"/>
      <c r="H470" s="270"/>
      <c r="I470" s="225" t="s">
        <v>450</v>
      </c>
      <c r="J470" s="270" t="s">
        <v>17</v>
      </c>
      <c r="K470" s="270"/>
      <c r="L470" s="223" t="s">
        <v>29</v>
      </c>
      <c r="M470" s="223">
        <v>5</v>
      </c>
      <c r="N470" s="249" t="s">
        <v>19</v>
      </c>
      <c r="O470" s="249"/>
      <c r="P470" s="249"/>
      <c r="Q470" s="223" t="s">
        <v>18</v>
      </c>
      <c r="W470" s="42">
        <f t="shared" si="7"/>
        <v>0</v>
      </c>
    </row>
    <row r="471" spans="2:23" ht="30" hidden="1" customHeight="1">
      <c r="B471" s="26"/>
      <c r="C471" s="249">
        <v>2018</v>
      </c>
      <c r="D471" s="249"/>
      <c r="E471" s="225" t="s">
        <v>659</v>
      </c>
      <c r="F471" s="270" t="s">
        <v>658</v>
      </c>
      <c r="G471" s="270"/>
      <c r="H471" s="270"/>
      <c r="I471" s="225" t="s">
        <v>450</v>
      </c>
      <c r="J471" s="270" t="s">
        <v>17</v>
      </c>
      <c r="K471" s="270"/>
      <c r="L471" s="223" t="s">
        <v>29</v>
      </c>
      <c r="M471" s="223">
        <v>5</v>
      </c>
      <c r="N471" s="249" t="s">
        <v>19</v>
      </c>
      <c r="O471" s="249"/>
      <c r="P471" s="249"/>
      <c r="Q471" s="223" t="s">
        <v>18</v>
      </c>
      <c r="W471" s="42">
        <f t="shared" si="7"/>
        <v>0</v>
      </c>
    </row>
    <row r="472" spans="2:23" ht="30" hidden="1" customHeight="1">
      <c r="B472" s="26"/>
      <c r="C472" s="249">
        <v>2018</v>
      </c>
      <c r="D472" s="249"/>
      <c r="E472" s="225" t="s">
        <v>657</v>
      </c>
      <c r="F472" s="270" t="s">
        <v>656</v>
      </c>
      <c r="G472" s="270"/>
      <c r="H472" s="270"/>
      <c r="I472" s="225" t="s">
        <v>450</v>
      </c>
      <c r="J472" s="270" t="s">
        <v>17</v>
      </c>
      <c r="K472" s="270"/>
      <c r="L472" s="223" t="s">
        <v>29</v>
      </c>
      <c r="M472" s="223">
        <v>5</v>
      </c>
      <c r="N472" s="249" t="s">
        <v>19</v>
      </c>
      <c r="O472" s="249"/>
      <c r="P472" s="249"/>
      <c r="Q472" s="223" t="s">
        <v>18</v>
      </c>
      <c r="W472" s="42">
        <f t="shared" si="7"/>
        <v>0</v>
      </c>
    </row>
    <row r="473" spans="2:23" ht="30" hidden="1" customHeight="1">
      <c r="B473" s="26"/>
      <c r="C473" s="249">
        <v>2018</v>
      </c>
      <c r="D473" s="249"/>
      <c r="E473" s="225" t="s">
        <v>655</v>
      </c>
      <c r="F473" s="270" t="s">
        <v>654</v>
      </c>
      <c r="G473" s="270"/>
      <c r="H473" s="270"/>
      <c r="I473" s="225" t="s">
        <v>450</v>
      </c>
      <c r="J473" s="270" t="s">
        <v>17</v>
      </c>
      <c r="K473" s="270"/>
      <c r="L473" s="223" t="s">
        <v>29</v>
      </c>
      <c r="M473" s="223">
        <v>5</v>
      </c>
      <c r="N473" s="249" t="s">
        <v>19</v>
      </c>
      <c r="O473" s="249"/>
      <c r="P473" s="249"/>
      <c r="Q473" s="223" t="s">
        <v>18</v>
      </c>
      <c r="W473" s="42">
        <f t="shared" si="7"/>
        <v>0</v>
      </c>
    </row>
    <row r="474" spans="2:23" ht="30" hidden="1" customHeight="1">
      <c r="B474" s="26"/>
      <c r="C474" s="249">
        <v>2018</v>
      </c>
      <c r="D474" s="249"/>
      <c r="E474" s="225" t="s">
        <v>653</v>
      </c>
      <c r="F474" s="270" t="s">
        <v>652</v>
      </c>
      <c r="G474" s="270"/>
      <c r="H474" s="270"/>
      <c r="I474" s="225" t="s">
        <v>450</v>
      </c>
      <c r="J474" s="270" t="s">
        <v>17</v>
      </c>
      <c r="K474" s="270"/>
      <c r="L474" s="223" t="s">
        <v>29</v>
      </c>
      <c r="M474" s="223">
        <v>5</v>
      </c>
      <c r="N474" s="249" t="s">
        <v>19</v>
      </c>
      <c r="O474" s="249"/>
      <c r="P474" s="249"/>
      <c r="Q474" s="223" t="s">
        <v>18</v>
      </c>
      <c r="W474" s="42">
        <f t="shared" si="7"/>
        <v>0</v>
      </c>
    </row>
    <row r="475" spans="2:23" ht="30" hidden="1" customHeight="1">
      <c r="B475" s="26"/>
      <c r="C475" s="249">
        <v>2018</v>
      </c>
      <c r="D475" s="249"/>
      <c r="E475" s="225" t="s">
        <v>651</v>
      </c>
      <c r="F475" s="270" t="s">
        <v>650</v>
      </c>
      <c r="G475" s="270"/>
      <c r="H475" s="270"/>
      <c r="I475" s="225" t="s">
        <v>450</v>
      </c>
      <c r="J475" s="270" t="s">
        <v>17</v>
      </c>
      <c r="K475" s="270"/>
      <c r="L475" s="223" t="s">
        <v>29</v>
      </c>
      <c r="M475" s="223">
        <v>5</v>
      </c>
      <c r="N475" s="249" t="s">
        <v>19</v>
      </c>
      <c r="O475" s="249"/>
      <c r="P475" s="249"/>
      <c r="Q475" s="223" t="s">
        <v>18</v>
      </c>
      <c r="W475" s="42">
        <f t="shared" si="7"/>
        <v>0</v>
      </c>
    </row>
    <row r="476" spans="2:23" s="41" customFormat="1" ht="30" hidden="1" customHeight="1">
      <c r="B476" s="24"/>
      <c r="C476" s="259">
        <v>2018</v>
      </c>
      <c r="D476" s="259"/>
      <c r="E476" s="8" t="s">
        <v>649</v>
      </c>
      <c r="F476" s="261" t="s">
        <v>647</v>
      </c>
      <c r="G476" s="261"/>
      <c r="H476" s="261"/>
      <c r="I476" s="8" t="s">
        <v>450</v>
      </c>
      <c r="J476" s="261" t="s">
        <v>17</v>
      </c>
      <c r="K476" s="261"/>
      <c r="L476" s="226" t="s">
        <v>18</v>
      </c>
      <c r="M476" s="226">
        <v>3</v>
      </c>
      <c r="N476" s="259" t="s">
        <v>19</v>
      </c>
      <c r="O476" s="259"/>
      <c r="P476" s="259"/>
      <c r="Q476" s="226" t="s">
        <v>18</v>
      </c>
      <c r="R476" s="40"/>
      <c r="S476" s="40">
        <f>SUM(S477:S488)</f>
        <v>0</v>
      </c>
      <c r="T476" s="40">
        <f>SUM(T477:T488)</f>
        <v>0</v>
      </c>
      <c r="U476" s="40"/>
      <c r="V476" s="40"/>
      <c r="W476" s="40">
        <f t="shared" si="7"/>
        <v>0</v>
      </c>
    </row>
    <row r="477" spans="2:23" ht="30" hidden="1" customHeight="1">
      <c r="B477" s="23"/>
      <c r="C477" s="249">
        <v>2018</v>
      </c>
      <c r="D477" s="249"/>
      <c r="E477" s="225" t="s">
        <v>648</v>
      </c>
      <c r="F477" s="270" t="s">
        <v>647</v>
      </c>
      <c r="G477" s="270"/>
      <c r="H477" s="270"/>
      <c r="I477" s="225" t="s">
        <v>450</v>
      </c>
      <c r="J477" s="270" t="s">
        <v>17</v>
      </c>
      <c r="K477" s="270"/>
      <c r="L477" s="223" t="s">
        <v>18</v>
      </c>
      <c r="M477" s="223">
        <v>4</v>
      </c>
      <c r="N477" s="249" t="s">
        <v>19</v>
      </c>
      <c r="O477" s="249"/>
      <c r="P477" s="249"/>
      <c r="Q477" s="223" t="s">
        <v>18</v>
      </c>
      <c r="W477" s="42">
        <f t="shared" si="7"/>
        <v>0</v>
      </c>
    </row>
    <row r="478" spans="2:23" ht="30" hidden="1" customHeight="1">
      <c r="B478" s="26"/>
      <c r="C478" s="249">
        <v>2018</v>
      </c>
      <c r="D478" s="249"/>
      <c r="E478" s="225" t="s">
        <v>646</v>
      </c>
      <c r="F478" s="270" t="s">
        <v>645</v>
      </c>
      <c r="G478" s="270"/>
      <c r="H478" s="270"/>
      <c r="I478" s="225" t="s">
        <v>450</v>
      </c>
      <c r="J478" s="270" t="s">
        <v>17</v>
      </c>
      <c r="K478" s="270"/>
      <c r="L478" s="223" t="s">
        <v>29</v>
      </c>
      <c r="M478" s="223">
        <v>5</v>
      </c>
      <c r="N478" s="249" t="s">
        <v>19</v>
      </c>
      <c r="O478" s="249"/>
      <c r="P478" s="249"/>
      <c r="Q478" s="223" t="s">
        <v>18</v>
      </c>
      <c r="W478" s="42">
        <f t="shared" si="7"/>
        <v>0</v>
      </c>
    </row>
    <row r="479" spans="2:23" ht="30" hidden="1" customHeight="1">
      <c r="B479" s="26"/>
      <c r="C479" s="249">
        <v>2018</v>
      </c>
      <c r="D479" s="249"/>
      <c r="E479" s="225" t="s">
        <v>644</v>
      </c>
      <c r="F479" s="270" t="s">
        <v>643</v>
      </c>
      <c r="G479" s="270"/>
      <c r="H479" s="270"/>
      <c r="I479" s="225" t="s">
        <v>450</v>
      </c>
      <c r="J479" s="270" t="s">
        <v>17</v>
      </c>
      <c r="K479" s="270"/>
      <c r="L479" s="223" t="s">
        <v>29</v>
      </c>
      <c r="M479" s="223">
        <v>5</v>
      </c>
      <c r="N479" s="249" t="s">
        <v>19</v>
      </c>
      <c r="O479" s="249"/>
      <c r="P479" s="249"/>
      <c r="Q479" s="223" t="s">
        <v>18</v>
      </c>
      <c r="W479" s="42">
        <f t="shared" si="7"/>
        <v>0</v>
      </c>
    </row>
    <row r="480" spans="2:23" ht="30" hidden="1" customHeight="1">
      <c r="B480" s="26"/>
      <c r="C480" s="249">
        <v>2018</v>
      </c>
      <c r="D480" s="249"/>
      <c r="E480" s="225" t="s">
        <v>642</v>
      </c>
      <c r="F480" s="270" t="s">
        <v>641</v>
      </c>
      <c r="G480" s="270"/>
      <c r="H480" s="270"/>
      <c r="I480" s="225" t="s">
        <v>450</v>
      </c>
      <c r="J480" s="270" t="s">
        <v>17</v>
      </c>
      <c r="K480" s="270"/>
      <c r="L480" s="223" t="s">
        <v>29</v>
      </c>
      <c r="M480" s="223">
        <v>5</v>
      </c>
      <c r="N480" s="249" t="s">
        <v>19</v>
      </c>
      <c r="O480" s="249"/>
      <c r="P480" s="249"/>
      <c r="Q480" s="223" t="s">
        <v>18</v>
      </c>
      <c r="W480" s="42">
        <f t="shared" si="7"/>
        <v>0</v>
      </c>
    </row>
    <row r="481" spans="2:23" ht="30" hidden="1" customHeight="1">
      <c r="B481" s="26"/>
      <c r="C481" s="249">
        <v>2018</v>
      </c>
      <c r="D481" s="249"/>
      <c r="E481" s="225" t="s">
        <v>640</v>
      </c>
      <c r="F481" s="270" t="s">
        <v>639</v>
      </c>
      <c r="G481" s="270"/>
      <c r="H481" s="270"/>
      <c r="I481" s="225" t="s">
        <v>450</v>
      </c>
      <c r="J481" s="270" t="s">
        <v>17</v>
      </c>
      <c r="K481" s="270"/>
      <c r="L481" s="223" t="s">
        <v>29</v>
      </c>
      <c r="M481" s="223">
        <v>5</v>
      </c>
      <c r="N481" s="249" t="s">
        <v>19</v>
      </c>
      <c r="O481" s="249"/>
      <c r="P481" s="249"/>
      <c r="Q481" s="223" t="s">
        <v>18</v>
      </c>
      <c r="W481" s="42">
        <f t="shared" si="7"/>
        <v>0</v>
      </c>
    </row>
    <row r="482" spans="2:23" ht="30" hidden="1" customHeight="1">
      <c r="B482" s="26"/>
      <c r="C482" s="249">
        <v>2018</v>
      </c>
      <c r="D482" s="249"/>
      <c r="E482" s="225" t="s">
        <v>638</v>
      </c>
      <c r="F482" s="270" t="s">
        <v>637</v>
      </c>
      <c r="G482" s="270"/>
      <c r="H482" s="270"/>
      <c r="I482" s="225" t="s">
        <v>450</v>
      </c>
      <c r="J482" s="270" t="s">
        <v>17</v>
      </c>
      <c r="K482" s="270"/>
      <c r="L482" s="223" t="s">
        <v>29</v>
      </c>
      <c r="M482" s="223">
        <v>5</v>
      </c>
      <c r="N482" s="249" t="s">
        <v>19</v>
      </c>
      <c r="O482" s="249"/>
      <c r="P482" s="249"/>
      <c r="Q482" s="223" t="s">
        <v>18</v>
      </c>
      <c r="W482" s="42">
        <f t="shared" si="7"/>
        <v>0</v>
      </c>
    </row>
    <row r="483" spans="2:23" ht="30" hidden="1" customHeight="1">
      <c r="B483" s="26"/>
      <c r="C483" s="249">
        <v>2018</v>
      </c>
      <c r="D483" s="249"/>
      <c r="E483" s="225" t="s">
        <v>636</v>
      </c>
      <c r="F483" s="270" t="s">
        <v>635</v>
      </c>
      <c r="G483" s="270"/>
      <c r="H483" s="270"/>
      <c r="I483" s="225" t="s">
        <v>450</v>
      </c>
      <c r="J483" s="270" t="s">
        <v>17</v>
      </c>
      <c r="K483" s="270"/>
      <c r="L483" s="223" t="s">
        <v>29</v>
      </c>
      <c r="M483" s="223">
        <v>5</v>
      </c>
      <c r="N483" s="249" t="s">
        <v>19</v>
      </c>
      <c r="O483" s="249"/>
      <c r="P483" s="249"/>
      <c r="Q483" s="223" t="s">
        <v>18</v>
      </c>
      <c r="W483" s="42">
        <f t="shared" si="7"/>
        <v>0</v>
      </c>
    </row>
    <row r="484" spans="2:23" ht="30" hidden="1" customHeight="1">
      <c r="B484" s="26"/>
      <c r="C484" s="249">
        <v>2018</v>
      </c>
      <c r="D484" s="249"/>
      <c r="E484" s="225" t="s">
        <v>634</v>
      </c>
      <c r="F484" s="270" t="s">
        <v>633</v>
      </c>
      <c r="G484" s="270"/>
      <c r="H484" s="270"/>
      <c r="I484" s="225" t="s">
        <v>450</v>
      </c>
      <c r="J484" s="270" t="s">
        <v>17</v>
      </c>
      <c r="K484" s="270"/>
      <c r="L484" s="223" t="s">
        <v>29</v>
      </c>
      <c r="M484" s="223">
        <v>5</v>
      </c>
      <c r="N484" s="249" t="s">
        <v>19</v>
      </c>
      <c r="O484" s="249"/>
      <c r="P484" s="249"/>
      <c r="Q484" s="223" t="s">
        <v>18</v>
      </c>
      <c r="W484" s="42">
        <f t="shared" si="7"/>
        <v>0</v>
      </c>
    </row>
    <row r="485" spans="2:23" ht="30" hidden="1" customHeight="1">
      <c r="B485" s="23"/>
      <c r="C485" s="249">
        <v>2018</v>
      </c>
      <c r="D485" s="249"/>
      <c r="E485" s="225" t="s">
        <v>632</v>
      </c>
      <c r="F485" s="270" t="s">
        <v>631</v>
      </c>
      <c r="G485" s="270"/>
      <c r="H485" s="270"/>
      <c r="I485" s="225" t="s">
        <v>450</v>
      </c>
      <c r="J485" s="270" t="s">
        <v>17</v>
      </c>
      <c r="K485" s="270"/>
      <c r="L485" s="223" t="s">
        <v>18</v>
      </c>
      <c r="M485" s="223">
        <v>4</v>
      </c>
      <c r="N485" s="249" t="s">
        <v>19</v>
      </c>
      <c r="O485" s="249"/>
      <c r="P485" s="249"/>
      <c r="Q485" s="223" t="s">
        <v>18</v>
      </c>
      <c r="W485" s="42">
        <f t="shared" si="7"/>
        <v>0</v>
      </c>
    </row>
    <row r="486" spans="2:23" ht="30" hidden="1" customHeight="1">
      <c r="B486" s="26"/>
      <c r="C486" s="249">
        <v>2018</v>
      </c>
      <c r="D486" s="249"/>
      <c r="E486" s="225" t="s">
        <v>630</v>
      </c>
      <c r="F486" s="270" t="s">
        <v>629</v>
      </c>
      <c r="G486" s="270"/>
      <c r="H486" s="270"/>
      <c r="I486" s="225" t="s">
        <v>450</v>
      </c>
      <c r="J486" s="270" t="s">
        <v>17</v>
      </c>
      <c r="K486" s="270"/>
      <c r="L486" s="223" t="s">
        <v>29</v>
      </c>
      <c r="M486" s="223">
        <v>5</v>
      </c>
      <c r="N486" s="249" t="s">
        <v>19</v>
      </c>
      <c r="O486" s="249"/>
      <c r="P486" s="249"/>
      <c r="Q486" s="223" t="s">
        <v>18</v>
      </c>
      <c r="W486" s="42">
        <f t="shared" si="7"/>
        <v>0</v>
      </c>
    </row>
    <row r="487" spans="2:23" ht="30" hidden="1" customHeight="1">
      <c r="B487" s="23"/>
      <c r="C487" s="249">
        <v>2018</v>
      </c>
      <c r="D487" s="249"/>
      <c r="E487" s="225" t="s">
        <v>628</v>
      </c>
      <c r="F487" s="270" t="s">
        <v>627</v>
      </c>
      <c r="G487" s="270"/>
      <c r="H487" s="270"/>
      <c r="I487" s="225" t="s">
        <v>450</v>
      </c>
      <c r="J487" s="270" t="s">
        <v>17</v>
      </c>
      <c r="K487" s="270"/>
      <c r="L487" s="223" t="s">
        <v>18</v>
      </c>
      <c r="M487" s="223">
        <v>4</v>
      </c>
      <c r="N487" s="249" t="s">
        <v>19</v>
      </c>
      <c r="O487" s="249"/>
      <c r="P487" s="249"/>
      <c r="Q487" s="223" t="s">
        <v>18</v>
      </c>
      <c r="W487" s="42">
        <f t="shared" si="7"/>
        <v>0</v>
      </c>
    </row>
    <row r="488" spans="2:23" ht="30" hidden="1" customHeight="1">
      <c r="B488" s="26"/>
      <c r="C488" s="249">
        <v>2018</v>
      </c>
      <c r="D488" s="249"/>
      <c r="E488" s="225" t="s">
        <v>626</v>
      </c>
      <c r="F488" s="270" t="s">
        <v>625</v>
      </c>
      <c r="G488" s="270"/>
      <c r="H488" s="270"/>
      <c r="I488" s="225" t="s">
        <v>450</v>
      </c>
      <c r="J488" s="270" t="s">
        <v>17</v>
      </c>
      <c r="K488" s="270"/>
      <c r="L488" s="223" t="s">
        <v>29</v>
      </c>
      <c r="M488" s="223">
        <v>5</v>
      </c>
      <c r="N488" s="249" t="s">
        <v>19</v>
      </c>
      <c r="O488" s="249"/>
      <c r="P488" s="249"/>
      <c r="Q488" s="223" t="s">
        <v>18</v>
      </c>
      <c r="W488" s="42">
        <f t="shared" si="7"/>
        <v>0</v>
      </c>
    </row>
    <row r="489" spans="2:23" s="41" customFormat="1" ht="30" hidden="1" customHeight="1">
      <c r="B489" s="24"/>
      <c r="C489" s="259">
        <v>2018</v>
      </c>
      <c r="D489" s="259"/>
      <c r="E489" s="8" t="s">
        <v>624</v>
      </c>
      <c r="F489" s="261" t="s">
        <v>623</v>
      </c>
      <c r="G489" s="261"/>
      <c r="H489" s="261"/>
      <c r="I489" s="8" t="s">
        <v>450</v>
      </c>
      <c r="J489" s="261" t="s">
        <v>17</v>
      </c>
      <c r="K489" s="261"/>
      <c r="L489" s="226" t="s">
        <v>18</v>
      </c>
      <c r="M489" s="226">
        <v>3</v>
      </c>
      <c r="N489" s="259" t="s">
        <v>19</v>
      </c>
      <c r="O489" s="259"/>
      <c r="P489" s="259"/>
      <c r="Q489" s="226" t="s">
        <v>18</v>
      </c>
      <c r="R489" s="40"/>
      <c r="S489" s="40"/>
      <c r="T489" s="40"/>
      <c r="U489" s="40">
        <f>U490+U491+U492+U493+U494+U495+U496</f>
        <v>0</v>
      </c>
      <c r="V489" s="40"/>
      <c r="W489" s="40">
        <f t="shared" si="7"/>
        <v>0</v>
      </c>
    </row>
    <row r="490" spans="2:23" ht="30" hidden="1" customHeight="1">
      <c r="B490" s="23"/>
      <c r="C490" s="249">
        <v>2018</v>
      </c>
      <c r="D490" s="249"/>
      <c r="E490" s="225" t="s">
        <v>622</v>
      </c>
      <c r="F490" s="270" t="s">
        <v>621</v>
      </c>
      <c r="G490" s="270"/>
      <c r="H490" s="270"/>
      <c r="I490" s="225" t="s">
        <v>450</v>
      </c>
      <c r="J490" s="270" t="s">
        <v>17</v>
      </c>
      <c r="K490" s="270"/>
      <c r="L490" s="223" t="s">
        <v>29</v>
      </c>
      <c r="M490" s="223">
        <v>4</v>
      </c>
      <c r="N490" s="249" t="s">
        <v>19</v>
      </c>
      <c r="O490" s="249"/>
      <c r="P490" s="249"/>
      <c r="Q490" s="223" t="s">
        <v>18</v>
      </c>
      <c r="W490" s="42">
        <f t="shared" si="7"/>
        <v>0</v>
      </c>
    </row>
    <row r="491" spans="2:23" ht="30" hidden="1" customHeight="1">
      <c r="B491" s="23"/>
      <c r="C491" s="249">
        <v>2018</v>
      </c>
      <c r="D491" s="249"/>
      <c r="E491" s="225" t="s">
        <v>620</v>
      </c>
      <c r="F491" s="270" t="s">
        <v>619</v>
      </c>
      <c r="G491" s="270"/>
      <c r="H491" s="270"/>
      <c r="I491" s="225" t="s">
        <v>450</v>
      </c>
      <c r="J491" s="270" t="s">
        <v>17</v>
      </c>
      <c r="K491" s="270"/>
      <c r="L491" s="223" t="s">
        <v>29</v>
      </c>
      <c r="M491" s="223">
        <v>4</v>
      </c>
      <c r="N491" s="249" t="s">
        <v>19</v>
      </c>
      <c r="O491" s="249"/>
      <c r="P491" s="249"/>
      <c r="Q491" s="223" t="s">
        <v>18</v>
      </c>
      <c r="W491" s="42">
        <f t="shared" si="7"/>
        <v>0</v>
      </c>
    </row>
    <row r="492" spans="2:23" ht="30" hidden="1" customHeight="1">
      <c r="B492" s="23"/>
      <c r="C492" s="249">
        <v>2018</v>
      </c>
      <c r="D492" s="249"/>
      <c r="E492" s="225" t="s">
        <v>618</v>
      </c>
      <c r="F492" s="270" t="s">
        <v>617</v>
      </c>
      <c r="G492" s="270"/>
      <c r="H492" s="270"/>
      <c r="I492" s="225" t="s">
        <v>450</v>
      </c>
      <c r="J492" s="270" t="s">
        <v>17</v>
      </c>
      <c r="K492" s="270"/>
      <c r="L492" s="223" t="s">
        <v>29</v>
      </c>
      <c r="M492" s="223">
        <v>4</v>
      </c>
      <c r="N492" s="249" t="s">
        <v>19</v>
      </c>
      <c r="O492" s="249"/>
      <c r="P492" s="249"/>
      <c r="Q492" s="223" t="s">
        <v>18</v>
      </c>
      <c r="W492" s="42">
        <f t="shared" si="7"/>
        <v>0</v>
      </c>
    </row>
    <row r="493" spans="2:23" ht="30" hidden="1" customHeight="1">
      <c r="B493" s="23"/>
      <c r="C493" s="249">
        <v>2018</v>
      </c>
      <c r="D493" s="249"/>
      <c r="E493" s="225" t="s">
        <v>616</v>
      </c>
      <c r="F493" s="270" t="s">
        <v>615</v>
      </c>
      <c r="G493" s="270"/>
      <c r="H493" s="270"/>
      <c r="I493" s="225" t="s">
        <v>450</v>
      </c>
      <c r="J493" s="270" t="s">
        <v>17</v>
      </c>
      <c r="K493" s="270"/>
      <c r="L493" s="223" t="s">
        <v>29</v>
      </c>
      <c r="M493" s="223">
        <v>4</v>
      </c>
      <c r="N493" s="249" t="s">
        <v>19</v>
      </c>
      <c r="O493" s="249"/>
      <c r="P493" s="249"/>
      <c r="Q493" s="223" t="s">
        <v>18</v>
      </c>
      <c r="W493" s="42">
        <f t="shared" si="7"/>
        <v>0</v>
      </c>
    </row>
    <row r="494" spans="2:23" ht="30" hidden="1" customHeight="1">
      <c r="B494" s="23"/>
      <c r="C494" s="249">
        <v>2018</v>
      </c>
      <c r="D494" s="249"/>
      <c r="E494" s="225" t="s">
        <v>614</v>
      </c>
      <c r="F494" s="270" t="s">
        <v>613</v>
      </c>
      <c r="G494" s="270"/>
      <c r="H494" s="270"/>
      <c r="I494" s="225" t="s">
        <v>450</v>
      </c>
      <c r="J494" s="270" t="s">
        <v>17</v>
      </c>
      <c r="K494" s="270"/>
      <c r="L494" s="223" t="s">
        <v>29</v>
      </c>
      <c r="M494" s="223">
        <v>4</v>
      </c>
      <c r="N494" s="249" t="s">
        <v>19</v>
      </c>
      <c r="O494" s="249"/>
      <c r="P494" s="249"/>
      <c r="Q494" s="223" t="s">
        <v>18</v>
      </c>
      <c r="W494" s="42">
        <f t="shared" si="7"/>
        <v>0</v>
      </c>
    </row>
    <row r="495" spans="2:23" ht="30" hidden="1" customHeight="1">
      <c r="B495" s="23"/>
      <c r="C495" s="249">
        <v>2018</v>
      </c>
      <c r="D495" s="249"/>
      <c r="E495" s="225" t="s">
        <v>612</v>
      </c>
      <c r="F495" s="270" t="s">
        <v>611</v>
      </c>
      <c r="G495" s="270"/>
      <c r="H495" s="270"/>
      <c r="I495" s="225" t="s">
        <v>450</v>
      </c>
      <c r="J495" s="270" t="s">
        <v>17</v>
      </c>
      <c r="K495" s="270"/>
      <c r="L495" s="223" t="s">
        <v>29</v>
      </c>
      <c r="M495" s="223">
        <v>4</v>
      </c>
      <c r="N495" s="249" t="s">
        <v>19</v>
      </c>
      <c r="O495" s="249"/>
      <c r="P495" s="249"/>
      <c r="Q495" s="223" t="s">
        <v>18</v>
      </c>
      <c r="W495" s="42">
        <f t="shared" si="7"/>
        <v>0</v>
      </c>
    </row>
    <row r="496" spans="2:23" ht="30" hidden="1" customHeight="1">
      <c r="B496" s="23"/>
      <c r="C496" s="249">
        <v>2018</v>
      </c>
      <c r="D496" s="249"/>
      <c r="E496" s="225" t="s">
        <v>610</v>
      </c>
      <c r="F496" s="270" t="s">
        <v>609</v>
      </c>
      <c r="G496" s="270"/>
      <c r="H496" s="270"/>
      <c r="I496" s="225" t="s">
        <v>450</v>
      </c>
      <c r="J496" s="270" t="s">
        <v>17</v>
      </c>
      <c r="K496" s="270"/>
      <c r="L496" s="223" t="s">
        <v>29</v>
      </c>
      <c r="M496" s="223">
        <v>4</v>
      </c>
      <c r="N496" s="249" t="s">
        <v>19</v>
      </c>
      <c r="O496" s="249"/>
      <c r="P496" s="249"/>
      <c r="Q496" s="223" t="s">
        <v>18</v>
      </c>
      <c r="W496" s="42">
        <f t="shared" si="7"/>
        <v>0</v>
      </c>
    </row>
    <row r="497" spans="2:23" s="39" customFormat="1" ht="30" hidden="1" customHeight="1">
      <c r="B497" s="25"/>
      <c r="C497" s="256">
        <v>2018</v>
      </c>
      <c r="D497" s="256"/>
      <c r="E497" s="231" t="s">
        <v>608</v>
      </c>
      <c r="F497" s="258" t="s">
        <v>607</v>
      </c>
      <c r="G497" s="258"/>
      <c r="H497" s="258"/>
      <c r="I497" s="231" t="s">
        <v>450</v>
      </c>
      <c r="J497" s="258" t="s">
        <v>17</v>
      </c>
      <c r="K497" s="258"/>
      <c r="L497" s="229" t="s">
        <v>18</v>
      </c>
      <c r="M497" s="229">
        <v>2</v>
      </c>
      <c r="N497" s="256" t="s">
        <v>19</v>
      </c>
      <c r="O497" s="256"/>
      <c r="P497" s="256"/>
      <c r="Q497" s="229" t="s">
        <v>18</v>
      </c>
      <c r="R497" s="38"/>
      <c r="S497" s="38"/>
      <c r="T497" s="38"/>
      <c r="U497" s="38">
        <f>U498+U503+U507</f>
        <v>0</v>
      </c>
      <c r="V497" s="38"/>
      <c r="W497" s="38">
        <f t="shared" si="7"/>
        <v>0</v>
      </c>
    </row>
    <row r="498" spans="2:23" s="41" customFormat="1" ht="30" hidden="1" customHeight="1">
      <c r="B498" s="24"/>
      <c r="C498" s="259">
        <v>2018</v>
      </c>
      <c r="D498" s="259"/>
      <c r="E498" s="8" t="s">
        <v>606</v>
      </c>
      <c r="F498" s="261" t="s">
        <v>605</v>
      </c>
      <c r="G498" s="261"/>
      <c r="H498" s="261"/>
      <c r="I498" s="8" t="s">
        <v>450</v>
      </c>
      <c r="J498" s="261" t="s">
        <v>17</v>
      </c>
      <c r="K498" s="261"/>
      <c r="L498" s="226" t="s">
        <v>18</v>
      </c>
      <c r="M498" s="226">
        <v>3</v>
      </c>
      <c r="N498" s="259" t="s">
        <v>19</v>
      </c>
      <c r="O498" s="259"/>
      <c r="P498" s="259"/>
      <c r="Q498" s="226" t="s">
        <v>18</v>
      </c>
      <c r="R498" s="40"/>
      <c r="S498" s="40"/>
      <c r="T498" s="40"/>
      <c r="U498" s="40">
        <f>U499+U500+U501+U502</f>
        <v>0</v>
      </c>
      <c r="V498" s="40"/>
      <c r="W498" s="40">
        <f t="shared" si="7"/>
        <v>0</v>
      </c>
    </row>
    <row r="499" spans="2:23" ht="30" hidden="1" customHeight="1">
      <c r="B499" s="23"/>
      <c r="C499" s="249">
        <v>2018</v>
      </c>
      <c r="D499" s="249"/>
      <c r="E499" s="225" t="s">
        <v>604</v>
      </c>
      <c r="F499" s="270" t="s">
        <v>603</v>
      </c>
      <c r="G499" s="270"/>
      <c r="H499" s="270"/>
      <c r="I499" s="225" t="s">
        <v>450</v>
      </c>
      <c r="J499" s="270" t="s">
        <v>17</v>
      </c>
      <c r="K499" s="270"/>
      <c r="L499" s="223" t="s">
        <v>29</v>
      </c>
      <c r="M499" s="223">
        <v>4</v>
      </c>
      <c r="N499" s="249" t="s">
        <v>19</v>
      </c>
      <c r="O499" s="249"/>
      <c r="P499" s="249"/>
      <c r="Q499" s="223" t="s">
        <v>18</v>
      </c>
      <c r="W499" s="42">
        <f t="shared" si="7"/>
        <v>0</v>
      </c>
    </row>
    <row r="500" spans="2:23" ht="30" hidden="1" customHeight="1">
      <c r="B500" s="23"/>
      <c r="C500" s="249">
        <v>2018</v>
      </c>
      <c r="D500" s="249"/>
      <c r="E500" s="225" t="s">
        <v>602</v>
      </c>
      <c r="F500" s="270" t="s">
        <v>601</v>
      </c>
      <c r="G500" s="270"/>
      <c r="H500" s="270"/>
      <c r="I500" s="225" t="s">
        <v>450</v>
      </c>
      <c r="J500" s="270" t="s">
        <v>17</v>
      </c>
      <c r="K500" s="270"/>
      <c r="L500" s="223" t="s">
        <v>29</v>
      </c>
      <c r="M500" s="223">
        <v>4</v>
      </c>
      <c r="N500" s="249" t="s">
        <v>19</v>
      </c>
      <c r="O500" s="249"/>
      <c r="P500" s="249"/>
      <c r="Q500" s="223" t="s">
        <v>18</v>
      </c>
      <c r="W500" s="42">
        <f t="shared" si="7"/>
        <v>0</v>
      </c>
    </row>
    <row r="501" spans="2:23" ht="30" hidden="1" customHeight="1">
      <c r="B501" s="23"/>
      <c r="C501" s="249">
        <v>2018</v>
      </c>
      <c r="D501" s="249"/>
      <c r="E501" s="225" t="s">
        <v>600</v>
      </c>
      <c r="F501" s="270" t="s">
        <v>599</v>
      </c>
      <c r="G501" s="270"/>
      <c r="H501" s="270"/>
      <c r="I501" s="225" t="s">
        <v>450</v>
      </c>
      <c r="J501" s="270" t="s">
        <v>17</v>
      </c>
      <c r="K501" s="270"/>
      <c r="L501" s="223" t="s">
        <v>29</v>
      </c>
      <c r="M501" s="223">
        <v>4</v>
      </c>
      <c r="N501" s="249" t="s">
        <v>19</v>
      </c>
      <c r="O501" s="249"/>
      <c r="P501" s="249"/>
      <c r="Q501" s="223" t="s">
        <v>18</v>
      </c>
      <c r="W501" s="42">
        <f t="shared" si="7"/>
        <v>0</v>
      </c>
    </row>
    <row r="502" spans="2:23" ht="30" hidden="1" customHeight="1">
      <c r="B502" s="23"/>
      <c r="C502" s="249">
        <v>2018</v>
      </c>
      <c r="D502" s="249"/>
      <c r="E502" s="225" t="s">
        <v>598</v>
      </c>
      <c r="F502" s="270" t="s">
        <v>597</v>
      </c>
      <c r="G502" s="270"/>
      <c r="H502" s="270"/>
      <c r="I502" s="225" t="s">
        <v>450</v>
      </c>
      <c r="J502" s="270" t="s">
        <v>17</v>
      </c>
      <c r="K502" s="270"/>
      <c r="L502" s="223" t="s">
        <v>29</v>
      </c>
      <c r="M502" s="223">
        <v>4</v>
      </c>
      <c r="N502" s="249" t="s">
        <v>19</v>
      </c>
      <c r="O502" s="249"/>
      <c r="P502" s="249"/>
      <c r="Q502" s="223" t="s">
        <v>18</v>
      </c>
      <c r="W502" s="42">
        <f t="shared" si="7"/>
        <v>0</v>
      </c>
    </row>
    <row r="503" spans="2:23" s="41" customFormat="1" ht="30" hidden="1" customHeight="1">
      <c r="B503" s="24"/>
      <c r="C503" s="259">
        <v>2018</v>
      </c>
      <c r="D503" s="259"/>
      <c r="E503" s="8" t="s">
        <v>596</v>
      </c>
      <c r="F503" s="261" t="s">
        <v>595</v>
      </c>
      <c r="G503" s="261"/>
      <c r="H503" s="261"/>
      <c r="I503" s="8" t="s">
        <v>450</v>
      </c>
      <c r="J503" s="261" t="s">
        <v>17</v>
      </c>
      <c r="K503" s="261"/>
      <c r="L503" s="226" t="s">
        <v>18</v>
      </c>
      <c r="M503" s="226">
        <v>3</v>
      </c>
      <c r="N503" s="259" t="s">
        <v>19</v>
      </c>
      <c r="O503" s="259"/>
      <c r="P503" s="259"/>
      <c r="Q503" s="226" t="s">
        <v>18</v>
      </c>
      <c r="R503" s="40"/>
      <c r="S503" s="40"/>
      <c r="T503" s="40"/>
      <c r="U503" s="40"/>
      <c r="V503" s="40"/>
      <c r="W503" s="40">
        <f t="shared" si="7"/>
        <v>0</v>
      </c>
    </row>
    <row r="504" spans="2:23" ht="30" hidden="1" customHeight="1">
      <c r="B504" s="23"/>
      <c r="C504" s="249">
        <v>2018</v>
      </c>
      <c r="D504" s="249"/>
      <c r="E504" s="225" t="s">
        <v>594</v>
      </c>
      <c r="F504" s="270" t="s">
        <v>593</v>
      </c>
      <c r="G504" s="270"/>
      <c r="H504" s="270"/>
      <c r="I504" s="225" t="s">
        <v>450</v>
      </c>
      <c r="J504" s="270" t="s">
        <v>17</v>
      </c>
      <c r="K504" s="270"/>
      <c r="L504" s="223" t="s">
        <v>29</v>
      </c>
      <c r="M504" s="223">
        <v>4</v>
      </c>
      <c r="N504" s="249" t="s">
        <v>19</v>
      </c>
      <c r="O504" s="249"/>
      <c r="P504" s="249"/>
      <c r="Q504" s="223" t="s">
        <v>18</v>
      </c>
      <c r="W504" s="42">
        <f t="shared" si="7"/>
        <v>0</v>
      </c>
    </row>
    <row r="505" spans="2:23" ht="30" hidden="1" customHeight="1">
      <c r="B505" s="23"/>
      <c r="C505" s="249">
        <v>2018</v>
      </c>
      <c r="D505" s="249"/>
      <c r="E505" s="225" t="s">
        <v>592</v>
      </c>
      <c r="F505" s="270" t="s">
        <v>591</v>
      </c>
      <c r="G505" s="270"/>
      <c r="H505" s="270"/>
      <c r="I505" s="225" t="s">
        <v>450</v>
      </c>
      <c r="J505" s="270" t="s">
        <v>17</v>
      </c>
      <c r="K505" s="270"/>
      <c r="L505" s="223" t="s">
        <v>29</v>
      </c>
      <c r="M505" s="223">
        <v>4</v>
      </c>
      <c r="N505" s="249" t="s">
        <v>19</v>
      </c>
      <c r="O505" s="249"/>
      <c r="P505" s="249"/>
      <c r="Q505" s="223" t="s">
        <v>18</v>
      </c>
      <c r="W505" s="42">
        <f t="shared" si="7"/>
        <v>0</v>
      </c>
    </row>
    <row r="506" spans="2:23" ht="30" hidden="1" customHeight="1">
      <c r="B506" s="23"/>
      <c r="C506" s="249">
        <v>2018</v>
      </c>
      <c r="D506" s="249"/>
      <c r="E506" s="225" t="s">
        <v>590</v>
      </c>
      <c r="F506" s="270" t="s">
        <v>589</v>
      </c>
      <c r="G506" s="270"/>
      <c r="H506" s="270"/>
      <c r="I506" s="225" t="s">
        <v>450</v>
      </c>
      <c r="J506" s="270" t="s">
        <v>17</v>
      </c>
      <c r="K506" s="270"/>
      <c r="L506" s="223" t="s">
        <v>29</v>
      </c>
      <c r="M506" s="223">
        <v>4</v>
      </c>
      <c r="N506" s="249" t="s">
        <v>19</v>
      </c>
      <c r="O506" s="249"/>
      <c r="P506" s="249"/>
      <c r="Q506" s="223" t="s">
        <v>18</v>
      </c>
      <c r="W506" s="42">
        <f t="shared" si="7"/>
        <v>0</v>
      </c>
    </row>
    <row r="507" spans="2:23" s="41" customFormat="1" ht="30" hidden="1" customHeight="1">
      <c r="B507" s="24"/>
      <c r="C507" s="259">
        <v>2018</v>
      </c>
      <c r="D507" s="259"/>
      <c r="E507" s="8" t="s">
        <v>588</v>
      </c>
      <c r="F507" s="261" t="s">
        <v>587</v>
      </c>
      <c r="G507" s="261"/>
      <c r="H507" s="261"/>
      <c r="I507" s="8" t="s">
        <v>450</v>
      </c>
      <c r="J507" s="261" t="s">
        <v>17</v>
      </c>
      <c r="K507" s="261"/>
      <c r="L507" s="226" t="s">
        <v>18</v>
      </c>
      <c r="M507" s="226">
        <v>3</v>
      </c>
      <c r="N507" s="259" t="s">
        <v>19</v>
      </c>
      <c r="O507" s="259"/>
      <c r="P507" s="259"/>
      <c r="Q507" s="226" t="s">
        <v>18</v>
      </c>
      <c r="R507" s="40"/>
      <c r="S507" s="40"/>
      <c r="T507" s="40"/>
      <c r="U507" s="40"/>
      <c r="V507" s="40"/>
      <c r="W507" s="40">
        <f t="shared" si="7"/>
        <v>0</v>
      </c>
    </row>
    <row r="508" spans="2:23" ht="30" hidden="1" customHeight="1">
      <c r="B508" s="23"/>
      <c r="C508" s="249">
        <v>2018</v>
      </c>
      <c r="D508" s="249"/>
      <c r="E508" s="225" t="s">
        <v>586</v>
      </c>
      <c r="F508" s="270" t="s">
        <v>585</v>
      </c>
      <c r="G508" s="270"/>
      <c r="H508" s="270"/>
      <c r="I508" s="225" t="s">
        <v>450</v>
      </c>
      <c r="J508" s="270" t="s">
        <v>17</v>
      </c>
      <c r="K508" s="270"/>
      <c r="L508" s="223" t="s">
        <v>29</v>
      </c>
      <c r="M508" s="223">
        <v>4</v>
      </c>
      <c r="N508" s="249" t="s">
        <v>19</v>
      </c>
      <c r="O508" s="249"/>
      <c r="P508" s="249"/>
      <c r="Q508" s="223" t="s">
        <v>18</v>
      </c>
      <c r="W508" s="42">
        <f t="shared" si="7"/>
        <v>0</v>
      </c>
    </row>
    <row r="509" spans="2:23" ht="30" hidden="1" customHeight="1">
      <c r="B509" s="23"/>
      <c r="C509" s="249">
        <v>2018</v>
      </c>
      <c r="D509" s="249"/>
      <c r="E509" s="225" t="s">
        <v>584</v>
      </c>
      <c r="F509" s="270" t="s">
        <v>583</v>
      </c>
      <c r="G509" s="270"/>
      <c r="H509" s="270"/>
      <c r="I509" s="225" t="s">
        <v>450</v>
      </c>
      <c r="J509" s="270" t="s">
        <v>17</v>
      </c>
      <c r="K509" s="270"/>
      <c r="L509" s="223" t="s">
        <v>29</v>
      </c>
      <c r="M509" s="223">
        <v>4</v>
      </c>
      <c r="N509" s="249" t="s">
        <v>19</v>
      </c>
      <c r="O509" s="249"/>
      <c r="P509" s="249"/>
      <c r="Q509" s="223" t="s">
        <v>18</v>
      </c>
      <c r="W509" s="42">
        <f t="shared" si="7"/>
        <v>0</v>
      </c>
    </row>
    <row r="510" spans="2:23" ht="30" hidden="1" customHeight="1">
      <c r="B510" s="23"/>
      <c r="C510" s="249">
        <v>2018</v>
      </c>
      <c r="D510" s="249"/>
      <c r="E510" s="225" t="s">
        <v>582</v>
      </c>
      <c r="F510" s="270" t="s">
        <v>581</v>
      </c>
      <c r="G510" s="270"/>
      <c r="H510" s="270"/>
      <c r="I510" s="225" t="s">
        <v>450</v>
      </c>
      <c r="J510" s="270" t="s">
        <v>17</v>
      </c>
      <c r="K510" s="270"/>
      <c r="L510" s="223" t="s">
        <v>29</v>
      </c>
      <c r="M510" s="223">
        <v>4</v>
      </c>
      <c r="N510" s="249" t="s">
        <v>19</v>
      </c>
      <c r="O510" s="249"/>
      <c r="P510" s="249"/>
      <c r="Q510" s="223" t="s">
        <v>18</v>
      </c>
      <c r="W510" s="42">
        <f t="shared" si="7"/>
        <v>0</v>
      </c>
    </row>
    <row r="511" spans="2:23" s="39" customFormat="1" ht="30" hidden="1" customHeight="1">
      <c r="B511" s="25"/>
      <c r="C511" s="256">
        <v>2018</v>
      </c>
      <c r="D511" s="256"/>
      <c r="E511" s="231" t="s">
        <v>580</v>
      </c>
      <c r="F511" s="258" t="s">
        <v>579</v>
      </c>
      <c r="G511" s="258"/>
      <c r="H511" s="258"/>
      <c r="I511" s="231" t="s">
        <v>450</v>
      </c>
      <c r="J511" s="258" t="s">
        <v>17</v>
      </c>
      <c r="K511" s="258"/>
      <c r="L511" s="229" t="s">
        <v>18</v>
      </c>
      <c r="M511" s="229">
        <v>2</v>
      </c>
      <c r="N511" s="256" t="s">
        <v>19</v>
      </c>
      <c r="O511" s="256"/>
      <c r="P511" s="256"/>
      <c r="Q511" s="229" t="s">
        <v>18</v>
      </c>
      <c r="R511" s="38"/>
      <c r="S511" s="38"/>
      <c r="T511" s="38"/>
      <c r="U511" s="38"/>
      <c r="V511" s="38"/>
      <c r="W511" s="38">
        <f t="shared" si="7"/>
        <v>0</v>
      </c>
    </row>
    <row r="512" spans="2:23" s="41" customFormat="1" ht="30" hidden="1" customHeight="1">
      <c r="B512" s="24"/>
      <c r="C512" s="259">
        <v>2018</v>
      </c>
      <c r="D512" s="259"/>
      <c r="E512" s="8" t="s">
        <v>578</v>
      </c>
      <c r="F512" s="261" t="s">
        <v>577</v>
      </c>
      <c r="G512" s="261"/>
      <c r="H512" s="261"/>
      <c r="I512" s="8" t="s">
        <v>450</v>
      </c>
      <c r="J512" s="261" t="s">
        <v>17</v>
      </c>
      <c r="K512" s="261"/>
      <c r="L512" s="226" t="s">
        <v>18</v>
      </c>
      <c r="M512" s="226">
        <v>3</v>
      </c>
      <c r="N512" s="259" t="s">
        <v>19</v>
      </c>
      <c r="O512" s="259"/>
      <c r="P512" s="259"/>
      <c r="Q512" s="226" t="s">
        <v>18</v>
      </c>
      <c r="R512" s="40"/>
      <c r="S512" s="40"/>
      <c r="T512" s="40"/>
      <c r="U512" s="40"/>
      <c r="V512" s="40"/>
      <c r="W512" s="40">
        <f t="shared" si="7"/>
        <v>0</v>
      </c>
    </row>
    <row r="513" spans="2:23" ht="30" hidden="1" customHeight="1">
      <c r="B513" s="23"/>
      <c r="C513" s="249">
        <v>2018</v>
      </c>
      <c r="D513" s="249"/>
      <c r="E513" s="225" t="s">
        <v>576</v>
      </c>
      <c r="F513" s="270" t="s">
        <v>575</v>
      </c>
      <c r="G513" s="270"/>
      <c r="H513" s="270"/>
      <c r="I513" s="225" t="s">
        <v>450</v>
      </c>
      <c r="J513" s="270" t="s">
        <v>17</v>
      </c>
      <c r="K513" s="270"/>
      <c r="L513" s="223" t="s">
        <v>29</v>
      </c>
      <c r="M513" s="223">
        <v>4</v>
      </c>
      <c r="N513" s="249" t="s">
        <v>19</v>
      </c>
      <c r="O513" s="249"/>
      <c r="P513" s="249"/>
      <c r="Q513" s="223" t="s">
        <v>18</v>
      </c>
      <c r="W513" s="42">
        <f t="shared" si="7"/>
        <v>0</v>
      </c>
    </row>
    <row r="514" spans="2:23" ht="30" hidden="1" customHeight="1">
      <c r="B514" s="23"/>
      <c r="C514" s="249">
        <v>2018</v>
      </c>
      <c r="D514" s="249"/>
      <c r="E514" s="225" t="s">
        <v>574</v>
      </c>
      <c r="F514" s="270" t="s">
        <v>573</v>
      </c>
      <c r="G514" s="270"/>
      <c r="H514" s="270"/>
      <c r="I514" s="225" t="s">
        <v>450</v>
      </c>
      <c r="J514" s="270" t="s">
        <v>17</v>
      </c>
      <c r="K514" s="270"/>
      <c r="L514" s="223" t="s">
        <v>29</v>
      </c>
      <c r="M514" s="223">
        <v>4</v>
      </c>
      <c r="N514" s="249" t="s">
        <v>19</v>
      </c>
      <c r="O514" s="249"/>
      <c r="P514" s="249"/>
      <c r="Q514" s="223" t="s">
        <v>18</v>
      </c>
      <c r="W514" s="42">
        <f t="shared" si="7"/>
        <v>0</v>
      </c>
    </row>
    <row r="515" spans="2:23" s="41" customFormat="1" ht="30" hidden="1" customHeight="1">
      <c r="B515" s="24"/>
      <c r="C515" s="259">
        <v>2018</v>
      </c>
      <c r="D515" s="259"/>
      <c r="E515" s="8" t="s">
        <v>572</v>
      </c>
      <c r="F515" s="261" t="s">
        <v>571</v>
      </c>
      <c r="G515" s="261"/>
      <c r="H515" s="261"/>
      <c r="I515" s="8" t="s">
        <v>450</v>
      </c>
      <c r="J515" s="261" t="s">
        <v>17</v>
      </c>
      <c r="K515" s="261"/>
      <c r="L515" s="226" t="s">
        <v>18</v>
      </c>
      <c r="M515" s="226">
        <v>3</v>
      </c>
      <c r="N515" s="259" t="s">
        <v>19</v>
      </c>
      <c r="O515" s="259"/>
      <c r="P515" s="259"/>
      <c r="Q515" s="226" t="s">
        <v>18</v>
      </c>
      <c r="R515" s="40"/>
      <c r="S515" s="40"/>
      <c r="T515" s="40"/>
      <c r="U515" s="40"/>
      <c r="V515" s="40"/>
      <c r="W515" s="40">
        <f t="shared" si="7"/>
        <v>0</v>
      </c>
    </row>
    <row r="516" spans="2:23" ht="30" hidden="1" customHeight="1">
      <c r="B516" s="23"/>
      <c r="C516" s="249">
        <v>2018</v>
      </c>
      <c r="D516" s="249"/>
      <c r="E516" s="225" t="s">
        <v>570</v>
      </c>
      <c r="F516" s="270" t="s">
        <v>569</v>
      </c>
      <c r="G516" s="270"/>
      <c r="H516" s="270"/>
      <c r="I516" s="225" t="s">
        <v>450</v>
      </c>
      <c r="J516" s="270" t="s">
        <v>17</v>
      </c>
      <c r="K516" s="270"/>
      <c r="L516" s="223" t="s">
        <v>29</v>
      </c>
      <c r="M516" s="223">
        <v>4</v>
      </c>
      <c r="N516" s="249" t="s">
        <v>19</v>
      </c>
      <c r="O516" s="249"/>
      <c r="P516" s="249"/>
      <c r="Q516" s="223" t="s">
        <v>18</v>
      </c>
      <c r="W516" s="42">
        <f t="shared" ref="W516:W578" si="8">R516+S516+T516+U516+V516</f>
        <v>0</v>
      </c>
    </row>
    <row r="517" spans="2:23" s="41" customFormat="1" ht="30" hidden="1" customHeight="1">
      <c r="B517" s="24"/>
      <c r="C517" s="259">
        <v>2018</v>
      </c>
      <c r="D517" s="259"/>
      <c r="E517" s="8" t="s">
        <v>568</v>
      </c>
      <c r="F517" s="261" t="s">
        <v>567</v>
      </c>
      <c r="G517" s="261"/>
      <c r="H517" s="261"/>
      <c r="I517" s="8" t="s">
        <v>450</v>
      </c>
      <c r="J517" s="261" t="s">
        <v>17</v>
      </c>
      <c r="K517" s="261"/>
      <c r="L517" s="226" t="s">
        <v>18</v>
      </c>
      <c r="M517" s="226">
        <v>3</v>
      </c>
      <c r="N517" s="259" t="s">
        <v>19</v>
      </c>
      <c r="O517" s="259"/>
      <c r="P517" s="259"/>
      <c r="Q517" s="226" t="s">
        <v>18</v>
      </c>
      <c r="R517" s="40"/>
      <c r="S517" s="40"/>
      <c r="T517" s="40"/>
      <c r="U517" s="40"/>
      <c r="V517" s="40"/>
      <c r="W517" s="40">
        <f t="shared" si="8"/>
        <v>0</v>
      </c>
    </row>
    <row r="518" spans="2:23" ht="30" hidden="1" customHeight="1">
      <c r="B518" s="23"/>
      <c r="C518" s="249">
        <v>2018</v>
      </c>
      <c r="D518" s="249"/>
      <c r="E518" s="225" t="s">
        <v>566</v>
      </c>
      <c r="F518" s="270" t="s">
        <v>565</v>
      </c>
      <c r="G518" s="270"/>
      <c r="H518" s="270"/>
      <c r="I518" s="225" t="s">
        <v>450</v>
      </c>
      <c r="J518" s="270" t="s">
        <v>17</v>
      </c>
      <c r="K518" s="270"/>
      <c r="L518" s="223" t="s">
        <v>29</v>
      </c>
      <c r="M518" s="223">
        <v>4</v>
      </c>
      <c r="N518" s="249" t="s">
        <v>19</v>
      </c>
      <c r="O518" s="249"/>
      <c r="P518" s="249"/>
      <c r="Q518" s="223" t="s">
        <v>18</v>
      </c>
      <c r="W518" s="42">
        <f t="shared" si="8"/>
        <v>0</v>
      </c>
    </row>
    <row r="519" spans="2:23" ht="30" hidden="1" customHeight="1">
      <c r="B519" s="23"/>
      <c r="C519" s="249">
        <v>2018</v>
      </c>
      <c r="D519" s="249"/>
      <c r="E519" s="225" t="s">
        <v>564</v>
      </c>
      <c r="F519" s="270" t="s">
        <v>563</v>
      </c>
      <c r="G519" s="270"/>
      <c r="H519" s="270"/>
      <c r="I519" s="225" t="s">
        <v>450</v>
      </c>
      <c r="J519" s="270" t="s">
        <v>17</v>
      </c>
      <c r="K519" s="270"/>
      <c r="L519" s="223" t="s">
        <v>29</v>
      </c>
      <c r="M519" s="223">
        <v>4</v>
      </c>
      <c r="N519" s="249" t="s">
        <v>19</v>
      </c>
      <c r="O519" s="249"/>
      <c r="P519" s="249"/>
      <c r="Q519" s="223" t="s">
        <v>18</v>
      </c>
      <c r="W519" s="42">
        <f t="shared" si="8"/>
        <v>0</v>
      </c>
    </row>
    <row r="520" spans="2:23" ht="30" hidden="1" customHeight="1">
      <c r="B520" s="23"/>
      <c r="C520" s="249">
        <v>2018</v>
      </c>
      <c r="D520" s="249"/>
      <c r="E520" s="225" t="s">
        <v>562</v>
      </c>
      <c r="F520" s="270" t="s">
        <v>561</v>
      </c>
      <c r="G520" s="270"/>
      <c r="H520" s="270"/>
      <c r="I520" s="225" t="s">
        <v>450</v>
      </c>
      <c r="J520" s="270" t="s">
        <v>17</v>
      </c>
      <c r="K520" s="270"/>
      <c r="L520" s="223" t="s">
        <v>29</v>
      </c>
      <c r="M520" s="223">
        <v>4</v>
      </c>
      <c r="N520" s="249" t="s">
        <v>19</v>
      </c>
      <c r="O520" s="249"/>
      <c r="P520" s="249"/>
      <c r="Q520" s="223" t="s">
        <v>18</v>
      </c>
      <c r="W520" s="42">
        <f t="shared" si="8"/>
        <v>0</v>
      </c>
    </row>
    <row r="521" spans="2:23" ht="30" hidden="1" customHeight="1">
      <c r="B521" s="23"/>
      <c r="C521" s="249">
        <v>2018</v>
      </c>
      <c r="D521" s="249"/>
      <c r="E521" s="225" t="s">
        <v>560</v>
      </c>
      <c r="F521" s="270" t="s">
        <v>559</v>
      </c>
      <c r="G521" s="270"/>
      <c r="H521" s="270"/>
      <c r="I521" s="225" t="s">
        <v>450</v>
      </c>
      <c r="J521" s="270" t="s">
        <v>17</v>
      </c>
      <c r="K521" s="270"/>
      <c r="L521" s="223" t="s">
        <v>29</v>
      </c>
      <c r="M521" s="223">
        <v>4</v>
      </c>
      <c r="N521" s="249" t="s">
        <v>19</v>
      </c>
      <c r="O521" s="249"/>
      <c r="P521" s="249"/>
      <c r="Q521" s="223" t="s">
        <v>18</v>
      </c>
      <c r="W521" s="42">
        <f t="shared" si="8"/>
        <v>0</v>
      </c>
    </row>
    <row r="522" spans="2:23" ht="30" hidden="1" customHeight="1">
      <c r="B522" s="23"/>
      <c r="C522" s="249">
        <v>2018</v>
      </c>
      <c r="D522" s="249"/>
      <c r="E522" s="225" t="s">
        <v>558</v>
      </c>
      <c r="F522" s="270" t="s">
        <v>557</v>
      </c>
      <c r="G522" s="270"/>
      <c r="H522" s="270"/>
      <c r="I522" s="225" t="s">
        <v>450</v>
      </c>
      <c r="J522" s="270" t="s">
        <v>17</v>
      </c>
      <c r="K522" s="270"/>
      <c r="L522" s="223" t="s">
        <v>29</v>
      </c>
      <c r="M522" s="223">
        <v>4</v>
      </c>
      <c r="N522" s="249" t="s">
        <v>19</v>
      </c>
      <c r="O522" s="249"/>
      <c r="P522" s="249"/>
      <c r="Q522" s="223" t="s">
        <v>18</v>
      </c>
      <c r="W522" s="42">
        <f t="shared" si="8"/>
        <v>0</v>
      </c>
    </row>
    <row r="523" spans="2:23" s="41" customFormat="1" ht="30" hidden="1" customHeight="1">
      <c r="B523" s="24"/>
      <c r="C523" s="259">
        <v>2018</v>
      </c>
      <c r="D523" s="259"/>
      <c r="E523" s="8" t="s">
        <v>556</v>
      </c>
      <c r="F523" s="261" t="s">
        <v>555</v>
      </c>
      <c r="G523" s="261"/>
      <c r="H523" s="261"/>
      <c r="I523" s="8" t="s">
        <v>450</v>
      </c>
      <c r="J523" s="261" t="s">
        <v>17</v>
      </c>
      <c r="K523" s="261"/>
      <c r="L523" s="226" t="s">
        <v>18</v>
      </c>
      <c r="M523" s="226">
        <v>3</v>
      </c>
      <c r="N523" s="259" t="s">
        <v>19</v>
      </c>
      <c r="O523" s="259"/>
      <c r="P523" s="259"/>
      <c r="Q523" s="226" t="s">
        <v>18</v>
      </c>
      <c r="R523" s="40"/>
      <c r="S523" s="40"/>
      <c r="T523" s="40"/>
      <c r="U523" s="40"/>
      <c r="V523" s="40"/>
      <c r="W523" s="40">
        <f t="shared" si="8"/>
        <v>0</v>
      </c>
    </row>
    <row r="524" spans="2:23" ht="30" hidden="1" customHeight="1">
      <c r="B524" s="23"/>
      <c r="C524" s="249">
        <v>2018</v>
      </c>
      <c r="D524" s="249"/>
      <c r="E524" s="225" t="s">
        <v>554</v>
      </c>
      <c r="F524" s="270" t="s">
        <v>553</v>
      </c>
      <c r="G524" s="270"/>
      <c r="H524" s="270"/>
      <c r="I524" s="225" t="s">
        <v>450</v>
      </c>
      <c r="J524" s="270" t="s">
        <v>17</v>
      </c>
      <c r="K524" s="270"/>
      <c r="L524" s="223" t="s">
        <v>29</v>
      </c>
      <c r="M524" s="223">
        <v>4</v>
      </c>
      <c r="N524" s="249" t="s">
        <v>19</v>
      </c>
      <c r="O524" s="249"/>
      <c r="P524" s="249"/>
      <c r="Q524" s="223" t="s">
        <v>18</v>
      </c>
      <c r="W524" s="42">
        <f t="shared" si="8"/>
        <v>0</v>
      </c>
    </row>
    <row r="525" spans="2:23" ht="30" hidden="1" customHeight="1">
      <c r="B525" s="23"/>
      <c r="C525" s="249">
        <v>2018</v>
      </c>
      <c r="D525" s="249"/>
      <c r="E525" s="225" t="s">
        <v>552</v>
      </c>
      <c r="F525" s="270" t="s">
        <v>551</v>
      </c>
      <c r="G525" s="270"/>
      <c r="H525" s="270"/>
      <c r="I525" s="225" t="s">
        <v>450</v>
      </c>
      <c r="J525" s="270" t="s">
        <v>17</v>
      </c>
      <c r="K525" s="270"/>
      <c r="L525" s="223" t="s">
        <v>29</v>
      </c>
      <c r="M525" s="223">
        <v>4</v>
      </c>
      <c r="N525" s="249" t="s">
        <v>19</v>
      </c>
      <c r="O525" s="249"/>
      <c r="P525" s="249"/>
      <c r="Q525" s="223" t="s">
        <v>18</v>
      </c>
      <c r="W525" s="42">
        <f t="shared" si="8"/>
        <v>0</v>
      </c>
    </row>
    <row r="526" spans="2:23" s="41" customFormat="1" ht="30" hidden="1" customHeight="1">
      <c r="B526" s="24"/>
      <c r="C526" s="259">
        <v>2018</v>
      </c>
      <c r="D526" s="259"/>
      <c r="E526" s="8" t="s">
        <v>550</v>
      </c>
      <c r="F526" s="261" t="s">
        <v>549</v>
      </c>
      <c r="G526" s="261"/>
      <c r="H526" s="261"/>
      <c r="I526" s="8" t="s">
        <v>450</v>
      </c>
      <c r="J526" s="261" t="s">
        <v>17</v>
      </c>
      <c r="K526" s="261"/>
      <c r="L526" s="226" t="s">
        <v>18</v>
      </c>
      <c r="M526" s="226">
        <v>3</v>
      </c>
      <c r="N526" s="259" t="s">
        <v>19</v>
      </c>
      <c r="O526" s="259"/>
      <c r="P526" s="259"/>
      <c r="Q526" s="226" t="s">
        <v>18</v>
      </c>
      <c r="R526" s="40"/>
      <c r="S526" s="40"/>
      <c r="T526" s="40"/>
      <c r="U526" s="40"/>
      <c r="V526" s="40"/>
      <c r="W526" s="40">
        <f t="shared" si="8"/>
        <v>0</v>
      </c>
    </row>
    <row r="527" spans="2:23" ht="30" hidden="1" customHeight="1">
      <c r="B527" s="23"/>
      <c r="C527" s="249">
        <v>2018</v>
      </c>
      <c r="D527" s="249"/>
      <c r="E527" s="225" t="s">
        <v>548</v>
      </c>
      <c r="F527" s="270" t="s">
        <v>547</v>
      </c>
      <c r="G527" s="270"/>
      <c r="H527" s="270"/>
      <c r="I527" s="225" t="s">
        <v>450</v>
      </c>
      <c r="J527" s="270" t="s">
        <v>17</v>
      </c>
      <c r="K527" s="270"/>
      <c r="L527" s="223" t="s">
        <v>29</v>
      </c>
      <c r="M527" s="223">
        <v>4</v>
      </c>
      <c r="N527" s="249" t="s">
        <v>19</v>
      </c>
      <c r="O527" s="249"/>
      <c r="P527" s="249"/>
      <c r="Q527" s="223" t="s">
        <v>18</v>
      </c>
      <c r="W527" s="42">
        <f t="shared" si="8"/>
        <v>0</v>
      </c>
    </row>
    <row r="528" spans="2:23" ht="30" hidden="1" customHeight="1">
      <c r="B528" s="23"/>
      <c r="C528" s="249">
        <v>2018</v>
      </c>
      <c r="D528" s="249"/>
      <c r="E528" s="225" t="s">
        <v>546</v>
      </c>
      <c r="F528" s="270" t="s">
        <v>545</v>
      </c>
      <c r="G528" s="270"/>
      <c r="H528" s="270"/>
      <c r="I528" s="225" t="s">
        <v>450</v>
      </c>
      <c r="J528" s="270" t="s">
        <v>17</v>
      </c>
      <c r="K528" s="270"/>
      <c r="L528" s="223" t="s">
        <v>29</v>
      </c>
      <c r="M528" s="223">
        <v>4</v>
      </c>
      <c r="N528" s="249" t="s">
        <v>19</v>
      </c>
      <c r="O528" s="249"/>
      <c r="P528" s="249"/>
      <c r="Q528" s="223" t="s">
        <v>18</v>
      </c>
      <c r="W528" s="42">
        <f t="shared" si="8"/>
        <v>0</v>
      </c>
    </row>
    <row r="529" spans="2:23" s="41" customFormat="1" ht="30" hidden="1" customHeight="1">
      <c r="B529" s="24"/>
      <c r="C529" s="259">
        <v>2018</v>
      </c>
      <c r="D529" s="259"/>
      <c r="E529" s="8" t="s">
        <v>544</v>
      </c>
      <c r="F529" s="261" t="s">
        <v>543</v>
      </c>
      <c r="G529" s="261"/>
      <c r="H529" s="261"/>
      <c r="I529" s="8" t="s">
        <v>450</v>
      </c>
      <c r="J529" s="261" t="s">
        <v>17</v>
      </c>
      <c r="K529" s="261"/>
      <c r="L529" s="226" t="s">
        <v>18</v>
      </c>
      <c r="M529" s="226">
        <v>3</v>
      </c>
      <c r="N529" s="259" t="s">
        <v>19</v>
      </c>
      <c r="O529" s="259"/>
      <c r="P529" s="259"/>
      <c r="Q529" s="226" t="s">
        <v>18</v>
      </c>
      <c r="R529" s="40"/>
      <c r="S529" s="40"/>
      <c r="T529" s="40"/>
      <c r="U529" s="40"/>
      <c r="V529" s="40"/>
      <c r="W529" s="40">
        <f t="shared" si="8"/>
        <v>0</v>
      </c>
    </row>
    <row r="530" spans="2:23" ht="30" hidden="1" customHeight="1">
      <c r="B530" s="23"/>
      <c r="C530" s="249">
        <v>2018</v>
      </c>
      <c r="D530" s="249"/>
      <c r="E530" s="225" t="s">
        <v>542</v>
      </c>
      <c r="F530" s="270" t="s">
        <v>541</v>
      </c>
      <c r="G530" s="270"/>
      <c r="H530" s="270"/>
      <c r="I530" s="225" t="s">
        <v>450</v>
      </c>
      <c r="J530" s="270" t="s">
        <v>17</v>
      </c>
      <c r="K530" s="270"/>
      <c r="L530" s="223" t="s">
        <v>29</v>
      </c>
      <c r="M530" s="223">
        <v>4</v>
      </c>
      <c r="N530" s="249" t="s">
        <v>19</v>
      </c>
      <c r="O530" s="249"/>
      <c r="P530" s="249"/>
      <c r="Q530" s="223" t="s">
        <v>18</v>
      </c>
      <c r="W530" s="42">
        <f t="shared" si="8"/>
        <v>0</v>
      </c>
    </row>
    <row r="531" spans="2:23" s="39" customFormat="1" ht="30" hidden="1" customHeight="1">
      <c r="B531" s="25"/>
      <c r="C531" s="256">
        <v>2018</v>
      </c>
      <c r="D531" s="256"/>
      <c r="E531" s="231" t="s">
        <v>540</v>
      </c>
      <c r="F531" s="258" t="s">
        <v>538</v>
      </c>
      <c r="G531" s="258"/>
      <c r="H531" s="258"/>
      <c r="I531" s="231" t="s">
        <v>450</v>
      </c>
      <c r="J531" s="258" t="s">
        <v>17</v>
      </c>
      <c r="K531" s="258"/>
      <c r="L531" s="229" t="s">
        <v>18</v>
      </c>
      <c r="M531" s="229">
        <v>2</v>
      </c>
      <c r="N531" s="256" t="s">
        <v>19</v>
      </c>
      <c r="O531" s="256"/>
      <c r="P531" s="256"/>
      <c r="Q531" s="229" t="s">
        <v>18</v>
      </c>
      <c r="R531" s="38"/>
      <c r="S531" s="38"/>
      <c r="T531" s="38"/>
      <c r="U531" s="38"/>
      <c r="V531" s="38"/>
      <c r="W531" s="38">
        <f t="shared" si="8"/>
        <v>0</v>
      </c>
    </row>
    <row r="532" spans="2:23" s="41" customFormat="1" ht="30" hidden="1" customHeight="1">
      <c r="B532" s="24"/>
      <c r="C532" s="259">
        <v>2018</v>
      </c>
      <c r="D532" s="259"/>
      <c r="E532" s="8" t="s">
        <v>539</v>
      </c>
      <c r="F532" s="261" t="s">
        <v>538</v>
      </c>
      <c r="G532" s="261"/>
      <c r="H532" s="261"/>
      <c r="I532" s="8" t="s">
        <v>450</v>
      </c>
      <c r="J532" s="261" t="s">
        <v>17</v>
      </c>
      <c r="K532" s="261"/>
      <c r="L532" s="226" t="s">
        <v>18</v>
      </c>
      <c r="M532" s="226">
        <v>3</v>
      </c>
      <c r="N532" s="259" t="s">
        <v>19</v>
      </c>
      <c r="O532" s="259"/>
      <c r="P532" s="259"/>
      <c r="Q532" s="226" t="s">
        <v>18</v>
      </c>
      <c r="R532" s="40"/>
      <c r="S532" s="40"/>
      <c r="T532" s="40"/>
      <c r="U532" s="40"/>
      <c r="V532" s="40"/>
      <c r="W532" s="40">
        <f t="shared" si="8"/>
        <v>0</v>
      </c>
    </row>
    <row r="533" spans="2:23" ht="30" hidden="1" customHeight="1">
      <c r="B533" s="23"/>
      <c r="C533" s="249">
        <v>2018</v>
      </c>
      <c r="D533" s="249"/>
      <c r="E533" s="225" t="s">
        <v>537</v>
      </c>
      <c r="F533" s="270" t="s">
        <v>536</v>
      </c>
      <c r="G533" s="270"/>
      <c r="H533" s="270"/>
      <c r="I533" s="225" t="s">
        <v>450</v>
      </c>
      <c r="J533" s="270" t="s">
        <v>17</v>
      </c>
      <c r="K533" s="270"/>
      <c r="L533" s="223" t="s">
        <v>29</v>
      </c>
      <c r="M533" s="223">
        <v>4</v>
      </c>
      <c r="N533" s="249" t="s">
        <v>19</v>
      </c>
      <c r="O533" s="249"/>
      <c r="P533" s="249"/>
      <c r="Q533" s="223" t="s">
        <v>18</v>
      </c>
      <c r="W533" s="42">
        <f t="shared" si="8"/>
        <v>0</v>
      </c>
    </row>
    <row r="534" spans="2:23" ht="30" hidden="1" customHeight="1">
      <c r="B534" s="23"/>
      <c r="C534" s="249">
        <v>2018</v>
      </c>
      <c r="D534" s="249"/>
      <c r="E534" s="225" t="s">
        <v>535</v>
      </c>
      <c r="F534" s="270" t="s">
        <v>534</v>
      </c>
      <c r="G534" s="270"/>
      <c r="H534" s="270"/>
      <c r="I534" s="225" t="s">
        <v>450</v>
      </c>
      <c r="J534" s="270" t="s">
        <v>17</v>
      </c>
      <c r="K534" s="270"/>
      <c r="L534" s="223" t="s">
        <v>29</v>
      </c>
      <c r="M534" s="223">
        <v>4</v>
      </c>
      <c r="N534" s="249" t="s">
        <v>19</v>
      </c>
      <c r="O534" s="249"/>
      <c r="P534" s="249"/>
      <c r="Q534" s="223" t="s">
        <v>18</v>
      </c>
      <c r="W534" s="42">
        <f t="shared" si="8"/>
        <v>0</v>
      </c>
    </row>
    <row r="535" spans="2:23" s="39" customFormat="1" ht="30" hidden="1" customHeight="1">
      <c r="B535" s="25"/>
      <c r="C535" s="256">
        <v>2018</v>
      </c>
      <c r="D535" s="256"/>
      <c r="E535" s="231" t="s">
        <v>533</v>
      </c>
      <c r="F535" s="258" t="s">
        <v>531</v>
      </c>
      <c r="G535" s="258"/>
      <c r="H535" s="258"/>
      <c r="I535" s="231" t="s">
        <v>450</v>
      </c>
      <c r="J535" s="258" t="s">
        <v>17</v>
      </c>
      <c r="K535" s="258"/>
      <c r="L535" s="229" t="s">
        <v>18</v>
      </c>
      <c r="M535" s="229">
        <v>1</v>
      </c>
      <c r="N535" s="256" t="s">
        <v>19</v>
      </c>
      <c r="O535" s="256"/>
      <c r="P535" s="256"/>
      <c r="Q535" s="229" t="s">
        <v>18</v>
      </c>
      <c r="R535" s="38"/>
      <c r="S535" s="38"/>
      <c r="T535" s="38"/>
      <c r="U535" s="38">
        <f>U536</f>
        <v>0</v>
      </c>
      <c r="V535" s="38"/>
      <c r="W535" s="38">
        <f t="shared" si="8"/>
        <v>0</v>
      </c>
    </row>
    <row r="536" spans="2:23" s="39" customFormat="1" ht="30" hidden="1" customHeight="1">
      <c r="B536" s="25"/>
      <c r="C536" s="256">
        <v>2018</v>
      </c>
      <c r="D536" s="256"/>
      <c r="E536" s="231" t="s">
        <v>532</v>
      </c>
      <c r="F536" s="258" t="s">
        <v>531</v>
      </c>
      <c r="G536" s="258"/>
      <c r="H536" s="258"/>
      <c r="I536" s="231" t="s">
        <v>450</v>
      </c>
      <c r="J536" s="258" t="s">
        <v>17</v>
      </c>
      <c r="K536" s="258"/>
      <c r="L536" s="229" t="s">
        <v>18</v>
      </c>
      <c r="M536" s="229">
        <v>2</v>
      </c>
      <c r="N536" s="256" t="s">
        <v>19</v>
      </c>
      <c r="O536" s="256"/>
      <c r="P536" s="256"/>
      <c r="Q536" s="229" t="s">
        <v>18</v>
      </c>
      <c r="R536" s="38"/>
      <c r="S536" s="38"/>
      <c r="T536" s="38"/>
      <c r="U536" s="38">
        <f>U537+U541</f>
        <v>0</v>
      </c>
      <c r="V536" s="38"/>
      <c r="W536" s="38">
        <f t="shared" si="8"/>
        <v>0</v>
      </c>
    </row>
    <row r="537" spans="2:23" s="41" customFormat="1" ht="30" hidden="1" customHeight="1">
      <c r="B537" s="24"/>
      <c r="C537" s="259">
        <v>2018</v>
      </c>
      <c r="D537" s="259"/>
      <c r="E537" s="8" t="s">
        <v>530</v>
      </c>
      <c r="F537" s="261" t="s">
        <v>529</v>
      </c>
      <c r="G537" s="261"/>
      <c r="H537" s="261"/>
      <c r="I537" s="8" t="s">
        <v>450</v>
      </c>
      <c r="J537" s="261" t="s">
        <v>17</v>
      </c>
      <c r="K537" s="261"/>
      <c r="L537" s="226" t="s">
        <v>18</v>
      </c>
      <c r="M537" s="226">
        <v>3</v>
      </c>
      <c r="N537" s="259" t="s">
        <v>19</v>
      </c>
      <c r="O537" s="259"/>
      <c r="P537" s="259"/>
      <c r="Q537" s="226" t="s">
        <v>18</v>
      </c>
      <c r="R537" s="40"/>
      <c r="S537" s="40"/>
      <c r="T537" s="40"/>
      <c r="U537" s="40"/>
      <c r="V537" s="40"/>
      <c r="W537" s="40">
        <f t="shared" si="8"/>
        <v>0</v>
      </c>
    </row>
    <row r="538" spans="2:23" ht="30" hidden="1" customHeight="1">
      <c r="B538" s="23"/>
      <c r="C538" s="249">
        <v>2018</v>
      </c>
      <c r="D538" s="249"/>
      <c r="E538" s="225" t="s">
        <v>528</v>
      </c>
      <c r="F538" s="270" t="s">
        <v>527</v>
      </c>
      <c r="G538" s="270"/>
      <c r="H538" s="270"/>
      <c r="I538" s="225" t="s">
        <v>450</v>
      </c>
      <c r="J538" s="270" t="s">
        <v>17</v>
      </c>
      <c r="K538" s="270"/>
      <c r="L538" s="223" t="s">
        <v>29</v>
      </c>
      <c r="M538" s="223">
        <v>4</v>
      </c>
      <c r="N538" s="249" t="s">
        <v>19</v>
      </c>
      <c r="O538" s="249"/>
      <c r="P538" s="249"/>
      <c r="Q538" s="223" t="s">
        <v>18</v>
      </c>
      <c r="W538" s="42">
        <f t="shared" si="8"/>
        <v>0</v>
      </c>
    </row>
    <row r="539" spans="2:23" ht="30" hidden="1" customHeight="1">
      <c r="B539" s="23"/>
      <c r="C539" s="249">
        <v>2018</v>
      </c>
      <c r="D539" s="249"/>
      <c r="E539" s="225" t="s">
        <v>526</v>
      </c>
      <c r="F539" s="270" t="s">
        <v>525</v>
      </c>
      <c r="G539" s="270"/>
      <c r="H539" s="270"/>
      <c r="I539" s="225" t="s">
        <v>450</v>
      </c>
      <c r="J539" s="270" t="s">
        <v>17</v>
      </c>
      <c r="K539" s="270"/>
      <c r="L539" s="223" t="s">
        <v>29</v>
      </c>
      <c r="M539" s="223">
        <v>4</v>
      </c>
      <c r="N539" s="249" t="s">
        <v>19</v>
      </c>
      <c r="O539" s="249"/>
      <c r="P539" s="249"/>
      <c r="Q539" s="223" t="s">
        <v>18</v>
      </c>
      <c r="W539" s="42">
        <f t="shared" si="8"/>
        <v>0</v>
      </c>
    </row>
    <row r="540" spans="2:23" ht="30" hidden="1" customHeight="1">
      <c r="B540" s="23"/>
      <c r="C540" s="249">
        <v>2018</v>
      </c>
      <c r="D540" s="249"/>
      <c r="E540" s="225" t="s">
        <v>524</v>
      </c>
      <c r="F540" s="270" t="s">
        <v>523</v>
      </c>
      <c r="G540" s="270"/>
      <c r="H540" s="270"/>
      <c r="I540" s="225" t="s">
        <v>450</v>
      </c>
      <c r="J540" s="270" t="s">
        <v>17</v>
      </c>
      <c r="K540" s="270"/>
      <c r="L540" s="223" t="s">
        <v>29</v>
      </c>
      <c r="M540" s="223">
        <v>4</v>
      </c>
      <c r="N540" s="249" t="s">
        <v>19</v>
      </c>
      <c r="O540" s="249"/>
      <c r="P540" s="249"/>
      <c r="Q540" s="223" t="s">
        <v>18</v>
      </c>
      <c r="W540" s="42">
        <f t="shared" si="8"/>
        <v>0</v>
      </c>
    </row>
    <row r="541" spans="2:23" s="41" customFormat="1" ht="30" hidden="1" customHeight="1">
      <c r="B541" s="24"/>
      <c r="C541" s="259">
        <v>2018</v>
      </c>
      <c r="D541" s="259"/>
      <c r="E541" s="8" t="s">
        <v>522</v>
      </c>
      <c r="F541" s="261" t="s">
        <v>521</v>
      </c>
      <c r="G541" s="261"/>
      <c r="H541" s="261"/>
      <c r="I541" s="8" t="s">
        <v>450</v>
      </c>
      <c r="J541" s="261" t="s">
        <v>17</v>
      </c>
      <c r="K541" s="261"/>
      <c r="L541" s="226" t="s">
        <v>18</v>
      </c>
      <c r="M541" s="226">
        <v>3</v>
      </c>
      <c r="N541" s="259"/>
      <c r="O541" s="259"/>
      <c r="P541" s="259"/>
      <c r="Q541" s="226"/>
      <c r="R541" s="40"/>
      <c r="S541" s="40"/>
      <c r="T541" s="40"/>
      <c r="U541" s="40">
        <f>U542+U543+U544+U545+U546+U547+U548+U549+U550+U551+U552+U553+U554+U555+U556+U557+U558+U559+U560+U561+U562+U563+U564+U565+U566+U567+U568+U569+U570</f>
        <v>0</v>
      </c>
      <c r="V541" s="40"/>
      <c r="W541" s="40">
        <f t="shared" si="8"/>
        <v>0</v>
      </c>
    </row>
    <row r="542" spans="2:23" ht="30" hidden="1" customHeight="1">
      <c r="B542" s="23"/>
      <c r="C542" s="249">
        <v>2018</v>
      </c>
      <c r="D542" s="249"/>
      <c r="E542" s="225" t="s">
        <v>520</v>
      </c>
      <c r="F542" s="270" t="s">
        <v>519</v>
      </c>
      <c r="G542" s="270"/>
      <c r="H542" s="270"/>
      <c r="I542" s="225" t="s">
        <v>450</v>
      </c>
      <c r="J542" s="270" t="s">
        <v>17</v>
      </c>
      <c r="K542" s="270"/>
      <c r="L542" s="223" t="s">
        <v>29</v>
      </c>
      <c r="M542" s="223">
        <v>4</v>
      </c>
      <c r="N542" s="249" t="s">
        <v>19</v>
      </c>
      <c r="O542" s="249"/>
      <c r="P542" s="249"/>
      <c r="Q542" s="223" t="s">
        <v>18</v>
      </c>
      <c r="W542" s="42">
        <f t="shared" si="8"/>
        <v>0</v>
      </c>
    </row>
    <row r="543" spans="2:23" ht="30" hidden="1" customHeight="1">
      <c r="B543" s="23"/>
      <c r="C543" s="249">
        <v>2018</v>
      </c>
      <c r="D543" s="249"/>
      <c r="E543" s="225" t="s">
        <v>518</v>
      </c>
      <c r="F543" s="270" t="s">
        <v>517</v>
      </c>
      <c r="G543" s="270"/>
      <c r="H543" s="270"/>
      <c r="I543" s="225" t="s">
        <v>450</v>
      </c>
      <c r="J543" s="270" t="s">
        <v>17</v>
      </c>
      <c r="K543" s="270"/>
      <c r="L543" s="223" t="s">
        <v>29</v>
      </c>
      <c r="M543" s="223">
        <v>4</v>
      </c>
      <c r="N543" s="249" t="s">
        <v>19</v>
      </c>
      <c r="O543" s="249"/>
      <c r="P543" s="249"/>
      <c r="Q543" s="223" t="s">
        <v>18</v>
      </c>
      <c r="W543" s="42">
        <f t="shared" si="8"/>
        <v>0</v>
      </c>
    </row>
    <row r="544" spans="2:23" ht="30" hidden="1" customHeight="1">
      <c r="B544" s="23"/>
      <c r="C544" s="249">
        <v>2018</v>
      </c>
      <c r="D544" s="249"/>
      <c r="E544" s="225" t="s">
        <v>516</v>
      </c>
      <c r="F544" s="270" t="s">
        <v>515</v>
      </c>
      <c r="G544" s="270"/>
      <c r="H544" s="270"/>
      <c r="I544" s="225" t="s">
        <v>450</v>
      </c>
      <c r="J544" s="270" t="s">
        <v>17</v>
      </c>
      <c r="K544" s="270"/>
      <c r="L544" s="223" t="s">
        <v>29</v>
      </c>
      <c r="M544" s="223">
        <v>4</v>
      </c>
      <c r="N544" s="249" t="s">
        <v>19</v>
      </c>
      <c r="O544" s="249"/>
      <c r="P544" s="249"/>
      <c r="Q544" s="223" t="s">
        <v>18</v>
      </c>
      <c r="W544" s="42">
        <f t="shared" si="8"/>
        <v>0</v>
      </c>
    </row>
    <row r="545" spans="2:23" ht="30" hidden="1" customHeight="1">
      <c r="B545" s="23"/>
      <c r="C545" s="249">
        <v>2018</v>
      </c>
      <c r="D545" s="249"/>
      <c r="E545" s="225" t="s">
        <v>514</v>
      </c>
      <c r="F545" s="270" t="s">
        <v>513</v>
      </c>
      <c r="G545" s="270"/>
      <c r="H545" s="270"/>
      <c r="I545" s="225" t="s">
        <v>450</v>
      </c>
      <c r="J545" s="270" t="s">
        <v>17</v>
      </c>
      <c r="K545" s="270"/>
      <c r="L545" s="223" t="s">
        <v>29</v>
      </c>
      <c r="M545" s="223">
        <v>4</v>
      </c>
      <c r="N545" s="249" t="s">
        <v>19</v>
      </c>
      <c r="O545" s="249"/>
      <c r="P545" s="249"/>
      <c r="Q545" s="223" t="s">
        <v>18</v>
      </c>
      <c r="W545" s="42">
        <f t="shared" si="8"/>
        <v>0</v>
      </c>
    </row>
    <row r="546" spans="2:23" ht="30" hidden="1" customHeight="1">
      <c r="B546" s="23"/>
      <c r="C546" s="249">
        <v>2018</v>
      </c>
      <c r="D546" s="249"/>
      <c r="E546" s="225" t="s">
        <v>512</v>
      </c>
      <c r="F546" s="270" t="s">
        <v>511</v>
      </c>
      <c r="G546" s="270"/>
      <c r="H546" s="270"/>
      <c r="I546" s="225" t="s">
        <v>450</v>
      </c>
      <c r="J546" s="270" t="s">
        <v>17</v>
      </c>
      <c r="K546" s="270"/>
      <c r="L546" s="223" t="s">
        <v>29</v>
      </c>
      <c r="M546" s="223">
        <v>4</v>
      </c>
      <c r="N546" s="249" t="s">
        <v>19</v>
      </c>
      <c r="O546" s="249"/>
      <c r="P546" s="249"/>
      <c r="Q546" s="223" t="s">
        <v>18</v>
      </c>
      <c r="W546" s="42">
        <f t="shared" si="8"/>
        <v>0</v>
      </c>
    </row>
    <row r="547" spans="2:23" ht="30" hidden="1" customHeight="1">
      <c r="B547" s="23"/>
      <c r="C547" s="249">
        <v>2018</v>
      </c>
      <c r="D547" s="249"/>
      <c r="E547" s="225" t="s">
        <v>510</v>
      </c>
      <c r="F547" s="270" t="s">
        <v>509</v>
      </c>
      <c r="G547" s="270"/>
      <c r="H547" s="270"/>
      <c r="I547" s="225" t="s">
        <v>450</v>
      </c>
      <c r="J547" s="270" t="s">
        <v>17</v>
      </c>
      <c r="K547" s="270"/>
      <c r="L547" s="223" t="s">
        <v>29</v>
      </c>
      <c r="M547" s="223">
        <v>4</v>
      </c>
      <c r="N547" s="249" t="s">
        <v>19</v>
      </c>
      <c r="O547" s="249"/>
      <c r="P547" s="249"/>
      <c r="Q547" s="223" t="s">
        <v>18</v>
      </c>
      <c r="W547" s="42">
        <f t="shared" si="8"/>
        <v>0</v>
      </c>
    </row>
    <row r="548" spans="2:23" ht="30" hidden="1" customHeight="1">
      <c r="B548" s="23"/>
      <c r="C548" s="249">
        <v>2018</v>
      </c>
      <c r="D548" s="249"/>
      <c r="E548" s="225" t="s">
        <v>508</v>
      </c>
      <c r="F548" s="270" t="s">
        <v>507</v>
      </c>
      <c r="G548" s="270"/>
      <c r="H548" s="270"/>
      <c r="I548" s="225" t="s">
        <v>450</v>
      </c>
      <c r="J548" s="270" t="s">
        <v>17</v>
      </c>
      <c r="K548" s="270"/>
      <c r="L548" s="223" t="s">
        <v>29</v>
      </c>
      <c r="M548" s="223">
        <v>4</v>
      </c>
      <c r="N548" s="249" t="s">
        <v>19</v>
      </c>
      <c r="O548" s="249"/>
      <c r="P548" s="249"/>
      <c r="Q548" s="223" t="s">
        <v>18</v>
      </c>
      <c r="W548" s="42">
        <f t="shared" si="8"/>
        <v>0</v>
      </c>
    </row>
    <row r="549" spans="2:23" ht="30" hidden="1" customHeight="1">
      <c r="B549" s="23"/>
      <c r="C549" s="249">
        <v>2018</v>
      </c>
      <c r="D549" s="249"/>
      <c r="E549" s="225" t="s">
        <v>506</v>
      </c>
      <c r="F549" s="270" t="s">
        <v>505</v>
      </c>
      <c r="G549" s="270"/>
      <c r="H549" s="270"/>
      <c r="I549" s="225" t="s">
        <v>450</v>
      </c>
      <c r="J549" s="270" t="s">
        <v>17</v>
      </c>
      <c r="K549" s="270"/>
      <c r="L549" s="223" t="s">
        <v>29</v>
      </c>
      <c r="M549" s="223">
        <v>4</v>
      </c>
      <c r="N549" s="249" t="s">
        <v>19</v>
      </c>
      <c r="O549" s="249"/>
      <c r="P549" s="249"/>
      <c r="Q549" s="223" t="s">
        <v>18</v>
      </c>
      <c r="W549" s="42">
        <f t="shared" si="8"/>
        <v>0</v>
      </c>
    </row>
    <row r="550" spans="2:23" ht="30" hidden="1" customHeight="1">
      <c r="B550" s="23"/>
      <c r="C550" s="249">
        <v>2018</v>
      </c>
      <c r="D550" s="249"/>
      <c r="E550" s="225" t="s">
        <v>504</v>
      </c>
      <c r="F550" s="270" t="s">
        <v>503</v>
      </c>
      <c r="G550" s="270"/>
      <c r="H550" s="270"/>
      <c r="I550" s="225" t="s">
        <v>450</v>
      </c>
      <c r="J550" s="270" t="s">
        <v>17</v>
      </c>
      <c r="K550" s="270"/>
      <c r="L550" s="223" t="s">
        <v>29</v>
      </c>
      <c r="M550" s="223">
        <v>4</v>
      </c>
      <c r="N550" s="249" t="s">
        <v>19</v>
      </c>
      <c r="O550" s="249"/>
      <c r="P550" s="249"/>
      <c r="Q550" s="223" t="s">
        <v>18</v>
      </c>
      <c r="W550" s="42">
        <f t="shared" si="8"/>
        <v>0</v>
      </c>
    </row>
    <row r="551" spans="2:23" ht="30" hidden="1" customHeight="1">
      <c r="B551" s="23"/>
      <c r="C551" s="249">
        <v>2018</v>
      </c>
      <c r="D551" s="249"/>
      <c r="E551" s="225" t="s">
        <v>502</v>
      </c>
      <c r="F551" s="270" t="s">
        <v>501</v>
      </c>
      <c r="G551" s="270"/>
      <c r="H551" s="270"/>
      <c r="I551" s="225" t="s">
        <v>450</v>
      </c>
      <c r="J551" s="270" t="s">
        <v>17</v>
      </c>
      <c r="K551" s="270"/>
      <c r="L551" s="223" t="s">
        <v>29</v>
      </c>
      <c r="M551" s="223">
        <v>4</v>
      </c>
      <c r="N551" s="249" t="s">
        <v>19</v>
      </c>
      <c r="O551" s="249"/>
      <c r="P551" s="249"/>
      <c r="Q551" s="223" t="s">
        <v>18</v>
      </c>
      <c r="W551" s="42">
        <f t="shared" si="8"/>
        <v>0</v>
      </c>
    </row>
    <row r="552" spans="2:23" ht="30" hidden="1" customHeight="1">
      <c r="B552" s="23"/>
      <c r="C552" s="249">
        <v>2018</v>
      </c>
      <c r="D552" s="249"/>
      <c r="E552" s="225" t="s">
        <v>500</v>
      </c>
      <c r="F552" s="270" t="s">
        <v>499</v>
      </c>
      <c r="G552" s="270"/>
      <c r="H552" s="270"/>
      <c r="I552" s="225" t="s">
        <v>450</v>
      </c>
      <c r="J552" s="270" t="s">
        <v>17</v>
      </c>
      <c r="K552" s="270"/>
      <c r="L552" s="223" t="s">
        <v>29</v>
      </c>
      <c r="M552" s="223">
        <v>4</v>
      </c>
      <c r="N552" s="249" t="s">
        <v>19</v>
      </c>
      <c r="O552" s="249"/>
      <c r="P552" s="249"/>
      <c r="Q552" s="223" t="s">
        <v>18</v>
      </c>
      <c r="W552" s="42">
        <f t="shared" si="8"/>
        <v>0</v>
      </c>
    </row>
    <row r="553" spans="2:23" ht="30" hidden="1" customHeight="1">
      <c r="B553" s="23"/>
      <c r="C553" s="249">
        <v>2018</v>
      </c>
      <c r="D553" s="249"/>
      <c r="E553" s="225" t="s">
        <v>498</v>
      </c>
      <c r="F553" s="270" t="s">
        <v>497</v>
      </c>
      <c r="G553" s="270"/>
      <c r="H553" s="270"/>
      <c r="I553" s="225" t="s">
        <v>450</v>
      </c>
      <c r="J553" s="270" t="s">
        <v>17</v>
      </c>
      <c r="K553" s="270"/>
      <c r="L553" s="223" t="s">
        <v>29</v>
      </c>
      <c r="M553" s="223">
        <v>4</v>
      </c>
      <c r="N553" s="249" t="s">
        <v>19</v>
      </c>
      <c r="O553" s="249"/>
      <c r="P553" s="249"/>
      <c r="Q553" s="223" t="s">
        <v>18</v>
      </c>
      <c r="W553" s="42">
        <f t="shared" si="8"/>
        <v>0</v>
      </c>
    </row>
    <row r="554" spans="2:23" ht="30" hidden="1" customHeight="1">
      <c r="B554" s="23"/>
      <c r="C554" s="249">
        <v>2018</v>
      </c>
      <c r="D554" s="249"/>
      <c r="E554" s="225" t="s">
        <v>496</v>
      </c>
      <c r="F554" s="270" t="s">
        <v>495</v>
      </c>
      <c r="G554" s="270"/>
      <c r="H554" s="270"/>
      <c r="I554" s="225" t="s">
        <v>450</v>
      </c>
      <c r="J554" s="270" t="s">
        <v>17</v>
      </c>
      <c r="K554" s="270"/>
      <c r="L554" s="223" t="s">
        <v>29</v>
      </c>
      <c r="M554" s="223">
        <v>4</v>
      </c>
      <c r="N554" s="249" t="s">
        <v>19</v>
      </c>
      <c r="O554" s="249"/>
      <c r="P554" s="249"/>
      <c r="Q554" s="223" t="s">
        <v>18</v>
      </c>
      <c r="W554" s="42">
        <f t="shared" si="8"/>
        <v>0</v>
      </c>
    </row>
    <row r="555" spans="2:23" ht="30" hidden="1" customHeight="1">
      <c r="B555" s="23"/>
      <c r="C555" s="249">
        <v>2018</v>
      </c>
      <c r="D555" s="249"/>
      <c r="E555" s="225" t="s">
        <v>494</v>
      </c>
      <c r="F555" s="270" t="s">
        <v>493</v>
      </c>
      <c r="G555" s="270"/>
      <c r="H555" s="270"/>
      <c r="I555" s="225" t="s">
        <v>450</v>
      </c>
      <c r="J555" s="270" t="s">
        <v>17</v>
      </c>
      <c r="K555" s="270"/>
      <c r="L555" s="223" t="s">
        <v>29</v>
      </c>
      <c r="M555" s="223">
        <v>4</v>
      </c>
      <c r="N555" s="249" t="s">
        <v>19</v>
      </c>
      <c r="O555" s="249"/>
      <c r="P555" s="249"/>
      <c r="Q555" s="223" t="s">
        <v>18</v>
      </c>
      <c r="W555" s="42">
        <f t="shared" si="8"/>
        <v>0</v>
      </c>
    </row>
    <row r="556" spans="2:23" ht="30" hidden="1" customHeight="1">
      <c r="B556" s="23"/>
      <c r="C556" s="249">
        <v>2018</v>
      </c>
      <c r="D556" s="249"/>
      <c r="E556" s="225" t="s">
        <v>492</v>
      </c>
      <c r="F556" s="270" t="s">
        <v>491</v>
      </c>
      <c r="G556" s="270"/>
      <c r="H556" s="270"/>
      <c r="I556" s="225" t="s">
        <v>450</v>
      </c>
      <c r="J556" s="270" t="s">
        <v>17</v>
      </c>
      <c r="K556" s="270"/>
      <c r="L556" s="223" t="s">
        <v>29</v>
      </c>
      <c r="M556" s="223">
        <v>4</v>
      </c>
      <c r="N556" s="249" t="s">
        <v>19</v>
      </c>
      <c r="O556" s="249"/>
      <c r="P556" s="249"/>
      <c r="Q556" s="223" t="s">
        <v>18</v>
      </c>
      <c r="W556" s="42">
        <f t="shared" si="8"/>
        <v>0</v>
      </c>
    </row>
    <row r="557" spans="2:23" ht="30" hidden="1" customHeight="1">
      <c r="B557" s="23"/>
      <c r="C557" s="249">
        <v>2018</v>
      </c>
      <c r="D557" s="249"/>
      <c r="E557" s="225" t="s">
        <v>490</v>
      </c>
      <c r="F557" s="270" t="s">
        <v>489</v>
      </c>
      <c r="G557" s="270"/>
      <c r="H557" s="270"/>
      <c r="I557" s="225" t="s">
        <v>450</v>
      </c>
      <c r="J557" s="270" t="s">
        <v>17</v>
      </c>
      <c r="K557" s="270"/>
      <c r="L557" s="223" t="s">
        <v>29</v>
      </c>
      <c r="M557" s="223">
        <v>4</v>
      </c>
      <c r="N557" s="249" t="s">
        <v>19</v>
      </c>
      <c r="O557" s="249"/>
      <c r="P557" s="249"/>
      <c r="Q557" s="223" t="s">
        <v>18</v>
      </c>
      <c r="W557" s="42">
        <f t="shared" si="8"/>
        <v>0</v>
      </c>
    </row>
    <row r="558" spans="2:23" ht="30" hidden="1" customHeight="1">
      <c r="B558" s="23"/>
      <c r="C558" s="249">
        <v>2018</v>
      </c>
      <c r="D558" s="249"/>
      <c r="E558" s="225" t="s">
        <v>488</v>
      </c>
      <c r="F558" s="270" t="s">
        <v>487</v>
      </c>
      <c r="G558" s="270"/>
      <c r="H558" s="270"/>
      <c r="I558" s="225" t="s">
        <v>450</v>
      </c>
      <c r="J558" s="270" t="s">
        <v>17</v>
      </c>
      <c r="K558" s="270"/>
      <c r="L558" s="223" t="s">
        <v>29</v>
      </c>
      <c r="M558" s="223">
        <v>4</v>
      </c>
      <c r="N558" s="249" t="s">
        <v>19</v>
      </c>
      <c r="O558" s="249"/>
      <c r="P558" s="249"/>
      <c r="Q558" s="223" t="s">
        <v>18</v>
      </c>
      <c r="W558" s="42">
        <f t="shared" si="8"/>
        <v>0</v>
      </c>
    </row>
    <row r="559" spans="2:23" ht="30" hidden="1" customHeight="1">
      <c r="B559" s="23"/>
      <c r="C559" s="249">
        <v>2018</v>
      </c>
      <c r="D559" s="249"/>
      <c r="E559" s="225" t="s">
        <v>486</v>
      </c>
      <c r="F559" s="270" t="s">
        <v>485</v>
      </c>
      <c r="G559" s="270"/>
      <c r="H559" s="270"/>
      <c r="I559" s="225" t="s">
        <v>450</v>
      </c>
      <c r="J559" s="270" t="s">
        <v>17</v>
      </c>
      <c r="K559" s="270"/>
      <c r="L559" s="223" t="s">
        <v>29</v>
      </c>
      <c r="M559" s="223">
        <v>4</v>
      </c>
      <c r="N559" s="249" t="s">
        <v>19</v>
      </c>
      <c r="O559" s="249"/>
      <c r="P559" s="249"/>
      <c r="Q559" s="223" t="s">
        <v>18</v>
      </c>
      <c r="W559" s="42">
        <f t="shared" si="8"/>
        <v>0</v>
      </c>
    </row>
    <row r="560" spans="2:23" ht="30" hidden="1" customHeight="1">
      <c r="B560" s="23"/>
      <c r="C560" s="249">
        <v>2018</v>
      </c>
      <c r="D560" s="249"/>
      <c r="E560" s="225" t="s">
        <v>484</v>
      </c>
      <c r="F560" s="270" t="s">
        <v>483</v>
      </c>
      <c r="G560" s="270"/>
      <c r="H560" s="270"/>
      <c r="I560" s="225" t="s">
        <v>450</v>
      </c>
      <c r="J560" s="270" t="s">
        <v>17</v>
      </c>
      <c r="K560" s="270"/>
      <c r="L560" s="223" t="s">
        <v>29</v>
      </c>
      <c r="M560" s="223">
        <v>4</v>
      </c>
      <c r="N560" s="249" t="s">
        <v>19</v>
      </c>
      <c r="O560" s="249"/>
      <c r="P560" s="249"/>
      <c r="Q560" s="223" t="s">
        <v>18</v>
      </c>
      <c r="W560" s="42">
        <f t="shared" si="8"/>
        <v>0</v>
      </c>
    </row>
    <row r="561" spans="2:23" ht="30" hidden="1" customHeight="1">
      <c r="B561" s="23"/>
      <c r="C561" s="249">
        <v>2018</v>
      </c>
      <c r="D561" s="249"/>
      <c r="E561" s="225" t="s">
        <v>482</v>
      </c>
      <c r="F561" s="270" t="s">
        <v>481</v>
      </c>
      <c r="G561" s="270"/>
      <c r="H561" s="270"/>
      <c r="I561" s="225" t="s">
        <v>450</v>
      </c>
      <c r="J561" s="270" t="s">
        <v>17</v>
      </c>
      <c r="K561" s="270"/>
      <c r="L561" s="223" t="s">
        <v>29</v>
      </c>
      <c r="M561" s="223">
        <v>4</v>
      </c>
      <c r="N561" s="249" t="s">
        <v>19</v>
      </c>
      <c r="O561" s="249"/>
      <c r="P561" s="249"/>
      <c r="Q561" s="223" t="s">
        <v>18</v>
      </c>
      <c r="W561" s="42">
        <f t="shared" si="8"/>
        <v>0</v>
      </c>
    </row>
    <row r="562" spans="2:23" ht="30" hidden="1" customHeight="1">
      <c r="B562" s="23"/>
      <c r="C562" s="249">
        <v>2018</v>
      </c>
      <c r="D562" s="249"/>
      <c r="E562" s="225" t="s">
        <v>480</v>
      </c>
      <c r="F562" s="270" t="s">
        <v>479</v>
      </c>
      <c r="G562" s="270"/>
      <c r="H562" s="270"/>
      <c r="I562" s="225" t="s">
        <v>450</v>
      </c>
      <c r="J562" s="270" t="s">
        <v>17</v>
      </c>
      <c r="K562" s="270"/>
      <c r="L562" s="223" t="s">
        <v>29</v>
      </c>
      <c r="M562" s="223">
        <v>4</v>
      </c>
      <c r="N562" s="249" t="s">
        <v>19</v>
      </c>
      <c r="O562" s="249"/>
      <c r="P562" s="249"/>
      <c r="Q562" s="223" t="s">
        <v>18</v>
      </c>
      <c r="W562" s="42">
        <f t="shared" si="8"/>
        <v>0</v>
      </c>
    </row>
    <row r="563" spans="2:23" ht="30" hidden="1" customHeight="1">
      <c r="B563" s="23"/>
      <c r="C563" s="249">
        <v>2018</v>
      </c>
      <c r="D563" s="249"/>
      <c r="E563" s="225" t="s">
        <v>478</v>
      </c>
      <c r="F563" s="270" t="s">
        <v>477</v>
      </c>
      <c r="G563" s="270"/>
      <c r="H563" s="270"/>
      <c r="I563" s="225" t="s">
        <v>450</v>
      </c>
      <c r="J563" s="270" t="s">
        <v>17</v>
      </c>
      <c r="K563" s="270"/>
      <c r="L563" s="223" t="s">
        <v>29</v>
      </c>
      <c r="M563" s="223">
        <v>4</v>
      </c>
      <c r="N563" s="249" t="s">
        <v>19</v>
      </c>
      <c r="O563" s="249"/>
      <c r="P563" s="249"/>
      <c r="Q563" s="223" t="s">
        <v>18</v>
      </c>
      <c r="W563" s="42">
        <f t="shared" si="8"/>
        <v>0</v>
      </c>
    </row>
    <row r="564" spans="2:23" ht="30" hidden="1" customHeight="1">
      <c r="B564" s="23"/>
      <c r="C564" s="249">
        <v>2018</v>
      </c>
      <c r="D564" s="249"/>
      <c r="E564" s="225" t="s">
        <v>476</v>
      </c>
      <c r="F564" s="270" t="s">
        <v>475</v>
      </c>
      <c r="G564" s="270"/>
      <c r="H564" s="270"/>
      <c r="I564" s="225" t="s">
        <v>450</v>
      </c>
      <c r="J564" s="270" t="s">
        <v>17</v>
      </c>
      <c r="K564" s="270"/>
      <c r="L564" s="223" t="s">
        <v>29</v>
      </c>
      <c r="M564" s="223">
        <v>4</v>
      </c>
      <c r="N564" s="249" t="s">
        <v>19</v>
      </c>
      <c r="O564" s="249"/>
      <c r="P564" s="249"/>
      <c r="Q564" s="223" t="s">
        <v>18</v>
      </c>
      <c r="W564" s="42">
        <f t="shared" si="8"/>
        <v>0</v>
      </c>
    </row>
    <row r="565" spans="2:23" s="45" customFormat="1" ht="30" hidden="1" customHeight="1">
      <c r="B565" s="23"/>
      <c r="C565" s="249">
        <v>2018</v>
      </c>
      <c r="D565" s="249"/>
      <c r="E565" s="228" t="s">
        <v>474</v>
      </c>
      <c r="F565" s="251" t="s">
        <v>473</v>
      </c>
      <c r="G565" s="251"/>
      <c r="H565" s="251"/>
      <c r="I565" s="228" t="s">
        <v>450</v>
      </c>
      <c r="J565" s="251" t="s">
        <v>17</v>
      </c>
      <c r="K565" s="251"/>
      <c r="L565" s="227" t="s">
        <v>29</v>
      </c>
      <c r="M565" s="227">
        <v>4</v>
      </c>
      <c r="N565" s="253" t="s">
        <v>19</v>
      </c>
      <c r="O565" s="253"/>
      <c r="P565" s="253"/>
      <c r="Q565" s="227" t="s">
        <v>18</v>
      </c>
      <c r="R565" s="44"/>
      <c r="S565" s="44"/>
      <c r="T565" s="44"/>
      <c r="U565" s="44"/>
      <c r="V565" s="44"/>
      <c r="W565" s="44">
        <f t="shared" si="8"/>
        <v>0</v>
      </c>
    </row>
    <row r="566" spans="2:23" s="45" customFormat="1" ht="30" hidden="1" customHeight="1">
      <c r="B566" s="23"/>
      <c r="C566" s="249">
        <v>2018</v>
      </c>
      <c r="D566" s="249"/>
      <c r="E566" s="228" t="s">
        <v>472</v>
      </c>
      <c r="F566" s="251" t="s">
        <v>471</v>
      </c>
      <c r="G566" s="251"/>
      <c r="H566" s="251"/>
      <c r="I566" s="228" t="s">
        <v>450</v>
      </c>
      <c r="J566" s="251" t="s">
        <v>17</v>
      </c>
      <c r="K566" s="251"/>
      <c r="L566" s="227" t="s">
        <v>29</v>
      </c>
      <c r="M566" s="227">
        <v>4</v>
      </c>
      <c r="N566" s="253" t="s">
        <v>19</v>
      </c>
      <c r="O566" s="253"/>
      <c r="P566" s="253"/>
      <c r="Q566" s="227" t="s">
        <v>18</v>
      </c>
      <c r="R566" s="44"/>
      <c r="S566" s="44"/>
      <c r="T566" s="44"/>
      <c r="U566" s="44"/>
      <c r="V566" s="44"/>
      <c r="W566" s="44">
        <f t="shared" si="8"/>
        <v>0</v>
      </c>
    </row>
    <row r="567" spans="2:23" s="45" customFormat="1" ht="30" hidden="1" customHeight="1">
      <c r="B567" s="23"/>
      <c r="C567" s="249">
        <v>2018</v>
      </c>
      <c r="D567" s="249"/>
      <c r="E567" s="228" t="s">
        <v>470</v>
      </c>
      <c r="F567" s="251" t="s">
        <v>469</v>
      </c>
      <c r="G567" s="251"/>
      <c r="H567" s="251"/>
      <c r="I567" s="228" t="s">
        <v>450</v>
      </c>
      <c r="J567" s="251" t="s">
        <v>17</v>
      </c>
      <c r="K567" s="251"/>
      <c r="L567" s="227" t="s">
        <v>29</v>
      </c>
      <c r="M567" s="227">
        <v>4</v>
      </c>
      <c r="N567" s="253" t="s">
        <v>19</v>
      </c>
      <c r="O567" s="253"/>
      <c r="P567" s="253"/>
      <c r="Q567" s="227" t="s">
        <v>18</v>
      </c>
      <c r="R567" s="44"/>
      <c r="S567" s="44"/>
      <c r="T567" s="44"/>
      <c r="U567" s="44"/>
      <c r="V567" s="44"/>
      <c r="W567" s="44">
        <f t="shared" si="8"/>
        <v>0</v>
      </c>
    </row>
    <row r="568" spans="2:23" s="45" customFormat="1" ht="30" hidden="1" customHeight="1">
      <c r="B568" s="23"/>
      <c r="C568" s="249">
        <v>2018</v>
      </c>
      <c r="D568" s="249"/>
      <c r="E568" s="228" t="s">
        <v>468</v>
      </c>
      <c r="F568" s="251" t="s">
        <v>467</v>
      </c>
      <c r="G568" s="251"/>
      <c r="H568" s="251"/>
      <c r="I568" s="228" t="s">
        <v>450</v>
      </c>
      <c r="J568" s="251" t="s">
        <v>17</v>
      </c>
      <c r="K568" s="251"/>
      <c r="L568" s="227" t="s">
        <v>29</v>
      </c>
      <c r="M568" s="227">
        <v>4</v>
      </c>
      <c r="N568" s="253" t="s">
        <v>19</v>
      </c>
      <c r="O568" s="253"/>
      <c r="P568" s="253"/>
      <c r="Q568" s="227" t="s">
        <v>18</v>
      </c>
      <c r="R568" s="44"/>
      <c r="S568" s="44"/>
      <c r="T568" s="44"/>
      <c r="U568" s="44"/>
      <c r="V568" s="44"/>
      <c r="W568" s="44">
        <f t="shared" si="8"/>
        <v>0</v>
      </c>
    </row>
    <row r="569" spans="2:23" ht="30" hidden="1" customHeight="1">
      <c r="B569" s="23"/>
      <c r="C569" s="249">
        <v>2018</v>
      </c>
      <c r="D569" s="249"/>
      <c r="E569" s="225" t="s">
        <v>466</v>
      </c>
      <c r="F569" s="270" t="s">
        <v>465</v>
      </c>
      <c r="G569" s="270"/>
      <c r="H569" s="270"/>
      <c r="I569" s="225" t="s">
        <v>450</v>
      </c>
      <c r="J569" s="270" t="s">
        <v>17</v>
      </c>
      <c r="K569" s="270"/>
      <c r="L569" s="223" t="s">
        <v>29</v>
      </c>
      <c r="M569" s="223">
        <v>4</v>
      </c>
      <c r="N569" s="249" t="s">
        <v>19</v>
      </c>
      <c r="O569" s="249"/>
      <c r="P569" s="249"/>
      <c r="Q569" s="223" t="s">
        <v>18</v>
      </c>
      <c r="W569" s="42">
        <f t="shared" si="8"/>
        <v>0</v>
      </c>
    </row>
    <row r="570" spans="2:23" ht="30" hidden="1" customHeight="1">
      <c r="B570" s="23"/>
      <c r="C570" s="249">
        <v>2018</v>
      </c>
      <c r="D570" s="249"/>
      <c r="E570" s="225" t="s">
        <v>464</v>
      </c>
      <c r="F570" s="270" t="s">
        <v>463</v>
      </c>
      <c r="G570" s="270"/>
      <c r="H570" s="270"/>
      <c r="I570" s="225" t="s">
        <v>450</v>
      </c>
      <c r="J570" s="270" t="s">
        <v>17</v>
      </c>
      <c r="K570" s="270"/>
      <c r="L570" s="223" t="s">
        <v>29</v>
      </c>
      <c r="M570" s="223">
        <v>4</v>
      </c>
      <c r="N570" s="249" t="s">
        <v>19</v>
      </c>
      <c r="O570" s="249"/>
      <c r="P570" s="249"/>
      <c r="Q570" s="223" t="s">
        <v>18</v>
      </c>
      <c r="W570" s="42">
        <f t="shared" si="8"/>
        <v>0</v>
      </c>
    </row>
    <row r="571" spans="2:23" s="39" customFormat="1" ht="30" hidden="1" customHeight="1">
      <c r="B571" s="25"/>
      <c r="C571" s="256">
        <v>2018</v>
      </c>
      <c r="D571" s="256"/>
      <c r="E571" s="231" t="s">
        <v>462</v>
      </c>
      <c r="F571" s="258" t="s">
        <v>460</v>
      </c>
      <c r="G571" s="258"/>
      <c r="H571" s="258"/>
      <c r="I571" s="231" t="s">
        <v>450</v>
      </c>
      <c r="J571" s="258" t="s">
        <v>17</v>
      </c>
      <c r="K571" s="258"/>
      <c r="L571" s="229" t="s">
        <v>18</v>
      </c>
      <c r="M571" s="229">
        <v>1</v>
      </c>
      <c r="N571" s="256" t="s">
        <v>19</v>
      </c>
      <c r="O571" s="256"/>
      <c r="P571" s="256"/>
      <c r="Q571" s="229" t="s">
        <v>18</v>
      </c>
      <c r="R571" s="38"/>
      <c r="S571" s="38"/>
      <c r="T571" s="38"/>
      <c r="U571" s="38"/>
      <c r="V571" s="38"/>
      <c r="W571" s="38">
        <f t="shared" si="8"/>
        <v>0</v>
      </c>
    </row>
    <row r="572" spans="2:23" s="39" customFormat="1" ht="30" hidden="1" customHeight="1">
      <c r="B572" s="25"/>
      <c r="C572" s="256">
        <v>2018</v>
      </c>
      <c r="D572" s="256"/>
      <c r="E572" s="231" t="s">
        <v>461</v>
      </c>
      <c r="F572" s="258" t="s">
        <v>460</v>
      </c>
      <c r="G572" s="258"/>
      <c r="H572" s="258"/>
      <c r="I572" s="231" t="s">
        <v>450</v>
      </c>
      <c r="J572" s="258" t="s">
        <v>17</v>
      </c>
      <c r="K572" s="258"/>
      <c r="L572" s="229" t="s">
        <v>18</v>
      </c>
      <c r="M572" s="229">
        <v>2</v>
      </c>
      <c r="N572" s="256" t="s">
        <v>19</v>
      </c>
      <c r="O572" s="256"/>
      <c r="P572" s="256"/>
      <c r="Q572" s="229" t="s">
        <v>18</v>
      </c>
      <c r="R572" s="38"/>
      <c r="S572" s="38"/>
      <c r="T572" s="38"/>
      <c r="U572" s="38"/>
      <c r="V572" s="38"/>
      <c r="W572" s="38">
        <f t="shared" si="8"/>
        <v>0</v>
      </c>
    </row>
    <row r="573" spans="2:23" s="41" customFormat="1" ht="30" hidden="1" customHeight="1">
      <c r="B573" s="24"/>
      <c r="C573" s="259">
        <v>2018</v>
      </c>
      <c r="D573" s="259"/>
      <c r="E573" s="8" t="s">
        <v>459</v>
      </c>
      <c r="F573" s="261" t="s">
        <v>457</v>
      </c>
      <c r="G573" s="261"/>
      <c r="H573" s="261"/>
      <c r="I573" s="8" t="s">
        <v>450</v>
      </c>
      <c r="J573" s="261" t="s">
        <v>17</v>
      </c>
      <c r="K573" s="261"/>
      <c r="L573" s="226" t="s">
        <v>18</v>
      </c>
      <c r="M573" s="226">
        <v>3</v>
      </c>
      <c r="N573" s="259" t="s">
        <v>19</v>
      </c>
      <c r="O573" s="259"/>
      <c r="P573" s="259"/>
      <c r="Q573" s="226" t="s">
        <v>18</v>
      </c>
      <c r="R573" s="40"/>
      <c r="S573" s="40"/>
      <c r="T573" s="40"/>
      <c r="U573" s="40"/>
      <c r="V573" s="40"/>
      <c r="W573" s="40">
        <f t="shared" si="8"/>
        <v>0</v>
      </c>
    </row>
    <row r="574" spans="2:23" ht="30" hidden="1" customHeight="1">
      <c r="B574" s="23"/>
      <c r="C574" s="249">
        <v>2018</v>
      </c>
      <c r="D574" s="249"/>
      <c r="E574" s="225" t="s">
        <v>458</v>
      </c>
      <c r="F574" s="270" t="s">
        <v>457</v>
      </c>
      <c r="G574" s="270"/>
      <c r="H574" s="270"/>
      <c r="I574" s="225" t="s">
        <v>450</v>
      </c>
      <c r="J574" s="270" t="s">
        <v>17</v>
      </c>
      <c r="K574" s="270"/>
      <c r="L574" s="223" t="s">
        <v>29</v>
      </c>
      <c r="M574" s="223">
        <v>4</v>
      </c>
      <c r="N574" s="249" t="s">
        <v>19</v>
      </c>
      <c r="O574" s="249"/>
      <c r="P574" s="249"/>
      <c r="Q574" s="223" t="s">
        <v>18</v>
      </c>
      <c r="R574" s="44"/>
      <c r="S574" s="44"/>
      <c r="T574" s="44"/>
      <c r="U574" s="44"/>
      <c r="V574" s="44"/>
      <c r="W574" s="44">
        <f t="shared" si="8"/>
        <v>0</v>
      </c>
    </row>
    <row r="575" spans="2:23" s="39" customFormat="1" ht="30" hidden="1" customHeight="1">
      <c r="B575" s="25"/>
      <c r="C575" s="256">
        <v>2018</v>
      </c>
      <c r="D575" s="256"/>
      <c r="E575" s="231" t="s">
        <v>456</v>
      </c>
      <c r="F575" s="258" t="s">
        <v>454</v>
      </c>
      <c r="G575" s="258"/>
      <c r="H575" s="258"/>
      <c r="I575" s="231" t="s">
        <v>450</v>
      </c>
      <c r="J575" s="258" t="s">
        <v>17</v>
      </c>
      <c r="K575" s="258"/>
      <c r="L575" s="229" t="s">
        <v>18</v>
      </c>
      <c r="M575" s="229">
        <v>1</v>
      </c>
      <c r="N575" s="256" t="s">
        <v>19</v>
      </c>
      <c r="O575" s="256"/>
      <c r="P575" s="256"/>
      <c r="Q575" s="229" t="s">
        <v>18</v>
      </c>
      <c r="R575" s="38">
        <f t="shared" ref="R575:T577" si="9">R576</f>
        <v>0</v>
      </c>
      <c r="S575" s="38">
        <f t="shared" si="9"/>
        <v>7863033.25</v>
      </c>
      <c r="T575" s="38">
        <f t="shared" si="9"/>
        <v>222604.57</v>
      </c>
      <c r="U575" s="38"/>
      <c r="V575" s="38"/>
      <c r="W575" s="38">
        <f t="shared" si="8"/>
        <v>8085637.8200000003</v>
      </c>
    </row>
    <row r="576" spans="2:23" s="39" customFormat="1" ht="30" hidden="1" customHeight="1">
      <c r="B576" s="25"/>
      <c r="C576" s="256">
        <v>2018</v>
      </c>
      <c r="D576" s="256"/>
      <c r="E576" s="231" t="s">
        <v>455</v>
      </c>
      <c r="F576" s="258" t="s">
        <v>454</v>
      </c>
      <c r="G576" s="258"/>
      <c r="H576" s="258"/>
      <c r="I576" s="231" t="s">
        <v>450</v>
      </c>
      <c r="J576" s="258" t="s">
        <v>17</v>
      </c>
      <c r="K576" s="258"/>
      <c r="L576" s="229" t="s">
        <v>18</v>
      </c>
      <c r="M576" s="229">
        <v>2</v>
      </c>
      <c r="N576" s="256" t="s">
        <v>19</v>
      </c>
      <c r="O576" s="256"/>
      <c r="P576" s="256"/>
      <c r="Q576" s="229" t="s">
        <v>18</v>
      </c>
      <c r="R576" s="38">
        <f t="shared" si="9"/>
        <v>0</v>
      </c>
      <c r="S576" s="38">
        <f t="shared" si="9"/>
        <v>7863033.25</v>
      </c>
      <c r="T576" s="38">
        <f t="shared" si="9"/>
        <v>222604.57</v>
      </c>
      <c r="U576" s="38"/>
      <c r="V576" s="38"/>
      <c r="W576" s="38">
        <f t="shared" si="8"/>
        <v>8085637.8200000003</v>
      </c>
    </row>
    <row r="577" spans="2:23" s="41" customFormat="1" ht="30" hidden="1" customHeight="1">
      <c r="B577" s="24"/>
      <c r="C577" s="259">
        <v>2018</v>
      </c>
      <c r="D577" s="259"/>
      <c r="E577" s="8" t="s">
        <v>453</v>
      </c>
      <c r="F577" s="261" t="s">
        <v>451</v>
      </c>
      <c r="G577" s="261"/>
      <c r="H577" s="261"/>
      <c r="I577" s="8" t="s">
        <v>450</v>
      </c>
      <c r="J577" s="261" t="s">
        <v>17</v>
      </c>
      <c r="K577" s="261"/>
      <c r="L577" s="226" t="s">
        <v>18</v>
      </c>
      <c r="M577" s="226">
        <v>3</v>
      </c>
      <c r="N577" s="259" t="s">
        <v>19</v>
      </c>
      <c r="O577" s="259"/>
      <c r="P577" s="259"/>
      <c r="Q577" s="226" t="s">
        <v>18</v>
      </c>
      <c r="R577" s="40">
        <f t="shared" si="9"/>
        <v>0</v>
      </c>
      <c r="S577" s="40">
        <f t="shared" si="9"/>
        <v>7863033.25</v>
      </c>
      <c r="T577" s="40">
        <f t="shared" si="9"/>
        <v>222604.57</v>
      </c>
      <c r="U577" s="40"/>
      <c r="V577" s="40"/>
      <c r="W577" s="40">
        <f t="shared" si="8"/>
        <v>8085637.8200000003</v>
      </c>
    </row>
    <row r="578" spans="2:23" ht="30" customHeight="1">
      <c r="B578" s="23"/>
      <c r="C578" s="249">
        <v>2018</v>
      </c>
      <c r="D578" s="249"/>
      <c r="E578" s="225" t="s">
        <v>452</v>
      </c>
      <c r="F578" s="270" t="s">
        <v>451</v>
      </c>
      <c r="G578" s="270"/>
      <c r="H578" s="270"/>
      <c r="I578" s="225" t="s">
        <v>450</v>
      </c>
      <c r="J578" s="270" t="s">
        <v>17</v>
      </c>
      <c r="K578" s="270"/>
      <c r="L578" s="223" t="s">
        <v>29</v>
      </c>
      <c r="M578" s="223">
        <v>4</v>
      </c>
      <c r="N578" s="249" t="s">
        <v>19</v>
      </c>
      <c r="O578" s="249"/>
      <c r="P578" s="249"/>
      <c r="Q578" s="223" t="s">
        <v>18</v>
      </c>
      <c r="R578" s="46"/>
      <c r="S578" s="42">
        <v>7863033.25</v>
      </c>
      <c r="T578" s="42">
        <f>52069.43+170535.14</f>
        <v>222604.57</v>
      </c>
      <c r="W578" s="42">
        <f t="shared" si="8"/>
        <v>8085637.8200000003</v>
      </c>
    </row>
    <row r="579" spans="2:23" ht="21" hidden="1" customHeight="1" thickBot="1">
      <c r="B579" s="33"/>
      <c r="F579" s="271" t="s">
        <v>449</v>
      </c>
      <c r="G579" s="271"/>
      <c r="H579" s="271"/>
      <c r="Q579" s="33" t="s">
        <v>448</v>
      </c>
      <c r="R579" s="12">
        <f t="shared" ref="R579:W579" si="10">R575+R571+R535+R3</f>
        <v>0</v>
      </c>
      <c r="S579" s="12">
        <f t="shared" si="10"/>
        <v>8141583.6799999997</v>
      </c>
      <c r="T579" s="12">
        <f t="shared" si="10"/>
        <v>236391.87</v>
      </c>
      <c r="U579" s="12">
        <f t="shared" si="10"/>
        <v>0</v>
      </c>
      <c r="V579" s="12">
        <f t="shared" si="10"/>
        <v>13055.65</v>
      </c>
      <c r="W579" s="12">
        <f t="shared" si="10"/>
        <v>8391031.2000000011</v>
      </c>
    </row>
    <row r="580" spans="2:23" ht="30" hidden="1" customHeight="1" thickTop="1">
      <c r="B580" s="33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8"/>
      <c r="S580" s="48"/>
      <c r="T580" s="48"/>
      <c r="U580" s="48"/>
      <c r="V580" s="48"/>
      <c r="W580" s="48"/>
    </row>
    <row r="581" spans="2:23" ht="30" hidden="1" customHeight="1">
      <c r="B581" s="33"/>
    </row>
    <row r="582" spans="2:23" ht="30" hidden="1" customHeight="1">
      <c r="B582" s="33"/>
    </row>
    <row r="583" spans="2:23" ht="30" hidden="1" customHeight="1">
      <c r="B583" s="33"/>
    </row>
    <row r="584" spans="2:23" ht="30" hidden="1" customHeight="1">
      <c r="B584" s="33"/>
    </row>
    <row r="585" spans="2:23" ht="30" hidden="1" customHeight="1">
      <c r="B585" s="33"/>
    </row>
    <row r="586" spans="2:23" ht="30" hidden="1" customHeight="1">
      <c r="B586" s="33"/>
    </row>
    <row r="587" spans="2:23" ht="30" hidden="1" customHeight="1">
      <c r="B587" s="33"/>
    </row>
    <row r="588" spans="2:23" ht="30" hidden="1" customHeight="1">
      <c r="B588" s="33"/>
    </row>
    <row r="589" spans="2:23" ht="30" hidden="1" customHeight="1">
      <c r="B589" s="33"/>
    </row>
    <row r="590" spans="2:23" ht="30" hidden="1" customHeight="1">
      <c r="B590" s="33"/>
    </row>
  </sheetData>
  <autoFilter ref="A1:WWE590">
    <filterColumn colId="2" showButton="0"/>
    <filterColumn colId="5" showButton="0"/>
    <filterColumn colId="6" showButton="0"/>
    <filterColumn colId="9" showButton="0"/>
    <filterColumn colId="12">
      <filters>
        <filter val="4"/>
      </filters>
    </filterColumn>
    <filterColumn colId="13" showButton="0"/>
    <filterColumn colId="14" showButton="0"/>
    <filterColumn colId="22">
      <filters>
        <filter val="€ 1.168,25"/>
        <filter val="€ 1.465,41"/>
        <filter val="€ 12,30"/>
        <filter val="€ 183,66"/>
        <filter val="€ 2.256,94"/>
        <filter val="€ 2.848,09"/>
        <filter val="€ 2.971,05"/>
        <filter val="€ 222.684,55"/>
        <filter val="€ 25.262,86"/>
        <filter val="€ 35.665,18"/>
        <filter val="€ 553,67"/>
        <filter val="€ 8.085.637,82"/>
        <filter val="€ 9.287,23"/>
        <filter val="€ 938,28"/>
        <filter val="€ 95,91"/>
      </filters>
    </filterColumn>
  </autoFilter>
  <mergeCells count="2313">
    <mergeCell ref="C3:D3"/>
    <mergeCell ref="F3:H3"/>
    <mergeCell ref="J3:K3"/>
    <mergeCell ref="N3:P3"/>
    <mergeCell ref="C4:D4"/>
    <mergeCell ref="F4:H4"/>
    <mergeCell ref="J4:K4"/>
    <mergeCell ref="N4:P4"/>
    <mergeCell ref="C1:D1"/>
    <mergeCell ref="F1:H1"/>
    <mergeCell ref="J1:K1"/>
    <mergeCell ref="N1:P1"/>
    <mergeCell ref="C2:D2"/>
    <mergeCell ref="F2:H2"/>
    <mergeCell ref="J2:K2"/>
    <mergeCell ref="N2:P2"/>
    <mergeCell ref="C9:D9"/>
    <mergeCell ref="F9:H9"/>
    <mergeCell ref="J9:K9"/>
    <mergeCell ref="N9:P9"/>
    <mergeCell ref="C10:D10"/>
    <mergeCell ref="F10:H10"/>
    <mergeCell ref="J10:K10"/>
    <mergeCell ref="N10:P10"/>
    <mergeCell ref="C7:D7"/>
    <mergeCell ref="F7:H7"/>
    <mergeCell ref="J7:K7"/>
    <mergeCell ref="N7:P7"/>
    <mergeCell ref="C8:D8"/>
    <mergeCell ref="F8:H8"/>
    <mergeCell ref="J8:K8"/>
    <mergeCell ref="N8:P8"/>
    <mergeCell ref="C5:D5"/>
    <mergeCell ref="F5:H5"/>
    <mergeCell ref="J5:K5"/>
    <mergeCell ref="N5:P5"/>
    <mergeCell ref="C6:D6"/>
    <mergeCell ref="F6:H6"/>
    <mergeCell ref="J6:K6"/>
    <mergeCell ref="N6:P6"/>
    <mergeCell ref="C15:D15"/>
    <mergeCell ref="F15:H15"/>
    <mergeCell ref="J15:K15"/>
    <mergeCell ref="N15:P15"/>
    <mergeCell ref="C16:D16"/>
    <mergeCell ref="F16:H16"/>
    <mergeCell ref="J16:K16"/>
    <mergeCell ref="N16:P16"/>
    <mergeCell ref="C13:D13"/>
    <mergeCell ref="F13:H13"/>
    <mergeCell ref="J13:K13"/>
    <mergeCell ref="N13:P13"/>
    <mergeCell ref="C14:D14"/>
    <mergeCell ref="F14:H14"/>
    <mergeCell ref="J14:K14"/>
    <mergeCell ref="N14:P14"/>
    <mergeCell ref="C11:D11"/>
    <mergeCell ref="F11:H11"/>
    <mergeCell ref="J11:K11"/>
    <mergeCell ref="N11:P11"/>
    <mergeCell ref="C12:D12"/>
    <mergeCell ref="F12:H12"/>
    <mergeCell ref="J12:K12"/>
    <mergeCell ref="N12:P12"/>
    <mergeCell ref="C21:D21"/>
    <mergeCell ref="F21:H21"/>
    <mergeCell ref="J21:K21"/>
    <mergeCell ref="N21:P21"/>
    <mergeCell ref="C22:D22"/>
    <mergeCell ref="F22:H22"/>
    <mergeCell ref="J22:K22"/>
    <mergeCell ref="N22:P22"/>
    <mergeCell ref="C19:D19"/>
    <mergeCell ref="F19:H19"/>
    <mergeCell ref="J19:K19"/>
    <mergeCell ref="N19:P19"/>
    <mergeCell ref="C20:D20"/>
    <mergeCell ref="F20:H20"/>
    <mergeCell ref="J20:K20"/>
    <mergeCell ref="N20:P20"/>
    <mergeCell ref="C17:D17"/>
    <mergeCell ref="F17:H17"/>
    <mergeCell ref="J17:K17"/>
    <mergeCell ref="N17:P17"/>
    <mergeCell ref="C18:D18"/>
    <mergeCell ref="F18:H18"/>
    <mergeCell ref="J18:K18"/>
    <mergeCell ref="N18:P18"/>
    <mergeCell ref="C27:D27"/>
    <mergeCell ref="F27:H27"/>
    <mergeCell ref="J27:K27"/>
    <mergeCell ref="N27:P27"/>
    <mergeCell ref="C28:D28"/>
    <mergeCell ref="F28:H28"/>
    <mergeCell ref="J28:K28"/>
    <mergeCell ref="N28:P28"/>
    <mergeCell ref="C25:D25"/>
    <mergeCell ref="F25:H25"/>
    <mergeCell ref="J25:K25"/>
    <mergeCell ref="N25:P25"/>
    <mergeCell ref="C26:D26"/>
    <mergeCell ref="F26:H26"/>
    <mergeCell ref="J26:K26"/>
    <mergeCell ref="N26:P26"/>
    <mergeCell ref="C23:D23"/>
    <mergeCell ref="F23:H23"/>
    <mergeCell ref="J23:K23"/>
    <mergeCell ref="N23:P23"/>
    <mergeCell ref="C24:D24"/>
    <mergeCell ref="F24:H24"/>
    <mergeCell ref="J24:K24"/>
    <mergeCell ref="N24:P24"/>
    <mergeCell ref="C33:D33"/>
    <mergeCell ref="F33:H33"/>
    <mergeCell ref="J33:K33"/>
    <mergeCell ref="N33:P33"/>
    <mergeCell ref="C34:D34"/>
    <mergeCell ref="F34:H34"/>
    <mergeCell ref="J34:K34"/>
    <mergeCell ref="N34:P34"/>
    <mergeCell ref="C31:D31"/>
    <mergeCell ref="F31:H31"/>
    <mergeCell ref="J31:K31"/>
    <mergeCell ref="N31:P31"/>
    <mergeCell ref="C32:D32"/>
    <mergeCell ref="F32:H32"/>
    <mergeCell ref="J32:K32"/>
    <mergeCell ref="N32:P32"/>
    <mergeCell ref="C29:D29"/>
    <mergeCell ref="F29:H29"/>
    <mergeCell ref="J29:K29"/>
    <mergeCell ref="N29:P29"/>
    <mergeCell ref="C30:D30"/>
    <mergeCell ref="F30:H30"/>
    <mergeCell ref="J30:K30"/>
    <mergeCell ref="N30:P30"/>
    <mergeCell ref="C39:D39"/>
    <mergeCell ref="F39:H39"/>
    <mergeCell ref="J39:K39"/>
    <mergeCell ref="N39:P39"/>
    <mergeCell ref="C40:D40"/>
    <mergeCell ref="F40:H40"/>
    <mergeCell ref="J40:K40"/>
    <mergeCell ref="N40:P40"/>
    <mergeCell ref="C37:D37"/>
    <mergeCell ref="F37:H37"/>
    <mergeCell ref="J37:K37"/>
    <mergeCell ref="N37:P37"/>
    <mergeCell ref="C38:D38"/>
    <mergeCell ref="F38:H38"/>
    <mergeCell ref="J38:K38"/>
    <mergeCell ref="N38:P38"/>
    <mergeCell ref="C35:D35"/>
    <mergeCell ref="F35:H35"/>
    <mergeCell ref="J35:K35"/>
    <mergeCell ref="N35:P35"/>
    <mergeCell ref="C36:D36"/>
    <mergeCell ref="F36:H36"/>
    <mergeCell ref="J36:K36"/>
    <mergeCell ref="N36:P36"/>
    <mergeCell ref="C45:D45"/>
    <mergeCell ref="F45:H45"/>
    <mergeCell ref="J45:K45"/>
    <mergeCell ref="N45:P45"/>
    <mergeCell ref="C46:D46"/>
    <mergeCell ref="F46:H46"/>
    <mergeCell ref="J46:K46"/>
    <mergeCell ref="N46:P46"/>
    <mergeCell ref="C43:D43"/>
    <mergeCell ref="F43:H43"/>
    <mergeCell ref="J43:K43"/>
    <mergeCell ref="N43:P43"/>
    <mergeCell ref="C44:D44"/>
    <mergeCell ref="F44:H44"/>
    <mergeCell ref="J44:K44"/>
    <mergeCell ref="N44:P44"/>
    <mergeCell ref="C41:D41"/>
    <mergeCell ref="F41:H41"/>
    <mergeCell ref="J41:K41"/>
    <mergeCell ref="N41:P41"/>
    <mergeCell ref="C42:D42"/>
    <mergeCell ref="F42:H42"/>
    <mergeCell ref="J42:K42"/>
    <mergeCell ref="N42:P42"/>
    <mergeCell ref="C51:D51"/>
    <mergeCell ref="F51:H51"/>
    <mergeCell ref="J51:K51"/>
    <mergeCell ref="N51:P51"/>
    <mergeCell ref="C52:D52"/>
    <mergeCell ref="F52:H52"/>
    <mergeCell ref="J52:K52"/>
    <mergeCell ref="N52:P52"/>
    <mergeCell ref="C49:D49"/>
    <mergeCell ref="F49:H49"/>
    <mergeCell ref="J49:K49"/>
    <mergeCell ref="N49:P49"/>
    <mergeCell ref="C50:D50"/>
    <mergeCell ref="F50:H50"/>
    <mergeCell ref="J50:K50"/>
    <mergeCell ref="N50:P50"/>
    <mergeCell ref="C47:D47"/>
    <mergeCell ref="F47:H47"/>
    <mergeCell ref="J47:K47"/>
    <mergeCell ref="N47:P47"/>
    <mergeCell ref="C48:D48"/>
    <mergeCell ref="F48:H48"/>
    <mergeCell ref="J48:K48"/>
    <mergeCell ref="N48:P48"/>
    <mergeCell ref="C57:D57"/>
    <mergeCell ref="F57:H57"/>
    <mergeCell ref="J57:K57"/>
    <mergeCell ref="N57:P57"/>
    <mergeCell ref="C58:D58"/>
    <mergeCell ref="F58:H58"/>
    <mergeCell ref="J58:K58"/>
    <mergeCell ref="N58:P58"/>
    <mergeCell ref="C55:D55"/>
    <mergeCell ref="F55:H55"/>
    <mergeCell ref="J55:K55"/>
    <mergeCell ref="N55:P55"/>
    <mergeCell ref="C56:D56"/>
    <mergeCell ref="F56:H56"/>
    <mergeCell ref="J56:K56"/>
    <mergeCell ref="N56:P56"/>
    <mergeCell ref="C53:D53"/>
    <mergeCell ref="F53:H53"/>
    <mergeCell ref="J53:K53"/>
    <mergeCell ref="N53:P53"/>
    <mergeCell ref="C54:D54"/>
    <mergeCell ref="F54:H54"/>
    <mergeCell ref="J54:K54"/>
    <mergeCell ref="N54:P54"/>
    <mergeCell ref="C63:D63"/>
    <mergeCell ref="F63:H63"/>
    <mergeCell ref="J63:K63"/>
    <mergeCell ref="N63:P63"/>
    <mergeCell ref="C64:D64"/>
    <mergeCell ref="F64:H64"/>
    <mergeCell ref="J64:K64"/>
    <mergeCell ref="N64:P64"/>
    <mergeCell ref="C61:D61"/>
    <mergeCell ref="F61:H61"/>
    <mergeCell ref="J61:K61"/>
    <mergeCell ref="N61:P61"/>
    <mergeCell ref="C62:D62"/>
    <mergeCell ref="F62:H62"/>
    <mergeCell ref="J62:K62"/>
    <mergeCell ref="N62:P62"/>
    <mergeCell ref="C59:D59"/>
    <mergeCell ref="F59:H59"/>
    <mergeCell ref="J59:K59"/>
    <mergeCell ref="N59:P59"/>
    <mergeCell ref="C60:D60"/>
    <mergeCell ref="F60:H60"/>
    <mergeCell ref="J60:K60"/>
    <mergeCell ref="N60:P60"/>
    <mergeCell ref="C69:D69"/>
    <mergeCell ref="F69:H69"/>
    <mergeCell ref="J69:K69"/>
    <mergeCell ref="N69:P69"/>
    <mergeCell ref="C70:D70"/>
    <mergeCell ref="F70:H70"/>
    <mergeCell ref="J70:K70"/>
    <mergeCell ref="N70:P70"/>
    <mergeCell ref="C67:D67"/>
    <mergeCell ref="F67:H67"/>
    <mergeCell ref="J67:K67"/>
    <mergeCell ref="N67:P67"/>
    <mergeCell ref="C68:D68"/>
    <mergeCell ref="F68:H68"/>
    <mergeCell ref="J68:K68"/>
    <mergeCell ref="N68:P68"/>
    <mergeCell ref="C65:D65"/>
    <mergeCell ref="F65:H65"/>
    <mergeCell ref="J65:K65"/>
    <mergeCell ref="N65:P65"/>
    <mergeCell ref="C66:D66"/>
    <mergeCell ref="F66:H66"/>
    <mergeCell ref="J66:K66"/>
    <mergeCell ref="N66:P66"/>
    <mergeCell ref="C75:D75"/>
    <mergeCell ref="F75:H75"/>
    <mergeCell ref="J75:K75"/>
    <mergeCell ref="N75:P75"/>
    <mergeCell ref="C76:D76"/>
    <mergeCell ref="F76:H76"/>
    <mergeCell ref="J76:K76"/>
    <mergeCell ref="N76:P76"/>
    <mergeCell ref="C73:D73"/>
    <mergeCell ref="F73:H73"/>
    <mergeCell ref="J73:K73"/>
    <mergeCell ref="N73:P73"/>
    <mergeCell ref="C74:D74"/>
    <mergeCell ref="F74:H74"/>
    <mergeCell ref="J74:K74"/>
    <mergeCell ref="N74:P74"/>
    <mergeCell ref="C71:D71"/>
    <mergeCell ref="F71:H71"/>
    <mergeCell ref="J71:K71"/>
    <mergeCell ref="N71:P71"/>
    <mergeCell ref="C72:D72"/>
    <mergeCell ref="F72:H72"/>
    <mergeCell ref="J72:K72"/>
    <mergeCell ref="N72:P72"/>
    <mergeCell ref="C81:D81"/>
    <mergeCell ref="F81:H81"/>
    <mergeCell ref="J81:K81"/>
    <mergeCell ref="N81:P81"/>
    <mergeCell ref="C82:D82"/>
    <mergeCell ref="F82:H82"/>
    <mergeCell ref="J82:K82"/>
    <mergeCell ref="N82:P82"/>
    <mergeCell ref="C79:D79"/>
    <mergeCell ref="F79:H79"/>
    <mergeCell ref="J79:K79"/>
    <mergeCell ref="N79:P79"/>
    <mergeCell ref="C80:D80"/>
    <mergeCell ref="F80:H80"/>
    <mergeCell ref="J80:K80"/>
    <mergeCell ref="N80:P80"/>
    <mergeCell ref="C77:D77"/>
    <mergeCell ref="F77:H77"/>
    <mergeCell ref="J77:K77"/>
    <mergeCell ref="N77:P77"/>
    <mergeCell ref="C78:D78"/>
    <mergeCell ref="F78:H78"/>
    <mergeCell ref="J78:K78"/>
    <mergeCell ref="N78:P78"/>
    <mergeCell ref="C87:D87"/>
    <mergeCell ref="F87:H87"/>
    <mergeCell ref="J87:K87"/>
    <mergeCell ref="N87:P87"/>
    <mergeCell ref="C88:D88"/>
    <mergeCell ref="F88:H88"/>
    <mergeCell ref="J88:K88"/>
    <mergeCell ref="N88:P88"/>
    <mergeCell ref="C85:D85"/>
    <mergeCell ref="F85:H85"/>
    <mergeCell ref="J85:K85"/>
    <mergeCell ref="N85:P85"/>
    <mergeCell ref="C86:D86"/>
    <mergeCell ref="F86:H86"/>
    <mergeCell ref="J86:K86"/>
    <mergeCell ref="N86:P86"/>
    <mergeCell ref="C83:D83"/>
    <mergeCell ref="F83:H83"/>
    <mergeCell ref="J83:K83"/>
    <mergeCell ref="N83:P83"/>
    <mergeCell ref="C84:D84"/>
    <mergeCell ref="F84:H84"/>
    <mergeCell ref="J84:K84"/>
    <mergeCell ref="N84:P84"/>
    <mergeCell ref="C93:D93"/>
    <mergeCell ref="F93:H93"/>
    <mergeCell ref="J93:K93"/>
    <mergeCell ref="N93:P93"/>
    <mergeCell ref="C94:D94"/>
    <mergeCell ref="F94:H94"/>
    <mergeCell ref="J94:K94"/>
    <mergeCell ref="N94:P94"/>
    <mergeCell ref="C91:D91"/>
    <mergeCell ref="F91:H91"/>
    <mergeCell ref="J91:K91"/>
    <mergeCell ref="N91:P91"/>
    <mergeCell ref="C92:D92"/>
    <mergeCell ref="F92:H92"/>
    <mergeCell ref="J92:K92"/>
    <mergeCell ref="N92:P92"/>
    <mergeCell ref="C89:D89"/>
    <mergeCell ref="F89:H89"/>
    <mergeCell ref="J89:K89"/>
    <mergeCell ref="N89:P89"/>
    <mergeCell ref="C90:D90"/>
    <mergeCell ref="F90:H90"/>
    <mergeCell ref="J90:K90"/>
    <mergeCell ref="N90:P90"/>
    <mergeCell ref="C99:D99"/>
    <mergeCell ref="F99:H99"/>
    <mergeCell ref="J99:K99"/>
    <mergeCell ref="N99:P99"/>
    <mergeCell ref="C100:D100"/>
    <mergeCell ref="F100:H100"/>
    <mergeCell ref="J100:K100"/>
    <mergeCell ref="N100:P100"/>
    <mergeCell ref="C97:D97"/>
    <mergeCell ref="F97:H97"/>
    <mergeCell ref="J97:K97"/>
    <mergeCell ref="N97:P97"/>
    <mergeCell ref="C98:D98"/>
    <mergeCell ref="F98:H98"/>
    <mergeCell ref="J98:K98"/>
    <mergeCell ref="N98:P98"/>
    <mergeCell ref="C95:D95"/>
    <mergeCell ref="F95:H95"/>
    <mergeCell ref="J95:K95"/>
    <mergeCell ref="N95:P95"/>
    <mergeCell ref="C96:D96"/>
    <mergeCell ref="F96:H96"/>
    <mergeCell ref="J96:K96"/>
    <mergeCell ref="N96:P96"/>
    <mergeCell ref="C105:D105"/>
    <mergeCell ref="F105:H105"/>
    <mergeCell ref="J105:K105"/>
    <mergeCell ref="N105:P105"/>
    <mergeCell ref="C106:D106"/>
    <mergeCell ref="F106:H106"/>
    <mergeCell ref="J106:K106"/>
    <mergeCell ref="N106:P106"/>
    <mergeCell ref="C103:D103"/>
    <mergeCell ref="F103:H103"/>
    <mergeCell ref="J103:K103"/>
    <mergeCell ref="N103:P103"/>
    <mergeCell ref="C104:D104"/>
    <mergeCell ref="F104:H104"/>
    <mergeCell ref="J104:K104"/>
    <mergeCell ref="N104:P104"/>
    <mergeCell ref="C101:D101"/>
    <mergeCell ref="F101:H101"/>
    <mergeCell ref="J101:K101"/>
    <mergeCell ref="N101:P101"/>
    <mergeCell ref="C102:D102"/>
    <mergeCell ref="F102:H102"/>
    <mergeCell ref="J102:K102"/>
    <mergeCell ref="N102:P102"/>
    <mergeCell ref="C111:D111"/>
    <mergeCell ref="F111:H111"/>
    <mergeCell ref="J111:K111"/>
    <mergeCell ref="N111:P111"/>
    <mergeCell ref="C112:D112"/>
    <mergeCell ref="F112:H112"/>
    <mergeCell ref="J112:K112"/>
    <mergeCell ref="N112:P112"/>
    <mergeCell ref="C109:D109"/>
    <mergeCell ref="F109:H109"/>
    <mergeCell ref="J109:K109"/>
    <mergeCell ref="N109:P109"/>
    <mergeCell ref="C110:D110"/>
    <mergeCell ref="F110:H110"/>
    <mergeCell ref="J110:K110"/>
    <mergeCell ref="N110:P110"/>
    <mergeCell ref="C107:D107"/>
    <mergeCell ref="F107:H107"/>
    <mergeCell ref="J107:K107"/>
    <mergeCell ref="N107:P107"/>
    <mergeCell ref="C108:D108"/>
    <mergeCell ref="F108:H108"/>
    <mergeCell ref="J108:K108"/>
    <mergeCell ref="N108:P108"/>
    <mergeCell ref="C117:D117"/>
    <mergeCell ref="F117:H117"/>
    <mergeCell ref="J117:K117"/>
    <mergeCell ref="N117:P117"/>
    <mergeCell ref="C118:D118"/>
    <mergeCell ref="F118:H118"/>
    <mergeCell ref="J118:K118"/>
    <mergeCell ref="N118:P118"/>
    <mergeCell ref="C115:D115"/>
    <mergeCell ref="F115:H115"/>
    <mergeCell ref="J115:K115"/>
    <mergeCell ref="N115:P115"/>
    <mergeCell ref="C116:D116"/>
    <mergeCell ref="F116:H116"/>
    <mergeCell ref="J116:K116"/>
    <mergeCell ref="N116:P116"/>
    <mergeCell ref="C113:D113"/>
    <mergeCell ref="F113:H113"/>
    <mergeCell ref="J113:K113"/>
    <mergeCell ref="N113:P113"/>
    <mergeCell ref="C114:D114"/>
    <mergeCell ref="F114:H114"/>
    <mergeCell ref="J114:K114"/>
    <mergeCell ref="N114:P114"/>
    <mergeCell ref="C123:D123"/>
    <mergeCell ref="F123:H123"/>
    <mergeCell ref="J123:K123"/>
    <mergeCell ref="N123:P123"/>
    <mergeCell ref="C124:D124"/>
    <mergeCell ref="F124:H124"/>
    <mergeCell ref="J124:K124"/>
    <mergeCell ref="N124:P124"/>
    <mergeCell ref="C121:D121"/>
    <mergeCell ref="F121:H121"/>
    <mergeCell ref="J121:K121"/>
    <mergeCell ref="N121:P121"/>
    <mergeCell ref="C122:D122"/>
    <mergeCell ref="F122:H122"/>
    <mergeCell ref="J122:K122"/>
    <mergeCell ref="N122:P122"/>
    <mergeCell ref="C119:D119"/>
    <mergeCell ref="F119:H119"/>
    <mergeCell ref="J119:K119"/>
    <mergeCell ref="N119:P119"/>
    <mergeCell ref="C120:D120"/>
    <mergeCell ref="F120:H120"/>
    <mergeCell ref="J120:K120"/>
    <mergeCell ref="N120:P120"/>
    <mergeCell ref="C129:D129"/>
    <mergeCell ref="F129:H129"/>
    <mergeCell ref="J129:K129"/>
    <mergeCell ref="N129:P129"/>
    <mergeCell ref="C130:D130"/>
    <mergeCell ref="F130:H130"/>
    <mergeCell ref="J130:K130"/>
    <mergeCell ref="N130:P130"/>
    <mergeCell ref="C127:D127"/>
    <mergeCell ref="F127:H127"/>
    <mergeCell ref="J127:K127"/>
    <mergeCell ref="N127:P127"/>
    <mergeCell ref="C128:D128"/>
    <mergeCell ref="F128:H128"/>
    <mergeCell ref="J128:K128"/>
    <mergeCell ref="N128:P128"/>
    <mergeCell ref="C125:D125"/>
    <mergeCell ref="F125:H125"/>
    <mergeCell ref="J125:K125"/>
    <mergeCell ref="N125:P125"/>
    <mergeCell ref="C126:D126"/>
    <mergeCell ref="F126:H126"/>
    <mergeCell ref="J126:K126"/>
    <mergeCell ref="N126:P126"/>
    <mergeCell ref="C135:D135"/>
    <mergeCell ref="F135:H135"/>
    <mergeCell ref="J135:K135"/>
    <mergeCell ref="N135:P135"/>
    <mergeCell ref="C136:D136"/>
    <mergeCell ref="F136:H136"/>
    <mergeCell ref="J136:K136"/>
    <mergeCell ref="N136:P136"/>
    <mergeCell ref="C133:D133"/>
    <mergeCell ref="F133:H133"/>
    <mergeCell ref="J133:K133"/>
    <mergeCell ref="N133:P133"/>
    <mergeCell ref="C134:D134"/>
    <mergeCell ref="F134:H134"/>
    <mergeCell ref="J134:K134"/>
    <mergeCell ref="N134:P134"/>
    <mergeCell ref="C131:D131"/>
    <mergeCell ref="F131:H131"/>
    <mergeCell ref="J131:K131"/>
    <mergeCell ref="N131:P131"/>
    <mergeCell ref="C132:D132"/>
    <mergeCell ref="F132:H132"/>
    <mergeCell ref="J132:K132"/>
    <mergeCell ref="N132:P132"/>
    <mergeCell ref="C141:D141"/>
    <mergeCell ref="F141:H141"/>
    <mergeCell ref="J141:K141"/>
    <mergeCell ref="N141:P141"/>
    <mergeCell ref="C142:D142"/>
    <mergeCell ref="F142:H142"/>
    <mergeCell ref="J142:K142"/>
    <mergeCell ref="N142:P142"/>
    <mergeCell ref="C139:D139"/>
    <mergeCell ref="F139:H139"/>
    <mergeCell ref="J139:K139"/>
    <mergeCell ref="N139:P139"/>
    <mergeCell ref="C140:D140"/>
    <mergeCell ref="F140:H140"/>
    <mergeCell ref="J140:K140"/>
    <mergeCell ref="N140:P140"/>
    <mergeCell ref="C137:D137"/>
    <mergeCell ref="F137:H137"/>
    <mergeCell ref="J137:K137"/>
    <mergeCell ref="N137:P137"/>
    <mergeCell ref="C138:D138"/>
    <mergeCell ref="F138:H138"/>
    <mergeCell ref="J138:K138"/>
    <mergeCell ref="N138:P138"/>
    <mergeCell ref="C147:D147"/>
    <mergeCell ref="F147:H147"/>
    <mergeCell ref="J147:K147"/>
    <mergeCell ref="N147:P147"/>
    <mergeCell ref="C148:D148"/>
    <mergeCell ref="F148:H148"/>
    <mergeCell ref="J148:K148"/>
    <mergeCell ref="N148:P148"/>
    <mergeCell ref="C145:D145"/>
    <mergeCell ref="F145:H145"/>
    <mergeCell ref="J145:K145"/>
    <mergeCell ref="N145:P145"/>
    <mergeCell ref="C146:D146"/>
    <mergeCell ref="F146:H146"/>
    <mergeCell ref="J146:K146"/>
    <mergeCell ref="N146:P146"/>
    <mergeCell ref="C143:D143"/>
    <mergeCell ref="F143:H143"/>
    <mergeCell ref="J143:K143"/>
    <mergeCell ref="N143:P143"/>
    <mergeCell ref="C144:D144"/>
    <mergeCell ref="F144:H144"/>
    <mergeCell ref="J144:K144"/>
    <mergeCell ref="N144:P144"/>
    <mergeCell ref="C153:D153"/>
    <mergeCell ref="F153:H153"/>
    <mergeCell ref="J153:K153"/>
    <mergeCell ref="N153:P153"/>
    <mergeCell ref="C154:D154"/>
    <mergeCell ref="F154:H154"/>
    <mergeCell ref="J154:K154"/>
    <mergeCell ref="N154:P154"/>
    <mergeCell ref="C151:D151"/>
    <mergeCell ref="F151:H151"/>
    <mergeCell ref="J151:K151"/>
    <mergeCell ref="N151:P151"/>
    <mergeCell ref="C152:D152"/>
    <mergeCell ref="F152:H152"/>
    <mergeCell ref="J152:K152"/>
    <mergeCell ref="N152:P152"/>
    <mergeCell ref="C149:D149"/>
    <mergeCell ref="F149:H149"/>
    <mergeCell ref="J149:K149"/>
    <mergeCell ref="N149:P149"/>
    <mergeCell ref="C150:D150"/>
    <mergeCell ref="F150:H150"/>
    <mergeCell ref="J150:K150"/>
    <mergeCell ref="N150:P150"/>
    <mergeCell ref="C159:D159"/>
    <mergeCell ref="F159:H159"/>
    <mergeCell ref="J159:K159"/>
    <mergeCell ref="N159:P159"/>
    <mergeCell ref="C160:D160"/>
    <mergeCell ref="F160:H160"/>
    <mergeCell ref="J160:K160"/>
    <mergeCell ref="N160:P160"/>
    <mergeCell ref="C157:D157"/>
    <mergeCell ref="F157:H157"/>
    <mergeCell ref="J157:K157"/>
    <mergeCell ref="N157:P157"/>
    <mergeCell ref="C158:D158"/>
    <mergeCell ref="F158:H158"/>
    <mergeCell ref="J158:K158"/>
    <mergeCell ref="N158:P158"/>
    <mergeCell ref="C155:D155"/>
    <mergeCell ref="F155:H155"/>
    <mergeCell ref="J155:K155"/>
    <mergeCell ref="N155:P155"/>
    <mergeCell ref="C156:D156"/>
    <mergeCell ref="F156:H156"/>
    <mergeCell ref="J156:K156"/>
    <mergeCell ref="N156:P156"/>
    <mergeCell ref="C165:D165"/>
    <mergeCell ref="F165:H165"/>
    <mergeCell ref="J165:K165"/>
    <mergeCell ref="N165:P165"/>
    <mergeCell ref="C166:D166"/>
    <mergeCell ref="F166:H166"/>
    <mergeCell ref="J166:K166"/>
    <mergeCell ref="N166:P166"/>
    <mergeCell ref="C163:D163"/>
    <mergeCell ref="F163:H163"/>
    <mergeCell ref="J163:K163"/>
    <mergeCell ref="N163:P163"/>
    <mergeCell ref="C164:D164"/>
    <mergeCell ref="F164:H164"/>
    <mergeCell ref="J164:K164"/>
    <mergeCell ref="N164:P164"/>
    <mergeCell ref="C161:D161"/>
    <mergeCell ref="F161:H161"/>
    <mergeCell ref="J161:K161"/>
    <mergeCell ref="N161:P161"/>
    <mergeCell ref="C162:D162"/>
    <mergeCell ref="F162:H162"/>
    <mergeCell ref="J162:K162"/>
    <mergeCell ref="N162:P162"/>
    <mergeCell ref="C171:D171"/>
    <mergeCell ref="F171:H171"/>
    <mergeCell ref="J171:K171"/>
    <mergeCell ref="N171:P171"/>
    <mergeCell ref="C172:D172"/>
    <mergeCell ref="F172:H172"/>
    <mergeCell ref="J172:K172"/>
    <mergeCell ref="N172:P172"/>
    <mergeCell ref="C169:D169"/>
    <mergeCell ref="F169:H169"/>
    <mergeCell ref="J169:K169"/>
    <mergeCell ref="N169:P169"/>
    <mergeCell ref="C170:D170"/>
    <mergeCell ref="F170:H170"/>
    <mergeCell ref="J170:K170"/>
    <mergeCell ref="N170:P170"/>
    <mergeCell ref="C167:D167"/>
    <mergeCell ref="F167:H167"/>
    <mergeCell ref="J167:K167"/>
    <mergeCell ref="N167:P167"/>
    <mergeCell ref="C168:D168"/>
    <mergeCell ref="F168:H168"/>
    <mergeCell ref="J168:K168"/>
    <mergeCell ref="N168:P168"/>
    <mergeCell ref="C177:D177"/>
    <mergeCell ref="F177:H177"/>
    <mergeCell ref="J177:K177"/>
    <mergeCell ref="N177:P177"/>
    <mergeCell ref="C178:D178"/>
    <mergeCell ref="F178:H178"/>
    <mergeCell ref="J178:K178"/>
    <mergeCell ref="N178:P178"/>
    <mergeCell ref="C175:D175"/>
    <mergeCell ref="F175:H175"/>
    <mergeCell ref="J175:K175"/>
    <mergeCell ref="N175:P175"/>
    <mergeCell ref="C176:D176"/>
    <mergeCell ref="F176:H176"/>
    <mergeCell ref="J176:K176"/>
    <mergeCell ref="N176:P176"/>
    <mergeCell ref="C173:D173"/>
    <mergeCell ref="F173:H173"/>
    <mergeCell ref="J173:K173"/>
    <mergeCell ref="N173:P173"/>
    <mergeCell ref="C174:D174"/>
    <mergeCell ref="F174:H174"/>
    <mergeCell ref="J174:K174"/>
    <mergeCell ref="N174:P174"/>
    <mergeCell ref="C183:D183"/>
    <mergeCell ref="F183:H183"/>
    <mergeCell ref="J183:K183"/>
    <mergeCell ref="N183:P183"/>
    <mergeCell ref="C184:D184"/>
    <mergeCell ref="F184:H184"/>
    <mergeCell ref="J184:K184"/>
    <mergeCell ref="N184:P184"/>
    <mergeCell ref="C181:D181"/>
    <mergeCell ref="F181:H181"/>
    <mergeCell ref="J181:K181"/>
    <mergeCell ref="N181:P181"/>
    <mergeCell ref="C182:D182"/>
    <mergeCell ref="F182:H182"/>
    <mergeCell ref="J182:K182"/>
    <mergeCell ref="N182:P182"/>
    <mergeCell ref="C179:D179"/>
    <mergeCell ref="F179:H179"/>
    <mergeCell ref="J179:K179"/>
    <mergeCell ref="N179:P179"/>
    <mergeCell ref="C180:D180"/>
    <mergeCell ref="F180:H180"/>
    <mergeCell ref="J180:K180"/>
    <mergeCell ref="N180:P180"/>
    <mergeCell ref="C189:D189"/>
    <mergeCell ref="F189:H189"/>
    <mergeCell ref="J189:K189"/>
    <mergeCell ref="N189:P189"/>
    <mergeCell ref="C190:D190"/>
    <mergeCell ref="F190:H190"/>
    <mergeCell ref="J190:K190"/>
    <mergeCell ref="N190:P190"/>
    <mergeCell ref="C187:D187"/>
    <mergeCell ref="F187:H187"/>
    <mergeCell ref="J187:K187"/>
    <mergeCell ref="N187:P187"/>
    <mergeCell ref="C188:D188"/>
    <mergeCell ref="F188:H188"/>
    <mergeCell ref="J188:K188"/>
    <mergeCell ref="N188:P188"/>
    <mergeCell ref="C185:D185"/>
    <mergeCell ref="F185:H185"/>
    <mergeCell ref="J185:K185"/>
    <mergeCell ref="N185:P185"/>
    <mergeCell ref="C186:D186"/>
    <mergeCell ref="F186:H186"/>
    <mergeCell ref="J186:K186"/>
    <mergeCell ref="N186:P186"/>
    <mergeCell ref="C195:D195"/>
    <mergeCell ref="F195:H195"/>
    <mergeCell ref="J195:K195"/>
    <mergeCell ref="N195:P195"/>
    <mergeCell ref="C196:D196"/>
    <mergeCell ref="F196:H196"/>
    <mergeCell ref="J196:K196"/>
    <mergeCell ref="N196:P196"/>
    <mergeCell ref="C193:D193"/>
    <mergeCell ref="F193:H193"/>
    <mergeCell ref="J193:K193"/>
    <mergeCell ref="N193:P193"/>
    <mergeCell ref="C194:D194"/>
    <mergeCell ref="F194:H194"/>
    <mergeCell ref="J194:K194"/>
    <mergeCell ref="N194:P194"/>
    <mergeCell ref="C191:D191"/>
    <mergeCell ref="F191:H191"/>
    <mergeCell ref="J191:K191"/>
    <mergeCell ref="N191:P191"/>
    <mergeCell ref="C192:D192"/>
    <mergeCell ref="F192:H192"/>
    <mergeCell ref="J192:K192"/>
    <mergeCell ref="N192:P192"/>
    <mergeCell ref="C201:D201"/>
    <mergeCell ref="F201:H201"/>
    <mergeCell ref="J201:K201"/>
    <mergeCell ref="N201:P201"/>
    <mergeCell ref="C202:D202"/>
    <mergeCell ref="F202:H202"/>
    <mergeCell ref="J202:K202"/>
    <mergeCell ref="N202:P202"/>
    <mergeCell ref="C199:D199"/>
    <mergeCell ref="F199:H199"/>
    <mergeCell ref="J199:K199"/>
    <mergeCell ref="N199:P199"/>
    <mergeCell ref="C200:D200"/>
    <mergeCell ref="F200:H200"/>
    <mergeCell ref="J200:K200"/>
    <mergeCell ref="N200:P200"/>
    <mergeCell ref="C197:D197"/>
    <mergeCell ref="F197:H197"/>
    <mergeCell ref="J197:K197"/>
    <mergeCell ref="N197:P197"/>
    <mergeCell ref="C198:D198"/>
    <mergeCell ref="F198:H198"/>
    <mergeCell ref="J198:K198"/>
    <mergeCell ref="N198:P198"/>
    <mergeCell ref="C207:D207"/>
    <mergeCell ref="F207:H207"/>
    <mergeCell ref="J207:K207"/>
    <mergeCell ref="N207:P207"/>
    <mergeCell ref="C208:D208"/>
    <mergeCell ref="F208:H208"/>
    <mergeCell ref="J208:K208"/>
    <mergeCell ref="N208:P208"/>
    <mergeCell ref="C205:D205"/>
    <mergeCell ref="F205:H205"/>
    <mergeCell ref="J205:K205"/>
    <mergeCell ref="N205:P205"/>
    <mergeCell ref="C206:D206"/>
    <mergeCell ref="F206:H206"/>
    <mergeCell ref="J206:K206"/>
    <mergeCell ref="N206:P206"/>
    <mergeCell ref="C203:D203"/>
    <mergeCell ref="F203:H203"/>
    <mergeCell ref="J203:K203"/>
    <mergeCell ref="N203:P203"/>
    <mergeCell ref="C204:D204"/>
    <mergeCell ref="F204:H204"/>
    <mergeCell ref="J204:K204"/>
    <mergeCell ref="N204:P204"/>
    <mergeCell ref="C213:D213"/>
    <mergeCell ref="F213:H213"/>
    <mergeCell ref="J213:K213"/>
    <mergeCell ref="N213:P213"/>
    <mergeCell ref="C214:D214"/>
    <mergeCell ref="F214:H214"/>
    <mergeCell ref="J214:K214"/>
    <mergeCell ref="N214:P214"/>
    <mergeCell ref="C211:D211"/>
    <mergeCell ref="F211:H211"/>
    <mergeCell ref="J211:K211"/>
    <mergeCell ref="N211:P211"/>
    <mergeCell ref="C212:D212"/>
    <mergeCell ref="F212:H212"/>
    <mergeCell ref="J212:K212"/>
    <mergeCell ref="N212:P212"/>
    <mergeCell ref="C209:D209"/>
    <mergeCell ref="F209:H209"/>
    <mergeCell ref="J209:K209"/>
    <mergeCell ref="N209:P209"/>
    <mergeCell ref="C210:D210"/>
    <mergeCell ref="F210:H210"/>
    <mergeCell ref="J210:K210"/>
    <mergeCell ref="N210:P210"/>
    <mergeCell ref="C219:D219"/>
    <mergeCell ref="F219:H219"/>
    <mergeCell ref="J219:K219"/>
    <mergeCell ref="N219:P219"/>
    <mergeCell ref="C220:D220"/>
    <mergeCell ref="F220:H220"/>
    <mergeCell ref="J220:K220"/>
    <mergeCell ref="N220:P220"/>
    <mergeCell ref="C217:D217"/>
    <mergeCell ref="F217:H217"/>
    <mergeCell ref="J217:K217"/>
    <mergeCell ref="N217:P217"/>
    <mergeCell ref="C218:D218"/>
    <mergeCell ref="F218:H218"/>
    <mergeCell ref="J218:K218"/>
    <mergeCell ref="N218:P218"/>
    <mergeCell ref="C215:D215"/>
    <mergeCell ref="F215:H215"/>
    <mergeCell ref="J215:K215"/>
    <mergeCell ref="N215:P215"/>
    <mergeCell ref="C216:D216"/>
    <mergeCell ref="F216:H216"/>
    <mergeCell ref="J216:K216"/>
    <mergeCell ref="N216:P216"/>
    <mergeCell ref="C225:D225"/>
    <mergeCell ref="F225:H225"/>
    <mergeCell ref="J225:K225"/>
    <mergeCell ref="N225:P225"/>
    <mergeCell ref="C226:D226"/>
    <mergeCell ref="F226:H226"/>
    <mergeCell ref="J226:K226"/>
    <mergeCell ref="N226:P226"/>
    <mergeCell ref="C223:D223"/>
    <mergeCell ref="F223:H223"/>
    <mergeCell ref="J223:K223"/>
    <mergeCell ref="N223:P223"/>
    <mergeCell ref="C224:D224"/>
    <mergeCell ref="F224:H224"/>
    <mergeCell ref="J224:K224"/>
    <mergeCell ref="N224:P224"/>
    <mergeCell ref="C221:D221"/>
    <mergeCell ref="F221:H221"/>
    <mergeCell ref="J221:K221"/>
    <mergeCell ref="N221:P221"/>
    <mergeCell ref="C222:D222"/>
    <mergeCell ref="F222:H222"/>
    <mergeCell ref="J222:K222"/>
    <mergeCell ref="N222:P222"/>
    <mergeCell ref="C231:D231"/>
    <mergeCell ref="F231:H231"/>
    <mergeCell ref="J231:K231"/>
    <mergeCell ref="N231:P231"/>
    <mergeCell ref="C232:D232"/>
    <mergeCell ref="F232:H232"/>
    <mergeCell ref="J232:K232"/>
    <mergeCell ref="N232:P232"/>
    <mergeCell ref="C229:D229"/>
    <mergeCell ref="F229:H229"/>
    <mergeCell ref="J229:K229"/>
    <mergeCell ref="N229:P229"/>
    <mergeCell ref="C230:D230"/>
    <mergeCell ref="F230:H230"/>
    <mergeCell ref="J230:K230"/>
    <mergeCell ref="N230:P230"/>
    <mergeCell ref="C227:D227"/>
    <mergeCell ref="F227:H227"/>
    <mergeCell ref="J227:K227"/>
    <mergeCell ref="N227:P227"/>
    <mergeCell ref="C228:D228"/>
    <mergeCell ref="F228:H228"/>
    <mergeCell ref="J228:K228"/>
    <mergeCell ref="N228:P228"/>
    <mergeCell ref="C237:D237"/>
    <mergeCell ref="F237:H237"/>
    <mergeCell ref="J237:K237"/>
    <mergeCell ref="N237:P237"/>
    <mergeCell ref="C238:D238"/>
    <mergeCell ref="F238:H238"/>
    <mergeCell ref="J238:K238"/>
    <mergeCell ref="N238:P238"/>
    <mergeCell ref="C235:D235"/>
    <mergeCell ref="F235:H235"/>
    <mergeCell ref="J235:K235"/>
    <mergeCell ref="N235:P235"/>
    <mergeCell ref="C236:D236"/>
    <mergeCell ref="F236:H236"/>
    <mergeCell ref="J236:K236"/>
    <mergeCell ref="N236:P236"/>
    <mergeCell ref="C233:D233"/>
    <mergeCell ref="F233:H233"/>
    <mergeCell ref="J233:K233"/>
    <mergeCell ref="N233:P233"/>
    <mergeCell ref="C234:D234"/>
    <mergeCell ref="F234:H234"/>
    <mergeCell ref="J234:K234"/>
    <mergeCell ref="N234:P234"/>
    <mergeCell ref="C243:D243"/>
    <mergeCell ref="F243:H243"/>
    <mergeCell ref="J243:K243"/>
    <mergeCell ref="N243:P243"/>
    <mergeCell ref="C244:D244"/>
    <mergeCell ref="F244:H244"/>
    <mergeCell ref="J244:K244"/>
    <mergeCell ref="N244:P244"/>
    <mergeCell ref="C241:D241"/>
    <mergeCell ref="F241:H241"/>
    <mergeCell ref="J241:K241"/>
    <mergeCell ref="N241:P241"/>
    <mergeCell ref="C242:D242"/>
    <mergeCell ref="F242:H242"/>
    <mergeCell ref="J242:K242"/>
    <mergeCell ref="N242:P242"/>
    <mergeCell ref="C239:D239"/>
    <mergeCell ref="F239:H239"/>
    <mergeCell ref="J239:K239"/>
    <mergeCell ref="N239:P239"/>
    <mergeCell ref="C240:D240"/>
    <mergeCell ref="F240:H240"/>
    <mergeCell ref="J240:K240"/>
    <mergeCell ref="N240:P240"/>
    <mergeCell ref="C249:D249"/>
    <mergeCell ref="F249:H249"/>
    <mergeCell ref="J249:K249"/>
    <mergeCell ref="N249:P249"/>
    <mergeCell ref="C250:D250"/>
    <mergeCell ref="F250:H250"/>
    <mergeCell ref="J250:K250"/>
    <mergeCell ref="N250:P250"/>
    <mergeCell ref="C247:D247"/>
    <mergeCell ref="F247:H247"/>
    <mergeCell ref="J247:K247"/>
    <mergeCell ref="N247:P247"/>
    <mergeCell ref="C248:D248"/>
    <mergeCell ref="F248:H248"/>
    <mergeCell ref="J248:K248"/>
    <mergeCell ref="N248:P248"/>
    <mergeCell ref="C245:D245"/>
    <mergeCell ref="F245:H245"/>
    <mergeCell ref="J245:K245"/>
    <mergeCell ref="N245:P245"/>
    <mergeCell ref="C246:D246"/>
    <mergeCell ref="F246:H246"/>
    <mergeCell ref="J246:K246"/>
    <mergeCell ref="N246:P246"/>
    <mergeCell ref="C255:D255"/>
    <mergeCell ref="F255:H255"/>
    <mergeCell ref="J255:K255"/>
    <mergeCell ref="N255:P255"/>
    <mergeCell ref="C256:D256"/>
    <mergeCell ref="F256:H256"/>
    <mergeCell ref="J256:K256"/>
    <mergeCell ref="N256:P256"/>
    <mergeCell ref="C253:D253"/>
    <mergeCell ref="F253:H253"/>
    <mergeCell ref="J253:K253"/>
    <mergeCell ref="N253:P253"/>
    <mergeCell ref="C254:D254"/>
    <mergeCell ref="F254:H254"/>
    <mergeCell ref="J254:K254"/>
    <mergeCell ref="N254:P254"/>
    <mergeCell ref="C251:D251"/>
    <mergeCell ref="F251:H251"/>
    <mergeCell ref="J251:K251"/>
    <mergeCell ref="N251:P251"/>
    <mergeCell ref="C252:D252"/>
    <mergeCell ref="F252:H252"/>
    <mergeCell ref="J252:K252"/>
    <mergeCell ref="N252:P252"/>
    <mergeCell ref="C261:D261"/>
    <mergeCell ref="F261:H261"/>
    <mergeCell ref="J261:K261"/>
    <mergeCell ref="N261:P261"/>
    <mergeCell ref="C262:D262"/>
    <mergeCell ref="F262:H262"/>
    <mergeCell ref="J262:K262"/>
    <mergeCell ref="N262:P262"/>
    <mergeCell ref="C259:D259"/>
    <mergeCell ref="F259:H259"/>
    <mergeCell ref="J259:K259"/>
    <mergeCell ref="N259:P259"/>
    <mergeCell ref="C260:D260"/>
    <mergeCell ref="F260:H260"/>
    <mergeCell ref="J260:K260"/>
    <mergeCell ref="N260:P260"/>
    <mergeCell ref="C257:D257"/>
    <mergeCell ref="F257:H257"/>
    <mergeCell ref="J257:K257"/>
    <mergeCell ref="N257:P257"/>
    <mergeCell ref="C258:D258"/>
    <mergeCell ref="F258:H258"/>
    <mergeCell ref="J258:K258"/>
    <mergeCell ref="N258:P258"/>
    <mergeCell ref="C267:D267"/>
    <mergeCell ref="F267:H267"/>
    <mergeCell ref="J267:K267"/>
    <mergeCell ref="N267:P267"/>
    <mergeCell ref="C268:D268"/>
    <mergeCell ref="F268:H268"/>
    <mergeCell ref="J268:K268"/>
    <mergeCell ref="N268:P268"/>
    <mergeCell ref="C265:D265"/>
    <mergeCell ref="F265:H265"/>
    <mergeCell ref="J265:K265"/>
    <mergeCell ref="N265:P265"/>
    <mergeCell ref="C266:D266"/>
    <mergeCell ref="F266:H266"/>
    <mergeCell ref="J266:K266"/>
    <mergeCell ref="N266:P266"/>
    <mergeCell ref="C263:D263"/>
    <mergeCell ref="F263:H263"/>
    <mergeCell ref="J263:K263"/>
    <mergeCell ref="N263:P263"/>
    <mergeCell ref="C264:D264"/>
    <mergeCell ref="F264:H264"/>
    <mergeCell ref="J264:K264"/>
    <mergeCell ref="N264:P264"/>
    <mergeCell ref="C273:D273"/>
    <mergeCell ref="F273:H273"/>
    <mergeCell ref="J273:K273"/>
    <mergeCell ref="N273:P273"/>
    <mergeCell ref="C274:D274"/>
    <mergeCell ref="F274:H274"/>
    <mergeCell ref="J274:K274"/>
    <mergeCell ref="N274:P274"/>
    <mergeCell ref="C271:D271"/>
    <mergeCell ref="F271:H271"/>
    <mergeCell ref="J271:K271"/>
    <mergeCell ref="N271:P271"/>
    <mergeCell ref="C272:D272"/>
    <mergeCell ref="F272:H272"/>
    <mergeCell ref="J272:K272"/>
    <mergeCell ref="N272:P272"/>
    <mergeCell ref="C269:D269"/>
    <mergeCell ref="F269:H269"/>
    <mergeCell ref="J269:K269"/>
    <mergeCell ref="N269:P269"/>
    <mergeCell ref="C270:D270"/>
    <mergeCell ref="F270:H270"/>
    <mergeCell ref="J270:K270"/>
    <mergeCell ref="N270:P270"/>
    <mergeCell ref="C279:D279"/>
    <mergeCell ref="F279:H279"/>
    <mergeCell ref="J279:K279"/>
    <mergeCell ref="N279:P279"/>
    <mergeCell ref="C280:D280"/>
    <mergeCell ref="F280:H280"/>
    <mergeCell ref="J280:K280"/>
    <mergeCell ref="N280:P280"/>
    <mergeCell ref="C277:D277"/>
    <mergeCell ref="F277:H277"/>
    <mergeCell ref="J277:K277"/>
    <mergeCell ref="N277:P277"/>
    <mergeCell ref="C278:D278"/>
    <mergeCell ref="F278:H278"/>
    <mergeCell ref="J278:K278"/>
    <mergeCell ref="N278:P278"/>
    <mergeCell ref="C275:D275"/>
    <mergeCell ref="F275:H275"/>
    <mergeCell ref="J275:K275"/>
    <mergeCell ref="N275:P275"/>
    <mergeCell ref="C276:D276"/>
    <mergeCell ref="F276:H276"/>
    <mergeCell ref="J276:K276"/>
    <mergeCell ref="N276:P276"/>
    <mergeCell ref="C285:D285"/>
    <mergeCell ref="F285:H285"/>
    <mergeCell ref="J285:K285"/>
    <mergeCell ref="N285:P285"/>
    <mergeCell ref="C286:D286"/>
    <mergeCell ref="F286:H286"/>
    <mergeCell ref="J286:K286"/>
    <mergeCell ref="N286:P286"/>
    <mergeCell ref="C283:D283"/>
    <mergeCell ref="F283:H283"/>
    <mergeCell ref="J283:K283"/>
    <mergeCell ref="N283:P283"/>
    <mergeCell ref="C284:D284"/>
    <mergeCell ref="F284:H284"/>
    <mergeCell ref="J284:K284"/>
    <mergeCell ref="N284:P284"/>
    <mergeCell ref="C281:D281"/>
    <mergeCell ref="F281:H281"/>
    <mergeCell ref="J281:K281"/>
    <mergeCell ref="N281:P281"/>
    <mergeCell ref="C282:D282"/>
    <mergeCell ref="F282:H282"/>
    <mergeCell ref="J282:K282"/>
    <mergeCell ref="N282:P282"/>
    <mergeCell ref="C291:D291"/>
    <mergeCell ref="F291:H291"/>
    <mergeCell ref="J291:K291"/>
    <mergeCell ref="N291:P291"/>
    <mergeCell ref="C292:D292"/>
    <mergeCell ref="F292:H292"/>
    <mergeCell ref="J292:K292"/>
    <mergeCell ref="N292:P292"/>
    <mergeCell ref="C289:D289"/>
    <mergeCell ref="F289:H289"/>
    <mergeCell ref="J289:K289"/>
    <mergeCell ref="N289:P289"/>
    <mergeCell ref="C290:D290"/>
    <mergeCell ref="F290:H290"/>
    <mergeCell ref="J290:K290"/>
    <mergeCell ref="N290:P290"/>
    <mergeCell ref="C287:D287"/>
    <mergeCell ref="F287:H287"/>
    <mergeCell ref="J287:K287"/>
    <mergeCell ref="N287:P287"/>
    <mergeCell ref="C288:D288"/>
    <mergeCell ref="F288:H288"/>
    <mergeCell ref="J288:K288"/>
    <mergeCell ref="N288:P288"/>
    <mergeCell ref="C297:D297"/>
    <mergeCell ref="F297:H297"/>
    <mergeCell ref="J297:K297"/>
    <mergeCell ref="N297:P297"/>
    <mergeCell ref="C298:D298"/>
    <mergeCell ref="F298:H298"/>
    <mergeCell ref="J298:K298"/>
    <mergeCell ref="N298:P298"/>
    <mergeCell ref="C295:D295"/>
    <mergeCell ref="F295:H295"/>
    <mergeCell ref="J295:K295"/>
    <mergeCell ref="N295:P295"/>
    <mergeCell ref="C296:D296"/>
    <mergeCell ref="F296:H296"/>
    <mergeCell ref="J296:K296"/>
    <mergeCell ref="N296:P296"/>
    <mergeCell ref="C293:D293"/>
    <mergeCell ref="F293:H293"/>
    <mergeCell ref="J293:K293"/>
    <mergeCell ref="N293:P293"/>
    <mergeCell ref="C294:D294"/>
    <mergeCell ref="F294:H294"/>
    <mergeCell ref="J294:K294"/>
    <mergeCell ref="N294:P294"/>
    <mergeCell ref="C303:D303"/>
    <mergeCell ref="F303:H303"/>
    <mergeCell ref="J303:K303"/>
    <mergeCell ref="N303:P303"/>
    <mergeCell ref="C304:D304"/>
    <mergeCell ref="F304:H304"/>
    <mergeCell ref="J304:K304"/>
    <mergeCell ref="N304:P304"/>
    <mergeCell ref="C301:D301"/>
    <mergeCell ref="F301:H301"/>
    <mergeCell ref="J301:K301"/>
    <mergeCell ref="N301:P301"/>
    <mergeCell ref="C302:D302"/>
    <mergeCell ref="F302:H302"/>
    <mergeCell ref="J302:K302"/>
    <mergeCell ref="N302:P302"/>
    <mergeCell ref="C299:D299"/>
    <mergeCell ref="F299:H299"/>
    <mergeCell ref="J299:K299"/>
    <mergeCell ref="N299:P299"/>
    <mergeCell ref="C300:D300"/>
    <mergeCell ref="F300:H300"/>
    <mergeCell ref="J300:K300"/>
    <mergeCell ref="N300:P300"/>
    <mergeCell ref="C309:D309"/>
    <mergeCell ref="F309:H309"/>
    <mergeCell ref="J309:K309"/>
    <mergeCell ref="N309:P309"/>
    <mergeCell ref="C310:D310"/>
    <mergeCell ref="F310:H310"/>
    <mergeCell ref="J310:K310"/>
    <mergeCell ref="N310:P310"/>
    <mergeCell ref="C307:D307"/>
    <mergeCell ref="F307:H307"/>
    <mergeCell ref="J307:K307"/>
    <mergeCell ref="N307:P307"/>
    <mergeCell ref="C308:D308"/>
    <mergeCell ref="F308:H308"/>
    <mergeCell ref="J308:K308"/>
    <mergeCell ref="N308:P308"/>
    <mergeCell ref="C305:D305"/>
    <mergeCell ref="F305:H305"/>
    <mergeCell ref="J305:K305"/>
    <mergeCell ref="N305:P305"/>
    <mergeCell ref="C306:D306"/>
    <mergeCell ref="F306:H306"/>
    <mergeCell ref="J306:K306"/>
    <mergeCell ref="N306:P306"/>
    <mergeCell ref="C315:D315"/>
    <mergeCell ref="F315:H315"/>
    <mergeCell ref="J315:K315"/>
    <mergeCell ref="N315:P315"/>
    <mergeCell ref="C316:D316"/>
    <mergeCell ref="F316:H316"/>
    <mergeCell ref="J316:K316"/>
    <mergeCell ref="N316:P316"/>
    <mergeCell ref="C313:D313"/>
    <mergeCell ref="F313:H313"/>
    <mergeCell ref="J313:K313"/>
    <mergeCell ref="N313:P313"/>
    <mergeCell ref="C314:D314"/>
    <mergeCell ref="F314:H314"/>
    <mergeCell ref="J314:K314"/>
    <mergeCell ref="N314:P314"/>
    <mergeCell ref="C311:D311"/>
    <mergeCell ref="F311:H311"/>
    <mergeCell ref="J311:K311"/>
    <mergeCell ref="N311:P311"/>
    <mergeCell ref="C312:D312"/>
    <mergeCell ref="F312:H312"/>
    <mergeCell ref="J312:K312"/>
    <mergeCell ref="N312:P312"/>
    <mergeCell ref="C321:D321"/>
    <mergeCell ref="F321:H321"/>
    <mergeCell ref="J321:K321"/>
    <mergeCell ref="N321:P321"/>
    <mergeCell ref="C322:D322"/>
    <mergeCell ref="F322:H322"/>
    <mergeCell ref="J322:K322"/>
    <mergeCell ref="N322:P322"/>
    <mergeCell ref="C319:D319"/>
    <mergeCell ref="F319:H319"/>
    <mergeCell ref="J319:K319"/>
    <mergeCell ref="N319:P319"/>
    <mergeCell ref="C320:D320"/>
    <mergeCell ref="F320:H320"/>
    <mergeCell ref="J320:K320"/>
    <mergeCell ref="N320:P320"/>
    <mergeCell ref="C317:D317"/>
    <mergeCell ref="F317:H317"/>
    <mergeCell ref="J317:K317"/>
    <mergeCell ref="N317:P317"/>
    <mergeCell ref="C318:D318"/>
    <mergeCell ref="F318:H318"/>
    <mergeCell ref="J318:K318"/>
    <mergeCell ref="N318:P318"/>
    <mergeCell ref="C327:D327"/>
    <mergeCell ref="F327:H327"/>
    <mergeCell ref="J327:K327"/>
    <mergeCell ref="N327:P327"/>
    <mergeCell ref="C328:D328"/>
    <mergeCell ref="F328:H328"/>
    <mergeCell ref="J328:K328"/>
    <mergeCell ref="N328:P328"/>
    <mergeCell ref="C325:D325"/>
    <mergeCell ref="F325:H325"/>
    <mergeCell ref="J325:K325"/>
    <mergeCell ref="N325:P325"/>
    <mergeCell ref="C326:D326"/>
    <mergeCell ref="F326:H326"/>
    <mergeCell ref="J326:K326"/>
    <mergeCell ref="N326:P326"/>
    <mergeCell ref="C323:D323"/>
    <mergeCell ref="F323:H323"/>
    <mergeCell ref="J323:K323"/>
    <mergeCell ref="N323:P323"/>
    <mergeCell ref="C324:D324"/>
    <mergeCell ref="F324:H324"/>
    <mergeCell ref="J324:K324"/>
    <mergeCell ref="N324:P324"/>
    <mergeCell ref="C333:D333"/>
    <mergeCell ref="F333:H333"/>
    <mergeCell ref="J333:K333"/>
    <mergeCell ref="N333:P333"/>
    <mergeCell ref="C334:D334"/>
    <mergeCell ref="F334:H334"/>
    <mergeCell ref="J334:K334"/>
    <mergeCell ref="N334:P334"/>
    <mergeCell ref="C331:D331"/>
    <mergeCell ref="F331:H331"/>
    <mergeCell ref="J331:K331"/>
    <mergeCell ref="N331:P331"/>
    <mergeCell ref="C332:D332"/>
    <mergeCell ref="F332:H332"/>
    <mergeCell ref="J332:K332"/>
    <mergeCell ref="N332:P332"/>
    <mergeCell ref="C329:D329"/>
    <mergeCell ref="F329:H329"/>
    <mergeCell ref="J329:K329"/>
    <mergeCell ref="N329:P329"/>
    <mergeCell ref="C330:D330"/>
    <mergeCell ref="F330:H330"/>
    <mergeCell ref="J330:K330"/>
    <mergeCell ref="N330:P330"/>
    <mergeCell ref="C339:D339"/>
    <mergeCell ref="F339:H339"/>
    <mergeCell ref="J339:K339"/>
    <mergeCell ref="N339:P339"/>
    <mergeCell ref="C340:D340"/>
    <mergeCell ref="F340:H340"/>
    <mergeCell ref="J340:K340"/>
    <mergeCell ref="N340:P340"/>
    <mergeCell ref="C337:D337"/>
    <mergeCell ref="F337:H337"/>
    <mergeCell ref="J337:K337"/>
    <mergeCell ref="N337:P337"/>
    <mergeCell ref="C338:D338"/>
    <mergeCell ref="F338:H338"/>
    <mergeCell ref="J338:K338"/>
    <mergeCell ref="N338:P338"/>
    <mergeCell ref="C335:D335"/>
    <mergeCell ref="F335:H335"/>
    <mergeCell ref="J335:K335"/>
    <mergeCell ref="N335:P335"/>
    <mergeCell ref="C336:D336"/>
    <mergeCell ref="F336:H336"/>
    <mergeCell ref="J336:K336"/>
    <mergeCell ref="N336:P336"/>
    <mergeCell ref="C345:D345"/>
    <mergeCell ref="F345:H345"/>
    <mergeCell ref="J345:K345"/>
    <mergeCell ref="N345:P345"/>
    <mergeCell ref="C346:D346"/>
    <mergeCell ref="F346:H346"/>
    <mergeCell ref="J346:K346"/>
    <mergeCell ref="N346:P346"/>
    <mergeCell ref="C343:D343"/>
    <mergeCell ref="F343:H343"/>
    <mergeCell ref="J343:K343"/>
    <mergeCell ref="N343:P343"/>
    <mergeCell ref="C344:D344"/>
    <mergeCell ref="F344:H344"/>
    <mergeCell ref="J344:K344"/>
    <mergeCell ref="N344:P344"/>
    <mergeCell ref="C341:D341"/>
    <mergeCell ref="F341:H341"/>
    <mergeCell ref="J341:K341"/>
    <mergeCell ref="N341:P341"/>
    <mergeCell ref="C342:D342"/>
    <mergeCell ref="F342:H342"/>
    <mergeCell ref="J342:K342"/>
    <mergeCell ref="N342:P342"/>
    <mergeCell ref="C351:D351"/>
    <mergeCell ref="F351:H351"/>
    <mergeCell ref="J351:K351"/>
    <mergeCell ref="N351:P351"/>
    <mergeCell ref="C352:D352"/>
    <mergeCell ref="F352:H352"/>
    <mergeCell ref="J352:K352"/>
    <mergeCell ref="N352:P352"/>
    <mergeCell ref="C349:D349"/>
    <mergeCell ref="F349:H349"/>
    <mergeCell ref="J349:K349"/>
    <mergeCell ref="N349:P349"/>
    <mergeCell ref="C350:D350"/>
    <mergeCell ref="F350:H350"/>
    <mergeCell ref="J350:K350"/>
    <mergeCell ref="N350:P350"/>
    <mergeCell ref="C347:D347"/>
    <mergeCell ref="F347:H347"/>
    <mergeCell ref="J347:K347"/>
    <mergeCell ref="N347:P347"/>
    <mergeCell ref="C348:D348"/>
    <mergeCell ref="F348:H348"/>
    <mergeCell ref="J348:K348"/>
    <mergeCell ref="N348:P348"/>
    <mergeCell ref="C357:D357"/>
    <mergeCell ref="F357:H357"/>
    <mergeCell ref="J357:K357"/>
    <mergeCell ref="N357:P357"/>
    <mergeCell ref="C358:D358"/>
    <mergeCell ref="F358:H358"/>
    <mergeCell ref="J358:K358"/>
    <mergeCell ref="N358:P358"/>
    <mergeCell ref="C355:D355"/>
    <mergeCell ref="F355:H355"/>
    <mergeCell ref="J355:K355"/>
    <mergeCell ref="N355:P355"/>
    <mergeCell ref="C356:D356"/>
    <mergeCell ref="F356:H356"/>
    <mergeCell ref="J356:K356"/>
    <mergeCell ref="N356:P356"/>
    <mergeCell ref="C353:D353"/>
    <mergeCell ref="F353:H353"/>
    <mergeCell ref="J353:K353"/>
    <mergeCell ref="N353:P353"/>
    <mergeCell ref="C354:D354"/>
    <mergeCell ref="F354:H354"/>
    <mergeCell ref="J354:K354"/>
    <mergeCell ref="N354:P354"/>
    <mergeCell ref="C363:D363"/>
    <mergeCell ref="F363:H363"/>
    <mergeCell ref="J363:K363"/>
    <mergeCell ref="N363:P363"/>
    <mergeCell ref="C364:D364"/>
    <mergeCell ref="F364:H364"/>
    <mergeCell ref="J364:K364"/>
    <mergeCell ref="N364:P364"/>
    <mergeCell ref="C361:D361"/>
    <mergeCell ref="F361:H361"/>
    <mergeCell ref="J361:K361"/>
    <mergeCell ref="N361:P361"/>
    <mergeCell ref="C362:D362"/>
    <mergeCell ref="F362:H362"/>
    <mergeCell ref="J362:K362"/>
    <mergeCell ref="N362:P362"/>
    <mergeCell ref="C359:D359"/>
    <mergeCell ref="F359:H359"/>
    <mergeCell ref="J359:K359"/>
    <mergeCell ref="N359:P359"/>
    <mergeCell ref="C360:D360"/>
    <mergeCell ref="F360:H360"/>
    <mergeCell ref="J360:K360"/>
    <mergeCell ref="N360:P360"/>
    <mergeCell ref="C369:D369"/>
    <mergeCell ref="F369:H369"/>
    <mergeCell ref="J369:K369"/>
    <mergeCell ref="N369:P369"/>
    <mergeCell ref="C370:D370"/>
    <mergeCell ref="F370:H370"/>
    <mergeCell ref="J370:K370"/>
    <mergeCell ref="N370:P370"/>
    <mergeCell ref="C367:D367"/>
    <mergeCell ref="F367:H367"/>
    <mergeCell ref="J367:K367"/>
    <mergeCell ref="N367:P367"/>
    <mergeCell ref="C368:D368"/>
    <mergeCell ref="F368:H368"/>
    <mergeCell ref="J368:K368"/>
    <mergeCell ref="N368:P368"/>
    <mergeCell ref="C365:D365"/>
    <mergeCell ref="F365:H365"/>
    <mergeCell ref="J365:K365"/>
    <mergeCell ref="N365:P365"/>
    <mergeCell ref="C366:D366"/>
    <mergeCell ref="F366:H366"/>
    <mergeCell ref="J366:K366"/>
    <mergeCell ref="N366:P366"/>
    <mergeCell ref="C375:D375"/>
    <mergeCell ref="F375:H375"/>
    <mergeCell ref="J375:K375"/>
    <mergeCell ref="N375:P375"/>
    <mergeCell ref="C376:D376"/>
    <mergeCell ref="F376:H376"/>
    <mergeCell ref="J376:K376"/>
    <mergeCell ref="N376:P376"/>
    <mergeCell ref="C373:D373"/>
    <mergeCell ref="F373:H373"/>
    <mergeCell ref="J373:K373"/>
    <mergeCell ref="N373:P373"/>
    <mergeCell ref="C374:D374"/>
    <mergeCell ref="F374:H374"/>
    <mergeCell ref="J374:K374"/>
    <mergeCell ref="N374:P374"/>
    <mergeCell ref="C371:D371"/>
    <mergeCell ref="F371:H371"/>
    <mergeCell ref="J371:K371"/>
    <mergeCell ref="N371:P371"/>
    <mergeCell ref="C372:D372"/>
    <mergeCell ref="F372:H372"/>
    <mergeCell ref="J372:K372"/>
    <mergeCell ref="N372:P372"/>
    <mergeCell ref="C381:D381"/>
    <mergeCell ref="F381:H381"/>
    <mergeCell ref="J381:K381"/>
    <mergeCell ref="N381:P381"/>
    <mergeCell ref="C382:D382"/>
    <mergeCell ref="F382:H382"/>
    <mergeCell ref="J382:K382"/>
    <mergeCell ref="N382:P382"/>
    <mergeCell ref="C379:D379"/>
    <mergeCell ref="F379:H379"/>
    <mergeCell ref="J379:K379"/>
    <mergeCell ref="N379:P379"/>
    <mergeCell ref="C380:D380"/>
    <mergeCell ref="F380:H380"/>
    <mergeCell ref="J380:K380"/>
    <mergeCell ref="N380:P380"/>
    <mergeCell ref="C377:D377"/>
    <mergeCell ref="F377:H377"/>
    <mergeCell ref="J377:K377"/>
    <mergeCell ref="N377:P377"/>
    <mergeCell ref="C378:D378"/>
    <mergeCell ref="F378:H378"/>
    <mergeCell ref="J378:K378"/>
    <mergeCell ref="N378:P378"/>
    <mergeCell ref="C387:D387"/>
    <mergeCell ref="F387:H387"/>
    <mergeCell ref="J387:K387"/>
    <mergeCell ref="N387:P387"/>
    <mergeCell ref="C388:D388"/>
    <mergeCell ref="F388:H388"/>
    <mergeCell ref="J388:K388"/>
    <mergeCell ref="N388:P388"/>
    <mergeCell ref="C385:D385"/>
    <mergeCell ref="F385:H385"/>
    <mergeCell ref="J385:K385"/>
    <mergeCell ref="N385:P385"/>
    <mergeCell ref="C386:D386"/>
    <mergeCell ref="F386:H386"/>
    <mergeCell ref="J386:K386"/>
    <mergeCell ref="N386:P386"/>
    <mergeCell ref="C383:D383"/>
    <mergeCell ref="F383:H383"/>
    <mergeCell ref="J383:K383"/>
    <mergeCell ref="N383:P383"/>
    <mergeCell ref="C384:D384"/>
    <mergeCell ref="F384:H384"/>
    <mergeCell ref="J384:K384"/>
    <mergeCell ref="N384:P384"/>
    <mergeCell ref="C393:D393"/>
    <mergeCell ref="F393:H393"/>
    <mergeCell ref="J393:K393"/>
    <mergeCell ref="N393:P393"/>
    <mergeCell ref="C394:D394"/>
    <mergeCell ref="F394:H394"/>
    <mergeCell ref="J394:K394"/>
    <mergeCell ref="N394:P394"/>
    <mergeCell ref="C391:D391"/>
    <mergeCell ref="F391:H391"/>
    <mergeCell ref="J391:K391"/>
    <mergeCell ref="N391:P391"/>
    <mergeCell ref="C392:D392"/>
    <mergeCell ref="F392:H392"/>
    <mergeCell ref="J392:K392"/>
    <mergeCell ref="N392:P392"/>
    <mergeCell ref="C389:D389"/>
    <mergeCell ref="F389:H389"/>
    <mergeCell ref="J389:K389"/>
    <mergeCell ref="N389:P389"/>
    <mergeCell ref="C390:D390"/>
    <mergeCell ref="F390:H390"/>
    <mergeCell ref="J390:K390"/>
    <mergeCell ref="N390:P390"/>
    <mergeCell ref="C399:D399"/>
    <mergeCell ref="F399:H399"/>
    <mergeCell ref="J399:K399"/>
    <mergeCell ref="N399:P399"/>
    <mergeCell ref="C400:D400"/>
    <mergeCell ref="F400:H400"/>
    <mergeCell ref="J400:K400"/>
    <mergeCell ref="N400:P400"/>
    <mergeCell ref="C397:D397"/>
    <mergeCell ref="F397:H397"/>
    <mergeCell ref="J397:K397"/>
    <mergeCell ref="N397:P397"/>
    <mergeCell ref="C398:D398"/>
    <mergeCell ref="F398:H398"/>
    <mergeCell ref="J398:K398"/>
    <mergeCell ref="N398:P398"/>
    <mergeCell ref="C395:D395"/>
    <mergeCell ref="F395:H395"/>
    <mergeCell ref="J395:K395"/>
    <mergeCell ref="N395:P395"/>
    <mergeCell ref="C396:D396"/>
    <mergeCell ref="F396:H396"/>
    <mergeCell ref="J396:K396"/>
    <mergeCell ref="N396:P396"/>
    <mergeCell ref="C405:D405"/>
    <mergeCell ref="F405:H405"/>
    <mergeCell ref="J405:K405"/>
    <mergeCell ref="N405:P405"/>
    <mergeCell ref="C406:D406"/>
    <mergeCell ref="F406:H406"/>
    <mergeCell ref="J406:K406"/>
    <mergeCell ref="N406:P406"/>
    <mergeCell ref="C403:D403"/>
    <mergeCell ref="F403:H403"/>
    <mergeCell ref="J403:K403"/>
    <mergeCell ref="N403:P403"/>
    <mergeCell ref="C404:D404"/>
    <mergeCell ref="F404:H404"/>
    <mergeCell ref="J404:K404"/>
    <mergeCell ref="N404:P404"/>
    <mergeCell ref="C401:D401"/>
    <mergeCell ref="F401:H401"/>
    <mergeCell ref="J401:K401"/>
    <mergeCell ref="N401:P401"/>
    <mergeCell ref="C402:D402"/>
    <mergeCell ref="F402:H402"/>
    <mergeCell ref="J402:K402"/>
    <mergeCell ref="N402:P402"/>
    <mergeCell ref="C411:D411"/>
    <mergeCell ref="F411:H411"/>
    <mergeCell ref="J411:K411"/>
    <mergeCell ref="N411:P411"/>
    <mergeCell ref="C412:D412"/>
    <mergeCell ref="F412:H412"/>
    <mergeCell ref="J412:K412"/>
    <mergeCell ref="N412:P412"/>
    <mergeCell ref="C409:D409"/>
    <mergeCell ref="F409:H409"/>
    <mergeCell ref="J409:K409"/>
    <mergeCell ref="N409:P409"/>
    <mergeCell ref="C410:D410"/>
    <mergeCell ref="F410:H410"/>
    <mergeCell ref="J410:K410"/>
    <mergeCell ref="N410:P410"/>
    <mergeCell ref="C407:D407"/>
    <mergeCell ref="F407:H407"/>
    <mergeCell ref="J407:K407"/>
    <mergeCell ref="N407:P407"/>
    <mergeCell ref="C408:D408"/>
    <mergeCell ref="F408:H408"/>
    <mergeCell ref="J408:K408"/>
    <mergeCell ref="N408:P408"/>
    <mergeCell ref="C417:D417"/>
    <mergeCell ref="F417:H417"/>
    <mergeCell ref="J417:K417"/>
    <mergeCell ref="N417:P417"/>
    <mergeCell ref="C418:D418"/>
    <mergeCell ref="F418:H418"/>
    <mergeCell ref="J418:K418"/>
    <mergeCell ref="N418:P418"/>
    <mergeCell ref="C415:D415"/>
    <mergeCell ref="F415:H415"/>
    <mergeCell ref="J415:K415"/>
    <mergeCell ref="N415:P415"/>
    <mergeCell ref="C416:D416"/>
    <mergeCell ref="F416:H416"/>
    <mergeCell ref="J416:K416"/>
    <mergeCell ref="N416:P416"/>
    <mergeCell ref="C413:D413"/>
    <mergeCell ref="F413:H413"/>
    <mergeCell ref="J413:K413"/>
    <mergeCell ref="N413:P413"/>
    <mergeCell ref="C414:D414"/>
    <mergeCell ref="F414:H414"/>
    <mergeCell ref="J414:K414"/>
    <mergeCell ref="N414:P414"/>
    <mergeCell ref="C423:D423"/>
    <mergeCell ref="F423:H423"/>
    <mergeCell ref="J423:K423"/>
    <mergeCell ref="N423:P423"/>
    <mergeCell ref="C424:D424"/>
    <mergeCell ref="F424:H424"/>
    <mergeCell ref="J424:K424"/>
    <mergeCell ref="N424:P424"/>
    <mergeCell ref="C421:D421"/>
    <mergeCell ref="F421:H421"/>
    <mergeCell ref="J421:K421"/>
    <mergeCell ref="N421:P421"/>
    <mergeCell ref="C422:D422"/>
    <mergeCell ref="F422:H422"/>
    <mergeCell ref="J422:K422"/>
    <mergeCell ref="N422:P422"/>
    <mergeCell ref="C419:D419"/>
    <mergeCell ref="F419:H419"/>
    <mergeCell ref="J419:K419"/>
    <mergeCell ref="N419:P419"/>
    <mergeCell ref="C420:D420"/>
    <mergeCell ref="F420:H420"/>
    <mergeCell ref="J420:K420"/>
    <mergeCell ref="N420:P420"/>
    <mergeCell ref="C429:D429"/>
    <mergeCell ref="F429:H429"/>
    <mergeCell ref="J429:K429"/>
    <mergeCell ref="N429:P429"/>
    <mergeCell ref="C430:D430"/>
    <mergeCell ref="F430:H430"/>
    <mergeCell ref="J430:K430"/>
    <mergeCell ref="N430:P430"/>
    <mergeCell ref="C427:D427"/>
    <mergeCell ref="F427:H427"/>
    <mergeCell ref="J427:K427"/>
    <mergeCell ref="N427:P427"/>
    <mergeCell ref="C428:D428"/>
    <mergeCell ref="F428:H428"/>
    <mergeCell ref="J428:K428"/>
    <mergeCell ref="N428:P428"/>
    <mergeCell ref="C425:D425"/>
    <mergeCell ref="F425:H425"/>
    <mergeCell ref="J425:K425"/>
    <mergeCell ref="N425:P425"/>
    <mergeCell ref="C426:D426"/>
    <mergeCell ref="F426:H426"/>
    <mergeCell ref="J426:K426"/>
    <mergeCell ref="N426:P426"/>
    <mergeCell ref="C435:D435"/>
    <mergeCell ref="F435:H435"/>
    <mergeCell ref="J435:K435"/>
    <mergeCell ref="N435:P435"/>
    <mergeCell ref="C436:D436"/>
    <mergeCell ref="F436:H436"/>
    <mergeCell ref="J436:K436"/>
    <mergeCell ref="N436:P436"/>
    <mergeCell ref="C433:D433"/>
    <mergeCell ref="F433:H433"/>
    <mergeCell ref="J433:K433"/>
    <mergeCell ref="N433:P433"/>
    <mergeCell ref="C434:D434"/>
    <mergeCell ref="F434:H434"/>
    <mergeCell ref="J434:K434"/>
    <mergeCell ref="N434:P434"/>
    <mergeCell ref="C431:D431"/>
    <mergeCell ref="F431:H431"/>
    <mergeCell ref="J431:K431"/>
    <mergeCell ref="N431:P431"/>
    <mergeCell ref="C432:D432"/>
    <mergeCell ref="F432:H432"/>
    <mergeCell ref="J432:K432"/>
    <mergeCell ref="N432:P432"/>
    <mergeCell ref="C441:D441"/>
    <mergeCell ref="F441:H441"/>
    <mergeCell ref="J441:K441"/>
    <mergeCell ref="N441:P441"/>
    <mergeCell ref="C442:D442"/>
    <mergeCell ref="F442:H442"/>
    <mergeCell ref="J442:K442"/>
    <mergeCell ref="N442:P442"/>
    <mergeCell ref="C439:D439"/>
    <mergeCell ref="F439:H439"/>
    <mergeCell ref="J439:K439"/>
    <mergeCell ref="N439:P439"/>
    <mergeCell ref="C440:D440"/>
    <mergeCell ref="F440:H440"/>
    <mergeCell ref="J440:K440"/>
    <mergeCell ref="N440:P440"/>
    <mergeCell ref="C437:D437"/>
    <mergeCell ref="F437:H437"/>
    <mergeCell ref="J437:K437"/>
    <mergeCell ref="N437:P437"/>
    <mergeCell ref="C438:D438"/>
    <mergeCell ref="F438:H438"/>
    <mergeCell ref="J438:K438"/>
    <mergeCell ref="N438:P438"/>
    <mergeCell ref="C447:D447"/>
    <mergeCell ref="F447:H447"/>
    <mergeCell ref="J447:K447"/>
    <mergeCell ref="N447:P447"/>
    <mergeCell ref="C448:D448"/>
    <mergeCell ref="F448:H448"/>
    <mergeCell ref="J448:K448"/>
    <mergeCell ref="N448:P448"/>
    <mergeCell ref="C445:D445"/>
    <mergeCell ref="F445:H445"/>
    <mergeCell ref="J445:K445"/>
    <mergeCell ref="N445:P445"/>
    <mergeCell ref="C446:D446"/>
    <mergeCell ref="F446:H446"/>
    <mergeCell ref="J446:K446"/>
    <mergeCell ref="N446:P446"/>
    <mergeCell ref="C443:D443"/>
    <mergeCell ref="F443:H443"/>
    <mergeCell ref="J443:K443"/>
    <mergeCell ref="N443:P443"/>
    <mergeCell ref="C444:D444"/>
    <mergeCell ref="F444:H444"/>
    <mergeCell ref="J444:K444"/>
    <mergeCell ref="N444:P444"/>
    <mergeCell ref="C453:D453"/>
    <mergeCell ref="F453:H453"/>
    <mergeCell ref="J453:K453"/>
    <mergeCell ref="N453:P453"/>
    <mergeCell ref="C454:D454"/>
    <mergeCell ref="F454:H454"/>
    <mergeCell ref="J454:K454"/>
    <mergeCell ref="N454:P454"/>
    <mergeCell ref="C451:D451"/>
    <mergeCell ref="F451:H451"/>
    <mergeCell ref="J451:K451"/>
    <mergeCell ref="N451:P451"/>
    <mergeCell ref="C452:D452"/>
    <mergeCell ref="F452:H452"/>
    <mergeCell ref="J452:K452"/>
    <mergeCell ref="N452:P452"/>
    <mergeCell ref="C449:D449"/>
    <mergeCell ref="F449:H449"/>
    <mergeCell ref="J449:K449"/>
    <mergeCell ref="N449:P449"/>
    <mergeCell ref="C450:D450"/>
    <mergeCell ref="F450:H450"/>
    <mergeCell ref="J450:K450"/>
    <mergeCell ref="N450:P450"/>
    <mergeCell ref="C459:D459"/>
    <mergeCell ref="F459:H459"/>
    <mergeCell ref="J459:K459"/>
    <mergeCell ref="N459:P459"/>
    <mergeCell ref="C460:D460"/>
    <mergeCell ref="F460:H460"/>
    <mergeCell ref="J460:K460"/>
    <mergeCell ref="N460:P460"/>
    <mergeCell ref="C457:D457"/>
    <mergeCell ref="F457:H457"/>
    <mergeCell ref="J457:K457"/>
    <mergeCell ref="N457:P457"/>
    <mergeCell ref="C458:D458"/>
    <mergeCell ref="F458:H458"/>
    <mergeCell ref="J458:K458"/>
    <mergeCell ref="N458:P458"/>
    <mergeCell ref="C455:D455"/>
    <mergeCell ref="F455:H455"/>
    <mergeCell ref="J455:K455"/>
    <mergeCell ref="N455:P455"/>
    <mergeCell ref="C456:D456"/>
    <mergeCell ref="F456:H456"/>
    <mergeCell ref="J456:K456"/>
    <mergeCell ref="N456:P456"/>
    <mergeCell ref="C465:D465"/>
    <mergeCell ref="F465:H465"/>
    <mergeCell ref="J465:K465"/>
    <mergeCell ref="N465:P465"/>
    <mergeCell ref="C466:D466"/>
    <mergeCell ref="F466:H466"/>
    <mergeCell ref="J466:K466"/>
    <mergeCell ref="N466:P466"/>
    <mergeCell ref="C463:D463"/>
    <mergeCell ref="F463:H463"/>
    <mergeCell ref="J463:K463"/>
    <mergeCell ref="N463:P463"/>
    <mergeCell ref="C464:D464"/>
    <mergeCell ref="F464:H464"/>
    <mergeCell ref="J464:K464"/>
    <mergeCell ref="N464:P464"/>
    <mergeCell ref="C461:D461"/>
    <mergeCell ref="F461:H461"/>
    <mergeCell ref="J461:K461"/>
    <mergeCell ref="N461:P461"/>
    <mergeCell ref="C462:D462"/>
    <mergeCell ref="F462:H462"/>
    <mergeCell ref="J462:K462"/>
    <mergeCell ref="N462:P462"/>
    <mergeCell ref="C471:D471"/>
    <mergeCell ref="F471:H471"/>
    <mergeCell ref="J471:K471"/>
    <mergeCell ref="N471:P471"/>
    <mergeCell ref="C472:D472"/>
    <mergeCell ref="F472:H472"/>
    <mergeCell ref="J472:K472"/>
    <mergeCell ref="N472:P472"/>
    <mergeCell ref="C469:D469"/>
    <mergeCell ref="F469:H469"/>
    <mergeCell ref="J469:K469"/>
    <mergeCell ref="N469:P469"/>
    <mergeCell ref="C470:D470"/>
    <mergeCell ref="F470:H470"/>
    <mergeCell ref="J470:K470"/>
    <mergeCell ref="N470:P470"/>
    <mergeCell ref="C467:D467"/>
    <mergeCell ref="F467:H467"/>
    <mergeCell ref="J467:K467"/>
    <mergeCell ref="N467:P467"/>
    <mergeCell ref="C468:D468"/>
    <mergeCell ref="F468:H468"/>
    <mergeCell ref="J468:K468"/>
    <mergeCell ref="N468:P468"/>
    <mergeCell ref="C477:D477"/>
    <mergeCell ref="F477:H477"/>
    <mergeCell ref="J477:K477"/>
    <mergeCell ref="N477:P477"/>
    <mergeCell ref="C478:D478"/>
    <mergeCell ref="F478:H478"/>
    <mergeCell ref="J478:K478"/>
    <mergeCell ref="N478:P478"/>
    <mergeCell ref="C475:D475"/>
    <mergeCell ref="F475:H475"/>
    <mergeCell ref="J475:K475"/>
    <mergeCell ref="N475:P475"/>
    <mergeCell ref="C476:D476"/>
    <mergeCell ref="F476:H476"/>
    <mergeCell ref="J476:K476"/>
    <mergeCell ref="N476:P476"/>
    <mergeCell ref="C473:D473"/>
    <mergeCell ref="F473:H473"/>
    <mergeCell ref="J473:K473"/>
    <mergeCell ref="N473:P473"/>
    <mergeCell ref="C474:D474"/>
    <mergeCell ref="F474:H474"/>
    <mergeCell ref="J474:K474"/>
    <mergeCell ref="N474:P474"/>
    <mergeCell ref="C483:D483"/>
    <mergeCell ref="F483:H483"/>
    <mergeCell ref="J483:K483"/>
    <mergeCell ref="N483:P483"/>
    <mergeCell ref="C484:D484"/>
    <mergeCell ref="F484:H484"/>
    <mergeCell ref="J484:K484"/>
    <mergeCell ref="N484:P484"/>
    <mergeCell ref="C481:D481"/>
    <mergeCell ref="F481:H481"/>
    <mergeCell ref="J481:K481"/>
    <mergeCell ref="N481:P481"/>
    <mergeCell ref="C482:D482"/>
    <mergeCell ref="F482:H482"/>
    <mergeCell ref="J482:K482"/>
    <mergeCell ref="N482:P482"/>
    <mergeCell ref="C479:D479"/>
    <mergeCell ref="F479:H479"/>
    <mergeCell ref="J479:K479"/>
    <mergeCell ref="N479:P479"/>
    <mergeCell ref="C480:D480"/>
    <mergeCell ref="F480:H480"/>
    <mergeCell ref="J480:K480"/>
    <mergeCell ref="N480:P480"/>
    <mergeCell ref="C489:D489"/>
    <mergeCell ref="F489:H489"/>
    <mergeCell ref="J489:K489"/>
    <mergeCell ref="N489:P489"/>
    <mergeCell ref="C490:D490"/>
    <mergeCell ref="F490:H490"/>
    <mergeCell ref="J490:K490"/>
    <mergeCell ref="N490:P490"/>
    <mergeCell ref="C487:D487"/>
    <mergeCell ref="F487:H487"/>
    <mergeCell ref="J487:K487"/>
    <mergeCell ref="N487:P487"/>
    <mergeCell ref="C488:D488"/>
    <mergeCell ref="F488:H488"/>
    <mergeCell ref="J488:K488"/>
    <mergeCell ref="N488:P488"/>
    <mergeCell ref="C485:D485"/>
    <mergeCell ref="F485:H485"/>
    <mergeCell ref="J485:K485"/>
    <mergeCell ref="N485:P485"/>
    <mergeCell ref="C486:D486"/>
    <mergeCell ref="F486:H486"/>
    <mergeCell ref="J486:K486"/>
    <mergeCell ref="N486:P486"/>
    <mergeCell ref="C495:D495"/>
    <mergeCell ref="F495:H495"/>
    <mergeCell ref="J495:K495"/>
    <mergeCell ref="N495:P495"/>
    <mergeCell ref="C496:D496"/>
    <mergeCell ref="F496:H496"/>
    <mergeCell ref="J496:K496"/>
    <mergeCell ref="N496:P496"/>
    <mergeCell ref="C493:D493"/>
    <mergeCell ref="F493:H493"/>
    <mergeCell ref="J493:K493"/>
    <mergeCell ref="N493:P493"/>
    <mergeCell ref="C494:D494"/>
    <mergeCell ref="F494:H494"/>
    <mergeCell ref="J494:K494"/>
    <mergeCell ref="N494:P494"/>
    <mergeCell ref="C491:D491"/>
    <mergeCell ref="F491:H491"/>
    <mergeCell ref="J491:K491"/>
    <mergeCell ref="N491:P491"/>
    <mergeCell ref="C492:D492"/>
    <mergeCell ref="F492:H492"/>
    <mergeCell ref="J492:K492"/>
    <mergeCell ref="N492:P492"/>
    <mergeCell ref="C501:D501"/>
    <mergeCell ref="F501:H501"/>
    <mergeCell ref="J501:K501"/>
    <mergeCell ref="N501:P501"/>
    <mergeCell ref="C502:D502"/>
    <mergeCell ref="F502:H502"/>
    <mergeCell ref="J502:K502"/>
    <mergeCell ref="N502:P502"/>
    <mergeCell ref="C499:D499"/>
    <mergeCell ref="F499:H499"/>
    <mergeCell ref="J499:K499"/>
    <mergeCell ref="N499:P499"/>
    <mergeCell ref="C500:D500"/>
    <mergeCell ref="F500:H500"/>
    <mergeCell ref="J500:K500"/>
    <mergeCell ref="N500:P500"/>
    <mergeCell ref="C497:D497"/>
    <mergeCell ref="F497:H497"/>
    <mergeCell ref="J497:K497"/>
    <mergeCell ref="N497:P497"/>
    <mergeCell ref="C498:D498"/>
    <mergeCell ref="F498:H498"/>
    <mergeCell ref="J498:K498"/>
    <mergeCell ref="N498:P498"/>
    <mergeCell ref="C507:D507"/>
    <mergeCell ref="F507:H507"/>
    <mergeCell ref="J507:K507"/>
    <mergeCell ref="N507:P507"/>
    <mergeCell ref="C508:D508"/>
    <mergeCell ref="F508:H508"/>
    <mergeCell ref="J508:K508"/>
    <mergeCell ref="N508:P508"/>
    <mergeCell ref="C505:D505"/>
    <mergeCell ref="F505:H505"/>
    <mergeCell ref="J505:K505"/>
    <mergeCell ref="N505:P505"/>
    <mergeCell ref="C506:D506"/>
    <mergeCell ref="F506:H506"/>
    <mergeCell ref="J506:K506"/>
    <mergeCell ref="N506:P506"/>
    <mergeCell ref="C503:D503"/>
    <mergeCell ref="F503:H503"/>
    <mergeCell ref="J503:K503"/>
    <mergeCell ref="N503:P503"/>
    <mergeCell ref="C504:D504"/>
    <mergeCell ref="F504:H504"/>
    <mergeCell ref="J504:K504"/>
    <mergeCell ref="N504:P504"/>
    <mergeCell ref="C513:D513"/>
    <mergeCell ref="F513:H513"/>
    <mergeCell ref="J513:K513"/>
    <mergeCell ref="N513:P513"/>
    <mergeCell ref="C514:D514"/>
    <mergeCell ref="F514:H514"/>
    <mergeCell ref="J514:K514"/>
    <mergeCell ref="N514:P514"/>
    <mergeCell ref="C511:D511"/>
    <mergeCell ref="F511:H511"/>
    <mergeCell ref="J511:K511"/>
    <mergeCell ref="N511:P511"/>
    <mergeCell ref="C512:D512"/>
    <mergeCell ref="F512:H512"/>
    <mergeCell ref="J512:K512"/>
    <mergeCell ref="N512:P512"/>
    <mergeCell ref="C509:D509"/>
    <mergeCell ref="F509:H509"/>
    <mergeCell ref="J509:K509"/>
    <mergeCell ref="N509:P509"/>
    <mergeCell ref="C510:D510"/>
    <mergeCell ref="F510:H510"/>
    <mergeCell ref="J510:K510"/>
    <mergeCell ref="N510:P510"/>
    <mergeCell ref="C519:D519"/>
    <mergeCell ref="F519:H519"/>
    <mergeCell ref="J519:K519"/>
    <mergeCell ref="N519:P519"/>
    <mergeCell ref="C520:D520"/>
    <mergeCell ref="F520:H520"/>
    <mergeCell ref="J520:K520"/>
    <mergeCell ref="N520:P520"/>
    <mergeCell ref="C517:D517"/>
    <mergeCell ref="F517:H517"/>
    <mergeCell ref="J517:K517"/>
    <mergeCell ref="N517:P517"/>
    <mergeCell ref="C518:D518"/>
    <mergeCell ref="F518:H518"/>
    <mergeCell ref="J518:K518"/>
    <mergeCell ref="N518:P518"/>
    <mergeCell ref="C515:D515"/>
    <mergeCell ref="F515:H515"/>
    <mergeCell ref="J515:K515"/>
    <mergeCell ref="N515:P515"/>
    <mergeCell ref="C516:D516"/>
    <mergeCell ref="F516:H516"/>
    <mergeCell ref="J516:K516"/>
    <mergeCell ref="N516:P516"/>
    <mergeCell ref="C525:D525"/>
    <mergeCell ref="F525:H525"/>
    <mergeCell ref="J525:K525"/>
    <mergeCell ref="N525:P525"/>
    <mergeCell ref="C526:D526"/>
    <mergeCell ref="F526:H526"/>
    <mergeCell ref="J526:K526"/>
    <mergeCell ref="N526:P526"/>
    <mergeCell ref="C523:D523"/>
    <mergeCell ref="F523:H523"/>
    <mergeCell ref="J523:K523"/>
    <mergeCell ref="N523:P523"/>
    <mergeCell ref="C524:D524"/>
    <mergeCell ref="F524:H524"/>
    <mergeCell ref="J524:K524"/>
    <mergeCell ref="N524:P524"/>
    <mergeCell ref="C521:D521"/>
    <mergeCell ref="F521:H521"/>
    <mergeCell ref="J521:K521"/>
    <mergeCell ref="N521:P521"/>
    <mergeCell ref="C522:D522"/>
    <mergeCell ref="F522:H522"/>
    <mergeCell ref="J522:K522"/>
    <mergeCell ref="N522:P522"/>
    <mergeCell ref="C531:D531"/>
    <mergeCell ref="F531:H531"/>
    <mergeCell ref="J531:K531"/>
    <mergeCell ref="N531:P531"/>
    <mergeCell ref="C532:D532"/>
    <mergeCell ref="F532:H532"/>
    <mergeCell ref="J532:K532"/>
    <mergeCell ref="N532:P532"/>
    <mergeCell ref="C529:D529"/>
    <mergeCell ref="F529:H529"/>
    <mergeCell ref="J529:K529"/>
    <mergeCell ref="N529:P529"/>
    <mergeCell ref="C530:D530"/>
    <mergeCell ref="F530:H530"/>
    <mergeCell ref="J530:K530"/>
    <mergeCell ref="N530:P530"/>
    <mergeCell ref="C527:D527"/>
    <mergeCell ref="F527:H527"/>
    <mergeCell ref="J527:K527"/>
    <mergeCell ref="N527:P527"/>
    <mergeCell ref="C528:D528"/>
    <mergeCell ref="F528:H528"/>
    <mergeCell ref="J528:K528"/>
    <mergeCell ref="N528:P528"/>
    <mergeCell ref="C537:D537"/>
    <mergeCell ref="F537:H537"/>
    <mergeCell ref="J537:K537"/>
    <mergeCell ref="N537:P537"/>
    <mergeCell ref="C538:D538"/>
    <mergeCell ref="F538:H538"/>
    <mergeCell ref="J538:K538"/>
    <mergeCell ref="N538:P538"/>
    <mergeCell ref="C535:D535"/>
    <mergeCell ref="F535:H535"/>
    <mergeCell ref="J535:K535"/>
    <mergeCell ref="N535:P535"/>
    <mergeCell ref="C536:D536"/>
    <mergeCell ref="F536:H536"/>
    <mergeCell ref="J536:K536"/>
    <mergeCell ref="N536:P536"/>
    <mergeCell ref="C533:D533"/>
    <mergeCell ref="F533:H533"/>
    <mergeCell ref="J533:K533"/>
    <mergeCell ref="N533:P533"/>
    <mergeCell ref="C534:D534"/>
    <mergeCell ref="F534:H534"/>
    <mergeCell ref="J534:K534"/>
    <mergeCell ref="N534:P534"/>
    <mergeCell ref="C543:D543"/>
    <mergeCell ref="F543:H543"/>
    <mergeCell ref="J543:K543"/>
    <mergeCell ref="N543:P543"/>
    <mergeCell ref="C544:D544"/>
    <mergeCell ref="F544:H544"/>
    <mergeCell ref="J544:K544"/>
    <mergeCell ref="N544:P544"/>
    <mergeCell ref="C541:D541"/>
    <mergeCell ref="F541:H541"/>
    <mergeCell ref="J541:K541"/>
    <mergeCell ref="N541:P541"/>
    <mergeCell ref="C542:D542"/>
    <mergeCell ref="F542:H542"/>
    <mergeCell ref="J542:K542"/>
    <mergeCell ref="N542:P542"/>
    <mergeCell ref="C539:D539"/>
    <mergeCell ref="F539:H539"/>
    <mergeCell ref="J539:K539"/>
    <mergeCell ref="N539:P539"/>
    <mergeCell ref="C540:D540"/>
    <mergeCell ref="F540:H540"/>
    <mergeCell ref="J540:K540"/>
    <mergeCell ref="N540:P540"/>
    <mergeCell ref="C549:D549"/>
    <mergeCell ref="F549:H549"/>
    <mergeCell ref="J549:K549"/>
    <mergeCell ref="N549:P549"/>
    <mergeCell ref="C550:D550"/>
    <mergeCell ref="F550:H550"/>
    <mergeCell ref="J550:K550"/>
    <mergeCell ref="N550:P550"/>
    <mergeCell ref="C547:D547"/>
    <mergeCell ref="F547:H547"/>
    <mergeCell ref="J547:K547"/>
    <mergeCell ref="N547:P547"/>
    <mergeCell ref="C548:D548"/>
    <mergeCell ref="F548:H548"/>
    <mergeCell ref="J548:K548"/>
    <mergeCell ref="N548:P548"/>
    <mergeCell ref="C545:D545"/>
    <mergeCell ref="F545:H545"/>
    <mergeCell ref="J545:K545"/>
    <mergeCell ref="N545:P545"/>
    <mergeCell ref="C546:D546"/>
    <mergeCell ref="F546:H546"/>
    <mergeCell ref="J546:K546"/>
    <mergeCell ref="N546:P546"/>
    <mergeCell ref="C555:D555"/>
    <mergeCell ref="F555:H555"/>
    <mergeCell ref="J555:K555"/>
    <mergeCell ref="N555:P555"/>
    <mergeCell ref="C556:D556"/>
    <mergeCell ref="F556:H556"/>
    <mergeCell ref="J556:K556"/>
    <mergeCell ref="N556:P556"/>
    <mergeCell ref="C553:D553"/>
    <mergeCell ref="F553:H553"/>
    <mergeCell ref="J553:K553"/>
    <mergeCell ref="N553:P553"/>
    <mergeCell ref="C554:D554"/>
    <mergeCell ref="F554:H554"/>
    <mergeCell ref="J554:K554"/>
    <mergeCell ref="N554:P554"/>
    <mergeCell ref="C551:D551"/>
    <mergeCell ref="F551:H551"/>
    <mergeCell ref="J551:K551"/>
    <mergeCell ref="N551:P551"/>
    <mergeCell ref="C552:D552"/>
    <mergeCell ref="F552:H552"/>
    <mergeCell ref="J552:K552"/>
    <mergeCell ref="N552:P552"/>
    <mergeCell ref="C561:D561"/>
    <mergeCell ref="F561:H561"/>
    <mergeCell ref="J561:K561"/>
    <mergeCell ref="N561:P561"/>
    <mergeCell ref="C562:D562"/>
    <mergeCell ref="F562:H562"/>
    <mergeCell ref="J562:K562"/>
    <mergeCell ref="N562:P562"/>
    <mergeCell ref="C559:D559"/>
    <mergeCell ref="F559:H559"/>
    <mergeCell ref="J559:K559"/>
    <mergeCell ref="N559:P559"/>
    <mergeCell ref="C560:D560"/>
    <mergeCell ref="F560:H560"/>
    <mergeCell ref="J560:K560"/>
    <mergeCell ref="N560:P560"/>
    <mergeCell ref="C557:D557"/>
    <mergeCell ref="F557:H557"/>
    <mergeCell ref="J557:K557"/>
    <mergeCell ref="N557:P557"/>
    <mergeCell ref="C558:D558"/>
    <mergeCell ref="F558:H558"/>
    <mergeCell ref="J558:K558"/>
    <mergeCell ref="N558:P558"/>
    <mergeCell ref="C567:D567"/>
    <mergeCell ref="F567:H567"/>
    <mergeCell ref="J567:K567"/>
    <mergeCell ref="N567:P567"/>
    <mergeCell ref="C568:D568"/>
    <mergeCell ref="F568:H568"/>
    <mergeCell ref="J568:K568"/>
    <mergeCell ref="N568:P568"/>
    <mergeCell ref="C565:D565"/>
    <mergeCell ref="F565:H565"/>
    <mergeCell ref="J565:K565"/>
    <mergeCell ref="N565:P565"/>
    <mergeCell ref="C566:D566"/>
    <mergeCell ref="F566:H566"/>
    <mergeCell ref="J566:K566"/>
    <mergeCell ref="N566:P566"/>
    <mergeCell ref="C563:D563"/>
    <mergeCell ref="F563:H563"/>
    <mergeCell ref="J563:K563"/>
    <mergeCell ref="N563:P563"/>
    <mergeCell ref="C564:D564"/>
    <mergeCell ref="F564:H564"/>
    <mergeCell ref="J564:K564"/>
    <mergeCell ref="N564:P564"/>
    <mergeCell ref="C573:D573"/>
    <mergeCell ref="F573:H573"/>
    <mergeCell ref="J573:K573"/>
    <mergeCell ref="N573:P573"/>
    <mergeCell ref="C574:D574"/>
    <mergeCell ref="F574:H574"/>
    <mergeCell ref="J574:K574"/>
    <mergeCell ref="N574:P574"/>
    <mergeCell ref="C571:D571"/>
    <mergeCell ref="F571:H571"/>
    <mergeCell ref="J571:K571"/>
    <mergeCell ref="N571:P571"/>
    <mergeCell ref="C572:D572"/>
    <mergeCell ref="F572:H572"/>
    <mergeCell ref="J572:K572"/>
    <mergeCell ref="N572:P572"/>
    <mergeCell ref="C569:D569"/>
    <mergeCell ref="F569:H569"/>
    <mergeCell ref="J569:K569"/>
    <mergeCell ref="N569:P569"/>
    <mergeCell ref="C570:D570"/>
    <mergeCell ref="F570:H570"/>
    <mergeCell ref="J570:K570"/>
    <mergeCell ref="N570:P570"/>
    <mergeCell ref="F579:H579"/>
    <mergeCell ref="C577:D577"/>
    <mergeCell ref="F577:H577"/>
    <mergeCell ref="J577:K577"/>
    <mergeCell ref="N577:P577"/>
    <mergeCell ref="C578:D578"/>
    <mergeCell ref="F578:H578"/>
    <mergeCell ref="J578:K578"/>
    <mergeCell ref="N578:P578"/>
    <mergeCell ref="C575:D575"/>
    <mergeCell ref="F575:H575"/>
    <mergeCell ref="J575:K575"/>
    <mergeCell ref="N575:P575"/>
    <mergeCell ref="C576:D576"/>
    <mergeCell ref="F576:H576"/>
    <mergeCell ref="J576:K576"/>
    <mergeCell ref="N576:P576"/>
  </mergeCells>
  <pageMargins left="0" right="0" top="0.74803149606299213" bottom="0" header="0.31496062992125984" footer="0.31496062992125984"/>
  <pageSetup paperSize="9" scale="70" orientation="landscape" r:id="rId1"/>
  <headerFooter alignWithMargins="0">
    <oddHeader>&amp;CBUDGET ECONOMICO COSTI 2018 DIPARTIMENTO DI SCIENZE AGRARIE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X219"/>
  <sheetViews>
    <sheetView topLeftCell="B49" workbookViewId="0">
      <selection activeCell="E49" sqref="E49:G49"/>
    </sheetView>
  </sheetViews>
  <sheetFormatPr defaultRowHeight="24.9" customHeight="1"/>
  <cols>
    <col min="1" max="1" width="0" style="49" hidden="1" customWidth="1"/>
    <col min="2" max="2" width="8.5546875" style="49" customWidth="1"/>
    <col min="3" max="3" width="0.109375" style="49" customWidth="1"/>
    <col min="4" max="4" width="16.5546875" style="49" customWidth="1"/>
    <col min="5" max="7" width="9.109375" style="49"/>
    <col min="8" max="8" width="14.5546875" style="49" bestFit="1" customWidth="1"/>
    <col min="9" max="12" width="9.109375" style="49"/>
    <col min="13" max="15" width="0" style="49" hidden="1" customWidth="1"/>
    <col min="16" max="16" width="8.33203125" style="49" hidden="1" customWidth="1"/>
    <col min="17" max="17" width="16.44140625" style="59" bestFit="1" customWidth="1"/>
    <col min="18" max="22" width="14.5546875" style="59" bestFit="1" customWidth="1"/>
    <col min="23" max="256" width="9.109375" style="49"/>
    <col min="257" max="257" width="0" style="49" hidden="1" customWidth="1"/>
    <col min="258" max="258" width="8.5546875" style="49" customWidth="1"/>
    <col min="259" max="259" width="0.109375" style="49" customWidth="1"/>
    <col min="260" max="260" width="16.5546875" style="49" customWidth="1"/>
    <col min="261" max="263" width="9.109375" style="49"/>
    <col min="264" max="264" width="14.5546875" style="49" bestFit="1" customWidth="1"/>
    <col min="265" max="268" width="9.109375" style="49"/>
    <col min="269" max="272" width="0" style="49" hidden="1" customWidth="1"/>
    <col min="273" max="273" width="16.44140625" style="49" bestFit="1" customWidth="1"/>
    <col min="274" max="278" width="14.5546875" style="49" bestFit="1" customWidth="1"/>
    <col min="279" max="512" width="9.109375" style="49"/>
    <col min="513" max="513" width="0" style="49" hidden="1" customWidth="1"/>
    <col min="514" max="514" width="8.5546875" style="49" customWidth="1"/>
    <col min="515" max="515" width="0.109375" style="49" customWidth="1"/>
    <col min="516" max="516" width="16.5546875" style="49" customWidth="1"/>
    <col min="517" max="519" width="9.109375" style="49"/>
    <col min="520" max="520" width="14.5546875" style="49" bestFit="1" customWidth="1"/>
    <col min="521" max="524" width="9.109375" style="49"/>
    <col min="525" max="528" width="0" style="49" hidden="1" customWidth="1"/>
    <col min="529" max="529" width="16.44140625" style="49" bestFit="1" customWidth="1"/>
    <col min="530" max="534" width="14.5546875" style="49" bestFit="1" customWidth="1"/>
    <col min="535" max="768" width="9.109375" style="49"/>
    <col min="769" max="769" width="0" style="49" hidden="1" customWidth="1"/>
    <col min="770" max="770" width="8.5546875" style="49" customWidth="1"/>
    <col min="771" max="771" width="0.109375" style="49" customWidth="1"/>
    <col min="772" max="772" width="16.5546875" style="49" customWidth="1"/>
    <col min="773" max="775" width="9.109375" style="49"/>
    <col min="776" max="776" width="14.5546875" style="49" bestFit="1" customWidth="1"/>
    <col min="777" max="780" width="9.109375" style="49"/>
    <col min="781" max="784" width="0" style="49" hidden="1" customWidth="1"/>
    <col min="785" max="785" width="16.44140625" style="49" bestFit="1" customWidth="1"/>
    <col min="786" max="790" width="14.5546875" style="49" bestFit="1" customWidth="1"/>
    <col min="791" max="1024" width="9.109375" style="49"/>
    <col min="1025" max="1025" width="0" style="49" hidden="1" customWidth="1"/>
    <col min="1026" max="1026" width="8.5546875" style="49" customWidth="1"/>
    <col min="1027" max="1027" width="0.109375" style="49" customWidth="1"/>
    <col min="1028" max="1028" width="16.5546875" style="49" customWidth="1"/>
    <col min="1029" max="1031" width="9.109375" style="49"/>
    <col min="1032" max="1032" width="14.5546875" style="49" bestFit="1" customWidth="1"/>
    <col min="1033" max="1036" width="9.109375" style="49"/>
    <col min="1037" max="1040" width="0" style="49" hidden="1" customWidth="1"/>
    <col min="1041" max="1041" width="16.44140625" style="49" bestFit="1" customWidth="1"/>
    <col min="1042" max="1046" width="14.5546875" style="49" bestFit="1" customWidth="1"/>
    <col min="1047" max="1280" width="9.109375" style="49"/>
    <col min="1281" max="1281" width="0" style="49" hidden="1" customWidth="1"/>
    <col min="1282" max="1282" width="8.5546875" style="49" customWidth="1"/>
    <col min="1283" max="1283" width="0.109375" style="49" customWidth="1"/>
    <col min="1284" max="1284" width="16.5546875" style="49" customWidth="1"/>
    <col min="1285" max="1287" width="9.109375" style="49"/>
    <col min="1288" max="1288" width="14.5546875" style="49" bestFit="1" customWidth="1"/>
    <col min="1289" max="1292" width="9.109375" style="49"/>
    <col min="1293" max="1296" width="0" style="49" hidden="1" customWidth="1"/>
    <col min="1297" max="1297" width="16.44140625" style="49" bestFit="1" customWidth="1"/>
    <col min="1298" max="1302" width="14.5546875" style="49" bestFit="1" customWidth="1"/>
    <col min="1303" max="1536" width="9.109375" style="49"/>
    <col min="1537" max="1537" width="0" style="49" hidden="1" customWidth="1"/>
    <col min="1538" max="1538" width="8.5546875" style="49" customWidth="1"/>
    <col min="1539" max="1539" width="0.109375" style="49" customWidth="1"/>
    <col min="1540" max="1540" width="16.5546875" style="49" customWidth="1"/>
    <col min="1541" max="1543" width="9.109375" style="49"/>
    <col min="1544" max="1544" width="14.5546875" style="49" bestFit="1" customWidth="1"/>
    <col min="1545" max="1548" width="9.109375" style="49"/>
    <col min="1549" max="1552" width="0" style="49" hidden="1" customWidth="1"/>
    <col min="1553" max="1553" width="16.44140625" style="49" bestFit="1" customWidth="1"/>
    <col min="1554" max="1558" width="14.5546875" style="49" bestFit="1" customWidth="1"/>
    <col min="1559" max="1792" width="9.109375" style="49"/>
    <col min="1793" max="1793" width="0" style="49" hidden="1" customWidth="1"/>
    <col min="1794" max="1794" width="8.5546875" style="49" customWidth="1"/>
    <col min="1795" max="1795" width="0.109375" style="49" customWidth="1"/>
    <col min="1796" max="1796" width="16.5546875" style="49" customWidth="1"/>
    <col min="1797" max="1799" width="9.109375" style="49"/>
    <col min="1800" max="1800" width="14.5546875" style="49" bestFit="1" customWidth="1"/>
    <col min="1801" max="1804" width="9.109375" style="49"/>
    <col min="1805" max="1808" width="0" style="49" hidden="1" customWidth="1"/>
    <col min="1809" max="1809" width="16.44140625" style="49" bestFit="1" customWidth="1"/>
    <col min="1810" max="1814" width="14.5546875" style="49" bestFit="1" customWidth="1"/>
    <col min="1815" max="2048" width="9.109375" style="49"/>
    <col min="2049" max="2049" width="0" style="49" hidden="1" customWidth="1"/>
    <col min="2050" max="2050" width="8.5546875" style="49" customWidth="1"/>
    <col min="2051" max="2051" width="0.109375" style="49" customWidth="1"/>
    <col min="2052" max="2052" width="16.5546875" style="49" customWidth="1"/>
    <col min="2053" max="2055" width="9.109375" style="49"/>
    <col min="2056" max="2056" width="14.5546875" style="49" bestFit="1" customWidth="1"/>
    <col min="2057" max="2060" width="9.109375" style="49"/>
    <col min="2061" max="2064" width="0" style="49" hidden="1" customWidth="1"/>
    <col min="2065" max="2065" width="16.44140625" style="49" bestFit="1" customWidth="1"/>
    <col min="2066" max="2070" width="14.5546875" style="49" bestFit="1" customWidth="1"/>
    <col min="2071" max="2304" width="9.109375" style="49"/>
    <col min="2305" max="2305" width="0" style="49" hidden="1" customWidth="1"/>
    <col min="2306" max="2306" width="8.5546875" style="49" customWidth="1"/>
    <col min="2307" max="2307" width="0.109375" style="49" customWidth="1"/>
    <col min="2308" max="2308" width="16.5546875" style="49" customWidth="1"/>
    <col min="2309" max="2311" width="9.109375" style="49"/>
    <col min="2312" max="2312" width="14.5546875" style="49" bestFit="1" customWidth="1"/>
    <col min="2313" max="2316" width="9.109375" style="49"/>
    <col min="2317" max="2320" width="0" style="49" hidden="1" customWidth="1"/>
    <col min="2321" max="2321" width="16.44140625" style="49" bestFit="1" customWidth="1"/>
    <col min="2322" max="2326" width="14.5546875" style="49" bestFit="1" customWidth="1"/>
    <col min="2327" max="2560" width="9.109375" style="49"/>
    <col min="2561" max="2561" width="0" style="49" hidden="1" customWidth="1"/>
    <col min="2562" max="2562" width="8.5546875" style="49" customWidth="1"/>
    <col min="2563" max="2563" width="0.109375" style="49" customWidth="1"/>
    <col min="2564" max="2564" width="16.5546875" style="49" customWidth="1"/>
    <col min="2565" max="2567" width="9.109375" style="49"/>
    <col min="2568" max="2568" width="14.5546875" style="49" bestFit="1" customWidth="1"/>
    <col min="2569" max="2572" width="9.109375" style="49"/>
    <col min="2573" max="2576" width="0" style="49" hidden="1" customWidth="1"/>
    <col min="2577" max="2577" width="16.44140625" style="49" bestFit="1" customWidth="1"/>
    <col min="2578" max="2582" width="14.5546875" style="49" bestFit="1" customWidth="1"/>
    <col min="2583" max="2816" width="9.109375" style="49"/>
    <col min="2817" max="2817" width="0" style="49" hidden="1" customWidth="1"/>
    <col min="2818" max="2818" width="8.5546875" style="49" customWidth="1"/>
    <col min="2819" max="2819" width="0.109375" style="49" customWidth="1"/>
    <col min="2820" max="2820" width="16.5546875" style="49" customWidth="1"/>
    <col min="2821" max="2823" width="9.109375" style="49"/>
    <col min="2824" max="2824" width="14.5546875" style="49" bestFit="1" customWidth="1"/>
    <col min="2825" max="2828" width="9.109375" style="49"/>
    <col min="2829" max="2832" width="0" style="49" hidden="1" customWidth="1"/>
    <col min="2833" max="2833" width="16.44140625" style="49" bestFit="1" customWidth="1"/>
    <col min="2834" max="2838" width="14.5546875" style="49" bestFit="1" customWidth="1"/>
    <col min="2839" max="3072" width="9.109375" style="49"/>
    <col min="3073" max="3073" width="0" style="49" hidden="1" customWidth="1"/>
    <col min="3074" max="3074" width="8.5546875" style="49" customWidth="1"/>
    <col min="3075" max="3075" width="0.109375" style="49" customWidth="1"/>
    <col min="3076" max="3076" width="16.5546875" style="49" customWidth="1"/>
    <col min="3077" max="3079" width="9.109375" style="49"/>
    <col min="3080" max="3080" width="14.5546875" style="49" bestFit="1" customWidth="1"/>
    <col min="3081" max="3084" width="9.109375" style="49"/>
    <col min="3085" max="3088" width="0" style="49" hidden="1" customWidth="1"/>
    <col min="3089" max="3089" width="16.44140625" style="49" bestFit="1" customWidth="1"/>
    <col min="3090" max="3094" width="14.5546875" style="49" bestFit="1" customWidth="1"/>
    <col min="3095" max="3328" width="9.109375" style="49"/>
    <col min="3329" max="3329" width="0" style="49" hidden="1" customWidth="1"/>
    <col min="3330" max="3330" width="8.5546875" style="49" customWidth="1"/>
    <col min="3331" max="3331" width="0.109375" style="49" customWidth="1"/>
    <col min="3332" max="3332" width="16.5546875" style="49" customWidth="1"/>
    <col min="3333" max="3335" width="9.109375" style="49"/>
    <col min="3336" max="3336" width="14.5546875" style="49" bestFit="1" customWidth="1"/>
    <col min="3337" max="3340" width="9.109375" style="49"/>
    <col min="3341" max="3344" width="0" style="49" hidden="1" customWidth="1"/>
    <col min="3345" max="3345" width="16.44140625" style="49" bestFit="1" customWidth="1"/>
    <col min="3346" max="3350" width="14.5546875" style="49" bestFit="1" customWidth="1"/>
    <col min="3351" max="3584" width="9.109375" style="49"/>
    <col min="3585" max="3585" width="0" style="49" hidden="1" customWidth="1"/>
    <col min="3586" max="3586" width="8.5546875" style="49" customWidth="1"/>
    <col min="3587" max="3587" width="0.109375" style="49" customWidth="1"/>
    <col min="3588" max="3588" width="16.5546875" style="49" customWidth="1"/>
    <col min="3589" max="3591" width="9.109375" style="49"/>
    <col min="3592" max="3592" width="14.5546875" style="49" bestFit="1" customWidth="1"/>
    <col min="3593" max="3596" width="9.109375" style="49"/>
    <col min="3597" max="3600" width="0" style="49" hidden="1" customWidth="1"/>
    <col min="3601" max="3601" width="16.44140625" style="49" bestFit="1" customWidth="1"/>
    <col min="3602" max="3606" width="14.5546875" style="49" bestFit="1" customWidth="1"/>
    <col min="3607" max="3840" width="9.109375" style="49"/>
    <col min="3841" max="3841" width="0" style="49" hidden="1" customWidth="1"/>
    <col min="3842" max="3842" width="8.5546875" style="49" customWidth="1"/>
    <col min="3843" max="3843" width="0.109375" style="49" customWidth="1"/>
    <col min="3844" max="3844" width="16.5546875" style="49" customWidth="1"/>
    <col min="3845" max="3847" width="9.109375" style="49"/>
    <col min="3848" max="3848" width="14.5546875" style="49" bestFit="1" customWidth="1"/>
    <col min="3849" max="3852" width="9.109375" style="49"/>
    <col min="3853" max="3856" width="0" style="49" hidden="1" customWidth="1"/>
    <col min="3857" max="3857" width="16.44140625" style="49" bestFit="1" customWidth="1"/>
    <col min="3858" max="3862" width="14.5546875" style="49" bestFit="1" customWidth="1"/>
    <col min="3863" max="4096" width="9.109375" style="49"/>
    <col min="4097" max="4097" width="0" style="49" hidden="1" customWidth="1"/>
    <col min="4098" max="4098" width="8.5546875" style="49" customWidth="1"/>
    <col min="4099" max="4099" width="0.109375" style="49" customWidth="1"/>
    <col min="4100" max="4100" width="16.5546875" style="49" customWidth="1"/>
    <col min="4101" max="4103" width="9.109375" style="49"/>
    <col min="4104" max="4104" width="14.5546875" style="49" bestFit="1" customWidth="1"/>
    <col min="4105" max="4108" width="9.109375" style="49"/>
    <col min="4109" max="4112" width="0" style="49" hidden="1" customWidth="1"/>
    <col min="4113" max="4113" width="16.44140625" style="49" bestFit="1" customWidth="1"/>
    <col min="4114" max="4118" width="14.5546875" style="49" bestFit="1" customWidth="1"/>
    <col min="4119" max="4352" width="9.109375" style="49"/>
    <col min="4353" max="4353" width="0" style="49" hidden="1" customWidth="1"/>
    <col min="4354" max="4354" width="8.5546875" style="49" customWidth="1"/>
    <col min="4355" max="4355" width="0.109375" style="49" customWidth="1"/>
    <col min="4356" max="4356" width="16.5546875" style="49" customWidth="1"/>
    <col min="4357" max="4359" width="9.109375" style="49"/>
    <col min="4360" max="4360" width="14.5546875" style="49" bestFit="1" customWidth="1"/>
    <col min="4361" max="4364" width="9.109375" style="49"/>
    <col min="4365" max="4368" width="0" style="49" hidden="1" customWidth="1"/>
    <col min="4369" max="4369" width="16.44140625" style="49" bestFit="1" customWidth="1"/>
    <col min="4370" max="4374" width="14.5546875" style="49" bestFit="1" customWidth="1"/>
    <col min="4375" max="4608" width="9.109375" style="49"/>
    <col min="4609" max="4609" width="0" style="49" hidden="1" customWidth="1"/>
    <col min="4610" max="4610" width="8.5546875" style="49" customWidth="1"/>
    <col min="4611" max="4611" width="0.109375" style="49" customWidth="1"/>
    <col min="4612" max="4612" width="16.5546875" style="49" customWidth="1"/>
    <col min="4613" max="4615" width="9.109375" style="49"/>
    <col min="4616" max="4616" width="14.5546875" style="49" bestFit="1" customWidth="1"/>
    <col min="4617" max="4620" width="9.109375" style="49"/>
    <col min="4621" max="4624" width="0" style="49" hidden="1" customWidth="1"/>
    <col min="4625" max="4625" width="16.44140625" style="49" bestFit="1" customWidth="1"/>
    <col min="4626" max="4630" width="14.5546875" style="49" bestFit="1" customWidth="1"/>
    <col min="4631" max="4864" width="9.109375" style="49"/>
    <col min="4865" max="4865" width="0" style="49" hidden="1" customWidth="1"/>
    <col min="4866" max="4866" width="8.5546875" style="49" customWidth="1"/>
    <col min="4867" max="4867" width="0.109375" style="49" customWidth="1"/>
    <col min="4868" max="4868" width="16.5546875" style="49" customWidth="1"/>
    <col min="4869" max="4871" width="9.109375" style="49"/>
    <col min="4872" max="4872" width="14.5546875" style="49" bestFit="1" customWidth="1"/>
    <col min="4873" max="4876" width="9.109375" style="49"/>
    <col min="4877" max="4880" width="0" style="49" hidden="1" customWidth="1"/>
    <col min="4881" max="4881" width="16.44140625" style="49" bestFit="1" customWidth="1"/>
    <col min="4882" max="4886" width="14.5546875" style="49" bestFit="1" customWidth="1"/>
    <col min="4887" max="5120" width="9.109375" style="49"/>
    <col min="5121" max="5121" width="0" style="49" hidden="1" customWidth="1"/>
    <col min="5122" max="5122" width="8.5546875" style="49" customWidth="1"/>
    <col min="5123" max="5123" width="0.109375" style="49" customWidth="1"/>
    <col min="5124" max="5124" width="16.5546875" style="49" customWidth="1"/>
    <col min="5125" max="5127" width="9.109375" style="49"/>
    <col min="5128" max="5128" width="14.5546875" style="49" bestFit="1" customWidth="1"/>
    <col min="5129" max="5132" width="9.109375" style="49"/>
    <col min="5133" max="5136" width="0" style="49" hidden="1" customWidth="1"/>
    <col min="5137" max="5137" width="16.44140625" style="49" bestFit="1" customWidth="1"/>
    <col min="5138" max="5142" width="14.5546875" style="49" bestFit="1" customWidth="1"/>
    <col min="5143" max="5376" width="9.109375" style="49"/>
    <col min="5377" max="5377" width="0" style="49" hidden="1" customWidth="1"/>
    <col min="5378" max="5378" width="8.5546875" style="49" customWidth="1"/>
    <col min="5379" max="5379" width="0.109375" style="49" customWidth="1"/>
    <col min="5380" max="5380" width="16.5546875" style="49" customWidth="1"/>
    <col min="5381" max="5383" width="9.109375" style="49"/>
    <col min="5384" max="5384" width="14.5546875" style="49" bestFit="1" customWidth="1"/>
    <col min="5385" max="5388" width="9.109375" style="49"/>
    <col min="5389" max="5392" width="0" style="49" hidden="1" customWidth="1"/>
    <col min="5393" max="5393" width="16.44140625" style="49" bestFit="1" customWidth="1"/>
    <col min="5394" max="5398" width="14.5546875" style="49" bestFit="1" customWidth="1"/>
    <col min="5399" max="5632" width="9.109375" style="49"/>
    <col min="5633" max="5633" width="0" style="49" hidden="1" customWidth="1"/>
    <col min="5634" max="5634" width="8.5546875" style="49" customWidth="1"/>
    <col min="5635" max="5635" width="0.109375" style="49" customWidth="1"/>
    <col min="5636" max="5636" width="16.5546875" style="49" customWidth="1"/>
    <col min="5637" max="5639" width="9.109375" style="49"/>
    <col min="5640" max="5640" width="14.5546875" style="49" bestFit="1" customWidth="1"/>
    <col min="5641" max="5644" width="9.109375" style="49"/>
    <col min="5645" max="5648" width="0" style="49" hidden="1" customWidth="1"/>
    <col min="5649" max="5649" width="16.44140625" style="49" bestFit="1" customWidth="1"/>
    <col min="5650" max="5654" width="14.5546875" style="49" bestFit="1" customWidth="1"/>
    <col min="5655" max="5888" width="9.109375" style="49"/>
    <col min="5889" max="5889" width="0" style="49" hidden="1" customWidth="1"/>
    <col min="5890" max="5890" width="8.5546875" style="49" customWidth="1"/>
    <col min="5891" max="5891" width="0.109375" style="49" customWidth="1"/>
    <col min="5892" max="5892" width="16.5546875" style="49" customWidth="1"/>
    <col min="5893" max="5895" width="9.109375" style="49"/>
    <col min="5896" max="5896" width="14.5546875" style="49" bestFit="1" customWidth="1"/>
    <col min="5897" max="5900" width="9.109375" style="49"/>
    <col min="5901" max="5904" width="0" style="49" hidden="1" customWidth="1"/>
    <col min="5905" max="5905" width="16.44140625" style="49" bestFit="1" customWidth="1"/>
    <col min="5906" max="5910" width="14.5546875" style="49" bestFit="1" customWidth="1"/>
    <col min="5911" max="6144" width="9.109375" style="49"/>
    <col min="6145" max="6145" width="0" style="49" hidden="1" customWidth="1"/>
    <col min="6146" max="6146" width="8.5546875" style="49" customWidth="1"/>
    <col min="6147" max="6147" width="0.109375" style="49" customWidth="1"/>
    <col min="6148" max="6148" width="16.5546875" style="49" customWidth="1"/>
    <col min="6149" max="6151" width="9.109375" style="49"/>
    <col min="6152" max="6152" width="14.5546875" style="49" bestFit="1" customWidth="1"/>
    <col min="6153" max="6156" width="9.109375" style="49"/>
    <col min="6157" max="6160" width="0" style="49" hidden="1" customWidth="1"/>
    <col min="6161" max="6161" width="16.44140625" style="49" bestFit="1" customWidth="1"/>
    <col min="6162" max="6166" width="14.5546875" style="49" bestFit="1" customWidth="1"/>
    <col min="6167" max="6400" width="9.109375" style="49"/>
    <col min="6401" max="6401" width="0" style="49" hidden="1" customWidth="1"/>
    <col min="6402" max="6402" width="8.5546875" style="49" customWidth="1"/>
    <col min="6403" max="6403" width="0.109375" style="49" customWidth="1"/>
    <col min="6404" max="6404" width="16.5546875" style="49" customWidth="1"/>
    <col min="6405" max="6407" width="9.109375" style="49"/>
    <col min="6408" max="6408" width="14.5546875" style="49" bestFit="1" customWidth="1"/>
    <col min="6409" max="6412" width="9.109375" style="49"/>
    <col min="6413" max="6416" width="0" style="49" hidden="1" customWidth="1"/>
    <col min="6417" max="6417" width="16.44140625" style="49" bestFit="1" customWidth="1"/>
    <col min="6418" max="6422" width="14.5546875" style="49" bestFit="1" customWidth="1"/>
    <col min="6423" max="6656" width="9.109375" style="49"/>
    <col min="6657" max="6657" width="0" style="49" hidden="1" customWidth="1"/>
    <col min="6658" max="6658" width="8.5546875" style="49" customWidth="1"/>
    <col min="6659" max="6659" width="0.109375" style="49" customWidth="1"/>
    <col min="6660" max="6660" width="16.5546875" style="49" customWidth="1"/>
    <col min="6661" max="6663" width="9.109375" style="49"/>
    <col min="6664" max="6664" width="14.5546875" style="49" bestFit="1" customWidth="1"/>
    <col min="6665" max="6668" width="9.109375" style="49"/>
    <col min="6669" max="6672" width="0" style="49" hidden="1" customWidth="1"/>
    <col min="6673" max="6673" width="16.44140625" style="49" bestFit="1" customWidth="1"/>
    <col min="6674" max="6678" width="14.5546875" style="49" bestFit="1" customWidth="1"/>
    <col min="6679" max="6912" width="9.109375" style="49"/>
    <col min="6913" max="6913" width="0" style="49" hidden="1" customWidth="1"/>
    <col min="6914" max="6914" width="8.5546875" style="49" customWidth="1"/>
    <col min="6915" max="6915" width="0.109375" style="49" customWidth="1"/>
    <col min="6916" max="6916" width="16.5546875" style="49" customWidth="1"/>
    <col min="6917" max="6919" width="9.109375" style="49"/>
    <col min="6920" max="6920" width="14.5546875" style="49" bestFit="1" customWidth="1"/>
    <col min="6921" max="6924" width="9.109375" style="49"/>
    <col min="6925" max="6928" width="0" style="49" hidden="1" customWidth="1"/>
    <col min="6929" max="6929" width="16.44140625" style="49" bestFit="1" customWidth="1"/>
    <col min="6930" max="6934" width="14.5546875" style="49" bestFit="1" customWidth="1"/>
    <col min="6935" max="7168" width="9.109375" style="49"/>
    <col min="7169" max="7169" width="0" style="49" hidden="1" customWidth="1"/>
    <col min="7170" max="7170" width="8.5546875" style="49" customWidth="1"/>
    <col min="7171" max="7171" width="0.109375" style="49" customWidth="1"/>
    <col min="7172" max="7172" width="16.5546875" style="49" customWidth="1"/>
    <col min="7173" max="7175" width="9.109375" style="49"/>
    <col min="7176" max="7176" width="14.5546875" style="49" bestFit="1" customWidth="1"/>
    <col min="7177" max="7180" width="9.109375" style="49"/>
    <col min="7181" max="7184" width="0" style="49" hidden="1" customWidth="1"/>
    <col min="7185" max="7185" width="16.44140625" style="49" bestFit="1" customWidth="1"/>
    <col min="7186" max="7190" width="14.5546875" style="49" bestFit="1" customWidth="1"/>
    <col min="7191" max="7424" width="9.109375" style="49"/>
    <col min="7425" max="7425" width="0" style="49" hidden="1" customWidth="1"/>
    <col min="7426" max="7426" width="8.5546875" style="49" customWidth="1"/>
    <col min="7427" max="7427" width="0.109375" style="49" customWidth="1"/>
    <col min="7428" max="7428" width="16.5546875" style="49" customWidth="1"/>
    <col min="7429" max="7431" width="9.109375" style="49"/>
    <col min="7432" max="7432" width="14.5546875" style="49" bestFit="1" customWidth="1"/>
    <col min="7433" max="7436" width="9.109375" style="49"/>
    <col min="7437" max="7440" width="0" style="49" hidden="1" customWidth="1"/>
    <col min="7441" max="7441" width="16.44140625" style="49" bestFit="1" customWidth="1"/>
    <col min="7442" max="7446" width="14.5546875" style="49" bestFit="1" customWidth="1"/>
    <col min="7447" max="7680" width="9.109375" style="49"/>
    <col min="7681" max="7681" width="0" style="49" hidden="1" customWidth="1"/>
    <col min="7682" max="7682" width="8.5546875" style="49" customWidth="1"/>
    <col min="7683" max="7683" width="0.109375" style="49" customWidth="1"/>
    <col min="7684" max="7684" width="16.5546875" style="49" customWidth="1"/>
    <col min="7685" max="7687" width="9.109375" style="49"/>
    <col min="7688" max="7688" width="14.5546875" style="49" bestFit="1" customWidth="1"/>
    <col min="7689" max="7692" width="9.109375" style="49"/>
    <col min="7693" max="7696" width="0" style="49" hidden="1" customWidth="1"/>
    <col min="7697" max="7697" width="16.44140625" style="49" bestFit="1" customWidth="1"/>
    <col min="7698" max="7702" width="14.5546875" style="49" bestFit="1" customWidth="1"/>
    <col min="7703" max="7936" width="9.109375" style="49"/>
    <col min="7937" max="7937" width="0" style="49" hidden="1" customWidth="1"/>
    <col min="7938" max="7938" width="8.5546875" style="49" customWidth="1"/>
    <col min="7939" max="7939" width="0.109375" style="49" customWidth="1"/>
    <col min="7940" max="7940" width="16.5546875" style="49" customWidth="1"/>
    <col min="7941" max="7943" width="9.109375" style="49"/>
    <col min="7944" max="7944" width="14.5546875" style="49" bestFit="1" customWidth="1"/>
    <col min="7945" max="7948" width="9.109375" style="49"/>
    <col min="7949" max="7952" width="0" style="49" hidden="1" customWidth="1"/>
    <col min="7953" max="7953" width="16.44140625" style="49" bestFit="1" customWidth="1"/>
    <col min="7954" max="7958" width="14.5546875" style="49" bestFit="1" customWidth="1"/>
    <col min="7959" max="8192" width="9.109375" style="49"/>
    <col min="8193" max="8193" width="0" style="49" hidden="1" customWidth="1"/>
    <col min="8194" max="8194" width="8.5546875" style="49" customWidth="1"/>
    <col min="8195" max="8195" width="0.109375" style="49" customWidth="1"/>
    <col min="8196" max="8196" width="16.5546875" style="49" customWidth="1"/>
    <col min="8197" max="8199" width="9.109375" style="49"/>
    <col min="8200" max="8200" width="14.5546875" style="49" bestFit="1" customWidth="1"/>
    <col min="8201" max="8204" width="9.109375" style="49"/>
    <col min="8205" max="8208" width="0" style="49" hidden="1" customWidth="1"/>
    <col min="8209" max="8209" width="16.44140625" style="49" bestFit="1" customWidth="1"/>
    <col min="8210" max="8214" width="14.5546875" style="49" bestFit="1" customWidth="1"/>
    <col min="8215" max="8448" width="9.109375" style="49"/>
    <col min="8449" max="8449" width="0" style="49" hidden="1" customWidth="1"/>
    <col min="8450" max="8450" width="8.5546875" style="49" customWidth="1"/>
    <col min="8451" max="8451" width="0.109375" style="49" customWidth="1"/>
    <col min="8452" max="8452" width="16.5546875" style="49" customWidth="1"/>
    <col min="8453" max="8455" width="9.109375" style="49"/>
    <col min="8456" max="8456" width="14.5546875" style="49" bestFit="1" customWidth="1"/>
    <col min="8457" max="8460" width="9.109375" style="49"/>
    <col min="8461" max="8464" width="0" style="49" hidden="1" customWidth="1"/>
    <col min="8465" max="8465" width="16.44140625" style="49" bestFit="1" customWidth="1"/>
    <col min="8466" max="8470" width="14.5546875" style="49" bestFit="1" customWidth="1"/>
    <col min="8471" max="8704" width="9.109375" style="49"/>
    <col min="8705" max="8705" width="0" style="49" hidden="1" customWidth="1"/>
    <col min="8706" max="8706" width="8.5546875" style="49" customWidth="1"/>
    <col min="8707" max="8707" width="0.109375" style="49" customWidth="1"/>
    <col min="8708" max="8708" width="16.5546875" style="49" customWidth="1"/>
    <col min="8709" max="8711" width="9.109375" style="49"/>
    <col min="8712" max="8712" width="14.5546875" style="49" bestFit="1" customWidth="1"/>
    <col min="8713" max="8716" width="9.109375" style="49"/>
    <col min="8717" max="8720" width="0" style="49" hidden="1" customWidth="1"/>
    <col min="8721" max="8721" width="16.44140625" style="49" bestFit="1" customWidth="1"/>
    <col min="8722" max="8726" width="14.5546875" style="49" bestFit="1" customWidth="1"/>
    <col min="8727" max="8960" width="9.109375" style="49"/>
    <col min="8961" max="8961" width="0" style="49" hidden="1" customWidth="1"/>
    <col min="8962" max="8962" width="8.5546875" style="49" customWidth="1"/>
    <col min="8963" max="8963" width="0.109375" style="49" customWidth="1"/>
    <col min="8964" max="8964" width="16.5546875" style="49" customWidth="1"/>
    <col min="8965" max="8967" width="9.109375" style="49"/>
    <col min="8968" max="8968" width="14.5546875" style="49" bestFit="1" customWidth="1"/>
    <col min="8969" max="8972" width="9.109375" style="49"/>
    <col min="8973" max="8976" width="0" style="49" hidden="1" customWidth="1"/>
    <col min="8977" max="8977" width="16.44140625" style="49" bestFit="1" customWidth="1"/>
    <col min="8978" max="8982" width="14.5546875" style="49" bestFit="1" customWidth="1"/>
    <col min="8983" max="9216" width="9.109375" style="49"/>
    <col min="9217" max="9217" width="0" style="49" hidden="1" customWidth="1"/>
    <col min="9218" max="9218" width="8.5546875" style="49" customWidth="1"/>
    <col min="9219" max="9219" width="0.109375" style="49" customWidth="1"/>
    <col min="9220" max="9220" width="16.5546875" style="49" customWidth="1"/>
    <col min="9221" max="9223" width="9.109375" style="49"/>
    <col min="9224" max="9224" width="14.5546875" style="49" bestFit="1" customWidth="1"/>
    <col min="9225" max="9228" width="9.109375" style="49"/>
    <col min="9229" max="9232" width="0" style="49" hidden="1" customWidth="1"/>
    <col min="9233" max="9233" width="16.44140625" style="49" bestFit="1" customWidth="1"/>
    <col min="9234" max="9238" width="14.5546875" style="49" bestFit="1" customWidth="1"/>
    <col min="9239" max="9472" width="9.109375" style="49"/>
    <col min="9473" max="9473" width="0" style="49" hidden="1" customWidth="1"/>
    <col min="9474" max="9474" width="8.5546875" style="49" customWidth="1"/>
    <col min="9475" max="9475" width="0.109375" style="49" customWidth="1"/>
    <col min="9476" max="9476" width="16.5546875" style="49" customWidth="1"/>
    <col min="9477" max="9479" width="9.109375" style="49"/>
    <col min="9480" max="9480" width="14.5546875" style="49" bestFit="1" customWidth="1"/>
    <col min="9481" max="9484" width="9.109375" style="49"/>
    <col min="9485" max="9488" width="0" style="49" hidden="1" customWidth="1"/>
    <col min="9489" max="9489" width="16.44140625" style="49" bestFit="1" customWidth="1"/>
    <col min="9490" max="9494" width="14.5546875" style="49" bestFit="1" customWidth="1"/>
    <col min="9495" max="9728" width="9.109375" style="49"/>
    <col min="9729" max="9729" width="0" style="49" hidden="1" customWidth="1"/>
    <col min="9730" max="9730" width="8.5546875" style="49" customWidth="1"/>
    <col min="9731" max="9731" width="0.109375" style="49" customWidth="1"/>
    <col min="9732" max="9732" width="16.5546875" style="49" customWidth="1"/>
    <col min="9733" max="9735" width="9.109375" style="49"/>
    <col min="9736" max="9736" width="14.5546875" style="49" bestFit="1" customWidth="1"/>
    <col min="9737" max="9740" width="9.109375" style="49"/>
    <col min="9741" max="9744" width="0" style="49" hidden="1" customWidth="1"/>
    <col min="9745" max="9745" width="16.44140625" style="49" bestFit="1" customWidth="1"/>
    <col min="9746" max="9750" width="14.5546875" style="49" bestFit="1" customWidth="1"/>
    <col min="9751" max="9984" width="9.109375" style="49"/>
    <col min="9985" max="9985" width="0" style="49" hidden="1" customWidth="1"/>
    <col min="9986" max="9986" width="8.5546875" style="49" customWidth="1"/>
    <col min="9987" max="9987" width="0.109375" style="49" customWidth="1"/>
    <col min="9988" max="9988" width="16.5546875" style="49" customWidth="1"/>
    <col min="9989" max="9991" width="9.109375" style="49"/>
    <col min="9992" max="9992" width="14.5546875" style="49" bestFit="1" customWidth="1"/>
    <col min="9993" max="9996" width="9.109375" style="49"/>
    <col min="9997" max="10000" width="0" style="49" hidden="1" customWidth="1"/>
    <col min="10001" max="10001" width="16.44140625" style="49" bestFit="1" customWidth="1"/>
    <col min="10002" max="10006" width="14.5546875" style="49" bestFit="1" customWidth="1"/>
    <col min="10007" max="10240" width="9.109375" style="49"/>
    <col min="10241" max="10241" width="0" style="49" hidden="1" customWidth="1"/>
    <col min="10242" max="10242" width="8.5546875" style="49" customWidth="1"/>
    <col min="10243" max="10243" width="0.109375" style="49" customWidth="1"/>
    <col min="10244" max="10244" width="16.5546875" style="49" customWidth="1"/>
    <col min="10245" max="10247" width="9.109375" style="49"/>
    <col min="10248" max="10248" width="14.5546875" style="49" bestFit="1" customWidth="1"/>
    <col min="10249" max="10252" width="9.109375" style="49"/>
    <col min="10253" max="10256" width="0" style="49" hidden="1" customWidth="1"/>
    <col min="10257" max="10257" width="16.44140625" style="49" bestFit="1" customWidth="1"/>
    <col min="10258" max="10262" width="14.5546875" style="49" bestFit="1" customWidth="1"/>
    <col min="10263" max="10496" width="9.109375" style="49"/>
    <col min="10497" max="10497" width="0" style="49" hidden="1" customWidth="1"/>
    <col min="10498" max="10498" width="8.5546875" style="49" customWidth="1"/>
    <col min="10499" max="10499" width="0.109375" style="49" customWidth="1"/>
    <col min="10500" max="10500" width="16.5546875" style="49" customWidth="1"/>
    <col min="10501" max="10503" width="9.109375" style="49"/>
    <col min="10504" max="10504" width="14.5546875" style="49" bestFit="1" customWidth="1"/>
    <col min="10505" max="10508" width="9.109375" style="49"/>
    <col min="10509" max="10512" width="0" style="49" hidden="1" customWidth="1"/>
    <col min="10513" max="10513" width="16.44140625" style="49" bestFit="1" customWidth="1"/>
    <col min="10514" max="10518" width="14.5546875" style="49" bestFit="1" customWidth="1"/>
    <col min="10519" max="10752" width="9.109375" style="49"/>
    <col min="10753" max="10753" width="0" style="49" hidden="1" customWidth="1"/>
    <col min="10754" max="10754" width="8.5546875" style="49" customWidth="1"/>
    <col min="10755" max="10755" width="0.109375" style="49" customWidth="1"/>
    <col min="10756" max="10756" width="16.5546875" style="49" customWidth="1"/>
    <col min="10757" max="10759" width="9.109375" style="49"/>
    <col min="10760" max="10760" width="14.5546875" style="49" bestFit="1" customWidth="1"/>
    <col min="10761" max="10764" width="9.109375" style="49"/>
    <col min="10765" max="10768" width="0" style="49" hidden="1" customWidth="1"/>
    <col min="10769" max="10769" width="16.44140625" style="49" bestFit="1" customWidth="1"/>
    <col min="10770" max="10774" width="14.5546875" style="49" bestFit="1" customWidth="1"/>
    <col min="10775" max="11008" width="9.109375" style="49"/>
    <col min="11009" max="11009" width="0" style="49" hidden="1" customWidth="1"/>
    <col min="11010" max="11010" width="8.5546875" style="49" customWidth="1"/>
    <col min="11011" max="11011" width="0.109375" style="49" customWidth="1"/>
    <col min="11012" max="11012" width="16.5546875" style="49" customWidth="1"/>
    <col min="11013" max="11015" width="9.109375" style="49"/>
    <col min="11016" max="11016" width="14.5546875" style="49" bestFit="1" customWidth="1"/>
    <col min="11017" max="11020" width="9.109375" style="49"/>
    <col min="11021" max="11024" width="0" style="49" hidden="1" customWidth="1"/>
    <col min="11025" max="11025" width="16.44140625" style="49" bestFit="1" customWidth="1"/>
    <col min="11026" max="11030" width="14.5546875" style="49" bestFit="1" customWidth="1"/>
    <col min="11031" max="11264" width="9.109375" style="49"/>
    <col min="11265" max="11265" width="0" style="49" hidden="1" customWidth="1"/>
    <col min="11266" max="11266" width="8.5546875" style="49" customWidth="1"/>
    <col min="11267" max="11267" width="0.109375" style="49" customWidth="1"/>
    <col min="11268" max="11268" width="16.5546875" style="49" customWidth="1"/>
    <col min="11269" max="11271" width="9.109375" style="49"/>
    <col min="11272" max="11272" width="14.5546875" style="49" bestFit="1" customWidth="1"/>
    <col min="11273" max="11276" width="9.109375" style="49"/>
    <col min="11277" max="11280" width="0" style="49" hidden="1" customWidth="1"/>
    <col min="11281" max="11281" width="16.44140625" style="49" bestFit="1" customWidth="1"/>
    <col min="11282" max="11286" width="14.5546875" style="49" bestFit="1" customWidth="1"/>
    <col min="11287" max="11520" width="9.109375" style="49"/>
    <col min="11521" max="11521" width="0" style="49" hidden="1" customWidth="1"/>
    <col min="11522" max="11522" width="8.5546875" style="49" customWidth="1"/>
    <col min="11523" max="11523" width="0.109375" style="49" customWidth="1"/>
    <col min="11524" max="11524" width="16.5546875" style="49" customWidth="1"/>
    <col min="11525" max="11527" width="9.109375" style="49"/>
    <col min="11528" max="11528" width="14.5546875" style="49" bestFit="1" customWidth="1"/>
    <col min="11529" max="11532" width="9.109375" style="49"/>
    <col min="11533" max="11536" width="0" style="49" hidden="1" customWidth="1"/>
    <col min="11537" max="11537" width="16.44140625" style="49" bestFit="1" customWidth="1"/>
    <col min="11538" max="11542" width="14.5546875" style="49" bestFit="1" customWidth="1"/>
    <col min="11543" max="11776" width="9.109375" style="49"/>
    <col min="11777" max="11777" width="0" style="49" hidden="1" customWidth="1"/>
    <col min="11778" max="11778" width="8.5546875" style="49" customWidth="1"/>
    <col min="11779" max="11779" width="0.109375" style="49" customWidth="1"/>
    <col min="11780" max="11780" width="16.5546875" style="49" customWidth="1"/>
    <col min="11781" max="11783" width="9.109375" style="49"/>
    <col min="11784" max="11784" width="14.5546875" style="49" bestFit="1" customWidth="1"/>
    <col min="11785" max="11788" width="9.109375" style="49"/>
    <col min="11789" max="11792" width="0" style="49" hidden="1" customWidth="1"/>
    <col min="11793" max="11793" width="16.44140625" style="49" bestFit="1" customWidth="1"/>
    <col min="11794" max="11798" width="14.5546875" style="49" bestFit="1" customWidth="1"/>
    <col min="11799" max="12032" width="9.109375" style="49"/>
    <col min="12033" max="12033" width="0" style="49" hidden="1" customWidth="1"/>
    <col min="12034" max="12034" width="8.5546875" style="49" customWidth="1"/>
    <col min="12035" max="12035" width="0.109375" style="49" customWidth="1"/>
    <col min="12036" max="12036" width="16.5546875" style="49" customWidth="1"/>
    <col min="12037" max="12039" width="9.109375" style="49"/>
    <col min="12040" max="12040" width="14.5546875" style="49" bestFit="1" customWidth="1"/>
    <col min="12041" max="12044" width="9.109375" style="49"/>
    <col min="12045" max="12048" width="0" style="49" hidden="1" customWidth="1"/>
    <col min="12049" max="12049" width="16.44140625" style="49" bestFit="1" customWidth="1"/>
    <col min="12050" max="12054" width="14.5546875" style="49" bestFit="1" customWidth="1"/>
    <col min="12055" max="12288" width="9.109375" style="49"/>
    <col min="12289" max="12289" width="0" style="49" hidden="1" customWidth="1"/>
    <col min="12290" max="12290" width="8.5546875" style="49" customWidth="1"/>
    <col min="12291" max="12291" width="0.109375" style="49" customWidth="1"/>
    <col min="12292" max="12292" width="16.5546875" style="49" customWidth="1"/>
    <col min="12293" max="12295" width="9.109375" style="49"/>
    <col min="12296" max="12296" width="14.5546875" style="49" bestFit="1" customWidth="1"/>
    <col min="12297" max="12300" width="9.109375" style="49"/>
    <col min="12301" max="12304" width="0" style="49" hidden="1" customWidth="1"/>
    <col min="12305" max="12305" width="16.44140625" style="49" bestFit="1" customWidth="1"/>
    <col min="12306" max="12310" width="14.5546875" style="49" bestFit="1" customWidth="1"/>
    <col min="12311" max="12544" width="9.109375" style="49"/>
    <col min="12545" max="12545" width="0" style="49" hidden="1" customWidth="1"/>
    <col min="12546" max="12546" width="8.5546875" style="49" customWidth="1"/>
    <col min="12547" max="12547" width="0.109375" style="49" customWidth="1"/>
    <col min="12548" max="12548" width="16.5546875" style="49" customWidth="1"/>
    <col min="12549" max="12551" width="9.109375" style="49"/>
    <col min="12552" max="12552" width="14.5546875" style="49" bestFit="1" customWidth="1"/>
    <col min="12553" max="12556" width="9.109375" style="49"/>
    <col min="12557" max="12560" width="0" style="49" hidden="1" customWidth="1"/>
    <col min="12561" max="12561" width="16.44140625" style="49" bestFit="1" customWidth="1"/>
    <col min="12562" max="12566" width="14.5546875" style="49" bestFit="1" customWidth="1"/>
    <col min="12567" max="12800" width="9.109375" style="49"/>
    <col min="12801" max="12801" width="0" style="49" hidden="1" customWidth="1"/>
    <col min="12802" max="12802" width="8.5546875" style="49" customWidth="1"/>
    <col min="12803" max="12803" width="0.109375" style="49" customWidth="1"/>
    <col min="12804" max="12804" width="16.5546875" style="49" customWidth="1"/>
    <col min="12805" max="12807" width="9.109375" style="49"/>
    <col min="12808" max="12808" width="14.5546875" style="49" bestFit="1" customWidth="1"/>
    <col min="12809" max="12812" width="9.109375" style="49"/>
    <col min="12813" max="12816" width="0" style="49" hidden="1" customWidth="1"/>
    <col min="12817" max="12817" width="16.44140625" style="49" bestFit="1" customWidth="1"/>
    <col min="12818" max="12822" width="14.5546875" style="49" bestFit="1" customWidth="1"/>
    <col min="12823" max="13056" width="9.109375" style="49"/>
    <col min="13057" max="13057" width="0" style="49" hidden="1" customWidth="1"/>
    <col min="13058" max="13058" width="8.5546875" style="49" customWidth="1"/>
    <col min="13059" max="13059" width="0.109375" style="49" customWidth="1"/>
    <col min="13060" max="13060" width="16.5546875" style="49" customWidth="1"/>
    <col min="13061" max="13063" width="9.109375" style="49"/>
    <col min="13064" max="13064" width="14.5546875" style="49" bestFit="1" customWidth="1"/>
    <col min="13065" max="13068" width="9.109375" style="49"/>
    <col min="13069" max="13072" width="0" style="49" hidden="1" customWidth="1"/>
    <col min="13073" max="13073" width="16.44140625" style="49" bestFit="1" customWidth="1"/>
    <col min="13074" max="13078" width="14.5546875" style="49" bestFit="1" customWidth="1"/>
    <col min="13079" max="13312" width="9.109375" style="49"/>
    <col min="13313" max="13313" width="0" style="49" hidden="1" customWidth="1"/>
    <col min="13314" max="13314" width="8.5546875" style="49" customWidth="1"/>
    <col min="13315" max="13315" width="0.109375" style="49" customWidth="1"/>
    <col min="13316" max="13316" width="16.5546875" style="49" customWidth="1"/>
    <col min="13317" max="13319" width="9.109375" style="49"/>
    <col min="13320" max="13320" width="14.5546875" style="49" bestFit="1" customWidth="1"/>
    <col min="13321" max="13324" width="9.109375" style="49"/>
    <col min="13325" max="13328" width="0" style="49" hidden="1" customWidth="1"/>
    <col min="13329" max="13329" width="16.44140625" style="49" bestFit="1" customWidth="1"/>
    <col min="13330" max="13334" width="14.5546875" style="49" bestFit="1" customWidth="1"/>
    <col min="13335" max="13568" width="9.109375" style="49"/>
    <col min="13569" max="13569" width="0" style="49" hidden="1" customWidth="1"/>
    <col min="13570" max="13570" width="8.5546875" style="49" customWidth="1"/>
    <col min="13571" max="13571" width="0.109375" style="49" customWidth="1"/>
    <col min="13572" max="13572" width="16.5546875" style="49" customWidth="1"/>
    <col min="13573" max="13575" width="9.109375" style="49"/>
    <col min="13576" max="13576" width="14.5546875" style="49" bestFit="1" customWidth="1"/>
    <col min="13577" max="13580" width="9.109375" style="49"/>
    <col min="13581" max="13584" width="0" style="49" hidden="1" customWidth="1"/>
    <col min="13585" max="13585" width="16.44140625" style="49" bestFit="1" customWidth="1"/>
    <col min="13586" max="13590" width="14.5546875" style="49" bestFit="1" customWidth="1"/>
    <col min="13591" max="13824" width="9.109375" style="49"/>
    <col min="13825" max="13825" width="0" style="49" hidden="1" customWidth="1"/>
    <col min="13826" max="13826" width="8.5546875" style="49" customWidth="1"/>
    <col min="13827" max="13827" width="0.109375" style="49" customWidth="1"/>
    <col min="13828" max="13828" width="16.5546875" style="49" customWidth="1"/>
    <col min="13829" max="13831" width="9.109375" style="49"/>
    <col min="13832" max="13832" width="14.5546875" style="49" bestFit="1" customWidth="1"/>
    <col min="13833" max="13836" width="9.109375" style="49"/>
    <col min="13837" max="13840" width="0" style="49" hidden="1" customWidth="1"/>
    <col min="13841" max="13841" width="16.44140625" style="49" bestFit="1" customWidth="1"/>
    <col min="13842" max="13846" width="14.5546875" style="49" bestFit="1" customWidth="1"/>
    <col min="13847" max="14080" width="9.109375" style="49"/>
    <col min="14081" max="14081" width="0" style="49" hidden="1" customWidth="1"/>
    <col min="14082" max="14082" width="8.5546875" style="49" customWidth="1"/>
    <col min="14083" max="14083" width="0.109375" style="49" customWidth="1"/>
    <col min="14084" max="14084" width="16.5546875" style="49" customWidth="1"/>
    <col min="14085" max="14087" width="9.109375" style="49"/>
    <col min="14088" max="14088" width="14.5546875" style="49" bestFit="1" customWidth="1"/>
    <col min="14089" max="14092" width="9.109375" style="49"/>
    <col min="14093" max="14096" width="0" style="49" hidden="1" customWidth="1"/>
    <col min="14097" max="14097" width="16.44140625" style="49" bestFit="1" customWidth="1"/>
    <col min="14098" max="14102" width="14.5546875" style="49" bestFit="1" customWidth="1"/>
    <col min="14103" max="14336" width="9.109375" style="49"/>
    <col min="14337" max="14337" width="0" style="49" hidden="1" customWidth="1"/>
    <col min="14338" max="14338" width="8.5546875" style="49" customWidth="1"/>
    <col min="14339" max="14339" width="0.109375" style="49" customWidth="1"/>
    <col min="14340" max="14340" width="16.5546875" style="49" customWidth="1"/>
    <col min="14341" max="14343" width="9.109375" style="49"/>
    <col min="14344" max="14344" width="14.5546875" style="49" bestFit="1" customWidth="1"/>
    <col min="14345" max="14348" width="9.109375" style="49"/>
    <col min="14349" max="14352" width="0" style="49" hidden="1" customWidth="1"/>
    <col min="14353" max="14353" width="16.44140625" style="49" bestFit="1" customWidth="1"/>
    <col min="14354" max="14358" width="14.5546875" style="49" bestFit="1" customWidth="1"/>
    <col min="14359" max="14592" width="9.109375" style="49"/>
    <col min="14593" max="14593" width="0" style="49" hidden="1" customWidth="1"/>
    <col min="14594" max="14594" width="8.5546875" style="49" customWidth="1"/>
    <col min="14595" max="14595" width="0.109375" style="49" customWidth="1"/>
    <col min="14596" max="14596" width="16.5546875" style="49" customWidth="1"/>
    <col min="14597" max="14599" width="9.109375" style="49"/>
    <col min="14600" max="14600" width="14.5546875" style="49" bestFit="1" customWidth="1"/>
    <col min="14601" max="14604" width="9.109375" style="49"/>
    <col min="14605" max="14608" width="0" style="49" hidden="1" customWidth="1"/>
    <col min="14609" max="14609" width="16.44140625" style="49" bestFit="1" customWidth="1"/>
    <col min="14610" max="14614" width="14.5546875" style="49" bestFit="1" customWidth="1"/>
    <col min="14615" max="14848" width="9.109375" style="49"/>
    <col min="14849" max="14849" width="0" style="49" hidden="1" customWidth="1"/>
    <col min="14850" max="14850" width="8.5546875" style="49" customWidth="1"/>
    <col min="14851" max="14851" width="0.109375" style="49" customWidth="1"/>
    <col min="14852" max="14852" width="16.5546875" style="49" customWidth="1"/>
    <col min="14853" max="14855" width="9.109375" style="49"/>
    <col min="14856" max="14856" width="14.5546875" style="49" bestFit="1" customWidth="1"/>
    <col min="14857" max="14860" width="9.109375" style="49"/>
    <col min="14861" max="14864" width="0" style="49" hidden="1" customWidth="1"/>
    <col min="14865" max="14865" width="16.44140625" style="49" bestFit="1" customWidth="1"/>
    <col min="14866" max="14870" width="14.5546875" style="49" bestFit="1" customWidth="1"/>
    <col min="14871" max="15104" width="9.109375" style="49"/>
    <col min="15105" max="15105" width="0" style="49" hidden="1" customWidth="1"/>
    <col min="15106" max="15106" width="8.5546875" style="49" customWidth="1"/>
    <col min="15107" max="15107" width="0.109375" style="49" customWidth="1"/>
    <col min="15108" max="15108" width="16.5546875" style="49" customWidth="1"/>
    <col min="15109" max="15111" width="9.109375" style="49"/>
    <col min="15112" max="15112" width="14.5546875" style="49" bestFit="1" customWidth="1"/>
    <col min="15113" max="15116" width="9.109375" style="49"/>
    <col min="15117" max="15120" width="0" style="49" hidden="1" customWidth="1"/>
    <col min="15121" max="15121" width="16.44140625" style="49" bestFit="1" customWidth="1"/>
    <col min="15122" max="15126" width="14.5546875" style="49" bestFit="1" customWidth="1"/>
    <col min="15127" max="15360" width="9.109375" style="49"/>
    <col min="15361" max="15361" width="0" style="49" hidden="1" customWidth="1"/>
    <col min="15362" max="15362" width="8.5546875" style="49" customWidth="1"/>
    <col min="15363" max="15363" width="0.109375" style="49" customWidth="1"/>
    <col min="15364" max="15364" width="16.5546875" style="49" customWidth="1"/>
    <col min="15365" max="15367" width="9.109375" style="49"/>
    <col min="15368" max="15368" width="14.5546875" style="49" bestFit="1" customWidth="1"/>
    <col min="15369" max="15372" width="9.109375" style="49"/>
    <col min="15373" max="15376" width="0" style="49" hidden="1" customWidth="1"/>
    <col min="15377" max="15377" width="16.44140625" style="49" bestFit="1" customWidth="1"/>
    <col min="15378" max="15382" width="14.5546875" style="49" bestFit="1" customWidth="1"/>
    <col min="15383" max="15616" width="9.109375" style="49"/>
    <col min="15617" max="15617" width="0" style="49" hidden="1" customWidth="1"/>
    <col min="15618" max="15618" width="8.5546875" style="49" customWidth="1"/>
    <col min="15619" max="15619" width="0.109375" style="49" customWidth="1"/>
    <col min="15620" max="15620" width="16.5546875" style="49" customWidth="1"/>
    <col min="15621" max="15623" width="9.109375" style="49"/>
    <col min="15624" max="15624" width="14.5546875" style="49" bestFit="1" customWidth="1"/>
    <col min="15625" max="15628" width="9.109375" style="49"/>
    <col min="15629" max="15632" width="0" style="49" hidden="1" customWidth="1"/>
    <col min="15633" max="15633" width="16.44140625" style="49" bestFit="1" customWidth="1"/>
    <col min="15634" max="15638" width="14.5546875" style="49" bestFit="1" customWidth="1"/>
    <col min="15639" max="15872" width="9.109375" style="49"/>
    <col min="15873" max="15873" width="0" style="49" hidden="1" customWidth="1"/>
    <col min="15874" max="15874" width="8.5546875" style="49" customWidth="1"/>
    <col min="15875" max="15875" width="0.109375" style="49" customWidth="1"/>
    <col min="15876" max="15876" width="16.5546875" style="49" customWidth="1"/>
    <col min="15877" max="15879" width="9.109375" style="49"/>
    <col min="15880" max="15880" width="14.5546875" style="49" bestFit="1" customWidth="1"/>
    <col min="15881" max="15884" width="9.109375" style="49"/>
    <col min="15885" max="15888" width="0" style="49" hidden="1" customWidth="1"/>
    <col min="15889" max="15889" width="16.44140625" style="49" bestFit="1" customWidth="1"/>
    <col min="15890" max="15894" width="14.5546875" style="49" bestFit="1" customWidth="1"/>
    <col min="15895" max="16128" width="9.109375" style="49"/>
    <col min="16129" max="16129" width="0" style="49" hidden="1" customWidth="1"/>
    <col min="16130" max="16130" width="8.5546875" style="49" customWidth="1"/>
    <col min="16131" max="16131" width="0.109375" style="49" customWidth="1"/>
    <col min="16132" max="16132" width="16.5546875" style="49" customWidth="1"/>
    <col min="16133" max="16135" width="9.109375" style="49"/>
    <col min="16136" max="16136" width="14.5546875" style="49" bestFit="1" customWidth="1"/>
    <col min="16137" max="16140" width="9.109375" style="49"/>
    <col min="16141" max="16144" width="0" style="49" hidden="1" customWidth="1"/>
    <col min="16145" max="16145" width="16.44140625" style="49" bestFit="1" customWidth="1"/>
    <col min="16146" max="16150" width="14.5546875" style="49" bestFit="1" customWidth="1"/>
    <col min="16151" max="16384" width="9.109375" style="49"/>
  </cols>
  <sheetData>
    <row r="1" spans="1:22" ht="24.9" customHeight="1">
      <c r="A1" s="1"/>
      <c r="B1" s="269" t="s">
        <v>0</v>
      </c>
      <c r="C1" s="252"/>
      <c r="D1" s="14" t="s">
        <v>1</v>
      </c>
      <c r="E1" s="269" t="s">
        <v>2</v>
      </c>
      <c r="F1" s="252"/>
      <c r="G1" s="252"/>
      <c r="H1" s="14" t="s">
        <v>3</v>
      </c>
      <c r="I1" s="269" t="s">
        <v>4</v>
      </c>
      <c r="J1" s="252"/>
      <c r="K1" s="14" t="s">
        <v>5</v>
      </c>
      <c r="L1" s="14" t="s">
        <v>6</v>
      </c>
      <c r="M1" s="269" t="s">
        <v>7</v>
      </c>
      <c r="N1" s="252"/>
      <c r="O1" s="252"/>
      <c r="P1" s="14" t="s">
        <v>8</v>
      </c>
      <c r="Q1" s="2" t="s">
        <v>9</v>
      </c>
      <c r="R1" s="2" t="s">
        <v>10</v>
      </c>
      <c r="S1" s="2" t="s">
        <v>11</v>
      </c>
      <c r="T1" s="2" t="s">
        <v>1579</v>
      </c>
      <c r="U1" s="2" t="s">
        <v>12</v>
      </c>
      <c r="V1" s="3" t="s">
        <v>13</v>
      </c>
    </row>
    <row r="2" spans="1:22" ht="20.100000000000001" customHeight="1">
      <c r="A2" s="4"/>
      <c r="B2" s="249">
        <v>2018</v>
      </c>
      <c r="C2" s="250"/>
      <c r="D2" s="22" t="s">
        <v>14</v>
      </c>
      <c r="E2" s="270" t="s">
        <v>15</v>
      </c>
      <c r="F2" s="250"/>
      <c r="G2" s="250"/>
      <c r="H2" s="22" t="s">
        <v>16</v>
      </c>
      <c r="I2" s="270" t="s">
        <v>17</v>
      </c>
      <c r="J2" s="250"/>
      <c r="K2" s="21" t="s">
        <v>18</v>
      </c>
      <c r="L2" s="21">
        <v>0</v>
      </c>
      <c r="M2" s="249" t="s">
        <v>19</v>
      </c>
      <c r="N2" s="250"/>
      <c r="O2" s="250"/>
      <c r="P2" s="21" t="s">
        <v>18</v>
      </c>
      <c r="Q2" s="42"/>
      <c r="R2" s="42"/>
      <c r="S2" s="42"/>
      <c r="T2" s="42"/>
      <c r="U2" s="42"/>
      <c r="V2" s="42"/>
    </row>
    <row r="3" spans="1:22" s="50" customFormat="1" ht="20.100000000000001" customHeight="1">
      <c r="A3" s="5"/>
      <c r="B3" s="256">
        <v>2018</v>
      </c>
      <c r="C3" s="257"/>
      <c r="D3" s="20" t="s">
        <v>20</v>
      </c>
      <c r="E3" s="258" t="s">
        <v>21</v>
      </c>
      <c r="F3" s="257"/>
      <c r="G3" s="257"/>
      <c r="H3" s="20" t="s">
        <v>22</v>
      </c>
      <c r="I3" s="258" t="s">
        <v>17</v>
      </c>
      <c r="J3" s="257"/>
      <c r="K3" s="19" t="s">
        <v>18</v>
      </c>
      <c r="L3" s="19">
        <v>1</v>
      </c>
      <c r="M3" s="256" t="s">
        <v>19</v>
      </c>
      <c r="N3" s="257"/>
      <c r="O3" s="257"/>
      <c r="P3" s="19" t="s">
        <v>18</v>
      </c>
      <c r="Q3" s="38">
        <f>Q4+Q126+Q141+Q152+Q156+Q165+Q170</f>
        <v>8500</v>
      </c>
      <c r="R3" s="38">
        <f>R4+R126+R141+R152+R156+R165+R170</f>
        <v>700831.85</v>
      </c>
      <c r="S3" s="38">
        <f>S4+S126+S141+S152+S156+S165+S170</f>
        <v>179148.19</v>
      </c>
      <c r="T3" s="38">
        <f>T4+T126+T141+T152+T156+T165+T170</f>
        <v>12606.51</v>
      </c>
      <c r="U3" s="38">
        <f>U4+U126+U141+U152+U156+U165+U170</f>
        <v>40562.29</v>
      </c>
      <c r="V3" s="38">
        <f>Q3+R3+S3+T3+U3</f>
        <v>941648.84000000008</v>
      </c>
    </row>
    <row r="4" spans="1:22" s="37" customFormat="1" ht="20.100000000000001" customHeight="1">
      <c r="A4" s="6"/>
      <c r="B4" s="256">
        <v>2013</v>
      </c>
      <c r="C4" s="257"/>
      <c r="D4" s="20" t="s">
        <v>23</v>
      </c>
      <c r="E4" s="258" t="s">
        <v>24</v>
      </c>
      <c r="F4" s="257"/>
      <c r="G4" s="257"/>
      <c r="H4" s="20" t="s">
        <v>22</v>
      </c>
      <c r="I4" s="258" t="s">
        <v>17</v>
      </c>
      <c r="J4" s="257"/>
      <c r="K4" s="19" t="s">
        <v>18</v>
      </c>
      <c r="L4" s="19">
        <v>2</v>
      </c>
      <c r="M4" s="256" t="s">
        <v>19</v>
      </c>
      <c r="N4" s="257"/>
      <c r="O4" s="257"/>
      <c r="P4" s="19" t="s">
        <v>18</v>
      </c>
      <c r="Q4" s="38">
        <f>Q5+Q16+Q34+Q38+Q53+Q63+Q68+Q76+Q79+Q81+Q84+Q87+Q101+Q121</f>
        <v>0</v>
      </c>
      <c r="R4" s="38">
        <f>R5+R16+R34+R38+R53+R63+R68+R76+R79+R81+R84+R87+R101+R121</f>
        <v>389670.01</v>
      </c>
      <c r="S4" s="38">
        <f>S5+S16+S34+S38+S53+S63+S68+S76+S79+S81+S84+S87+S101+S121</f>
        <v>179148.19</v>
      </c>
      <c r="T4" s="38">
        <f>T5+T16+T34+T38+T53+T63+T68+T76+T79+T81+T84+T87+T101+T121</f>
        <v>12606.51</v>
      </c>
      <c r="U4" s="38">
        <f>U5+U16+U34+U38+U53+U63+U68+U76+U79+U81+U84+U87+U101+U121</f>
        <v>40562.29</v>
      </c>
      <c r="V4" s="38">
        <f t="shared" ref="V4:V67" si="0">Q4+R4+S4+T4+U4</f>
        <v>621987</v>
      </c>
    </row>
    <row r="5" spans="1:22" s="51" customFormat="1" ht="24.9" customHeight="1">
      <c r="A5" s="7"/>
      <c r="B5" s="259">
        <v>2018</v>
      </c>
      <c r="C5" s="260"/>
      <c r="D5" s="8" t="s">
        <v>25</v>
      </c>
      <c r="E5" s="261" t="s">
        <v>26</v>
      </c>
      <c r="F5" s="260"/>
      <c r="G5" s="260"/>
      <c r="H5" s="8" t="s">
        <v>22</v>
      </c>
      <c r="I5" s="261" t="s">
        <v>17</v>
      </c>
      <c r="J5" s="260"/>
      <c r="K5" s="16" t="s">
        <v>18</v>
      </c>
      <c r="L5" s="16">
        <v>3</v>
      </c>
      <c r="M5" s="259" t="s">
        <v>19</v>
      </c>
      <c r="N5" s="260"/>
      <c r="O5" s="260"/>
      <c r="P5" s="16" t="s">
        <v>18</v>
      </c>
      <c r="Q5" s="40"/>
      <c r="R5" s="40">
        <f>R6+R7+R8+R9+R10+R11+R12+R13+R14+R15</f>
        <v>118694.69</v>
      </c>
      <c r="S5" s="40"/>
      <c r="T5" s="40"/>
      <c r="U5" s="40"/>
      <c r="V5" s="40">
        <f t="shared" si="0"/>
        <v>118694.69</v>
      </c>
    </row>
    <row r="6" spans="1:22" ht="24.9" customHeight="1">
      <c r="A6" s="1"/>
      <c r="B6" s="253">
        <v>2018</v>
      </c>
      <c r="C6" s="252"/>
      <c r="D6" s="18" t="s">
        <v>27</v>
      </c>
      <c r="E6" s="251" t="s">
        <v>28</v>
      </c>
      <c r="F6" s="252"/>
      <c r="G6" s="252"/>
      <c r="H6" s="18" t="s">
        <v>22</v>
      </c>
      <c r="I6" s="251" t="s">
        <v>17</v>
      </c>
      <c r="J6" s="252"/>
      <c r="K6" s="17" t="s">
        <v>29</v>
      </c>
      <c r="L6" s="17">
        <v>4</v>
      </c>
      <c r="M6" s="253" t="s">
        <v>19</v>
      </c>
      <c r="N6" s="252"/>
      <c r="O6" s="252"/>
      <c r="P6" s="17" t="s">
        <v>18</v>
      </c>
      <c r="Q6" s="9"/>
      <c r="R6" s="42"/>
      <c r="S6" s="42"/>
      <c r="T6" s="42"/>
      <c r="U6" s="42"/>
      <c r="V6" s="42">
        <f t="shared" si="0"/>
        <v>0</v>
      </c>
    </row>
    <row r="7" spans="1:22" ht="24.9" customHeight="1">
      <c r="A7" s="1"/>
      <c r="B7" s="253">
        <v>2018</v>
      </c>
      <c r="C7" s="252"/>
      <c r="D7" s="18" t="s">
        <v>30</v>
      </c>
      <c r="E7" s="251" t="s">
        <v>31</v>
      </c>
      <c r="F7" s="252"/>
      <c r="G7" s="252"/>
      <c r="H7" s="18" t="s">
        <v>22</v>
      </c>
      <c r="I7" s="251" t="s">
        <v>17</v>
      </c>
      <c r="J7" s="252"/>
      <c r="K7" s="17" t="s">
        <v>29</v>
      </c>
      <c r="L7" s="17">
        <v>4</v>
      </c>
      <c r="M7" s="253" t="s">
        <v>19</v>
      </c>
      <c r="N7" s="252"/>
      <c r="O7" s="252"/>
      <c r="P7" s="17" t="s">
        <v>18</v>
      </c>
      <c r="Q7" s="42"/>
      <c r="R7" s="42">
        <v>4083.45</v>
      </c>
      <c r="S7" s="42"/>
      <c r="T7" s="42"/>
      <c r="U7" s="42"/>
      <c r="V7" s="42">
        <f t="shared" si="0"/>
        <v>4083.45</v>
      </c>
    </row>
    <row r="8" spans="1:22" ht="24.9" customHeight="1">
      <c r="A8" s="1"/>
      <c r="B8" s="253">
        <v>2018</v>
      </c>
      <c r="C8" s="252"/>
      <c r="D8" s="18" t="s">
        <v>32</v>
      </c>
      <c r="E8" s="251" t="s">
        <v>33</v>
      </c>
      <c r="F8" s="252"/>
      <c r="G8" s="252"/>
      <c r="H8" s="18" t="s">
        <v>22</v>
      </c>
      <c r="I8" s="251" t="s">
        <v>17</v>
      </c>
      <c r="J8" s="252"/>
      <c r="K8" s="17" t="s">
        <v>29</v>
      </c>
      <c r="L8" s="17">
        <v>4</v>
      </c>
      <c r="M8" s="253" t="s">
        <v>19</v>
      </c>
      <c r="N8" s="252"/>
      <c r="O8" s="252"/>
      <c r="P8" s="17" t="s">
        <v>18</v>
      </c>
      <c r="Q8" s="42"/>
      <c r="R8" s="42">
        <v>24726.13</v>
      </c>
      <c r="S8" s="42"/>
      <c r="T8" s="42"/>
      <c r="U8" s="42"/>
      <c r="V8" s="42">
        <f t="shared" si="0"/>
        <v>24726.13</v>
      </c>
    </row>
    <row r="9" spans="1:22" ht="24.9" customHeight="1">
      <c r="A9" s="1"/>
      <c r="B9" s="253">
        <v>2018</v>
      </c>
      <c r="C9" s="252"/>
      <c r="D9" s="18" t="s">
        <v>34</v>
      </c>
      <c r="E9" s="251" t="s">
        <v>35</v>
      </c>
      <c r="F9" s="252"/>
      <c r="G9" s="252"/>
      <c r="H9" s="18" t="s">
        <v>22</v>
      </c>
      <c r="I9" s="251" t="s">
        <v>17</v>
      </c>
      <c r="J9" s="252"/>
      <c r="K9" s="17" t="s">
        <v>29</v>
      </c>
      <c r="L9" s="17">
        <v>4</v>
      </c>
      <c r="M9" s="253" t="s">
        <v>19</v>
      </c>
      <c r="N9" s="252"/>
      <c r="O9" s="252"/>
      <c r="P9" s="17" t="s">
        <v>18</v>
      </c>
      <c r="Q9" s="52"/>
      <c r="R9" s="42"/>
      <c r="S9" s="42"/>
      <c r="T9" s="42"/>
      <c r="U9" s="42"/>
      <c r="V9" s="42">
        <f t="shared" si="0"/>
        <v>0</v>
      </c>
    </row>
    <row r="10" spans="1:22" ht="24.9" customHeight="1">
      <c r="A10" s="1"/>
      <c r="B10" s="253">
        <v>2018</v>
      </c>
      <c r="C10" s="252"/>
      <c r="D10" s="18" t="s">
        <v>36</v>
      </c>
      <c r="E10" s="251" t="s">
        <v>37</v>
      </c>
      <c r="F10" s="252"/>
      <c r="G10" s="252"/>
      <c r="H10" s="18" t="s">
        <v>22</v>
      </c>
      <c r="I10" s="251" t="s">
        <v>17</v>
      </c>
      <c r="J10" s="252"/>
      <c r="K10" s="17" t="s">
        <v>29</v>
      </c>
      <c r="L10" s="17">
        <v>4</v>
      </c>
      <c r="M10" s="253" t="s">
        <v>19</v>
      </c>
      <c r="N10" s="252"/>
      <c r="O10" s="252"/>
      <c r="P10" s="17" t="s">
        <v>18</v>
      </c>
      <c r="Q10" s="44"/>
      <c r="R10" s="42"/>
      <c r="S10" s="42"/>
      <c r="T10" s="42"/>
      <c r="U10" s="42"/>
      <c r="V10" s="42">
        <f t="shared" si="0"/>
        <v>0</v>
      </c>
    </row>
    <row r="11" spans="1:22" ht="24.9" customHeight="1">
      <c r="A11" s="1"/>
      <c r="B11" s="253">
        <v>2018</v>
      </c>
      <c r="C11" s="252"/>
      <c r="D11" s="18" t="s">
        <v>38</v>
      </c>
      <c r="E11" s="251" t="s">
        <v>39</v>
      </c>
      <c r="F11" s="252"/>
      <c r="G11" s="252"/>
      <c r="H11" s="18" t="s">
        <v>22</v>
      </c>
      <c r="I11" s="251" t="s">
        <v>17</v>
      </c>
      <c r="J11" s="252"/>
      <c r="K11" s="17" t="s">
        <v>29</v>
      </c>
      <c r="L11" s="17">
        <v>4</v>
      </c>
      <c r="M11" s="253" t="s">
        <v>19</v>
      </c>
      <c r="N11" s="252"/>
      <c r="O11" s="252"/>
      <c r="P11" s="17" t="s">
        <v>18</v>
      </c>
      <c r="Q11" s="44"/>
      <c r="R11" s="42"/>
      <c r="S11" s="42"/>
      <c r="T11" s="42"/>
      <c r="U11" s="42"/>
      <c r="V11" s="42">
        <f t="shared" si="0"/>
        <v>0</v>
      </c>
    </row>
    <row r="12" spans="1:22" ht="31.5" customHeight="1">
      <c r="A12" s="1"/>
      <c r="B12" s="253">
        <v>2018</v>
      </c>
      <c r="C12" s="252"/>
      <c r="D12" s="18" t="s">
        <v>40</v>
      </c>
      <c r="E12" s="251" t="s">
        <v>41</v>
      </c>
      <c r="F12" s="252"/>
      <c r="G12" s="252"/>
      <c r="H12" s="18" t="s">
        <v>22</v>
      </c>
      <c r="I12" s="251" t="s">
        <v>17</v>
      </c>
      <c r="J12" s="252"/>
      <c r="K12" s="17" t="s">
        <v>29</v>
      </c>
      <c r="L12" s="17">
        <v>4</v>
      </c>
      <c r="M12" s="253" t="s">
        <v>19</v>
      </c>
      <c r="N12" s="252"/>
      <c r="O12" s="252"/>
      <c r="P12" s="17" t="s">
        <v>18</v>
      </c>
      <c r="Q12" s="44"/>
      <c r="R12" s="42">
        <v>28413.66</v>
      </c>
      <c r="S12" s="42"/>
      <c r="T12" s="42"/>
      <c r="U12" s="42"/>
      <c r="V12" s="42">
        <f t="shared" si="0"/>
        <v>28413.66</v>
      </c>
    </row>
    <row r="13" spans="1:22" ht="24.9" customHeight="1">
      <c r="A13" s="1"/>
      <c r="B13" s="253">
        <v>2018</v>
      </c>
      <c r="C13" s="252"/>
      <c r="D13" s="18" t="s">
        <v>42</v>
      </c>
      <c r="E13" s="251" t="s">
        <v>43</v>
      </c>
      <c r="F13" s="252"/>
      <c r="G13" s="252"/>
      <c r="H13" s="18" t="s">
        <v>22</v>
      </c>
      <c r="I13" s="251" t="s">
        <v>17</v>
      </c>
      <c r="J13" s="252"/>
      <c r="K13" s="17" t="s">
        <v>29</v>
      </c>
      <c r="L13" s="17">
        <v>4</v>
      </c>
      <c r="M13" s="253" t="s">
        <v>19</v>
      </c>
      <c r="N13" s="252"/>
      <c r="O13" s="252"/>
      <c r="P13" s="17" t="s">
        <v>18</v>
      </c>
      <c r="Q13" s="44"/>
      <c r="R13" s="42"/>
      <c r="S13" s="42"/>
      <c r="T13" s="42"/>
      <c r="U13" s="42"/>
      <c r="V13" s="42">
        <f t="shared" si="0"/>
        <v>0</v>
      </c>
    </row>
    <row r="14" spans="1:22" ht="24.9" customHeight="1">
      <c r="A14" s="1"/>
      <c r="B14" s="253">
        <v>2018</v>
      </c>
      <c r="C14" s="252"/>
      <c r="D14" s="18" t="s">
        <v>44</v>
      </c>
      <c r="E14" s="251" t="s">
        <v>45</v>
      </c>
      <c r="F14" s="252"/>
      <c r="G14" s="252"/>
      <c r="H14" s="18" t="s">
        <v>22</v>
      </c>
      <c r="I14" s="251" t="s">
        <v>17</v>
      </c>
      <c r="J14" s="252"/>
      <c r="K14" s="17" t="s">
        <v>29</v>
      </c>
      <c r="L14" s="17">
        <v>4</v>
      </c>
      <c r="M14" s="253" t="s">
        <v>19</v>
      </c>
      <c r="N14" s="252"/>
      <c r="O14" s="252"/>
      <c r="P14" s="17" t="s">
        <v>18</v>
      </c>
      <c r="Q14" s="9"/>
      <c r="R14" s="42">
        <v>61471.45</v>
      </c>
      <c r="S14" s="42"/>
      <c r="T14" s="42"/>
      <c r="U14" s="42"/>
      <c r="V14" s="42">
        <f t="shared" si="0"/>
        <v>61471.45</v>
      </c>
    </row>
    <row r="15" spans="1:22" ht="24.9" customHeight="1">
      <c r="A15" s="1"/>
      <c r="B15" s="253">
        <v>2018</v>
      </c>
      <c r="C15" s="252"/>
      <c r="D15" s="18" t="s">
        <v>46</v>
      </c>
      <c r="E15" s="251" t="s">
        <v>47</v>
      </c>
      <c r="F15" s="252"/>
      <c r="G15" s="252"/>
      <c r="H15" s="18" t="s">
        <v>22</v>
      </c>
      <c r="I15" s="251" t="s">
        <v>17</v>
      </c>
      <c r="J15" s="252"/>
      <c r="K15" s="17" t="s">
        <v>29</v>
      </c>
      <c r="L15" s="17">
        <v>4</v>
      </c>
      <c r="M15" s="253" t="s">
        <v>19</v>
      </c>
      <c r="N15" s="252"/>
      <c r="O15" s="252"/>
      <c r="P15" s="17" t="s">
        <v>18</v>
      </c>
      <c r="Q15" s="44"/>
      <c r="R15" s="42"/>
      <c r="S15" s="42"/>
      <c r="T15" s="42"/>
      <c r="U15" s="42"/>
      <c r="V15" s="42">
        <f t="shared" si="0"/>
        <v>0</v>
      </c>
    </row>
    <row r="16" spans="1:22" s="51" customFormat="1" ht="24.9" customHeight="1">
      <c r="A16" s="7"/>
      <c r="B16" s="259">
        <v>2018</v>
      </c>
      <c r="C16" s="260"/>
      <c r="D16" s="8" t="s">
        <v>48</v>
      </c>
      <c r="E16" s="261" t="s">
        <v>49</v>
      </c>
      <c r="F16" s="260"/>
      <c r="G16" s="260"/>
      <c r="H16" s="8" t="s">
        <v>22</v>
      </c>
      <c r="I16" s="261" t="s">
        <v>17</v>
      </c>
      <c r="J16" s="260"/>
      <c r="K16" s="16" t="s">
        <v>18</v>
      </c>
      <c r="L16" s="16">
        <v>3</v>
      </c>
      <c r="M16" s="259" t="s">
        <v>19</v>
      </c>
      <c r="N16" s="260"/>
      <c r="O16" s="260"/>
      <c r="P16" s="16" t="s">
        <v>18</v>
      </c>
      <c r="Q16" s="40"/>
      <c r="R16" s="40">
        <f>R17+R18+R19+R20+R21+R22+R23+R24+R25+R26+R27+R28+R29+R30+R31+R32+R33</f>
        <v>188101.33000000002</v>
      </c>
      <c r="S16" s="40"/>
      <c r="T16" s="40"/>
      <c r="U16" s="40"/>
      <c r="V16" s="40">
        <f t="shared" si="0"/>
        <v>188101.33000000002</v>
      </c>
    </row>
    <row r="17" spans="1:22" ht="24.9" customHeight="1">
      <c r="A17" s="1"/>
      <c r="B17" s="253">
        <v>2018</v>
      </c>
      <c r="C17" s="252"/>
      <c r="D17" s="18" t="s">
        <v>50</v>
      </c>
      <c r="E17" s="251" t="s">
        <v>51</v>
      </c>
      <c r="F17" s="252"/>
      <c r="G17" s="252"/>
      <c r="H17" s="18" t="s">
        <v>22</v>
      </c>
      <c r="I17" s="251" t="s">
        <v>17</v>
      </c>
      <c r="J17" s="252"/>
      <c r="K17" s="17" t="s">
        <v>29</v>
      </c>
      <c r="L17" s="17">
        <v>4</v>
      </c>
      <c r="M17" s="253" t="s">
        <v>19</v>
      </c>
      <c r="N17" s="252"/>
      <c r="O17" s="252"/>
      <c r="P17" s="17" t="s">
        <v>18</v>
      </c>
      <c r="Q17" s="44"/>
      <c r="R17" s="42">
        <v>10000</v>
      </c>
      <c r="S17" s="42"/>
      <c r="T17" s="42"/>
      <c r="U17" s="42"/>
      <c r="V17" s="42">
        <f t="shared" si="0"/>
        <v>10000</v>
      </c>
    </row>
    <row r="18" spans="1:22" ht="24.9" customHeight="1">
      <c r="A18" s="1"/>
      <c r="B18" s="253">
        <v>2018</v>
      </c>
      <c r="C18" s="252"/>
      <c r="D18" s="18" t="s">
        <v>52</v>
      </c>
      <c r="E18" s="251" t="s">
        <v>53</v>
      </c>
      <c r="F18" s="252"/>
      <c r="G18" s="252"/>
      <c r="H18" s="18" t="s">
        <v>22</v>
      </c>
      <c r="I18" s="251" t="s">
        <v>17</v>
      </c>
      <c r="J18" s="252"/>
      <c r="K18" s="17" t="s">
        <v>29</v>
      </c>
      <c r="L18" s="17">
        <v>4</v>
      </c>
      <c r="M18" s="253" t="s">
        <v>19</v>
      </c>
      <c r="N18" s="252"/>
      <c r="O18" s="252"/>
      <c r="P18" s="17" t="s">
        <v>18</v>
      </c>
      <c r="Q18" s="44"/>
      <c r="R18" s="42"/>
      <c r="S18" s="42"/>
      <c r="T18" s="42"/>
      <c r="U18" s="42"/>
      <c r="V18" s="42">
        <f t="shared" si="0"/>
        <v>0</v>
      </c>
    </row>
    <row r="19" spans="1:22" ht="24.9" customHeight="1">
      <c r="A19" s="1"/>
      <c r="B19" s="253">
        <v>2018</v>
      </c>
      <c r="C19" s="252"/>
      <c r="D19" s="18" t="s">
        <v>54</v>
      </c>
      <c r="E19" s="251" t="s">
        <v>55</v>
      </c>
      <c r="F19" s="252"/>
      <c r="G19" s="252"/>
      <c r="H19" s="18" t="s">
        <v>22</v>
      </c>
      <c r="I19" s="251" t="s">
        <v>17</v>
      </c>
      <c r="J19" s="252"/>
      <c r="K19" s="17" t="s">
        <v>29</v>
      </c>
      <c r="L19" s="17">
        <v>4</v>
      </c>
      <c r="M19" s="253" t="s">
        <v>19</v>
      </c>
      <c r="N19" s="252"/>
      <c r="O19" s="252"/>
      <c r="P19" s="17" t="s">
        <v>18</v>
      </c>
      <c r="Q19" s="44"/>
      <c r="R19" s="42"/>
      <c r="S19" s="42"/>
      <c r="T19" s="42"/>
      <c r="U19" s="42"/>
      <c r="V19" s="42">
        <f t="shared" si="0"/>
        <v>0</v>
      </c>
    </row>
    <row r="20" spans="1:22" ht="24.9" customHeight="1">
      <c r="A20" s="1"/>
      <c r="B20" s="253">
        <v>2018</v>
      </c>
      <c r="C20" s="252"/>
      <c r="D20" s="18" t="s">
        <v>56</v>
      </c>
      <c r="E20" s="251" t="s">
        <v>57</v>
      </c>
      <c r="F20" s="252"/>
      <c r="G20" s="252"/>
      <c r="H20" s="18" t="s">
        <v>22</v>
      </c>
      <c r="I20" s="251" t="s">
        <v>17</v>
      </c>
      <c r="J20" s="252"/>
      <c r="K20" s="17" t="s">
        <v>29</v>
      </c>
      <c r="L20" s="17">
        <v>4</v>
      </c>
      <c r="M20" s="253" t="s">
        <v>19</v>
      </c>
      <c r="N20" s="252"/>
      <c r="O20" s="252"/>
      <c r="P20" s="17" t="s">
        <v>18</v>
      </c>
      <c r="Q20" s="44"/>
      <c r="R20" s="42"/>
      <c r="S20" s="42"/>
      <c r="T20" s="42"/>
      <c r="U20" s="42"/>
      <c r="V20" s="42">
        <f t="shared" si="0"/>
        <v>0</v>
      </c>
    </row>
    <row r="21" spans="1:22" ht="24.9" customHeight="1">
      <c r="A21" s="1"/>
      <c r="B21" s="253">
        <v>2018</v>
      </c>
      <c r="C21" s="252"/>
      <c r="D21" s="18" t="s">
        <v>58</v>
      </c>
      <c r="E21" s="251" t="s">
        <v>59</v>
      </c>
      <c r="F21" s="252"/>
      <c r="G21" s="252"/>
      <c r="H21" s="18" t="s">
        <v>22</v>
      </c>
      <c r="I21" s="251" t="s">
        <v>17</v>
      </c>
      <c r="J21" s="252"/>
      <c r="K21" s="17" t="s">
        <v>29</v>
      </c>
      <c r="L21" s="17">
        <v>4</v>
      </c>
      <c r="M21" s="253" t="s">
        <v>19</v>
      </c>
      <c r="N21" s="252"/>
      <c r="O21" s="252"/>
      <c r="P21" s="17" t="s">
        <v>18</v>
      </c>
      <c r="Q21" s="44"/>
      <c r="R21" s="42"/>
      <c r="S21" s="42"/>
      <c r="T21" s="42"/>
      <c r="U21" s="42"/>
      <c r="V21" s="42">
        <f t="shared" si="0"/>
        <v>0</v>
      </c>
    </row>
    <row r="22" spans="1:22" ht="24.9" customHeight="1">
      <c r="A22" s="1"/>
      <c r="B22" s="253">
        <v>2018</v>
      </c>
      <c r="C22" s="252"/>
      <c r="D22" s="18" t="s">
        <v>60</v>
      </c>
      <c r="E22" s="251" t="s">
        <v>61</v>
      </c>
      <c r="F22" s="252"/>
      <c r="G22" s="252"/>
      <c r="H22" s="18" t="s">
        <v>22</v>
      </c>
      <c r="I22" s="251" t="s">
        <v>17</v>
      </c>
      <c r="J22" s="252"/>
      <c r="K22" s="17" t="s">
        <v>29</v>
      </c>
      <c r="L22" s="17">
        <v>4</v>
      </c>
      <c r="M22" s="253" t="s">
        <v>19</v>
      </c>
      <c r="N22" s="252"/>
      <c r="O22" s="252"/>
      <c r="P22" s="17" t="s">
        <v>18</v>
      </c>
      <c r="Q22" s="44"/>
      <c r="R22" s="42">
        <v>106689.72</v>
      </c>
      <c r="S22" s="42"/>
      <c r="T22" s="42"/>
      <c r="U22" s="42"/>
      <c r="V22" s="42">
        <f t="shared" si="0"/>
        <v>106689.72</v>
      </c>
    </row>
    <row r="23" spans="1:22" ht="24.9" customHeight="1">
      <c r="A23" s="1"/>
      <c r="B23" s="253">
        <v>2018</v>
      </c>
      <c r="C23" s="252"/>
      <c r="D23" s="18" t="s">
        <v>62</v>
      </c>
      <c r="E23" s="251" t="s">
        <v>63</v>
      </c>
      <c r="F23" s="252"/>
      <c r="G23" s="252"/>
      <c r="H23" s="18" t="s">
        <v>22</v>
      </c>
      <c r="I23" s="251" t="s">
        <v>17</v>
      </c>
      <c r="J23" s="252"/>
      <c r="K23" s="17" t="s">
        <v>29</v>
      </c>
      <c r="L23" s="17">
        <v>4</v>
      </c>
      <c r="M23" s="253" t="s">
        <v>19</v>
      </c>
      <c r="N23" s="252"/>
      <c r="O23" s="252"/>
      <c r="P23" s="17" t="s">
        <v>18</v>
      </c>
      <c r="Q23" s="44"/>
      <c r="R23" s="42"/>
      <c r="S23" s="42"/>
      <c r="T23" s="42"/>
      <c r="U23" s="42"/>
      <c r="V23" s="42">
        <f t="shared" si="0"/>
        <v>0</v>
      </c>
    </row>
    <row r="24" spans="1:22" ht="24.9" customHeight="1">
      <c r="A24" s="1"/>
      <c r="B24" s="253">
        <v>2018</v>
      </c>
      <c r="C24" s="252"/>
      <c r="D24" s="18" t="s">
        <v>64</v>
      </c>
      <c r="E24" s="251" t="s">
        <v>65</v>
      </c>
      <c r="F24" s="252"/>
      <c r="G24" s="252"/>
      <c r="H24" s="18" t="s">
        <v>22</v>
      </c>
      <c r="I24" s="251" t="s">
        <v>17</v>
      </c>
      <c r="J24" s="252"/>
      <c r="K24" s="17" t="s">
        <v>29</v>
      </c>
      <c r="L24" s="17">
        <v>4</v>
      </c>
      <c r="M24" s="253" t="s">
        <v>19</v>
      </c>
      <c r="N24" s="252"/>
      <c r="O24" s="252"/>
      <c r="P24" s="17" t="s">
        <v>18</v>
      </c>
      <c r="Q24" s="44"/>
      <c r="R24" s="42"/>
      <c r="S24" s="42"/>
      <c r="T24" s="42"/>
      <c r="U24" s="42"/>
      <c r="V24" s="42">
        <f t="shared" si="0"/>
        <v>0</v>
      </c>
    </row>
    <row r="25" spans="1:22" ht="24.9" customHeight="1">
      <c r="A25" s="1"/>
      <c r="B25" s="253">
        <v>2018</v>
      </c>
      <c r="C25" s="252"/>
      <c r="D25" s="18" t="s">
        <v>66</v>
      </c>
      <c r="E25" s="251" t="s">
        <v>67</v>
      </c>
      <c r="F25" s="252"/>
      <c r="G25" s="252"/>
      <c r="H25" s="18" t="s">
        <v>22</v>
      </c>
      <c r="I25" s="251" t="s">
        <v>17</v>
      </c>
      <c r="J25" s="252"/>
      <c r="K25" s="17" t="s">
        <v>29</v>
      </c>
      <c r="L25" s="17">
        <v>4</v>
      </c>
      <c r="M25" s="253" t="s">
        <v>19</v>
      </c>
      <c r="N25" s="252"/>
      <c r="O25" s="252"/>
      <c r="P25" s="17" t="s">
        <v>18</v>
      </c>
      <c r="Q25" s="44"/>
      <c r="R25" s="42"/>
      <c r="S25" s="42"/>
      <c r="T25" s="42"/>
      <c r="U25" s="42"/>
      <c r="V25" s="42">
        <f t="shared" si="0"/>
        <v>0</v>
      </c>
    </row>
    <row r="26" spans="1:22" ht="45.75" customHeight="1">
      <c r="A26" s="1"/>
      <c r="B26" s="253">
        <v>2018</v>
      </c>
      <c r="C26" s="252"/>
      <c r="D26" s="18" t="s">
        <v>68</v>
      </c>
      <c r="E26" s="251" t="s">
        <v>69</v>
      </c>
      <c r="F26" s="252"/>
      <c r="G26" s="252"/>
      <c r="H26" s="18" t="s">
        <v>22</v>
      </c>
      <c r="I26" s="251" t="s">
        <v>17</v>
      </c>
      <c r="J26" s="252"/>
      <c r="K26" s="17" t="s">
        <v>29</v>
      </c>
      <c r="L26" s="17">
        <v>4</v>
      </c>
      <c r="M26" s="253" t="s">
        <v>19</v>
      </c>
      <c r="N26" s="252"/>
      <c r="O26" s="252"/>
      <c r="P26" s="17" t="s">
        <v>18</v>
      </c>
      <c r="Q26" s="44"/>
      <c r="R26" s="42"/>
      <c r="S26" s="42"/>
      <c r="T26" s="42"/>
      <c r="U26" s="42"/>
      <c r="V26" s="42">
        <f t="shared" si="0"/>
        <v>0</v>
      </c>
    </row>
    <row r="27" spans="1:22" ht="24.9" customHeight="1">
      <c r="A27" s="1"/>
      <c r="B27" s="253">
        <v>2018</v>
      </c>
      <c r="C27" s="252"/>
      <c r="D27" s="18" t="s">
        <v>70</v>
      </c>
      <c r="E27" s="251" t="s">
        <v>71</v>
      </c>
      <c r="F27" s="252"/>
      <c r="G27" s="252"/>
      <c r="H27" s="18" t="s">
        <v>22</v>
      </c>
      <c r="I27" s="251" t="s">
        <v>17</v>
      </c>
      <c r="J27" s="252"/>
      <c r="K27" s="17" t="s">
        <v>29</v>
      </c>
      <c r="L27" s="17">
        <v>4</v>
      </c>
      <c r="M27" s="253" t="s">
        <v>19</v>
      </c>
      <c r="N27" s="252"/>
      <c r="O27" s="252"/>
      <c r="P27" s="17" t="s">
        <v>18</v>
      </c>
      <c r="Q27" s="44"/>
      <c r="R27" s="42"/>
      <c r="S27" s="42"/>
      <c r="T27" s="42"/>
      <c r="U27" s="42"/>
      <c r="V27" s="42">
        <f t="shared" si="0"/>
        <v>0</v>
      </c>
    </row>
    <row r="28" spans="1:22" ht="24.9" customHeight="1">
      <c r="A28" s="1"/>
      <c r="B28" s="253">
        <v>2018</v>
      </c>
      <c r="C28" s="252"/>
      <c r="D28" s="18" t="s">
        <v>72</v>
      </c>
      <c r="E28" s="251" t="s">
        <v>73</v>
      </c>
      <c r="F28" s="252"/>
      <c r="G28" s="252"/>
      <c r="H28" s="18" t="s">
        <v>22</v>
      </c>
      <c r="I28" s="251" t="s">
        <v>17</v>
      </c>
      <c r="J28" s="252"/>
      <c r="K28" s="17" t="s">
        <v>29</v>
      </c>
      <c r="L28" s="17">
        <v>4</v>
      </c>
      <c r="M28" s="253" t="s">
        <v>19</v>
      </c>
      <c r="N28" s="252"/>
      <c r="O28" s="252"/>
      <c r="P28" s="17" t="s">
        <v>18</v>
      </c>
      <c r="Q28" s="44"/>
      <c r="R28" s="42"/>
      <c r="S28" s="42"/>
      <c r="T28" s="42"/>
      <c r="U28" s="42"/>
      <c r="V28" s="42">
        <f t="shared" si="0"/>
        <v>0</v>
      </c>
    </row>
    <row r="29" spans="1:22" ht="24.9" customHeight="1">
      <c r="A29" s="1"/>
      <c r="B29" s="253">
        <v>2018</v>
      </c>
      <c r="C29" s="252"/>
      <c r="D29" s="18" t="s">
        <v>74</v>
      </c>
      <c r="E29" s="251" t="s">
        <v>75</v>
      </c>
      <c r="F29" s="252"/>
      <c r="G29" s="252"/>
      <c r="H29" s="18" t="s">
        <v>22</v>
      </c>
      <c r="I29" s="251" t="s">
        <v>17</v>
      </c>
      <c r="J29" s="252"/>
      <c r="K29" s="17" t="s">
        <v>29</v>
      </c>
      <c r="L29" s="17">
        <v>4</v>
      </c>
      <c r="M29" s="253" t="s">
        <v>19</v>
      </c>
      <c r="N29" s="252"/>
      <c r="O29" s="252"/>
      <c r="P29" s="17" t="s">
        <v>18</v>
      </c>
      <c r="Q29" s="44"/>
      <c r="R29" s="42"/>
      <c r="S29" s="42"/>
      <c r="T29" s="42"/>
      <c r="U29" s="42"/>
      <c r="V29" s="42">
        <f t="shared" si="0"/>
        <v>0</v>
      </c>
    </row>
    <row r="30" spans="1:22" ht="24.9" customHeight="1">
      <c r="A30" s="1"/>
      <c r="B30" s="253">
        <v>2018</v>
      </c>
      <c r="C30" s="252"/>
      <c r="D30" s="18" t="s">
        <v>76</v>
      </c>
      <c r="E30" s="251" t="s">
        <v>77</v>
      </c>
      <c r="F30" s="252"/>
      <c r="G30" s="252"/>
      <c r="H30" s="18" t="s">
        <v>22</v>
      </c>
      <c r="I30" s="251" t="s">
        <v>17</v>
      </c>
      <c r="J30" s="252"/>
      <c r="K30" s="17" t="s">
        <v>29</v>
      </c>
      <c r="L30" s="17">
        <v>4</v>
      </c>
      <c r="M30" s="253" t="s">
        <v>19</v>
      </c>
      <c r="N30" s="252"/>
      <c r="O30" s="252"/>
      <c r="P30" s="17" t="s">
        <v>18</v>
      </c>
      <c r="Q30" s="44"/>
      <c r="R30" s="42"/>
      <c r="S30" s="42"/>
      <c r="T30" s="42"/>
      <c r="U30" s="42"/>
      <c r="V30" s="42">
        <f t="shared" si="0"/>
        <v>0</v>
      </c>
    </row>
    <row r="31" spans="1:22" ht="24.9" customHeight="1">
      <c r="A31" s="1"/>
      <c r="B31" s="253">
        <v>2018</v>
      </c>
      <c r="C31" s="252"/>
      <c r="D31" s="18" t="s">
        <v>78</v>
      </c>
      <c r="E31" s="251" t="s">
        <v>79</v>
      </c>
      <c r="F31" s="252"/>
      <c r="G31" s="252"/>
      <c r="H31" s="18" t="s">
        <v>22</v>
      </c>
      <c r="I31" s="251" t="s">
        <v>17</v>
      </c>
      <c r="J31" s="252"/>
      <c r="K31" s="17" t="s">
        <v>29</v>
      </c>
      <c r="L31" s="17">
        <v>4</v>
      </c>
      <c r="M31" s="253" t="s">
        <v>19</v>
      </c>
      <c r="N31" s="252"/>
      <c r="O31" s="252"/>
      <c r="P31" s="17" t="s">
        <v>18</v>
      </c>
      <c r="Q31" s="44"/>
      <c r="R31" s="42"/>
      <c r="S31" s="42"/>
      <c r="T31" s="42"/>
      <c r="U31" s="42"/>
      <c r="V31" s="42">
        <f t="shared" si="0"/>
        <v>0</v>
      </c>
    </row>
    <row r="32" spans="1:22" ht="24.9" customHeight="1">
      <c r="A32" s="1"/>
      <c r="B32" s="253">
        <v>2018</v>
      </c>
      <c r="C32" s="252"/>
      <c r="D32" s="18" t="s">
        <v>80</v>
      </c>
      <c r="E32" s="251" t="s">
        <v>81</v>
      </c>
      <c r="F32" s="252"/>
      <c r="G32" s="252"/>
      <c r="H32" s="18" t="s">
        <v>22</v>
      </c>
      <c r="I32" s="251" t="s">
        <v>17</v>
      </c>
      <c r="J32" s="252"/>
      <c r="K32" s="17" t="s">
        <v>29</v>
      </c>
      <c r="L32" s="17">
        <v>4</v>
      </c>
      <c r="M32" s="253" t="s">
        <v>19</v>
      </c>
      <c r="N32" s="252"/>
      <c r="O32" s="252"/>
      <c r="P32" s="17" t="s">
        <v>18</v>
      </c>
      <c r="Q32" s="44"/>
      <c r="R32" s="42">
        <v>71411.61</v>
      </c>
      <c r="S32" s="42"/>
      <c r="T32" s="42"/>
      <c r="U32" s="42"/>
      <c r="V32" s="42">
        <f t="shared" si="0"/>
        <v>71411.61</v>
      </c>
    </row>
    <row r="33" spans="1:22" ht="39.75" customHeight="1">
      <c r="A33" s="1"/>
      <c r="B33" s="253">
        <v>2018</v>
      </c>
      <c r="C33" s="252"/>
      <c r="D33" s="18" t="s">
        <v>82</v>
      </c>
      <c r="E33" s="251" t="s">
        <v>83</v>
      </c>
      <c r="F33" s="252"/>
      <c r="G33" s="252"/>
      <c r="H33" s="18" t="s">
        <v>22</v>
      </c>
      <c r="I33" s="251" t="s">
        <v>17</v>
      </c>
      <c r="J33" s="252"/>
      <c r="K33" s="17" t="s">
        <v>29</v>
      </c>
      <c r="L33" s="17">
        <v>4</v>
      </c>
      <c r="M33" s="253" t="s">
        <v>19</v>
      </c>
      <c r="N33" s="252"/>
      <c r="O33" s="252"/>
      <c r="P33" s="17" t="s">
        <v>18</v>
      </c>
      <c r="Q33" s="44"/>
      <c r="R33" s="42"/>
      <c r="S33" s="42"/>
      <c r="T33" s="42"/>
      <c r="U33" s="42"/>
      <c r="V33" s="42">
        <f t="shared" si="0"/>
        <v>0</v>
      </c>
    </row>
    <row r="34" spans="1:22" s="51" customFormat="1" ht="24.9" customHeight="1">
      <c r="A34" s="7"/>
      <c r="B34" s="259">
        <v>2018</v>
      </c>
      <c r="C34" s="260"/>
      <c r="D34" s="8" t="s">
        <v>84</v>
      </c>
      <c r="E34" s="261" t="s">
        <v>85</v>
      </c>
      <c r="F34" s="260"/>
      <c r="G34" s="260"/>
      <c r="H34" s="8" t="s">
        <v>22</v>
      </c>
      <c r="I34" s="261" t="s">
        <v>17</v>
      </c>
      <c r="J34" s="260"/>
      <c r="K34" s="16" t="s">
        <v>18</v>
      </c>
      <c r="L34" s="16">
        <v>3</v>
      </c>
      <c r="M34" s="259" t="s">
        <v>19</v>
      </c>
      <c r="N34" s="260"/>
      <c r="O34" s="260"/>
      <c r="P34" s="16" t="s">
        <v>18</v>
      </c>
      <c r="Q34" s="40"/>
      <c r="R34" s="40">
        <f>R35+R36+R37</f>
        <v>2736</v>
      </c>
      <c r="S34" s="40"/>
      <c r="T34" s="40"/>
      <c r="U34" s="40"/>
      <c r="V34" s="40">
        <f t="shared" si="0"/>
        <v>2736</v>
      </c>
    </row>
    <row r="35" spans="1:22" ht="31.5" customHeight="1">
      <c r="A35" s="1"/>
      <c r="B35" s="253">
        <v>2018</v>
      </c>
      <c r="C35" s="252"/>
      <c r="D35" s="18" t="s">
        <v>86</v>
      </c>
      <c r="E35" s="251" t="s">
        <v>87</v>
      </c>
      <c r="F35" s="252"/>
      <c r="G35" s="252"/>
      <c r="H35" s="18" t="s">
        <v>22</v>
      </c>
      <c r="I35" s="251" t="s">
        <v>17</v>
      </c>
      <c r="J35" s="252"/>
      <c r="K35" s="17" t="s">
        <v>29</v>
      </c>
      <c r="L35" s="17">
        <v>4</v>
      </c>
      <c r="M35" s="253" t="s">
        <v>19</v>
      </c>
      <c r="N35" s="252"/>
      <c r="O35" s="252"/>
      <c r="P35" s="17" t="s">
        <v>18</v>
      </c>
      <c r="Q35" s="44"/>
      <c r="R35" s="42">
        <v>2736</v>
      </c>
      <c r="S35" s="42"/>
      <c r="T35" s="42"/>
      <c r="U35" s="42"/>
      <c r="V35" s="42">
        <f t="shared" si="0"/>
        <v>2736</v>
      </c>
    </row>
    <row r="36" spans="1:22" ht="24.9" customHeight="1">
      <c r="A36" s="1"/>
      <c r="B36" s="253">
        <v>2018</v>
      </c>
      <c r="C36" s="252"/>
      <c r="D36" s="18" t="s">
        <v>88</v>
      </c>
      <c r="E36" s="251" t="s">
        <v>89</v>
      </c>
      <c r="F36" s="252"/>
      <c r="G36" s="252"/>
      <c r="H36" s="18" t="s">
        <v>22</v>
      </c>
      <c r="I36" s="251" t="s">
        <v>17</v>
      </c>
      <c r="J36" s="252"/>
      <c r="K36" s="17" t="s">
        <v>29</v>
      </c>
      <c r="L36" s="17">
        <v>4</v>
      </c>
      <c r="M36" s="253" t="s">
        <v>19</v>
      </c>
      <c r="N36" s="252"/>
      <c r="O36" s="252"/>
      <c r="P36" s="17" t="s">
        <v>18</v>
      </c>
      <c r="Q36" s="44"/>
      <c r="R36" s="42"/>
      <c r="S36" s="42"/>
      <c r="T36" s="42"/>
      <c r="U36" s="42"/>
      <c r="V36" s="42">
        <f t="shared" si="0"/>
        <v>0</v>
      </c>
    </row>
    <row r="37" spans="1:22" ht="24.9" customHeight="1">
      <c r="A37" s="1"/>
      <c r="B37" s="253">
        <v>2018</v>
      </c>
      <c r="C37" s="252"/>
      <c r="D37" s="18" t="s">
        <v>90</v>
      </c>
      <c r="E37" s="251" t="s">
        <v>91</v>
      </c>
      <c r="F37" s="252"/>
      <c r="G37" s="252"/>
      <c r="H37" s="18" t="s">
        <v>22</v>
      </c>
      <c r="I37" s="251" t="s">
        <v>17</v>
      </c>
      <c r="J37" s="252"/>
      <c r="K37" s="17" t="s">
        <v>29</v>
      </c>
      <c r="L37" s="17">
        <v>4</v>
      </c>
      <c r="M37" s="253" t="s">
        <v>19</v>
      </c>
      <c r="N37" s="252"/>
      <c r="O37" s="252"/>
      <c r="P37" s="17" t="s">
        <v>18</v>
      </c>
      <c r="Q37" s="44"/>
      <c r="R37" s="42"/>
      <c r="S37" s="42"/>
      <c r="T37" s="42"/>
      <c r="U37" s="42"/>
      <c r="V37" s="42">
        <f t="shared" si="0"/>
        <v>0</v>
      </c>
    </row>
    <row r="38" spans="1:22" s="51" customFormat="1" ht="24.9" customHeight="1">
      <c r="A38" s="7"/>
      <c r="B38" s="259">
        <v>2018</v>
      </c>
      <c r="C38" s="260"/>
      <c r="D38" s="8" t="s">
        <v>92</v>
      </c>
      <c r="E38" s="261" t="s">
        <v>93</v>
      </c>
      <c r="F38" s="260"/>
      <c r="G38" s="260"/>
      <c r="H38" s="8" t="s">
        <v>22</v>
      </c>
      <c r="I38" s="261" t="s">
        <v>17</v>
      </c>
      <c r="J38" s="260"/>
      <c r="K38" s="16" t="s">
        <v>18</v>
      </c>
      <c r="L38" s="16">
        <v>3</v>
      </c>
      <c r="M38" s="259" t="s">
        <v>19</v>
      </c>
      <c r="N38" s="260"/>
      <c r="O38" s="260"/>
      <c r="P38" s="16" t="s">
        <v>18</v>
      </c>
      <c r="Q38" s="40"/>
      <c r="R38" s="40">
        <f>R39+R40+R41+R42+R43+R44+R45+R46+R47+R48+R49+R50+R51+R52</f>
        <v>50512.39</v>
      </c>
      <c r="S38" s="40"/>
      <c r="T38" s="40"/>
      <c r="U38" s="40"/>
      <c r="V38" s="40">
        <f t="shared" si="0"/>
        <v>50512.39</v>
      </c>
    </row>
    <row r="39" spans="1:22" ht="24.9" customHeight="1">
      <c r="A39" s="1"/>
      <c r="B39" s="253">
        <v>2018</v>
      </c>
      <c r="C39" s="252"/>
      <c r="D39" s="18" t="s">
        <v>94</v>
      </c>
      <c r="E39" s="251" t="s">
        <v>95</v>
      </c>
      <c r="F39" s="252"/>
      <c r="G39" s="252"/>
      <c r="H39" s="18" t="s">
        <v>22</v>
      </c>
      <c r="I39" s="251" t="s">
        <v>17</v>
      </c>
      <c r="J39" s="252"/>
      <c r="K39" s="17" t="s">
        <v>29</v>
      </c>
      <c r="L39" s="17">
        <v>4</v>
      </c>
      <c r="M39" s="253" t="s">
        <v>19</v>
      </c>
      <c r="N39" s="252"/>
      <c r="O39" s="252"/>
      <c r="P39" s="17" t="s">
        <v>18</v>
      </c>
      <c r="Q39" s="44"/>
      <c r="R39" s="42"/>
      <c r="S39" s="42"/>
      <c r="T39" s="42"/>
      <c r="U39" s="42"/>
      <c r="V39" s="42">
        <f t="shared" si="0"/>
        <v>0</v>
      </c>
    </row>
    <row r="40" spans="1:22" ht="24.9" customHeight="1">
      <c r="A40" s="1"/>
      <c r="B40" s="253">
        <v>2018</v>
      </c>
      <c r="C40" s="252"/>
      <c r="D40" s="18" t="s">
        <v>96</v>
      </c>
      <c r="E40" s="251" t="s">
        <v>97</v>
      </c>
      <c r="F40" s="252"/>
      <c r="G40" s="252"/>
      <c r="H40" s="18" t="s">
        <v>22</v>
      </c>
      <c r="I40" s="251" t="s">
        <v>17</v>
      </c>
      <c r="J40" s="252"/>
      <c r="K40" s="17" t="s">
        <v>29</v>
      </c>
      <c r="L40" s="17">
        <v>4</v>
      </c>
      <c r="M40" s="253" t="s">
        <v>19</v>
      </c>
      <c r="N40" s="252"/>
      <c r="O40" s="252"/>
      <c r="P40" s="17" t="s">
        <v>18</v>
      </c>
      <c r="Q40" s="44"/>
      <c r="R40" s="42"/>
      <c r="S40" s="42"/>
      <c r="T40" s="42"/>
      <c r="U40" s="42"/>
      <c r="V40" s="42">
        <f t="shared" si="0"/>
        <v>0</v>
      </c>
    </row>
    <row r="41" spans="1:22" ht="24.9" customHeight="1">
      <c r="A41" s="1"/>
      <c r="B41" s="253">
        <v>2018</v>
      </c>
      <c r="C41" s="252"/>
      <c r="D41" s="18" t="s">
        <v>98</v>
      </c>
      <c r="E41" s="251" t="s">
        <v>99</v>
      </c>
      <c r="F41" s="252"/>
      <c r="G41" s="252"/>
      <c r="H41" s="18" t="s">
        <v>22</v>
      </c>
      <c r="I41" s="251" t="s">
        <v>17</v>
      </c>
      <c r="J41" s="252"/>
      <c r="K41" s="17" t="s">
        <v>29</v>
      </c>
      <c r="L41" s="17">
        <v>4</v>
      </c>
      <c r="M41" s="253" t="s">
        <v>19</v>
      </c>
      <c r="N41" s="252"/>
      <c r="O41" s="252"/>
      <c r="P41" s="17" t="s">
        <v>18</v>
      </c>
      <c r="Q41" s="44"/>
      <c r="R41" s="42"/>
      <c r="S41" s="42"/>
      <c r="T41" s="42"/>
      <c r="U41" s="42"/>
      <c r="V41" s="42">
        <f t="shared" si="0"/>
        <v>0</v>
      </c>
    </row>
    <row r="42" spans="1:22" ht="24.9" customHeight="1">
      <c r="A42" s="1"/>
      <c r="B42" s="253">
        <v>2018</v>
      </c>
      <c r="C42" s="252"/>
      <c r="D42" s="18" t="s">
        <v>100</v>
      </c>
      <c r="E42" s="251" t="s">
        <v>101</v>
      </c>
      <c r="F42" s="252"/>
      <c r="G42" s="252"/>
      <c r="H42" s="18" t="s">
        <v>22</v>
      </c>
      <c r="I42" s="251" t="s">
        <v>17</v>
      </c>
      <c r="J42" s="252"/>
      <c r="K42" s="17" t="s">
        <v>29</v>
      </c>
      <c r="L42" s="17">
        <v>4</v>
      </c>
      <c r="M42" s="253" t="s">
        <v>19</v>
      </c>
      <c r="N42" s="252"/>
      <c r="O42" s="252"/>
      <c r="P42" s="17" t="s">
        <v>18</v>
      </c>
      <c r="Q42" s="44"/>
      <c r="R42" s="42"/>
      <c r="S42" s="42"/>
      <c r="T42" s="42"/>
      <c r="U42" s="42"/>
      <c r="V42" s="42">
        <f t="shared" si="0"/>
        <v>0</v>
      </c>
    </row>
    <row r="43" spans="1:22" ht="24.9" customHeight="1">
      <c r="A43" s="1"/>
      <c r="B43" s="253">
        <v>2018</v>
      </c>
      <c r="C43" s="252"/>
      <c r="D43" s="18" t="s">
        <v>102</v>
      </c>
      <c r="E43" s="251" t="s">
        <v>103</v>
      </c>
      <c r="F43" s="252"/>
      <c r="G43" s="252"/>
      <c r="H43" s="18" t="s">
        <v>22</v>
      </c>
      <c r="I43" s="251" t="s">
        <v>17</v>
      </c>
      <c r="J43" s="252"/>
      <c r="K43" s="17" t="s">
        <v>29</v>
      </c>
      <c r="L43" s="17">
        <v>4</v>
      </c>
      <c r="M43" s="253" t="s">
        <v>19</v>
      </c>
      <c r="N43" s="252"/>
      <c r="O43" s="252"/>
      <c r="P43" s="17" t="s">
        <v>18</v>
      </c>
      <c r="Q43" s="44"/>
      <c r="R43" s="42">
        <v>15248.17</v>
      </c>
      <c r="S43" s="42"/>
      <c r="T43" s="42"/>
      <c r="U43" s="42"/>
      <c r="V43" s="42">
        <f t="shared" si="0"/>
        <v>15248.17</v>
      </c>
    </row>
    <row r="44" spans="1:22" ht="24.9" customHeight="1">
      <c r="A44" s="1"/>
      <c r="B44" s="253">
        <v>2018</v>
      </c>
      <c r="C44" s="252"/>
      <c r="D44" s="18" t="s">
        <v>104</v>
      </c>
      <c r="E44" s="251" t="s">
        <v>105</v>
      </c>
      <c r="F44" s="252"/>
      <c r="G44" s="252"/>
      <c r="H44" s="18" t="s">
        <v>22</v>
      </c>
      <c r="I44" s="251" t="s">
        <v>17</v>
      </c>
      <c r="J44" s="252"/>
      <c r="K44" s="17" t="s">
        <v>29</v>
      </c>
      <c r="L44" s="17">
        <v>4</v>
      </c>
      <c r="M44" s="253" t="s">
        <v>19</v>
      </c>
      <c r="N44" s="252"/>
      <c r="O44" s="252"/>
      <c r="P44" s="17" t="s">
        <v>18</v>
      </c>
      <c r="Q44" s="44"/>
      <c r="R44" s="42"/>
      <c r="S44" s="42"/>
      <c r="T44" s="42"/>
      <c r="U44" s="42"/>
      <c r="V44" s="42">
        <f t="shared" si="0"/>
        <v>0</v>
      </c>
    </row>
    <row r="45" spans="1:22" ht="24.9" customHeight="1">
      <c r="A45" s="1"/>
      <c r="B45" s="253">
        <v>2018</v>
      </c>
      <c r="C45" s="252"/>
      <c r="D45" s="18" t="s">
        <v>106</v>
      </c>
      <c r="E45" s="251" t="s">
        <v>107</v>
      </c>
      <c r="F45" s="252"/>
      <c r="G45" s="252"/>
      <c r="H45" s="18" t="s">
        <v>22</v>
      </c>
      <c r="I45" s="251" t="s">
        <v>17</v>
      </c>
      <c r="J45" s="252"/>
      <c r="K45" s="17" t="s">
        <v>29</v>
      </c>
      <c r="L45" s="17">
        <v>4</v>
      </c>
      <c r="M45" s="253" t="s">
        <v>19</v>
      </c>
      <c r="N45" s="252"/>
      <c r="O45" s="252"/>
      <c r="P45" s="17" t="s">
        <v>18</v>
      </c>
      <c r="Q45" s="44"/>
      <c r="R45" s="42"/>
      <c r="S45" s="42"/>
      <c r="T45" s="42"/>
      <c r="U45" s="42"/>
      <c r="V45" s="42">
        <f t="shared" si="0"/>
        <v>0</v>
      </c>
    </row>
    <row r="46" spans="1:22" ht="24.9" customHeight="1">
      <c r="A46" s="1"/>
      <c r="B46" s="253">
        <v>2018</v>
      </c>
      <c r="C46" s="252"/>
      <c r="D46" s="18" t="s">
        <v>108</v>
      </c>
      <c r="E46" s="251" t="s">
        <v>109</v>
      </c>
      <c r="F46" s="252"/>
      <c r="G46" s="252"/>
      <c r="H46" s="18" t="s">
        <v>22</v>
      </c>
      <c r="I46" s="251" t="s">
        <v>17</v>
      </c>
      <c r="J46" s="252"/>
      <c r="K46" s="17" t="s">
        <v>29</v>
      </c>
      <c r="L46" s="17">
        <v>4</v>
      </c>
      <c r="M46" s="253" t="s">
        <v>19</v>
      </c>
      <c r="N46" s="252"/>
      <c r="O46" s="252"/>
      <c r="P46" s="17" t="s">
        <v>18</v>
      </c>
      <c r="Q46" s="44"/>
      <c r="R46" s="42"/>
      <c r="S46" s="42"/>
      <c r="T46" s="42"/>
      <c r="U46" s="42"/>
      <c r="V46" s="42">
        <f t="shared" si="0"/>
        <v>0</v>
      </c>
    </row>
    <row r="47" spans="1:22" ht="24.9" customHeight="1">
      <c r="A47" s="1"/>
      <c r="B47" s="253">
        <v>2018</v>
      </c>
      <c r="C47" s="252"/>
      <c r="D47" s="18" t="s">
        <v>110</v>
      </c>
      <c r="E47" s="251" t="s">
        <v>111</v>
      </c>
      <c r="F47" s="252"/>
      <c r="G47" s="252"/>
      <c r="H47" s="18" t="s">
        <v>22</v>
      </c>
      <c r="I47" s="251" t="s">
        <v>17</v>
      </c>
      <c r="J47" s="252"/>
      <c r="K47" s="17" t="s">
        <v>29</v>
      </c>
      <c r="L47" s="17">
        <v>4</v>
      </c>
      <c r="M47" s="253" t="s">
        <v>19</v>
      </c>
      <c r="N47" s="252"/>
      <c r="O47" s="252"/>
      <c r="P47" s="17" t="s">
        <v>18</v>
      </c>
      <c r="Q47" s="44"/>
      <c r="R47" s="42"/>
      <c r="S47" s="42"/>
      <c r="T47" s="42"/>
      <c r="U47" s="42"/>
      <c r="V47" s="42">
        <f t="shared" si="0"/>
        <v>0</v>
      </c>
    </row>
    <row r="48" spans="1:22" ht="24.9" customHeight="1">
      <c r="A48" s="1"/>
      <c r="B48" s="253">
        <v>2018</v>
      </c>
      <c r="C48" s="252"/>
      <c r="D48" s="18" t="s">
        <v>112</v>
      </c>
      <c r="E48" s="251" t="s">
        <v>113</v>
      </c>
      <c r="F48" s="252"/>
      <c r="G48" s="252"/>
      <c r="H48" s="18" t="s">
        <v>22</v>
      </c>
      <c r="I48" s="251" t="s">
        <v>17</v>
      </c>
      <c r="J48" s="252"/>
      <c r="K48" s="17" t="s">
        <v>29</v>
      </c>
      <c r="L48" s="17">
        <v>4</v>
      </c>
      <c r="M48" s="253" t="s">
        <v>19</v>
      </c>
      <c r="N48" s="252"/>
      <c r="O48" s="252"/>
      <c r="P48" s="17" t="s">
        <v>18</v>
      </c>
      <c r="Q48" s="44"/>
      <c r="R48" s="42"/>
      <c r="S48" s="42"/>
      <c r="T48" s="42"/>
      <c r="U48" s="42"/>
      <c r="V48" s="42">
        <f t="shared" si="0"/>
        <v>0</v>
      </c>
    </row>
    <row r="49" spans="1:22" ht="24.9" customHeight="1">
      <c r="A49" s="1"/>
      <c r="B49" s="253">
        <v>2018</v>
      </c>
      <c r="C49" s="252"/>
      <c r="D49" s="18" t="s">
        <v>114</v>
      </c>
      <c r="E49" s="251" t="s">
        <v>115</v>
      </c>
      <c r="F49" s="252"/>
      <c r="G49" s="252"/>
      <c r="H49" s="18" t="s">
        <v>22</v>
      </c>
      <c r="I49" s="251" t="s">
        <v>17</v>
      </c>
      <c r="J49" s="252"/>
      <c r="K49" s="17" t="s">
        <v>29</v>
      </c>
      <c r="L49" s="17">
        <v>4</v>
      </c>
      <c r="M49" s="253" t="s">
        <v>19</v>
      </c>
      <c r="N49" s="252"/>
      <c r="O49" s="252"/>
      <c r="P49" s="17" t="s">
        <v>18</v>
      </c>
      <c r="Q49" s="44"/>
      <c r="R49" s="42"/>
      <c r="S49" s="42"/>
      <c r="T49" s="42"/>
      <c r="U49" s="42"/>
      <c r="V49" s="42">
        <f t="shared" si="0"/>
        <v>0</v>
      </c>
    </row>
    <row r="50" spans="1:22" ht="24.9" customHeight="1">
      <c r="A50" s="1"/>
      <c r="B50" s="253">
        <v>2018</v>
      </c>
      <c r="C50" s="252"/>
      <c r="D50" s="18" t="s">
        <v>116</v>
      </c>
      <c r="E50" s="251" t="s">
        <v>117</v>
      </c>
      <c r="F50" s="252"/>
      <c r="G50" s="252"/>
      <c r="H50" s="18" t="s">
        <v>22</v>
      </c>
      <c r="I50" s="251" t="s">
        <v>17</v>
      </c>
      <c r="J50" s="252"/>
      <c r="K50" s="17" t="s">
        <v>29</v>
      </c>
      <c r="L50" s="17">
        <v>4</v>
      </c>
      <c r="M50" s="253" t="s">
        <v>19</v>
      </c>
      <c r="N50" s="252"/>
      <c r="O50" s="252"/>
      <c r="P50" s="17" t="s">
        <v>18</v>
      </c>
      <c r="Q50" s="44"/>
      <c r="R50" s="42">
        <v>35264.22</v>
      </c>
      <c r="S50" s="42"/>
      <c r="T50" s="42"/>
      <c r="U50" s="42"/>
      <c r="V50" s="42">
        <f t="shared" si="0"/>
        <v>35264.22</v>
      </c>
    </row>
    <row r="51" spans="1:22" ht="24.9" customHeight="1">
      <c r="A51" s="1"/>
      <c r="B51" s="253">
        <v>2018</v>
      </c>
      <c r="C51" s="252"/>
      <c r="D51" s="18" t="s">
        <v>118</v>
      </c>
      <c r="E51" s="251" t="s">
        <v>119</v>
      </c>
      <c r="F51" s="252"/>
      <c r="G51" s="252"/>
      <c r="H51" s="18" t="s">
        <v>22</v>
      </c>
      <c r="I51" s="251" t="s">
        <v>17</v>
      </c>
      <c r="J51" s="252"/>
      <c r="K51" s="17" t="s">
        <v>29</v>
      </c>
      <c r="L51" s="17">
        <v>4</v>
      </c>
      <c r="M51" s="253" t="s">
        <v>19</v>
      </c>
      <c r="N51" s="252"/>
      <c r="O51" s="252"/>
      <c r="P51" s="17" t="s">
        <v>18</v>
      </c>
      <c r="Q51" s="44"/>
      <c r="R51" s="42"/>
      <c r="S51" s="42"/>
      <c r="T51" s="42"/>
      <c r="U51" s="42"/>
      <c r="V51" s="42">
        <f t="shared" si="0"/>
        <v>0</v>
      </c>
    </row>
    <row r="52" spans="1:22" ht="24.9" customHeight="1">
      <c r="A52" s="1"/>
      <c r="B52" s="253">
        <v>2018</v>
      </c>
      <c r="C52" s="252"/>
      <c r="D52" s="18" t="s">
        <v>120</v>
      </c>
      <c r="E52" s="251" t="s">
        <v>121</v>
      </c>
      <c r="F52" s="252"/>
      <c r="G52" s="252"/>
      <c r="H52" s="18" t="s">
        <v>22</v>
      </c>
      <c r="I52" s="251" t="s">
        <v>17</v>
      </c>
      <c r="J52" s="252"/>
      <c r="K52" s="17" t="s">
        <v>29</v>
      </c>
      <c r="L52" s="17">
        <v>4</v>
      </c>
      <c r="M52" s="253" t="s">
        <v>19</v>
      </c>
      <c r="N52" s="252"/>
      <c r="O52" s="252"/>
      <c r="P52" s="17" t="s">
        <v>18</v>
      </c>
      <c r="Q52" s="44"/>
      <c r="R52" s="42"/>
      <c r="S52" s="42"/>
      <c r="T52" s="42"/>
      <c r="U52" s="42"/>
      <c r="V52" s="42">
        <f t="shared" si="0"/>
        <v>0</v>
      </c>
    </row>
    <row r="53" spans="1:22" s="51" customFormat="1" ht="24.9" customHeight="1">
      <c r="A53" s="7"/>
      <c r="B53" s="259">
        <v>2018</v>
      </c>
      <c r="C53" s="260"/>
      <c r="D53" s="8" t="s">
        <v>122</v>
      </c>
      <c r="E53" s="261" t="s">
        <v>123</v>
      </c>
      <c r="F53" s="260"/>
      <c r="G53" s="260"/>
      <c r="H53" s="8" t="s">
        <v>22</v>
      </c>
      <c r="I53" s="261" t="s">
        <v>17</v>
      </c>
      <c r="J53" s="260"/>
      <c r="K53" s="16" t="s">
        <v>18</v>
      </c>
      <c r="L53" s="16">
        <v>3</v>
      </c>
      <c r="M53" s="259" t="s">
        <v>19</v>
      </c>
      <c r="N53" s="260"/>
      <c r="O53" s="260"/>
      <c r="P53" s="16" t="s">
        <v>18</v>
      </c>
      <c r="Q53" s="40">
        <f>Q54+Q55+Q56+Q57+Q58+Q59+Q60+Q61+Q62</f>
        <v>0</v>
      </c>
      <c r="R53" s="40">
        <f>R54+R55+R56+R57+R58+R59+R60+R61+R62</f>
        <v>15473.63</v>
      </c>
      <c r="S53" s="40"/>
      <c r="T53" s="40"/>
      <c r="U53" s="40"/>
      <c r="V53" s="40">
        <f t="shared" si="0"/>
        <v>15473.63</v>
      </c>
    </row>
    <row r="54" spans="1:22" ht="24.9" customHeight="1">
      <c r="A54" s="1"/>
      <c r="B54" s="253">
        <v>2018</v>
      </c>
      <c r="C54" s="252"/>
      <c r="D54" s="18" t="s">
        <v>124</v>
      </c>
      <c r="E54" s="251" t="s">
        <v>125</v>
      </c>
      <c r="F54" s="252"/>
      <c r="G54" s="252"/>
      <c r="H54" s="18" t="s">
        <v>22</v>
      </c>
      <c r="I54" s="251" t="s">
        <v>17</v>
      </c>
      <c r="J54" s="252"/>
      <c r="K54" s="17" t="s">
        <v>29</v>
      </c>
      <c r="L54" s="17">
        <v>4</v>
      </c>
      <c r="M54" s="253" t="s">
        <v>19</v>
      </c>
      <c r="N54" s="252"/>
      <c r="O54" s="252"/>
      <c r="P54" s="17" t="s">
        <v>18</v>
      </c>
      <c r="Q54" s="44"/>
      <c r="R54" s="44"/>
      <c r="S54" s="42"/>
      <c r="T54" s="42"/>
      <c r="U54" s="42"/>
      <c r="V54" s="42">
        <f t="shared" si="0"/>
        <v>0</v>
      </c>
    </row>
    <row r="55" spans="1:22" ht="24.9" customHeight="1">
      <c r="A55" s="1"/>
      <c r="B55" s="253">
        <v>2018</v>
      </c>
      <c r="C55" s="252"/>
      <c r="D55" s="18" t="s">
        <v>126</v>
      </c>
      <c r="E55" s="251" t="s">
        <v>127</v>
      </c>
      <c r="F55" s="252"/>
      <c r="G55" s="252"/>
      <c r="H55" s="18" t="s">
        <v>22</v>
      </c>
      <c r="I55" s="251" t="s">
        <v>17</v>
      </c>
      <c r="J55" s="252"/>
      <c r="K55" s="17" t="s">
        <v>29</v>
      </c>
      <c r="L55" s="17">
        <v>4</v>
      </c>
      <c r="M55" s="253" t="s">
        <v>19</v>
      </c>
      <c r="N55" s="252"/>
      <c r="O55" s="252"/>
      <c r="P55" s="17" t="s">
        <v>18</v>
      </c>
      <c r="Q55" s="44"/>
      <c r="R55" s="44"/>
      <c r="S55" s="42"/>
      <c r="T55" s="42"/>
      <c r="U55" s="42"/>
      <c r="V55" s="42">
        <f t="shared" si="0"/>
        <v>0</v>
      </c>
    </row>
    <row r="56" spans="1:22" ht="24.9" customHeight="1">
      <c r="A56" s="1"/>
      <c r="B56" s="253">
        <v>2018</v>
      </c>
      <c r="C56" s="252"/>
      <c r="D56" s="18" t="s">
        <v>128</v>
      </c>
      <c r="E56" s="251" t="s">
        <v>129</v>
      </c>
      <c r="F56" s="252"/>
      <c r="G56" s="252"/>
      <c r="H56" s="18" t="s">
        <v>22</v>
      </c>
      <c r="I56" s="251" t="s">
        <v>17</v>
      </c>
      <c r="J56" s="252"/>
      <c r="K56" s="17" t="s">
        <v>29</v>
      </c>
      <c r="L56" s="17">
        <v>4</v>
      </c>
      <c r="M56" s="253" t="s">
        <v>19</v>
      </c>
      <c r="N56" s="252"/>
      <c r="O56" s="252"/>
      <c r="P56" s="17" t="s">
        <v>18</v>
      </c>
      <c r="Q56" s="44"/>
      <c r="R56" s="44"/>
      <c r="S56" s="42"/>
      <c r="T56" s="42"/>
      <c r="U56" s="42"/>
      <c r="V56" s="42">
        <f t="shared" si="0"/>
        <v>0</v>
      </c>
    </row>
    <row r="57" spans="1:22" ht="24.9" customHeight="1">
      <c r="A57" s="1"/>
      <c r="B57" s="253">
        <v>2018</v>
      </c>
      <c r="C57" s="252"/>
      <c r="D57" s="18" t="s">
        <v>130</v>
      </c>
      <c r="E57" s="251" t="s">
        <v>131</v>
      </c>
      <c r="F57" s="252"/>
      <c r="G57" s="252"/>
      <c r="H57" s="18" t="s">
        <v>22</v>
      </c>
      <c r="I57" s="251" t="s">
        <v>17</v>
      </c>
      <c r="J57" s="252"/>
      <c r="K57" s="17" t="s">
        <v>29</v>
      </c>
      <c r="L57" s="17">
        <v>4</v>
      </c>
      <c r="M57" s="253" t="s">
        <v>19</v>
      </c>
      <c r="N57" s="252"/>
      <c r="O57" s="252"/>
      <c r="P57" s="17" t="s">
        <v>18</v>
      </c>
      <c r="Q57" s="44"/>
      <c r="R57" s="44"/>
      <c r="S57" s="42"/>
      <c r="T57" s="42"/>
      <c r="U57" s="42"/>
      <c r="V57" s="42">
        <f t="shared" si="0"/>
        <v>0</v>
      </c>
    </row>
    <row r="58" spans="1:22" ht="24.9" customHeight="1">
      <c r="A58" s="1"/>
      <c r="B58" s="253">
        <v>2018</v>
      </c>
      <c r="C58" s="252"/>
      <c r="D58" s="18" t="s">
        <v>132</v>
      </c>
      <c r="E58" s="251" t="s">
        <v>133</v>
      </c>
      <c r="F58" s="252"/>
      <c r="G58" s="252"/>
      <c r="H58" s="18" t="s">
        <v>22</v>
      </c>
      <c r="I58" s="251" t="s">
        <v>17</v>
      </c>
      <c r="J58" s="252"/>
      <c r="K58" s="17" t="s">
        <v>29</v>
      </c>
      <c r="L58" s="17">
        <v>4</v>
      </c>
      <c r="M58" s="253" t="s">
        <v>19</v>
      </c>
      <c r="N58" s="252"/>
      <c r="O58" s="252"/>
      <c r="P58" s="17" t="s">
        <v>18</v>
      </c>
      <c r="Q58" s="44"/>
      <c r="R58" s="44"/>
      <c r="S58" s="42"/>
      <c r="T58" s="42"/>
      <c r="U58" s="42"/>
      <c r="V58" s="42">
        <f t="shared" si="0"/>
        <v>0</v>
      </c>
    </row>
    <row r="59" spans="1:22" ht="24.9" customHeight="1">
      <c r="A59" s="1"/>
      <c r="B59" s="253">
        <v>2018</v>
      </c>
      <c r="C59" s="252"/>
      <c r="D59" s="18" t="s">
        <v>134</v>
      </c>
      <c r="E59" s="251" t="s">
        <v>135</v>
      </c>
      <c r="F59" s="252"/>
      <c r="G59" s="252"/>
      <c r="H59" s="18" t="s">
        <v>22</v>
      </c>
      <c r="I59" s="251" t="s">
        <v>17</v>
      </c>
      <c r="J59" s="252"/>
      <c r="K59" s="17" t="s">
        <v>29</v>
      </c>
      <c r="L59" s="17">
        <v>4</v>
      </c>
      <c r="M59" s="253" t="s">
        <v>19</v>
      </c>
      <c r="N59" s="252"/>
      <c r="O59" s="252"/>
      <c r="P59" s="17" t="s">
        <v>18</v>
      </c>
      <c r="Q59" s="44"/>
      <c r="R59" s="44"/>
      <c r="S59" s="42"/>
      <c r="T59" s="42"/>
      <c r="U59" s="42"/>
      <c r="V59" s="42">
        <f t="shared" si="0"/>
        <v>0</v>
      </c>
    </row>
    <row r="60" spans="1:22" ht="24.9" customHeight="1">
      <c r="A60" s="1"/>
      <c r="B60" s="253">
        <v>2018</v>
      </c>
      <c r="C60" s="252"/>
      <c r="D60" s="18" t="s">
        <v>136</v>
      </c>
      <c r="E60" s="251" t="s">
        <v>137</v>
      </c>
      <c r="F60" s="252"/>
      <c r="G60" s="252"/>
      <c r="H60" s="18" t="s">
        <v>22</v>
      </c>
      <c r="I60" s="251" t="s">
        <v>17</v>
      </c>
      <c r="J60" s="252"/>
      <c r="K60" s="17" t="s">
        <v>29</v>
      </c>
      <c r="L60" s="17">
        <v>4</v>
      </c>
      <c r="M60" s="253" t="s">
        <v>19</v>
      </c>
      <c r="N60" s="252"/>
      <c r="O60" s="252"/>
      <c r="P60" s="17" t="s">
        <v>18</v>
      </c>
      <c r="Q60" s="44"/>
      <c r="R60" s="44">
        <v>6601.08</v>
      </c>
      <c r="S60" s="42"/>
      <c r="T60" s="42"/>
      <c r="U60" s="42"/>
      <c r="V60" s="42">
        <f t="shared" si="0"/>
        <v>6601.08</v>
      </c>
    </row>
    <row r="61" spans="1:22" ht="24.9" customHeight="1">
      <c r="A61" s="1"/>
      <c r="B61" s="253">
        <v>2018</v>
      </c>
      <c r="C61" s="252"/>
      <c r="D61" s="18" t="s">
        <v>138</v>
      </c>
      <c r="E61" s="251" t="s">
        <v>139</v>
      </c>
      <c r="F61" s="252"/>
      <c r="G61" s="252"/>
      <c r="H61" s="18" t="s">
        <v>22</v>
      </c>
      <c r="I61" s="251" t="s">
        <v>17</v>
      </c>
      <c r="J61" s="252"/>
      <c r="K61" s="17" t="s">
        <v>29</v>
      </c>
      <c r="L61" s="17">
        <v>4</v>
      </c>
      <c r="M61" s="253" t="s">
        <v>19</v>
      </c>
      <c r="N61" s="252"/>
      <c r="O61" s="252"/>
      <c r="P61" s="17" t="s">
        <v>18</v>
      </c>
      <c r="Q61" s="44"/>
      <c r="R61" s="44">
        <v>8872.5499999999993</v>
      </c>
      <c r="S61" s="42"/>
      <c r="T61" s="42"/>
      <c r="U61" s="42"/>
      <c r="V61" s="42">
        <f t="shared" si="0"/>
        <v>8872.5499999999993</v>
      </c>
    </row>
    <row r="62" spans="1:22" ht="36.75" customHeight="1">
      <c r="A62" s="1"/>
      <c r="B62" s="253">
        <v>2018</v>
      </c>
      <c r="C62" s="252"/>
      <c r="D62" s="18" t="s">
        <v>140</v>
      </c>
      <c r="E62" s="251" t="s">
        <v>141</v>
      </c>
      <c r="F62" s="252"/>
      <c r="G62" s="252"/>
      <c r="H62" s="18" t="s">
        <v>22</v>
      </c>
      <c r="I62" s="251" t="s">
        <v>17</v>
      </c>
      <c r="J62" s="252"/>
      <c r="K62" s="17" t="s">
        <v>29</v>
      </c>
      <c r="L62" s="17">
        <v>4</v>
      </c>
      <c r="M62" s="253" t="s">
        <v>19</v>
      </c>
      <c r="N62" s="252"/>
      <c r="O62" s="252"/>
      <c r="P62" s="17" t="s">
        <v>18</v>
      </c>
      <c r="Q62" s="44"/>
      <c r="R62" s="44"/>
      <c r="S62" s="42"/>
      <c r="T62" s="42"/>
      <c r="U62" s="42"/>
      <c r="V62" s="42">
        <f t="shared" si="0"/>
        <v>0</v>
      </c>
    </row>
    <row r="63" spans="1:22" s="51" customFormat="1" ht="24.9" customHeight="1">
      <c r="A63" s="7"/>
      <c r="B63" s="259">
        <v>2018</v>
      </c>
      <c r="C63" s="260"/>
      <c r="D63" s="8" t="s">
        <v>142</v>
      </c>
      <c r="E63" s="261" t="s">
        <v>143</v>
      </c>
      <c r="F63" s="260"/>
      <c r="G63" s="260"/>
      <c r="H63" s="8" t="s">
        <v>22</v>
      </c>
      <c r="I63" s="261" t="s">
        <v>17</v>
      </c>
      <c r="J63" s="260"/>
      <c r="K63" s="16" t="s">
        <v>18</v>
      </c>
      <c r="L63" s="16">
        <v>3</v>
      </c>
      <c r="M63" s="259" t="s">
        <v>19</v>
      </c>
      <c r="N63" s="260"/>
      <c r="O63" s="260"/>
      <c r="P63" s="16" t="s">
        <v>18</v>
      </c>
      <c r="Q63" s="40"/>
      <c r="R63" s="53">
        <f>R64+R65+R66+R67</f>
        <v>14151.97</v>
      </c>
      <c r="S63" s="53"/>
      <c r="T63" s="53"/>
      <c r="U63" s="53"/>
      <c r="V63" s="53">
        <f t="shared" si="0"/>
        <v>14151.97</v>
      </c>
    </row>
    <row r="64" spans="1:22" ht="24.9" customHeight="1">
      <c r="A64" s="1"/>
      <c r="B64" s="253">
        <v>2018</v>
      </c>
      <c r="C64" s="252"/>
      <c r="D64" s="18" t="s">
        <v>144</v>
      </c>
      <c r="E64" s="251" t="s">
        <v>145</v>
      </c>
      <c r="F64" s="252"/>
      <c r="G64" s="252"/>
      <c r="H64" s="18" t="s">
        <v>22</v>
      </c>
      <c r="I64" s="251" t="s">
        <v>17</v>
      </c>
      <c r="J64" s="252"/>
      <c r="K64" s="17" t="s">
        <v>29</v>
      </c>
      <c r="L64" s="17">
        <v>4</v>
      </c>
      <c r="M64" s="253" t="s">
        <v>19</v>
      </c>
      <c r="N64" s="252"/>
      <c r="O64" s="252"/>
      <c r="P64" s="17" t="s">
        <v>18</v>
      </c>
      <c r="Q64" s="54"/>
      <c r="R64" s="42">
        <v>14151.97</v>
      </c>
      <c r="S64" s="42"/>
      <c r="T64" s="42"/>
      <c r="U64" s="42"/>
      <c r="V64" s="42">
        <f t="shared" si="0"/>
        <v>14151.97</v>
      </c>
    </row>
    <row r="65" spans="1:22" ht="24.9" customHeight="1">
      <c r="A65" s="1"/>
      <c r="B65" s="253">
        <v>2018</v>
      </c>
      <c r="C65" s="252"/>
      <c r="D65" s="18" t="s">
        <v>146</v>
      </c>
      <c r="E65" s="251" t="s">
        <v>147</v>
      </c>
      <c r="F65" s="252"/>
      <c r="G65" s="252"/>
      <c r="H65" s="18" t="s">
        <v>22</v>
      </c>
      <c r="I65" s="251" t="s">
        <v>17</v>
      </c>
      <c r="J65" s="252"/>
      <c r="K65" s="17" t="s">
        <v>29</v>
      </c>
      <c r="L65" s="17">
        <v>4</v>
      </c>
      <c r="M65" s="253" t="s">
        <v>19</v>
      </c>
      <c r="N65" s="252"/>
      <c r="O65" s="252"/>
      <c r="P65" s="17" t="s">
        <v>18</v>
      </c>
      <c r="Q65" s="44"/>
      <c r="R65" s="42"/>
      <c r="S65" s="42"/>
      <c r="T65" s="42"/>
      <c r="U65" s="42"/>
      <c r="V65" s="42">
        <f t="shared" si="0"/>
        <v>0</v>
      </c>
    </row>
    <row r="66" spans="1:22" ht="24.9" customHeight="1">
      <c r="A66" s="1"/>
      <c r="B66" s="253">
        <v>2018</v>
      </c>
      <c r="C66" s="252"/>
      <c r="D66" s="18" t="s">
        <v>148</v>
      </c>
      <c r="E66" s="251" t="s">
        <v>149</v>
      </c>
      <c r="F66" s="252"/>
      <c r="G66" s="252"/>
      <c r="H66" s="18" t="s">
        <v>22</v>
      </c>
      <c r="I66" s="251" t="s">
        <v>17</v>
      </c>
      <c r="J66" s="252"/>
      <c r="K66" s="17" t="s">
        <v>29</v>
      </c>
      <c r="L66" s="17">
        <v>4</v>
      </c>
      <c r="M66" s="253" t="s">
        <v>19</v>
      </c>
      <c r="N66" s="252"/>
      <c r="O66" s="252"/>
      <c r="P66" s="17" t="s">
        <v>18</v>
      </c>
      <c r="Q66" s="44"/>
      <c r="R66" s="42"/>
      <c r="S66" s="42"/>
      <c r="T66" s="42"/>
      <c r="U66" s="42"/>
      <c r="V66" s="42">
        <f t="shared" si="0"/>
        <v>0</v>
      </c>
    </row>
    <row r="67" spans="1:22" ht="24.9" customHeight="1">
      <c r="A67" s="1"/>
      <c r="B67" s="253">
        <v>2018</v>
      </c>
      <c r="C67" s="252"/>
      <c r="D67" s="18" t="s">
        <v>150</v>
      </c>
      <c r="E67" s="251" t="s">
        <v>151</v>
      </c>
      <c r="F67" s="252"/>
      <c r="G67" s="252"/>
      <c r="H67" s="18" t="s">
        <v>22</v>
      </c>
      <c r="I67" s="251" t="s">
        <v>17</v>
      </c>
      <c r="J67" s="252"/>
      <c r="K67" s="17" t="s">
        <v>29</v>
      </c>
      <c r="L67" s="17">
        <v>4</v>
      </c>
      <c r="M67" s="253" t="s">
        <v>19</v>
      </c>
      <c r="N67" s="252"/>
      <c r="O67" s="252"/>
      <c r="P67" s="17" t="s">
        <v>18</v>
      </c>
      <c r="Q67" s="44"/>
      <c r="R67" s="42"/>
      <c r="S67" s="42"/>
      <c r="T67" s="42"/>
      <c r="U67" s="42"/>
      <c r="V67" s="42">
        <f t="shared" si="0"/>
        <v>0</v>
      </c>
    </row>
    <row r="68" spans="1:22" s="51" customFormat="1" ht="24.9" customHeight="1">
      <c r="A68" s="7"/>
      <c r="B68" s="259">
        <v>2018</v>
      </c>
      <c r="C68" s="260"/>
      <c r="D68" s="8" t="s">
        <v>152</v>
      </c>
      <c r="E68" s="261" t="s">
        <v>153</v>
      </c>
      <c r="F68" s="260"/>
      <c r="G68" s="260"/>
      <c r="H68" s="8" t="s">
        <v>22</v>
      </c>
      <c r="I68" s="261" t="s">
        <v>17</v>
      </c>
      <c r="J68" s="260"/>
      <c r="K68" s="16" t="s">
        <v>18</v>
      </c>
      <c r="L68" s="16">
        <v>3</v>
      </c>
      <c r="M68" s="259" t="s">
        <v>19</v>
      </c>
      <c r="N68" s="260"/>
      <c r="O68" s="260"/>
      <c r="P68" s="16" t="s">
        <v>18</v>
      </c>
      <c r="Q68" s="40"/>
      <c r="R68" s="40"/>
      <c r="S68" s="40"/>
      <c r="T68" s="40"/>
      <c r="U68" s="40"/>
      <c r="V68" s="40">
        <f t="shared" ref="V68:V133" si="1">Q68+R68+S68+T68+U68</f>
        <v>0</v>
      </c>
    </row>
    <row r="69" spans="1:22" ht="24.9" customHeight="1">
      <c r="A69" s="1"/>
      <c r="B69" s="253">
        <v>2018</v>
      </c>
      <c r="C69" s="252"/>
      <c r="D69" s="18" t="s">
        <v>154</v>
      </c>
      <c r="E69" s="251" t="s">
        <v>155</v>
      </c>
      <c r="F69" s="252"/>
      <c r="G69" s="252"/>
      <c r="H69" s="18" t="s">
        <v>22</v>
      </c>
      <c r="I69" s="251" t="s">
        <v>17</v>
      </c>
      <c r="J69" s="252"/>
      <c r="K69" s="17" t="s">
        <v>29</v>
      </c>
      <c r="L69" s="17">
        <v>4</v>
      </c>
      <c r="M69" s="253" t="s">
        <v>19</v>
      </c>
      <c r="N69" s="252"/>
      <c r="O69" s="252"/>
      <c r="P69" s="17" t="s">
        <v>18</v>
      </c>
      <c r="Q69" s="44"/>
      <c r="R69" s="42"/>
      <c r="S69" s="42"/>
      <c r="T69" s="42"/>
      <c r="U69" s="42"/>
      <c r="V69" s="42">
        <f t="shared" si="1"/>
        <v>0</v>
      </c>
    </row>
    <row r="70" spans="1:22" ht="24.9" customHeight="1">
      <c r="A70" s="1"/>
      <c r="B70" s="253">
        <v>2018</v>
      </c>
      <c r="C70" s="252"/>
      <c r="D70" s="18" t="s">
        <v>156</v>
      </c>
      <c r="E70" s="251" t="s">
        <v>157</v>
      </c>
      <c r="F70" s="252"/>
      <c r="G70" s="252"/>
      <c r="H70" s="18" t="s">
        <v>22</v>
      </c>
      <c r="I70" s="251" t="s">
        <v>17</v>
      </c>
      <c r="J70" s="252"/>
      <c r="K70" s="17" t="s">
        <v>29</v>
      </c>
      <c r="L70" s="17">
        <v>4</v>
      </c>
      <c r="M70" s="253" t="s">
        <v>19</v>
      </c>
      <c r="N70" s="252"/>
      <c r="O70" s="252"/>
      <c r="P70" s="17" t="s">
        <v>18</v>
      </c>
      <c r="Q70" s="44"/>
      <c r="R70" s="42"/>
      <c r="S70" s="42"/>
      <c r="T70" s="42"/>
      <c r="U70" s="42"/>
      <c r="V70" s="42">
        <f t="shared" si="1"/>
        <v>0</v>
      </c>
    </row>
    <row r="71" spans="1:22" ht="24.9" customHeight="1">
      <c r="A71" s="1"/>
      <c r="B71" s="253">
        <v>2018</v>
      </c>
      <c r="C71" s="252"/>
      <c r="D71" s="18" t="s">
        <v>158</v>
      </c>
      <c r="E71" s="251" t="s">
        <v>159</v>
      </c>
      <c r="F71" s="252"/>
      <c r="G71" s="252"/>
      <c r="H71" s="18" t="s">
        <v>22</v>
      </c>
      <c r="I71" s="251" t="s">
        <v>17</v>
      </c>
      <c r="J71" s="252"/>
      <c r="K71" s="17" t="s">
        <v>29</v>
      </c>
      <c r="L71" s="17">
        <v>4</v>
      </c>
      <c r="M71" s="253" t="s">
        <v>19</v>
      </c>
      <c r="N71" s="252"/>
      <c r="O71" s="252"/>
      <c r="P71" s="17" t="s">
        <v>18</v>
      </c>
      <c r="Q71" s="44"/>
      <c r="R71" s="42"/>
      <c r="S71" s="42"/>
      <c r="T71" s="42"/>
      <c r="U71" s="42"/>
      <c r="V71" s="42">
        <f t="shared" si="1"/>
        <v>0</v>
      </c>
    </row>
    <row r="72" spans="1:22" ht="24.9" customHeight="1">
      <c r="A72" s="1"/>
      <c r="B72" s="253">
        <v>2018</v>
      </c>
      <c r="C72" s="252"/>
      <c r="D72" s="18" t="s">
        <v>160</v>
      </c>
      <c r="E72" s="251" t="s">
        <v>161</v>
      </c>
      <c r="F72" s="252"/>
      <c r="G72" s="252"/>
      <c r="H72" s="18" t="s">
        <v>22</v>
      </c>
      <c r="I72" s="251" t="s">
        <v>17</v>
      </c>
      <c r="J72" s="252"/>
      <c r="K72" s="17" t="s">
        <v>29</v>
      </c>
      <c r="L72" s="17">
        <v>4</v>
      </c>
      <c r="M72" s="253" t="s">
        <v>19</v>
      </c>
      <c r="N72" s="252"/>
      <c r="O72" s="252"/>
      <c r="P72" s="17" t="s">
        <v>18</v>
      </c>
      <c r="Q72" s="44"/>
      <c r="R72" s="42"/>
      <c r="S72" s="42"/>
      <c r="T72" s="42"/>
      <c r="U72" s="42"/>
      <c r="V72" s="42">
        <f t="shared" si="1"/>
        <v>0</v>
      </c>
    </row>
    <row r="73" spans="1:22" ht="24.9" customHeight="1">
      <c r="A73" s="1"/>
      <c r="B73" s="253">
        <v>2018</v>
      </c>
      <c r="C73" s="252"/>
      <c r="D73" s="18" t="s">
        <v>162</v>
      </c>
      <c r="E73" s="251" t="s">
        <v>163</v>
      </c>
      <c r="F73" s="252"/>
      <c r="G73" s="252"/>
      <c r="H73" s="18" t="s">
        <v>22</v>
      </c>
      <c r="I73" s="251" t="s">
        <v>17</v>
      </c>
      <c r="J73" s="252"/>
      <c r="K73" s="17" t="s">
        <v>29</v>
      </c>
      <c r="L73" s="17">
        <v>4</v>
      </c>
      <c r="M73" s="253" t="s">
        <v>19</v>
      </c>
      <c r="N73" s="252"/>
      <c r="O73" s="252"/>
      <c r="P73" s="17" t="s">
        <v>18</v>
      </c>
      <c r="Q73" s="44"/>
      <c r="R73" s="42"/>
      <c r="S73" s="42"/>
      <c r="T73" s="42"/>
      <c r="U73" s="42"/>
      <c r="V73" s="42">
        <f t="shared" si="1"/>
        <v>0</v>
      </c>
    </row>
    <row r="74" spans="1:22" ht="24.9" customHeight="1">
      <c r="A74" s="1"/>
      <c r="B74" s="253">
        <v>2018</v>
      </c>
      <c r="C74" s="252"/>
      <c r="D74" s="18" t="s">
        <v>164</v>
      </c>
      <c r="E74" s="251" t="s">
        <v>165</v>
      </c>
      <c r="F74" s="252"/>
      <c r="G74" s="252"/>
      <c r="H74" s="18" t="s">
        <v>22</v>
      </c>
      <c r="I74" s="251" t="s">
        <v>17</v>
      </c>
      <c r="J74" s="252"/>
      <c r="K74" s="17" t="s">
        <v>29</v>
      </c>
      <c r="L74" s="17">
        <v>4</v>
      </c>
      <c r="M74" s="253" t="s">
        <v>19</v>
      </c>
      <c r="N74" s="252"/>
      <c r="O74" s="252"/>
      <c r="P74" s="17" t="s">
        <v>18</v>
      </c>
      <c r="Q74" s="44"/>
      <c r="R74" s="42"/>
      <c r="S74" s="42"/>
      <c r="T74" s="42"/>
      <c r="U74" s="42"/>
      <c r="V74" s="42">
        <f t="shared" si="1"/>
        <v>0</v>
      </c>
    </row>
    <row r="75" spans="1:22" ht="24.9" customHeight="1">
      <c r="A75" s="1"/>
      <c r="B75" s="253">
        <v>2018</v>
      </c>
      <c r="C75" s="252"/>
      <c r="D75" s="18" t="s">
        <v>166</v>
      </c>
      <c r="E75" s="251" t="s">
        <v>167</v>
      </c>
      <c r="F75" s="252"/>
      <c r="G75" s="252"/>
      <c r="H75" s="18" t="s">
        <v>22</v>
      </c>
      <c r="I75" s="251" t="s">
        <v>17</v>
      </c>
      <c r="J75" s="252"/>
      <c r="K75" s="17" t="s">
        <v>29</v>
      </c>
      <c r="L75" s="17">
        <v>4</v>
      </c>
      <c r="M75" s="253" t="s">
        <v>19</v>
      </c>
      <c r="N75" s="252"/>
      <c r="O75" s="252"/>
      <c r="P75" s="17" t="s">
        <v>18</v>
      </c>
      <c r="Q75" s="44"/>
      <c r="R75" s="42"/>
      <c r="S75" s="42"/>
      <c r="T75" s="42"/>
      <c r="U75" s="42"/>
      <c r="V75" s="42">
        <f t="shared" si="1"/>
        <v>0</v>
      </c>
    </row>
    <row r="76" spans="1:22" s="51" customFormat="1" ht="39.75" customHeight="1">
      <c r="A76" s="7"/>
      <c r="B76" s="259">
        <v>2018</v>
      </c>
      <c r="C76" s="260"/>
      <c r="D76" s="8" t="s">
        <v>168</v>
      </c>
      <c r="E76" s="261" t="s">
        <v>169</v>
      </c>
      <c r="F76" s="260"/>
      <c r="G76" s="260"/>
      <c r="H76" s="8" t="s">
        <v>22</v>
      </c>
      <c r="I76" s="261" t="s">
        <v>17</v>
      </c>
      <c r="J76" s="260"/>
      <c r="K76" s="16" t="s">
        <v>18</v>
      </c>
      <c r="L76" s="16">
        <v>3</v>
      </c>
      <c r="M76" s="259" t="s">
        <v>19</v>
      </c>
      <c r="N76" s="260"/>
      <c r="O76" s="260"/>
      <c r="P76" s="16" t="s">
        <v>18</v>
      </c>
      <c r="Q76" s="40"/>
      <c r="R76" s="40"/>
      <c r="S76" s="40"/>
      <c r="T76" s="40"/>
      <c r="U76" s="40"/>
      <c r="V76" s="40">
        <f t="shared" si="1"/>
        <v>0</v>
      </c>
    </row>
    <row r="77" spans="1:22" ht="24.9" customHeight="1">
      <c r="A77" s="1"/>
      <c r="B77" s="253">
        <v>2018</v>
      </c>
      <c r="C77" s="252"/>
      <c r="D77" s="18" t="s">
        <v>170</v>
      </c>
      <c r="E77" s="251" t="s">
        <v>171</v>
      </c>
      <c r="F77" s="252"/>
      <c r="G77" s="252"/>
      <c r="H77" s="18" t="s">
        <v>22</v>
      </c>
      <c r="I77" s="251" t="s">
        <v>17</v>
      </c>
      <c r="J77" s="252"/>
      <c r="K77" s="17" t="s">
        <v>29</v>
      </c>
      <c r="L77" s="17">
        <v>4</v>
      </c>
      <c r="M77" s="253" t="s">
        <v>19</v>
      </c>
      <c r="N77" s="252"/>
      <c r="O77" s="252"/>
      <c r="P77" s="17" t="s">
        <v>18</v>
      </c>
      <c r="Q77" s="44"/>
      <c r="R77" s="42"/>
      <c r="S77" s="42"/>
      <c r="T77" s="42"/>
      <c r="U77" s="42"/>
      <c r="V77" s="42">
        <f t="shared" si="1"/>
        <v>0</v>
      </c>
    </row>
    <row r="78" spans="1:22" ht="24.9" customHeight="1">
      <c r="A78" s="1"/>
      <c r="B78" s="253">
        <v>2018</v>
      </c>
      <c r="C78" s="252"/>
      <c r="D78" s="18" t="s">
        <v>172</v>
      </c>
      <c r="E78" s="251" t="s">
        <v>173</v>
      </c>
      <c r="F78" s="252"/>
      <c r="G78" s="252"/>
      <c r="H78" s="18" t="s">
        <v>22</v>
      </c>
      <c r="I78" s="251" t="s">
        <v>17</v>
      </c>
      <c r="J78" s="252"/>
      <c r="K78" s="17" t="s">
        <v>29</v>
      </c>
      <c r="L78" s="17">
        <v>4</v>
      </c>
      <c r="M78" s="253" t="s">
        <v>19</v>
      </c>
      <c r="N78" s="252"/>
      <c r="O78" s="252"/>
      <c r="P78" s="17" t="s">
        <v>18</v>
      </c>
      <c r="Q78" s="44"/>
      <c r="R78" s="42"/>
      <c r="S78" s="42"/>
      <c r="T78" s="42"/>
      <c r="U78" s="42"/>
      <c r="V78" s="42">
        <f t="shared" si="1"/>
        <v>0</v>
      </c>
    </row>
    <row r="79" spans="1:22" s="51" customFormat="1" ht="24.9" customHeight="1">
      <c r="A79" s="7"/>
      <c r="B79" s="259">
        <v>2018</v>
      </c>
      <c r="C79" s="260"/>
      <c r="D79" s="8" t="s">
        <v>174</v>
      </c>
      <c r="E79" s="261" t="s">
        <v>175</v>
      </c>
      <c r="F79" s="260"/>
      <c r="G79" s="260"/>
      <c r="H79" s="8" t="s">
        <v>22</v>
      </c>
      <c r="I79" s="261" t="s">
        <v>17</v>
      </c>
      <c r="J79" s="260"/>
      <c r="K79" s="16" t="s">
        <v>18</v>
      </c>
      <c r="L79" s="16">
        <v>3</v>
      </c>
      <c r="M79" s="259" t="s">
        <v>19</v>
      </c>
      <c r="N79" s="260"/>
      <c r="O79" s="260"/>
      <c r="P79" s="16" t="s">
        <v>18</v>
      </c>
      <c r="Q79" s="40"/>
      <c r="R79" s="40"/>
      <c r="S79" s="40"/>
      <c r="T79" s="40"/>
      <c r="U79" s="40"/>
      <c r="V79" s="40">
        <f t="shared" si="1"/>
        <v>0</v>
      </c>
    </row>
    <row r="80" spans="1:22" ht="24.9" customHeight="1">
      <c r="A80" s="1"/>
      <c r="B80" s="253">
        <v>2018</v>
      </c>
      <c r="C80" s="252"/>
      <c r="D80" s="18" t="s">
        <v>176</v>
      </c>
      <c r="E80" s="251" t="s">
        <v>177</v>
      </c>
      <c r="F80" s="252"/>
      <c r="G80" s="252"/>
      <c r="H80" s="18" t="s">
        <v>22</v>
      </c>
      <c r="I80" s="251" t="s">
        <v>17</v>
      </c>
      <c r="J80" s="252"/>
      <c r="K80" s="17" t="s">
        <v>29</v>
      </c>
      <c r="L80" s="17">
        <v>4</v>
      </c>
      <c r="M80" s="253" t="s">
        <v>19</v>
      </c>
      <c r="N80" s="252"/>
      <c r="O80" s="252"/>
      <c r="P80" s="17" t="s">
        <v>18</v>
      </c>
      <c r="Q80" s="44"/>
      <c r="R80" s="42"/>
      <c r="S80" s="42"/>
      <c r="T80" s="42"/>
      <c r="U80" s="42"/>
      <c r="V80" s="42">
        <f t="shared" si="1"/>
        <v>0</v>
      </c>
    </row>
    <row r="81" spans="1:22" s="51" customFormat="1" ht="24.9" customHeight="1">
      <c r="A81" s="7"/>
      <c r="B81" s="259">
        <v>2018</v>
      </c>
      <c r="C81" s="260"/>
      <c r="D81" s="8" t="s">
        <v>178</v>
      </c>
      <c r="E81" s="261" t="s">
        <v>179</v>
      </c>
      <c r="F81" s="260"/>
      <c r="G81" s="260"/>
      <c r="H81" s="8" t="s">
        <v>22</v>
      </c>
      <c r="I81" s="261" t="s">
        <v>17</v>
      </c>
      <c r="J81" s="260"/>
      <c r="K81" s="16" t="s">
        <v>18</v>
      </c>
      <c r="L81" s="16">
        <v>3</v>
      </c>
      <c r="M81" s="259" t="s">
        <v>19</v>
      </c>
      <c r="N81" s="260"/>
      <c r="O81" s="260"/>
      <c r="P81" s="16" t="s">
        <v>18</v>
      </c>
      <c r="Q81" s="40"/>
      <c r="R81" s="40"/>
      <c r="S81" s="40"/>
      <c r="T81" s="40"/>
      <c r="U81" s="40"/>
      <c r="V81" s="40">
        <f t="shared" si="1"/>
        <v>0</v>
      </c>
    </row>
    <row r="82" spans="1:22" ht="24.9" customHeight="1">
      <c r="A82" s="1"/>
      <c r="B82" s="253">
        <v>2018</v>
      </c>
      <c r="C82" s="252"/>
      <c r="D82" s="18" t="s">
        <v>180</v>
      </c>
      <c r="E82" s="251" t="s">
        <v>181</v>
      </c>
      <c r="F82" s="252"/>
      <c r="G82" s="252"/>
      <c r="H82" s="18" t="s">
        <v>22</v>
      </c>
      <c r="I82" s="251" t="s">
        <v>17</v>
      </c>
      <c r="J82" s="252"/>
      <c r="K82" s="17" t="s">
        <v>29</v>
      </c>
      <c r="L82" s="17">
        <v>4</v>
      </c>
      <c r="M82" s="253" t="s">
        <v>19</v>
      </c>
      <c r="N82" s="252"/>
      <c r="O82" s="252"/>
      <c r="P82" s="17" t="s">
        <v>18</v>
      </c>
      <c r="Q82" s="44"/>
      <c r="R82" s="42"/>
      <c r="S82" s="42"/>
      <c r="T82" s="42"/>
      <c r="U82" s="42"/>
      <c r="V82" s="42">
        <f t="shared" si="1"/>
        <v>0</v>
      </c>
    </row>
    <row r="83" spans="1:22" ht="24.9" customHeight="1">
      <c r="A83" s="1"/>
      <c r="B83" s="253">
        <v>2018</v>
      </c>
      <c r="C83" s="252"/>
      <c r="D83" s="18" t="s">
        <v>182</v>
      </c>
      <c r="E83" s="251" t="s">
        <v>183</v>
      </c>
      <c r="F83" s="252"/>
      <c r="G83" s="252"/>
      <c r="H83" s="18" t="s">
        <v>22</v>
      </c>
      <c r="I83" s="251" t="s">
        <v>17</v>
      </c>
      <c r="J83" s="252"/>
      <c r="K83" s="17" t="s">
        <v>29</v>
      </c>
      <c r="L83" s="17">
        <v>4</v>
      </c>
      <c r="M83" s="253" t="s">
        <v>19</v>
      </c>
      <c r="N83" s="252"/>
      <c r="O83" s="252"/>
      <c r="P83" s="17" t="s">
        <v>18</v>
      </c>
      <c r="Q83" s="55"/>
      <c r="R83" s="42"/>
      <c r="S83" s="42"/>
      <c r="T83" s="42"/>
      <c r="U83" s="42"/>
      <c r="V83" s="42">
        <f t="shared" si="1"/>
        <v>0</v>
      </c>
    </row>
    <row r="84" spans="1:22" s="51" customFormat="1" ht="24.9" customHeight="1">
      <c r="A84" s="7"/>
      <c r="B84" s="259">
        <v>2018</v>
      </c>
      <c r="C84" s="260"/>
      <c r="D84" s="8" t="s">
        <v>184</v>
      </c>
      <c r="E84" s="261" t="s">
        <v>185</v>
      </c>
      <c r="F84" s="260"/>
      <c r="G84" s="260"/>
      <c r="H84" s="8" t="s">
        <v>22</v>
      </c>
      <c r="I84" s="261" t="s">
        <v>17</v>
      </c>
      <c r="J84" s="260"/>
      <c r="K84" s="16" t="s">
        <v>18</v>
      </c>
      <c r="L84" s="16">
        <v>3</v>
      </c>
      <c r="M84" s="259" t="s">
        <v>19</v>
      </c>
      <c r="N84" s="260"/>
      <c r="O84" s="260"/>
      <c r="P84" s="16" t="s">
        <v>18</v>
      </c>
      <c r="Q84" s="40"/>
      <c r="R84" s="40"/>
      <c r="S84" s="40"/>
      <c r="T84" s="40"/>
      <c r="U84" s="40"/>
      <c r="V84" s="40">
        <f t="shared" si="1"/>
        <v>0</v>
      </c>
    </row>
    <row r="85" spans="1:22" ht="24.9" customHeight="1">
      <c r="A85" s="1"/>
      <c r="B85" s="253">
        <v>2018</v>
      </c>
      <c r="C85" s="252"/>
      <c r="D85" s="18" t="s">
        <v>186</v>
      </c>
      <c r="E85" s="251" t="s">
        <v>187</v>
      </c>
      <c r="F85" s="252"/>
      <c r="G85" s="252"/>
      <c r="H85" s="18" t="s">
        <v>22</v>
      </c>
      <c r="I85" s="251" t="s">
        <v>17</v>
      </c>
      <c r="J85" s="252"/>
      <c r="K85" s="17" t="s">
        <v>29</v>
      </c>
      <c r="L85" s="17">
        <v>4</v>
      </c>
      <c r="M85" s="253" t="s">
        <v>19</v>
      </c>
      <c r="N85" s="252"/>
      <c r="O85" s="252"/>
      <c r="P85" s="17" t="s">
        <v>18</v>
      </c>
      <c r="Q85" s="44"/>
      <c r="R85" s="42"/>
      <c r="S85" s="42"/>
      <c r="T85" s="42"/>
      <c r="U85" s="42"/>
      <c r="V85" s="42">
        <f t="shared" si="1"/>
        <v>0</v>
      </c>
    </row>
    <row r="86" spans="1:22" ht="24.9" customHeight="1">
      <c r="A86" s="1"/>
      <c r="B86" s="253">
        <v>2018</v>
      </c>
      <c r="C86" s="252"/>
      <c r="D86" s="18" t="s">
        <v>188</v>
      </c>
      <c r="E86" s="251" t="s">
        <v>189</v>
      </c>
      <c r="F86" s="252"/>
      <c r="G86" s="252"/>
      <c r="H86" s="18" t="s">
        <v>22</v>
      </c>
      <c r="I86" s="251" t="s">
        <v>17</v>
      </c>
      <c r="J86" s="252"/>
      <c r="K86" s="17" t="s">
        <v>29</v>
      </c>
      <c r="L86" s="17">
        <v>4</v>
      </c>
      <c r="M86" s="253" t="s">
        <v>19</v>
      </c>
      <c r="N86" s="252"/>
      <c r="O86" s="252"/>
      <c r="P86" s="17" t="s">
        <v>18</v>
      </c>
      <c r="Q86" s="44"/>
      <c r="R86" s="42"/>
      <c r="S86" s="42"/>
      <c r="T86" s="42"/>
      <c r="U86" s="42"/>
      <c r="V86" s="42">
        <f t="shared" si="1"/>
        <v>0</v>
      </c>
    </row>
    <row r="87" spans="1:22" s="51" customFormat="1" ht="24.9" customHeight="1">
      <c r="A87" s="7"/>
      <c r="B87" s="259">
        <v>2018</v>
      </c>
      <c r="C87" s="260"/>
      <c r="D87" s="8" t="s">
        <v>190</v>
      </c>
      <c r="E87" s="261" t="s">
        <v>191</v>
      </c>
      <c r="F87" s="260"/>
      <c r="G87" s="260"/>
      <c r="H87" s="8" t="s">
        <v>22</v>
      </c>
      <c r="I87" s="261" t="s">
        <v>17</v>
      </c>
      <c r="J87" s="260"/>
      <c r="K87" s="16" t="s">
        <v>18</v>
      </c>
      <c r="L87" s="16">
        <v>3</v>
      </c>
      <c r="M87" s="259" t="s">
        <v>19</v>
      </c>
      <c r="N87" s="260"/>
      <c r="O87" s="260"/>
      <c r="P87" s="16" t="s">
        <v>18</v>
      </c>
      <c r="Q87" s="40"/>
      <c r="R87" s="40"/>
      <c r="S87" s="40">
        <f>S100</f>
        <v>0</v>
      </c>
      <c r="T87" s="40">
        <f>T100</f>
        <v>0</v>
      </c>
      <c r="U87" s="40">
        <f>U100</f>
        <v>0</v>
      </c>
      <c r="V87" s="40">
        <f t="shared" si="1"/>
        <v>0</v>
      </c>
    </row>
    <row r="88" spans="1:22" ht="24.9" customHeight="1">
      <c r="A88" s="1"/>
      <c r="B88" s="253">
        <v>2018</v>
      </c>
      <c r="C88" s="252"/>
      <c r="D88" s="18" t="s">
        <v>192</v>
      </c>
      <c r="E88" s="251" t="s">
        <v>193</v>
      </c>
      <c r="F88" s="252"/>
      <c r="G88" s="252"/>
      <c r="H88" s="18" t="s">
        <v>22</v>
      </c>
      <c r="I88" s="251" t="s">
        <v>17</v>
      </c>
      <c r="J88" s="252"/>
      <c r="K88" s="17" t="s">
        <v>29</v>
      </c>
      <c r="L88" s="17">
        <v>4</v>
      </c>
      <c r="M88" s="253" t="s">
        <v>19</v>
      </c>
      <c r="N88" s="252"/>
      <c r="O88" s="252"/>
      <c r="P88" s="17" t="s">
        <v>18</v>
      </c>
      <c r="Q88" s="44"/>
      <c r="R88" s="42"/>
      <c r="S88" s="42"/>
      <c r="T88" s="42"/>
      <c r="U88" s="42"/>
      <c r="V88" s="42">
        <f t="shared" si="1"/>
        <v>0</v>
      </c>
    </row>
    <row r="89" spans="1:22" ht="24.9" customHeight="1">
      <c r="A89" s="1"/>
      <c r="B89" s="253">
        <v>2018</v>
      </c>
      <c r="C89" s="252"/>
      <c r="D89" s="18" t="s">
        <v>194</v>
      </c>
      <c r="E89" s="251" t="s">
        <v>195</v>
      </c>
      <c r="F89" s="252"/>
      <c r="G89" s="252"/>
      <c r="H89" s="18" t="s">
        <v>22</v>
      </c>
      <c r="I89" s="251" t="s">
        <v>17</v>
      </c>
      <c r="J89" s="252"/>
      <c r="K89" s="17" t="s">
        <v>29</v>
      </c>
      <c r="L89" s="17">
        <v>4</v>
      </c>
      <c r="M89" s="253" t="s">
        <v>19</v>
      </c>
      <c r="N89" s="252"/>
      <c r="O89" s="252"/>
      <c r="P89" s="17" t="s">
        <v>18</v>
      </c>
      <c r="Q89" s="44"/>
      <c r="R89" s="42"/>
      <c r="S89" s="42"/>
      <c r="T89" s="42"/>
      <c r="U89" s="42"/>
      <c r="V89" s="42">
        <f t="shared" si="1"/>
        <v>0</v>
      </c>
    </row>
    <row r="90" spans="1:22" ht="24.9" customHeight="1">
      <c r="A90" s="1"/>
      <c r="B90" s="253">
        <v>2018</v>
      </c>
      <c r="C90" s="252"/>
      <c r="D90" s="18" t="s">
        <v>196</v>
      </c>
      <c r="E90" s="251" t="s">
        <v>197</v>
      </c>
      <c r="F90" s="252"/>
      <c r="G90" s="252"/>
      <c r="H90" s="18" t="s">
        <v>22</v>
      </c>
      <c r="I90" s="251" t="s">
        <v>17</v>
      </c>
      <c r="J90" s="252"/>
      <c r="K90" s="17" t="s">
        <v>29</v>
      </c>
      <c r="L90" s="17">
        <v>4</v>
      </c>
      <c r="M90" s="253" t="s">
        <v>19</v>
      </c>
      <c r="N90" s="252"/>
      <c r="O90" s="252"/>
      <c r="P90" s="17" t="s">
        <v>18</v>
      </c>
      <c r="Q90" s="44"/>
      <c r="R90" s="42"/>
      <c r="S90" s="42"/>
      <c r="T90" s="42"/>
      <c r="U90" s="42"/>
      <c r="V90" s="42">
        <f t="shared" si="1"/>
        <v>0</v>
      </c>
    </row>
    <row r="91" spans="1:22" ht="24.9" customHeight="1">
      <c r="A91" s="1"/>
      <c r="B91" s="253">
        <v>2018</v>
      </c>
      <c r="C91" s="252"/>
      <c r="D91" s="18" t="s">
        <v>198</v>
      </c>
      <c r="E91" s="251" t="s">
        <v>199</v>
      </c>
      <c r="F91" s="252"/>
      <c r="G91" s="252"/>
      <c r="H91" s="18" t="s">
        <v>22</v>
      </c>
      <c r="I91" s="251" t="s">
        <v>17</v>
      </c>
      <c r="J91" s="252"/>
      <c r="K91" s="17" t="s">
        <v>29</v>
      </c>
      <c r="L91" s="17">
        <v>4</v>
      </c>
      <c r="M91" s="253" t="s">
        <v>19</v>
      </c>
      <c r="N91" s="252"/>
      <c r="O91" s="252"/>
      <c r="P91" s="17" t="s">
        <v>18</v>
      </c>
      <c r="Q91" s="44"/>
      <c r="R91" s="42"/>
      <c r="S91" s="42"/>
      <c r="T91" s="42"/>
      <c r="U91" s="42"/>
      <c r="V91" s="42">
        <f t="shared" si="1"/>
        <v>0</v>
      </c>
    </row>
    <row r="92" spans="1:22" ht="24.9" customHeight="1">
      <c r="A92" s="1"/>
      <c r="B92" s="253">
        <v>2018</v>
      </c>
      <c r="C92" s="252"/>
      <c r="D92" s="18" t="s">
        <v>200</v>
      </c>
      <c r="E92" s="251" t="s">
        <v>201</v>
      </c>
      <c r="F92" s="252"/>
      <c r="G92" s="252"/>
      <c r="H92" s="18" t="s">
        <v>22</v>
      </c>
      <c r="I92" s="251" t="s">
        <v>17</v>
      </c>
      <c r="J92" s="252"/>
      <c r="K92" s="17" t="s">
        <v>29</v>
      </c>
      <c r="L92" s="17">
        <v>4</v>
      </c>
      <c r="M92" s="253" t="s">
        <v>19</v>
      </c>
      <c r="N92" s="252"/>
      <c r="O92" s="252"/>
      <c r="P92" s="17" t="s">
        <v>18</v>
      </c>
      <c r="Q92" s="44"/>
      <c r="R92" s="42"/>
      <c r="S92" s="42"/>
      <c r="T92" s="42"/>
      <c r="U92" s="42"/>
      <c r="V92" s="42">
        <f t="shared" si="1"/>
        <v>0</v>
      </c>
    </row>
    <row r="93" spans="1:22" ht="24.9" customHeight="1">
      <c r="A93" s="1"/>
      <c r="B93" s="253">
        <v>2018</v>
      </c>
      <c r="C93" s="252"/>
      <c r="D93" s="18" t="s">
        <v>202</v>
      </c>
      <c r="E93" s="251" t="s">
        <v>203</v>
      </c>
      <c r="F93" s="252"/>
      <c r="G93" s="252"/>
      <c r="H93" s="18" t="s">
        <v>22</v>
      </c>
      <c r="I93" s="251" t="s">
        <v>17</v>
      </c>
      <c r="J93" s="252"/>
      <c r="K93" s="17" t="s">
        <v>29</v>
      </c>
      <c r="L93" s="17">
        <v>4</v>
      </c>
      <c r="M93" s="253" t="s">
        <v>19</v>
      </c>
      <c r="N93" s="252"/>
      <c r="O93" s="252"/>
      <c r="P93" s="17" t="s">
        <v>18</v>
      </c>
      <c r="Q93" s="44"/>
      <c r="R93" s="42"/>
      <c r="S93" s="42"/>
      <c r="T93" s="42"/>
      <c r="U93" s="42"/>
      <c r="V93" s="42">
        <f t="shared" si="1"/>
        <v>0</v>
      </c>
    </row>
    <row r="94" spans="1:22" ht="24.9" customHeight="1">
      <c r="A94" s="1"/>
      <c r="B94" s="253">
        <v>2018</v>
      </c>
      <c r="C94" s="252"/>
      <c r="D94" s="18" t="s">
        <v>204</v>
      </c>
      <c r="E94" s="251" t="s">
        <v>205</v>
      </c>
      <c r="F94" s="252"/>
      <c r="G94" s="252"/>
      <c r="H94" s="18" t="s">
        <v>22</v>
      </c>
      <c r="I94" s="251" t="s">
        <v>17</v>
      </c>
      <c r="J94" s="252"/>
      <c r="K94" s="17" t="s">
        <v>29</v>
      </c>
      <c r="L94" s="17">
        <v>4</v>
      </c>
      <c r="M94" s="253" t="s">
        <v>19</v>
      </c>
      <c r="N94" s="252"/>
      <c r="O94" s="252"/>
      <c r="P94" s="17" t="s">
        <v>18</v>
      </c>
      <c r="Q94" s="44"/>
      <c r="R94" s="42"/>
      <c r="S94" s="42"/>
      <c r="T94" s="42"/>
      <c r="U94" s="42"/>
      <c r="V94" s="42">
        <f t="shared" si="1"/>
        <v>0</v>
      </c>
    </row>
    <row r="95" spans="1:22" ht="24.9" customHeight="1">
      <c r="A95" s="1"/>
      <c r="B95" s="253">
        <v>2018</v>
      </c>
      <c r="C95" s="252"/>
      <c r="D95" s="18" t="s">
        <v>206</v>
      </c>
      <c r="E95" s="251" t="s">
        <v>207</v>
      </c>
      <c r="F95" s="252"/>
      <c r="G95" s="252"/>
      <c r="H95" s="18" t="s">
        <v>22</v>
      </c>
      <c r="I95" s="251" t="s">
        <v>17</v>
      </c>
      <c r="J95" s="252"/>
      <c r="K95" s="17" t="s">
        <v>29</v>
      </c>
      <c r="L95" s="17">
        <v>4</v>
      </c>
      <c r="M95" s="253" t="s">
        <v>19</v>
      </c>
      <c r="N95" s="252"/>
      <c r="O95" s="252"/>
      <c r="P95" s="17" t="s">
        <v>18</v>
      </c>
      <c r="Q95" s="44"/>
      <c r="R95" s="42"/>
      <c r="S95" s="42"/>
      <c r="T95" s="42"/>
      <c r="U95" s="42"/>
      <c r="V95" s="42">
        <f t="shared" si="1"/>
        <v>0</v>
      </c>
    </row>
    <row r="96" spans="1:22" ht="24.9" customHeight="1">
      <c r="A96" s="1"/>
      <c r="B96" s="253">
        <v>2018</v>
      </c>
      <c r="C96" s="252"/>
      <c r="D96" s="18" t="s">
        <v>208</v>
      </c>
      <c r="E96" s="251" t="s">
        <v>209</v>
      </c>
      <c r="F96" s="252"/>
      <c r="G96" s="252"/>
      <c r="H96" s="18" t="s">
        <v>22</v>
      </c>
      <c r="I96" s="251" t="s">
        <v>17</v>
      </c>
      <c r="J96" s="252"/>
      <c r="K96" s="17" t="s">
        <v>29</v>
      </c>
      <c r="L96" s="17">
        <v>4</v>
      </c>
      <c r="M96" s="253" t="s">
        <v>19</v>
      </c>
      <c r="N96" s="252"/>
      <c r="O96" s="252"/>
      <c r="P96" s="17" t="s">
        <v>18</v>
      </c>
      <c r="Q96" s="44"/>
      <c r="R96" s="42"/>
      <c r="S96" s="42"/>
      <c r="T96" s="42"/>
      <c r="U96" s="42"/>
      <c r="V96" s="42">
        <f t="shared" si="1"/>
        <v>0</v>
      </c>
    </row>
    <row r="97" spans="1:22" ht="24.9" customHeight="1">
      <c r="A97" s="1"/>
      <c r="B97" s="253">
        <v>2018</v>
      </c>
      <c r="C97" s="252"/>
      <c r="D97" s="18" t="s">
        <v>210</v>
      </c>
      <c r="E97" s="251" t="s">
        <v>211</v>
      </c>
      <c r="F97" s="252"/>
      <c r="G97" s="252"/>
      <c r="H97" s="18" t="s">
        <v>22</v>
      </c>
      <c r="I97" s="251" t="s">
        <v>17</v>
      </c>
      <c r="J97" s="252"/>
      <c r="K97" s="17" t="s">
        <v>29</v>
      </c>
      <c r="L97" s="17">
        <v>4</v>
      </c>
      <c r="M97" s="253" t="s">
        <v>19</v>
      </c>
      <c r="N97" s="252"/>
      <c r="O97" s="252"/>
      <c r="P97" s="17" t="s">
        <v>18</v>
      </c>
      <c r="Q97" s="44"/>
      <c r="R97" s="42"/>
      <c r="S97" s="42"/>
      <c r="T97" s="42"/>
      <c r="U97" s="42"/>
      <c r="V97" s="42">
        <f t="shared" si="1"/>
        <v>0</v>
      </c>
    </row>
    <row r="98" spans="1:22" ht="24.9" customHeight="1">
      <c r="A98" s="1"/>
      <c r="B98" s="253">
        <v>2018</v>
      </c>
      <c r="C98" s="252"/>
      <c r="D98" s="18" t="s">
        <v>212</v>
      </c>
      <c r="E98" s="251" t="s">
        <v>213</v>
      </c>
      <c r="F98" s="252"/>
      <c r="G98" s="252"/>
      <c r="H98" s="18" t="s">
        <v>22</v>
      </c>
      <c r="I98" s="251" t="s">
        <v>17</v>
      </c>
      <c r="J98" s="252"/>
      <c r="K98" s="17" t="s">
        <v>29</v>
      </c>
      <c r="L98" s="17">
        <v>4</v>
      </c>
      <c r="M98" s="253" t="s">
        <v>19</v>
      </c>
      <c r="N98" s="252"/>
      <c r="O98" s="252"/>
      <c r="P98" s="17" t="s">
        <v>18</v>
      </c>
      <c r="Q98" s="44"/>
      <c r="R98" s="42"/>
      <c r="S98" s="42"/>
      <c r="T98" s="42"/>
      <c r="U98" s="42"/>
      <c r="V98" s="42">
        <f t="shared" si="1"/>
        <v>0</v>
      </c>
    </row>
    <row r="99" spans="1:22" ht="24.9" customHeight="1">
      <c r="A99" s="1"/>
      <c r="B99" s="253">
        <v>2018</v>
      </c>
      <c r="C99" s="252"/>
      <c r="D99" s="18" t="s">
        <v>214</v>
      </c>
      <c r="E99" s="251" t="s">
        <v>215</v>
      </c>
      <c r="F99" s="252"/>
      <c r="G99" s="252"/>
      <c r="H99" s="18" t="s">
        <v>22</v>
      </c>
      <c r="I99" s="251" t="s">
        <v>17</v>
      </c>
      <c r="J99" s="252"/>
      <c r="K99" s="17" t="s">
        <v>29</v>
      </c>
      <c r="L99" s="17">
        <v>4</v>
      </c>
      <c r="M99" s="253" t="s">
        <v>19</v>
      </c>
      <c r="N99" s="252"/>
      <c r="O99" s="252"/>
      <c r="P99" s="17" t="s">
        <v>18</v>
      </c>
      <c r="Q99" s="44"/>
      <c r="R99" s="42"/>
      <c r="S99" s="42"/>
      <c r="T99" s="42"/>
      <c r="U99" s="42"/>
      <c r="V99" s="42">
        <f t="shared" si="1"/>
        <v>0</v>
      </c>
    </row>
    <row r="100" spans="1:22" ht="24.9" customHeight="1">
      <c r="A100" s="1"/>
      <c r="B100" s="253">
        <v>2018</v>
      </c>
      <c r="C100" s="252"/>
      <c r="D100" s="18" t="s">
        <v>216</v>
      </c>
      <c r="E100" s="251" t="s">
        <v>217</v>
      </c>
      <c r="F100" s="252"/>
      <c r="G100" s="252"/>
      <c r="H100" s="18" t="s">
        <v>22</v>
      </c>
      <c r="I100" s="251" t="s">
        <v>17</v>
      </c>
      <c r="J100" s="252"/>
      <c r="K100" s="17" t="s">
        <v>29</v>
      </c>
      <c r="L100" s="17">
        <v>4</v>
      </c>
      <c r="M100" s="17"/>
      <c r="N100" s="56"/>
      <c r="O100" s="56"/>
      <c r="P100" s="17"/>
      <c r="Q100" s="44"/>
      <c r="R100" s="42"/>
      <c r="S100" s="42"/>
      <c r="T100" s="42"/>
      <c r="U100" s="42"/>
      <c r="V100" s="42">
        <f t="shared" si="1"/>
        <v>0</v>
      </c>
    </row>
    <row r="101" spans="1:22" s="51" customFormat="1" ht="24.9" customHeight="1">
      <c r="A101" s="7"/>
      <c r="B101" s="259">
        <v>2018</v>
      </c>
      <c r="C101" s="260"/>
      <c r="D101" s="8" t="s">
        <v>218</v>
      </c>
      <c r="E101" s="261" t="s">
        <v>219</v>
      </c>
      <c r="F101" s="260"/>
      <c r="G101" s="260"/>
      <c r="H101" s="8" t="s">
        <v>22</v>
      </c>
      <c r="I101" s="261" t="s">
        <v>17</v>
      </c>
      <c r="J101" s="260"/>
      <c r="K101" s="16" t="s">
        <v>18</v>
      </c>
      <c r="L101" s="16">
        <v>3</v>
      </c>
      <c r="M101" s="259" t="s">
        <v>19</v>
      </c>
      <c r="N101" s="260"/>
      <c r="O101" s="260"/>
      <c r="P101" s="16" t="s">
        <v>18</v>
      </c>
      <c r="Q101" s="40"/>
      <c r="R101" s="40"/>
      <c r="S101" s="40">
        <f>SUM(S102:S120)</f>
        <v>179148.19</v>
      </c>
      <c r="T101" s="40">
        <f>SUM(T102:T120)</f>
        <v>12606.51</v>
      </c>
      <c r="U101" s="40">
        <f>SUM(U102:U120)</f>
        <v>40562.29</v>
      </c>
      <c r="V101" s="40">
        <f t="shared" si="1"/>
        <v>232316.99000000002</v>
      </c>
    </row>
    <row r="102" spans="1:22" ht="24.9" customHeight="1">
      <c r="A102" s="1"/>
      <c r="B102" s="253">
        <v>2018</v>
      </c>
      <c r="C102" s="252"/>
      <c r="D102" s="18" t="s">
        <v>220</v>
      </c>
      <c r="E102" s="251" t="s">
        <v>221</v>
      </c>
      <c r="F102" s="252"/>
      <c r="G102" s="252"/>
      <c r="H102" s="18" t="s">
        <v>22</v>
      </c>
      <c r="I102" s="251" t="s">
        <v>17</v>
      </c>
      <c r="J102" s="252"/>
      <c r="K102" s="17" t="s">
        <v>29</v>
      </c>
      <c r="L102" s="17">
        <v>4</v>
      </c>
      <c r="M102" s="253" t="s">
        <v>19</v>
      </c>
      <c r="N102" s="252"/>
      <c r="O102" s="252"/>
      <c r="P102" s="17" t="s">
        <v>18</v>
      </c>
      <c r="Q102" s="44"/>
      <c r="R102" s="42"/>
      <c r="S102" s="42"/>
      <c r="T102" s="42"/>
      <c r="U102" s="42"/>
      <c r="V102" s="42">
        <f t="shared" si="1"/>
        <v>0</v>
      </c>
    </row>
    <row r="103" spans="1:22" ht="24.9" customHeight="1">
      <c r="A103" s="1"/>
      <c r="B103" s="253">
        <v>2018</v>
      </c>
      <c r="C103" s="252"/>
      <c r="D103" s="18" t="s">
        <v>222</v>
      </c>
      <c r="E103" s="251" t="s">
        <v>223</v>
      </c>
      <c r="F103" s="252"/>
      <c r="G103" s="252"/>
      <c r="H103" s="18" t="s">
        <v>22</v>
      </c>
      <c r="I103" s="251" t="s">
        <v>17</v>
      </c>
      <c r="J103" s="252"/>
      <c r="K103" s="17" t="s">
        <v>29</v>
      </c>
      <c r="L103" s="17">
        <v>4</v>
      </c>
      <c r="M103" s="253" t="s">
        <v>19</v>
      </c>
      <c r="N103" s="252"/>
      <c r="O103" s="252"/>
      <c r="P103" s="17" t="s">
        <v>18</v>
      </c>
      <c r="Q103" s="44"/>
      <c r="R103" s="42"/>
      <c r="S103" s="42"/>
      <c r="T103" s="42"/>
      <c r="U103" s="42"/>
      <c r="V103" s="42">
        <f t="shared" si="1"/>
        <v>0</v>
      </c>
    </row>
    <row r="104" spans="1:22" ht="24.9" customHeight="1">
      <c r="A104" s="1"/>
      <c r="B104" s="253">
        <v>2018</v>
      </c>
      <c r="C104" s="252"/>
      <c r="D104" s="18" t="s">
        <v>224</v>
      </c>
      <c r="E104" s="251" t="s">
        <v>225</v>
      </c>
      <c r="F104" s="252"/>
      <c r="G104" s="252"/>
      <c r="H104" s="18" t="s">
        <v>22</v>
      </c>
      <c r="I104" s="251" t="s">
        <v>17</v>
      </c>
      <c r="J104" s="252"/>
      <c r="K104" s="17" t="s">
        <v>29</v>
      </c>
      <c r="L104" s="17">
        <v>4</v>
      </c>
      <c r="M104" s="253" t="s">
        <v>19</v>
      </c>
      <c r="N104" s="252"/>
      <c r="O104" s="252"/>
      <c r="P104" s="17" t="s">
        <v>18</v>
      </c>
      <c r="Q104" s="44"/>
      <c r="R104" s="42"/>
      <c r="S104" s="44">
        <v>48006</v>
      </c>
      <c r="T104" s="44"/>
      <c r="U104" s="42"/>
      <c r="V104" s="42">
        <f t="shared" si="1"/>
        <v>48006</v>
      </c>
    </row>
    <row r="105" spans="1:22" ht="24.9" customHeight="1">
      <c r="A105" s="1"/>
      <c r="B105" s="253">
        <v>2018</v>
      </c>
      <c r="C105" s="252"/>
      <c r="D105" s="18" t="s">
        <v>226</v>
      </c>
      <c r="E105" s="251" t="s">
        <v>227</v>
      </c>
      <c r="F105" s="252"/>
      <c r="G105" s="252"/>
      <c r="H105" s="18" t="s">
        <v>22</v>
      </c>
      <c r="I105" s="251" t="s">
        <v>17</v>
      </c>
      <c r="J105" s="252"/>
      <c r="K105" s="17" t="s">
        <v>29</v>
      </c>
      <c r="L105" s="17">
        <v>4</v>
      </c>
      <c r="M105" s="253" t="s">
        <v>19</v>
      </c>
      <c r="N105" s="252"/>
      <c r="O105" s="252"/>
      <c r="P105" s="17" t="s">
        <v>18</v>
      </c>
      <c r="Q105" s="44"/>
      <c r="R105" s="42"/>
      <c r="S105" s="42"/>
      <c r="T105" s="42"/>
      <c r="U105" s="42"/>
      <c r="V105" s="42">
        <f t="shared" si="1"/>
        <v>0</v>
      </c>
    </row>
    <row r="106" spans="1:22" ht="24.9" customHeight="1">
      <c r="A106" s="1"/>
      <c r="B106" s="253">
        <v>2018</v>
      </c>
      <c r="C106" s="252"/>
      <c r="D106" s="18" t="s">
        <v>228</v>
      </c>
      <c r="E106" s="251" t="s">
        <v>229</v>
      </c>
      <c r="F106" s="252"/>
      <c r="G106" s="252"/>
      <c r="H106" s="18" t="s">
        <v>22</v>
      </c>
      <c r="I106" s="251" t="s">
        <v>17</v>
      </c>
      <c r="J106" s="252"/>
      <c r="K106" s="17" t="s">
        <v>29</v>
      </c>
      <c r="L106" s="17">
        <v>4</v>
      </c>
      <c r="M106" s="253" t="s">
        <v>19</v>
      </c>
      <c r="N106" s="252"/>
      <c r="O106" s="252"/>
      <c r="P106" s="17" t="s">
        <v>18</v>
      </c>
      <c r="Q106" s="44"/>
      <c r="R106" s="42"/>
      <c r="S106" s="42"/>
      <c r="T106" s="42"/>
      <c r="U106" s="42"/>
      <c r="V106" s="42">
        <f t="shared" si="1"/>
        <v>0</v>
      </c>
    </row>
    <row r="107" spans="1:22" ht="24.9" customHeight="1">
      <c r="A107" s="1"/>
      <c r="B107" s="253">
        <v>2018</v>
      </c>
      <c r="C107" s="252"/>
      <c r="D107" s="18" t="s">
        <v>230</v>
      </c>
      <c r="E107" s="251" t="s">
        <v>231</v>
      </c>
      <c r="F107" s="252"/>
      <c r="G107" s="252"/>
      <c r="H107" s="18" t="s">
        <v>22</v>
      </c>
      <c r="I107" s="251" t="s">
        <v>17</v>
      </c>
      <c r="J107" s="252"/>
      <c r="K107" s="17" t="s">
        <v>29</v>
      </c>
      <c r="L107" s="17">
        <v>4</v>
      </c>
      <c r="M107" s="253" t="s">
        <v>19</v>
      </c>
      <c r="N107" s="252"/>
      <c r="O107" s="252"/>
      <c r="P107" s="17" t="s">
        <v>18</v>
      </c>
      <c r="Q107" s="44"/>
      <c r="R107" s="42"/>
      <c r="S107" s="42"/>
      <c r="T107" s="42"/>
      <c r="U107" s="42"/>
      <c r="V107" s="42">
        <f t="shared" si="1"/>
        <v>0</v>
      </c>
    </row>
    <row r="108" spans="1:22" ht="24.9" customHeight="1">
      <c r="A108" s="1"/>
      <c r="B108" s="253">
        <v>2018</v>
      </c>
      <c r="C108" s="252"/>
      <c r="D108" s="18" t="s">
        <v>232</v>
      </c>
      <c r="E108" s="251" t="s">
        <v>233</v>
      </c>
      <c r="F108" s="252"/>
      <c r="G108" s="252"/>
      <c r="H108" s="18" t="s">
        <v>22</v>
      </c>
      <c r="I108" s="251" t="s">
        <v>17</v>
      </c>
      <c r="J108" s="252"/>
      <c r="K108" s="17" t="s">
        <v>29</v>
      </c>
      <c r="L108" s="17">
        <v>4</v>
      </c>
      <c r="M108" s="253" t="s">
        <v>19</v>
      </c>
      <c r="N108" s="252"/>
      <c r="O108" s="252"/>
      <c r="P108" s="17" t="s">
        <v>18</v>
      </c>
      <c r="Q108" s="44"/>
      <c r="R108" s="42"/>
      <c r="S108" s="42"/>
      <c r="T108" s="42"/>
      <c r="U108" s="42"/>
      <c r="V108" s="42">
        <f t="shared" si="1"/>
        <v>0</v>
      </c>
    </row>
    <row r="109" spans="1:22" ht="24.9" customHeight="1">
      <c r="A109" s="1"/>
      <c r="B109" s="253">
        <v>2018</v>
      </c>
      <c r="C109" s="252"/>
      <c r="D109" s="18" t="s">
        <v>234</v>
      </c>
      <c r="E109" s="251" t="s">
        <v>235</v>
      </c>
      <c r="F109" s="252"/>
      <c r="G109" s="252"/>
      <c r="H109" s="18" t="s">
        <v>22</v>
      </c>
      <c r="I109" s="251" t="s">
        <v>17</v>
      </c>
      <c r="J109" s="252"/>
      <c r="K109" s="17" t="s">
        <v>29</v>
      </c>
      <c r="L109" s="17">
        <v>4</v>
      </c>
      <c r="M109" s="253" t="s">
        <v>19</v>
      </c>
      <c r="N109" s="252"/>
      <c r="O109" s="252"/>
      <c r="P109" s="17" t="s">
        <v>18</v>
      </c>
      <c r="Q109" s="44"/>
      <c r="R109" s="42"/>
      <c r="S109" s="42"/>
      <c r="T109" s="42"/>
      <c r="U109" s="42"/>
      <c r="V109" s="42">
        <f t="shared" si="1"/>
        <v>0</v>
      </c>
    </row>
    <row r="110" spans="1:22" ht="24.9" customHeight="1">
      <c r="A110" s="1"/>
      <c r="B110" s="253">
        <v>2018</v>
      </c>
      <c r="C110" s="252"/>
      <c r="D110" s="18" t="s">
        <v>236</v>
      </c>
      <c r="E110" s="251" t="s">
        <v>237</v>
      </c>
      <c r="F110" s="252"/>
      <c r="G110" s="252"/>
      <c r="H110" s="18" t="s">
        <v>22</v>
      </c>
      <c r="I110" s="251" t="s">
        <v>17</v>
      </c>
      <c r="J110" s="252"/>
      <c r="K110" s="17" t="s">
        <v>29</v>
      </c>
      <c r="L110" s="17">
        <v>4</v>
      </c>
      <c r="M110" s="253" t="s">
        <v>19</v>
      </c>
      <c r="N110" s="252"/>
      <c r="O110" s="252"/>
      <c r="P110" s="17" t="s">
        <v>18</v>
      </c>
      <c r="Q110" s="44"/>
      <c r="R110" s="42"/>
      <c r="S110" s="42"/>
      <c r="T110" s="42"/>
      <c r="U110" s="42"/>
      <c r="V110" s="42">
        <f t="shared" si="1"/>
        <v>0</v>
      </c>
    </row>
    <row r="111" spans="1:22" ht="24.9" customHeight="1">
      <c r="A111" s="1"/>
      <c r="B111" s="253">
        <v>2018</v>
      </c>
      <c r="C111" s="252"/>
      <c r="D111" s="18" t="s">
        <v>238</v>
      </c>
      <c r="E111" s="251" t="s">
        <v>239</v>
      </c>
      <c r="F111" s="252"/>
      <c r="G111" s="252"/>
      <c r="H111" s="18" t="s">
        <v>22</v>
      </c>
      <c r="I111" s="251" t="s">
        <v>17</v>
      </c>
      <c r="J111" s="252"/>
      <c r="K111" s="17" t="s">
        <v>29</v>
      </c>
      <c r="L111" s="17">
        <v>4</v>
      </c>
      <c r="M111" s="253" t="s">
        <v>19</v>
      </c>
      <c r="N111" s="252"/>
      <c r="O111" s="252"/>
      <c r="P111" s="17" t="s">
        <v>18</v>
      </c>
      <c r="Q111" s="44"/>
      <c r="R111" s="42"/>
      <c r="S111" s="42"/>
      <c r="T111" s="42"/>
      <c r="U111" s="42"/>
      <c r="V111" s="42">
        <f t="shared" si="1"/>
        <v>0</v>
      </c>
    </row>
    <row r="112" spans="1:22" ht="24.9" customHeight="1">
      <c r="A112" s="1"/>
      <c r="B112" s="253">
        <v>2018</v>
      </c>
      <c r="C112" s="252"/>
      <c r="D112" s="18" t="s">
        <v>240</v>
      </c>
      <c r="E112" s="251" t="s">
        <v>241</v>
      </c>
      <c r="F112" s="252"/>
      <c r="G112" s="252"/>
      <c r="H112" s="18" t="s">
        <v>22</v>
      </c>
      <c r="I112" s="251" t="s">
        <v>17</v>
      </c>
      <c r="J112" s="252"/>
      <c r="K112" s="17" t="s">
        <v>29</v>
      </c>
      <c r="L112" s="17">
        <v>4</v>
      </c>
      <c r="M112" s="253" t="s">
        <v>19</v>
      </c>
      <c r="N112" s="252"/>
      <c r="O112" s="252"/>
      <c r="P112" s="17" t="s">
        <v>18</v>
      </c>
      <c r="Q112" s="44"/>
      <c r="R112" s="42"/>
      <c r="S112" s="42"/>
      <c r="T112" s="42"/>
      <c r="U112" s="42"/>
      <c r="V112" s="42">
        <f t="shared" si="1"/>
        <v>0</v>
      </c>
    </row>
    <row r="113" spans="1:24" ht="24.9" customHeight="1">
      <c r="A113" s="1"/>
      <c r="B113" s="253">
        <v>2018</v>
      </c>
      <c r="C113" s="252"/>
      <c r="D113" s="18" t="s">
        <v>242</v>
      </c>
      <c r="E113" s="251" t="s">
        <v>243</v>
      </c>
      <c r="F113" s="252"/>
      <c r="G113" s="252"/>
      <c r="H113" s="18" t="s">
        <v>22</v>
      </c>
      <c r="I113" s="251" t="s">
        <v>17</v>
      </c>
      <c r="J113" s="252"/>
      <c r="K113" s="17" t="s">
        <v>29</v>
      </c>
      <c r="L113" s="17">
        <v>4</v>
      </c>
      <c r="M113" s="253" t="s">
        <v>19</v>
      </c>
      <c r="N113" s="252"/>
      <c r="O113" s="252"/>
      <c r="P113" s="17" t="s">
        <v>18</v>
      </c>
      <c r="Q113" s="44"/>
      <c r="R113" s="42"/>
      <c r="S113" s="42"/>
      <c r="T113" s="42"/>
      <c r="U113" s="42"/>
      <c r="V113" s="42">
        <f t="shared" si="1"/>
        <v>0</v>
      </c>
    </row>
    <row r="114" spans="1:24" ht="24.9" customHeight="1">
      <c r="A114" s="1"/>
      <c r="B114" s="253">
        <v>2018</v>
      </c>
      <c r="C114" s="252"/>
      <c r="D114" s="18" t="s">
        <v>244</v>
      </c>
      <c r="E114" s="251" t="s">
        <v>245</v>
      </c>
      <c r="F114" s="252"/>
      <c r="G114" s="252"/>
      <c r="H114" s="18" t="s">
        <v>22</v>
      </c>
      <c r="I114" s="251" t="s">
        <v>17</v>
      </c>
      <c r="J114" s="252"/>
      <c r="K114" s="17" t="s">
        <v>29</v>
      </c>
      <c r="L114" s="17">
        <v>4</v>
      </c>
      <c r="M114" s="253" t="s">
        <v>19</v>
      </c>
      <c r="N114" s="252"/>
      <c r="O114" s="252"/>
      <c r="P114" s="17" t="s">
        <v>18</v>
      </c>
      <c r="Q114" s="44"/>
      <c r="R114" s="42"/>
      <c r="S114" s="44"/>
      <c r="T114" s="44"/>
      <c r="U114" s="44"/>
      <c r="V114" s="44">
        <f t="shared" si="1"/>
        <v>0</v>
      </c>
    </row>
    <row r="115" spans="1:24" ht="24.9" customHeight="1">
      <c r="A115" s="1"/>
      <c r="B115" s="253">
        <v>2018</v>
      </c>
      <c r="C115" s="252"/>
      <c r="D115" s="18" t="s">
        <v>246</v>
      </c>
      <c r="E115" s="251" t="s">
        <v>247</v>
      </c>
      <c r="F115" s="252"/>
      <c r="G115" s="252"/>
      <c r="H115" s="18" t="s">
        <v>22</v>
      </c>
      <c r="I115" s="251" t="s">
        <v>17</v>
      </c>
      <c r="J115" s="252"/>
      <c r="K115" s="17" t="s">
        <v>29</v>
      </c>
      <c r="L115" s="17">
        <v>4</v>
      </c>
      <c r="M115" s="253" t="s">
        <v>19</v>
      </c>
      <c r="N115" s="252"/>
      <c r="O115" s="252"/>
      <c r="P115" s="17" t="s">
        <v>18</v>
      </c>
      <c r="Q115" s="44"/>
      <c r="R115" s="42"/>
      <c r="S115" s="42"/>
      <c r="T115" s="42"/>
      <c r="U115" s="42"/>
      <c r="V115" s="42">
        <f t="shared" si="1"/>
        <v>0</v>
      </c>
    </row>
    <row r="116" spans="1:24" ht="24.9" customHeight="1">
      <c r="A116" s="1"/>
      <c r="B116" s="253">
        <v>2018</v>
      </c>
      <c r="C116" s="252"/>
      <c r="D116" s="18" t="s">
        <v>248</v>
      </c>
      <c r="E116" s="251" t="s">
        <v>249</v>
      </c>
      <c r="F116" s="252"/>
      <c r="G116" s="252"/>
      <c r="H116" s="18" t="s">
        <v>22</v>
      </c>
      <c r="I116" s="251" t="s">
        <v>17</v>
      </c>
      <c r="J116" s="252"/>
      <c r="K116" s="17" t="s">
        <v>29</v>
      </c>
      <c r="L116" s="17">
        <v>4</v>
      </c>
      <c r="M116" s="253" t="s">
        <v>19</v>
      </c>
      <c r="N116" s="252"/>
      <c r="O116" s="252"/>
      <c r="P116" s="17" t="s">
        <v>18</v>
      </c>
      <c r="Q116" s="44"/>
      <c r="R116" s="42"/>
      <c r="S116" s="42"/>
      <c r="T116" s="42"/>
      <c r="U116" s="42"/>
      <c r="V116" s="42">
        <f t="shared" si="1"/>
        <v>0</v>
      </c>
    </row>
    <row r="117" spans="1:24" ht="24.9" customHeight="1">
      <c r="A117" s="1"/>
      <c r="B117" s="253">
        <v>2018</v>
      </c>
      <c r="C117" s="252"/>
      <c r="D117" s="18" t="s">
        <v>250</v>
      </c>
      <c r="E117" s="251" t="s">
        <v>251</v>
      </c>
      <c r="F117" s="252"/>
      <c r="G117" s="252"/>
      <c r="H117" s="18" t="s">
        <v>22</v>
      </c>
      <c r="I117" s="251" t="s">
        <v>17</v>
      </c>
      <c r="J117" s="252"/>
      <c r="K117" s="17" t="s">
        <v>29</v>
      </c>
      <c r="L117" s="17">
        <v>4</v>
      </c>
      <c r="M117" s="253" t="s">
        <v>19</v>
      </c>
      <c r="N117" s="252"/>
      <c r="O117" s="252"/>
      <c r="P117" s="17" t="s">
        <v>18</v>
      </c>
      <c r="Q117" s="44"/>
      <c r="R117" s="42"/>
      <c r="S117" s="42"/>
      <c r="T117" s="42"/>
      <c r="U117" s="42"/>
      <c r="V117" s="42">
        <f t="shared" si="1"/>
        <v>0</v>
      </c>
    </row>
    <row r="118" spans="1:24" ht="47.25" customHeight="1">
      <c r="A118" s="1"/>
      <c r="B118" s="253">
        <v>2018</v>
      </c>
      <c r="C118" s="252"/>
      <c r="D118" s="18" t="s">
        <v>252</v>
      </c>
      <c r="E118" s="251" t="s">
        <v>253</v>
      </c>
      <c r="F118" s="252"/>
      <c r="G118" s="252"/>
      <c r="H118" s="18" t="s">
        <v>22</v>
      </c>
      <c r="I118" s="251" t="s">
        <v>17</v>
      </c>
      <c r="J118" s="252"/>
      <c r="K118" s="17" t="s">
        <v>29</v>
      </c>
      <c r="L118" s="17">
        <v>4</v>
      </c>
      <c r="M118" s="253" t="s">
        <v>19</v>
      </c>
      <c r="N118" s="252"/>
      <c r="O118" s="252"/>
      <c r="P118" s="17" t="s">
        <v>18</v>
      </c>
      <c r="Q118" s="44"/>
      <c r="R118" s="42"/>
      <c r="S118" s="42">
        <v>18022.09</v>
      </c>
      <c r="T118" s="44"/>
      <c r="U118" s="44"/>
      <c r="V118" s="42">
        <f t="shared" si="1"/>
        <v>18022.09</v>
      </c>
    </row>
    <row r="119" spans="1:24" ht="42.75" customHeight="1">
      <c r="A119" s="1"/>
      <c r="B119" s="253">
        <v>2018</v>
      </c>
      <c r="C119" s="252"/>
      <c r="D119" s="18" t="s">
        <v>254</v>
      </c>
      <c r="E119" s="251" t="s">
        <v>255</v>
      </c>
      <c r="F119" s="252"/>
      <c r="G119" s="252"/>
      <c r="H119" s="18" t="s">
        <v>22</v>
      </c>
      <c r="I119" s="251" t="s">
        <v>17</v>
      </c>
      <c r="J119" s="252"/>
      <c r="K119" s="17" t="s">
        <v>29</v>
      </c>
      <c r="L119" s="17">
        <v>4</v>
      </c>
      <c r="M119" s="253" t="s">
        <v>19</v>
      </c>
      <c r="N119" s="252"/>
      <c r="O119" s="252"/>
      <c r="P119" s="17" t="s">
        <v>18</v>
      </c>
      <c r="Q119" s="42"/>
      <c r="R119" s="42"/>
      <c r="S119" s="42"/>
      <c r="T119" s="42"/>
      <c r="U119" s="42"/>
      <c r="V119" s="42">
        <f t="shared" si="1"/>
        <v>0</v>
      </c>
    </row>
    <row r="120" spans="1:24" ht="42.75" customHeight="1">
      <c r="A120" s="1"/>
      <c r="B120" s="253">
        <v>2018</v>
      </c>
      <c r="C120" s="252"/>
      <c r="D120" s="18" t="s">
        <v>1577</v>
      </c>
      <c r="E120" s="251" t="s">
        <v>1578</v>
      </c>
      <c r="F120" s="252"/>
      <c r="G120" s="252"/>
      <c r="H120" s="18" t="s">
        <v>22</v>
      </c>
      <c r="I120" s="251" t="s">
        <v>17</v>
      </c>
      <c r="J120" s="252"/>
      <c r="K120" s="17" t="s">
        <v>29</v>
      </c>
      <c r="L120" s="17">
        <v>4</v>
      </c>
      <c r="M120" s="253" t="s">
        <v>19</v>
      </c>
      <c r="N120" s="252"/>
      <c r="O120" s="252"/>
      <c r="P120" s="17" t="s">
        <v>18</v>
      </c>
      <c r="Q120" s="42"/>
      <c r="R120" s="42"/>
      <c r="S120" s="42">
        <f>64966.65+48153.45</f>
        <v>113120.1</v>
      </c>
      <c r="T120" s="42">
        <v>12606.51</v>
      </c>
      <c r="U120" s="42">
        <v>40562.29</v>
      </c>
      <c r="V120" s="42">
        <f t="shared" si="1"/>
        <v>166288.9</v>
      </c>
      <c r="X120" s="57"/>
    </row>
    <row r="121" spans="1:24" s="51" customFormat="1" ht="24.9" customHeight="1">
      <c r="A121" s="7"/>
      <c r="B121" s="266">
        <v>2018</v>
      </c>
      <c r="C121" s="268"/>
      <c r="D121" s="8" t="s">
        <v>256</v>
      </c>
      <c r="E121" s="263" t="s">
        <v>257</v>
      </c>
      <c r="F121" s="264"/>
      <c r="G121" s="265"/>
      <c r="H121" s="8" t="s">
        <v>22</v>
      </c>
      <c r="I121" s="263" t="s">
        <v>17</v>
      </c>
      <c r="J121" s="265"/>
      <c r="K121" s="16" t="s">
        <v>18</v>
      </c>
      <c r="L121" s="16">
        <v>3</v>
      </c>
      <c r="M121" s="266" t="s">
        <v>19</v>
      </c>
      <c r="N121" s="267"/>
      <c r="O121" s="268"/>
      <c r="P121" s="16" t="s">
        <v>18</v>
      </c>
      <c r="Q121" s="40"/>
      <c r="R121" s="40"/>
      <c r="S121" s="40"/>
      <c r="T121" s="40"/>
      <c r="U121" s="40"/>
      <c r="V121" s="40">
        <f t="shared" si="1"/>
        <v>0</v>
      </c>
    </row>
    <row r="122" spans="1:24" ht="24.9" customHeight="1">
      <c r="A122" s="1"/>
      <c r="B122" s="253">
        <v>2018</v>
      </c>
      <c r="C122" s="252"/>
      <c r="D122" s="18" t="s">
        <v>258</v>
      </c>
      <c r="E122" s="251" t="s">
        <v>259</v>
      </c>
      <c r="F122" s="252"/>
      <c r="G122" s="252"/>
      <c r="H122" s="18" t="s">
        <v>22</v>
      </c>
      <c r="I122" s="251" t="s">
        <v>17</v>
      </c>
      <c r="J122" s="252"/>
      <c r="K122" s="17" t="s">
        <v>29</v>
      </c>
      <c r="L122" s="17">
        <v>4</v>
      </c>
      <c r="M122" s="253" t="s">
        <v>19</v>
      </c>
      <c r="N122" s="252"/>
      <c r="O122" s="252"/>
      <c r="P122" s="17" t="s">
        <v>18</v>
      </c>
      <c r="Q122" s="44"/>
      <c r="R122" s="42"/>
      <c r="S122" s="42"/>
      <c r="T122" s="42"/>
      <c r="U122" s="42"/>
      <c r="V122" s="42">
        <f t="shared" si="1"/>
        <v>0</v>
      </c>
    </row>
    <row r="123" spans="1:24" ht="24.9" customHeight="1">
      <c r="A123" s="1"/>
      <c r="B123" s="253">
        <v>2018</v>
      </c>
      <c r="C123" s="252"/>
      <c r="D123" s="18" t="s">
        <v>260</v>
      </c>
      <c r="E123" s="251" t="s">
        <v>261</v>
      </c>
      <c r="F123" s="252"/>
      <c r="G123" s="252"/>
      <c r="H123" s="18" t="s">
        <v>22</v>
      </c>
      <c r="I123" s="251" t="s">
        <v>17</v>
      </c>
      <c r="J123" s="252"/>
      <c r="K123" s="17" t="s">
        <v>29</v>
      </c>
      <c r="L123" s="17">
        <v>4</v>
      </c>
      <c r="M123" s="253" t="s">
        <v>19</v>
      </c>
      <c r="N123" s="252"/>
      <c r="O123" s="252"/>
      <c r="P123" s="17" t="s">
        <v>18</v>
      </c>
      <c r="Q123" s="44"/>
      <c r="R123" s="42"/>
      <c r="S123" s="42"/>
      <c r="T123" s="42"/>
      <c r="U123" s="42"/>
      <c r="V123" s="42">
        <f t="shared" si="1"/>
        <v>0</v>
      </c>
    </row>
    <row r="124" spans="1:24" ht="24.9" customHeight="1">
      <c r="A124" s="1"/>
      <c r="B124" s="253">
        <v>2018</v>
      </c>
      <c r="C124" s="252"/>
      <c r="D124" s="18" t="s">
        <v>262</v>
      </c>
      <c r="E124" s="251" t="s">
        <v>263</v>
      </c>
      <c r="F124" s="252"/>
      <c r="G124" s="252"/>
      <c r="H124" s="18" t="s">
        <v>22</v>
      </c>
      <c r="I124" s="251" t="s">
        <v>17</v>
      </c>
      <c r="J124" s="252"/>
      <c r="K124" s="17" t="s">
        <v>29</v>
      </c>
      <c r="L124" s="17">
        <v>4</v>
      </c>
      <c r="M124" s="253" t="s">
        <v>19</v>
      </c>
      <c r="N124" s="252"/>
      <c r="O124" s="252"/>
      <c r="P124" s="17" t="s">
        <v>18</v>
      </c>
      <c r="Q124" s="44"/>
      <c r="R124" s="42"/>
      <c r="S124" s="42"/>
      <c r="T124" s="42"/>
      <c r="U124" s="42"/>
      <c r="V124" s="42">
        <f t="shared" si="1"/>
        <v>0</v>
      </c>
    </row>
    <row r="125" spans="1:24" ht="24.9" customHeight="1">
      <c r="A125" s="1"/>
      <c r="B125" s="253">
        <v>2018</v>
      </c>
      <c r="C125" s="252"/>
      <c r="D125" s="18" t="s">
        <v>264</v>
      </c>
      <c r="E125" s="251" t="s">
        <v>265</v>
      </c>
      <c r="F125" s="252"/>
      <c r="G125" s="252"/>
      <c r="H125" s="18" t="s">
        <v>22</v>
      </c>
      <c r="I125" s="251" t="s">
        <v>17</v>
      </c>
      <c r="J125" s="252"/>
      <c r="K125" s="17" t="s">
        <v>29</v>
      </c>
      <c r="L125" s="17">
        <v>4</v>
      </c>
      <c r="M125" s="253" t="s">
        <v>19</v>
      </c>
      <c r="N125" s="252"/>
      <c r="O125" s="252"/>
      <c r="P125" s="17" t="s">
        <v>18</v>
      </c>
      <c r="Q125" s="44"/>
      <c r="R125" s="42"/>
      <c r="S125" s="42"/>
      <c r="T125" s="42"/>
      <c r="U125" s="42"/>
      <c r="V125" s="42">
        <f t="shared" si="1"/>
        <v>0</v>
      </c>
    </row>
    <row r="126" spans="1:24" s="50" customFormat="1" ht="24.9" customHeight="1">
      <c r="A126" s="6"/>
      <c r="B126" s="256">
        <v>2018</v>
      </c>
      <c r="C126" s="257"/>
      <c r="D126" s="20" t="s">
        <v>266</v>
      </c>
      <c r="E126" s="258" t="s">
        <v>267</v>
      </c>
      <c r="F126" s="257"/>
      <c r="G126" s="257"/>
      <c r="H126" s="20" t="s">
        <v>22</v>
      </c>
      <c r="I126" s="258" t="s">
        <v>17</v>
      </c>
      <c r="J126" s="257"/>
      <c r="K126" s="19" t="s">
        <v>18</v>
      </c>
      <c r="L126" s="19">
        <v>2</v>
      </c>
      <c r="M126" s="256" t="s">
        <v>19</v>
      </c>
      <c r="N126" s="257"/>
      <c r="O126" s="257"/>
      <c r="P126" s="19" t="s">
        <v>18</v>
      </c>
      <c r="Q126" s="38">
        <f>Q127+Q131+Q133</f>
        <v>8500</v>
      </c>
      <c r="R126" s="38">
        <f>R127+R131+R133</f>
        <v>311161.83999999997</v>
      </c>
      <c r="S126" s="38"/>
      <c r="T126" s="38"/>
      <c r="U126" s="38"/>
      <c r="V126" s="38">
        <f t="shared" si="1"/>
        <v>319661.83999999997</v>
      </c>
    </row>
    <row r="127" spans="1:24" s="51" customFormat="1" ht="48" customHeight="1">
      <c r="A127" s="7"/>
      <c r="B127" s="259">
        <v>2018</v>
      </c>
      <c r="C127" s="260"/>
      <c r="D127" s="8" t="s">
        <v>268</v>
      </c>
      <c r="E127" s="261" t="s">
        <v>269</v>
      </c>
      <c r="F127" s="260"/>
      <c r="G127" s="260"/>
      <c r="H127" s="8" t="s">
        <v>22</v>
      </c>
      <c r="I127" s="261" t="s">
        <v>17</v>
      </c>
      <c r="J127" s="260"/>
      <c r="K127" s="16" t="s">
        <v>18</v>
      </c>
      <c r="L127" s="16">
        <v>3</v>
      </c>
      <c r="M127" s="259" t="s">
        <v>19</v>
      </c>
      <c r="N127" s="260"/>
      <c r="O127" s="260"/>
      <c r="P127" s="16" t="s">
        <v>18</v>
      </c>
      <c r="Q127" s="40">
        <f>Q129+Q130+Q128</f>
        <v>4500</v>
      </c>
      <c r="R127" s="40">
        <f>R129+R130</f>
        <v>305316.93</v>
      </c>
      <c r="S127" s="40"/>
      <c r="T127" s="40"/>
      <c r="U127" s="40"/>
      <c r="V127" s="40">
        <f t="shared" si="1"/>
        <v>309816.93</v>
      </c>
    </row>
    <row r="128" spans="1:24" ht="24.9" customHeight="1">
      <c r="A128" s="1"/>
      <c r="B128" s="253">
        <v>2018</v>
      </c>
      <c r="C128" s="252"/>
      <c r="D128" s="18" t="s">
        <v>270</v>
      </c>
      <c r="E128" s="251" t="s">
        <v>271</v>
      </c>
      <c r="F128" s="252"/>
      <c r="G128" s="252"/>
      <c r="H128" s="18" t="s">
        <v>22</v>
      </c>
      <c r="I128" s="251" t="s">
        <v>17</v>
      </c>
      <c r="J128" s="252"/>
      <c r="K128" s="17" t="s">
        <v>29</v>
      </c>
      <c r="L128" s="17">
        <v>4</v>
      </c>
      <c r="M128" s="253" t="s">
        <v>19</v>
      </c>
      <c r="N128" s="252"/>
      <c r="O128" s="252"/>
      <c r="P128" s="17" t="s">
        <v>18</v>
      </c>
      <c r="Q128" s="44"/>
      <c r="R128" s="42"/>
      <c r="S128" s="42"/>
      <c r="T128" s="42"/>
      <c r="U128" s="42"/>
      <c r="V128" s="42">
        <f t="shared" si="1"/>
        <v>0</v>
      </c>
    </row>
    <row r="129" spans="1:22" ht="30.75" customHeight="1">
      <c r="A129" s="1"/>
      <c r="B129" s="253">
        <v>2018</v>
      </c>
      <c r="C129" s="252"/>
      <c r="D129" s="18" t="s">
        <v>272</v>
      </c>
      <c r="E129" s="251" t="s">
        <v>273</v>
      </c>
      <c r="F129" s="252"/>
      <c r="G129" s="252"/>
      <c r="H129" s="18" t="s">
        <v>22</v>
      </c>
      <c r="I129" s="251" t="s">
        <v>17</v>
      </c>
      <c r="J129" s="252"/>
      <c r="K129" s="17" t="s">
        <v>29</v>
      </c>
      <c r="L129" s="17">
        <v>4</v>
      </c>
      <c r="M129" s="253" t="s">
        <v>19</v>
      </c>
      <c r="N129" s="252"/>
      <c r="O129" s="252"/>
      <c r="P129" s="17" t="s">
        <v>18</v>
      </c>
      <c r="Q129" s="44"/>
      <c r="R129" s="44">
        <v>158104.13</v>
      </c>
      <c r="S129" s="44"/>
      <c r="T129" s="44"/>
      <c r="U129" s="44"/>
      <c r="V129" s="44">
        <f t="shared" si="1"/>
        <v>158104.13</v>
      </c>
    </row>
    <row r="130" spans="1:22" ht="24.9" customHeight="1">
      <c r="A130" s="1"/>
      <c r="B130" s="253">
        <v>2018</v>
      </c>
      <c r="C130" s="252"/>
      <c r="D130" s="18" t="s">
        <v>274</v>
      </c>
      <c r="E130" s="251" t="s">
        <v>275</v>
      </c>
      <c r="F130" s="252"/>
      <c r="G130" s="252"/>
      <c r="H130" s="18" t="s">
        <v>22</v>
      </c>
      <c r="I130" s="251" t="s">
        <v>17</v>
      </c>
      <c r="J130" s="252"/>
      <c r="K130" s="17" t="s">
        <v>29</v>
      </c>
      <c r="L130" s="17">
        <v>4</v>
      </c>
      <c r="M130" s="253" t="s">
        <v>19</v>
      </c>
      <c r="N130" s="252"/>
      <c r="O130" s="252"/>
      <c r="P130" s="17" t="s">
        <v>18</v>
      </c>
      <c r="Q130" s="44">
        <v>4500</v>
      </c>
      <c r="R130" s="44">
        <v>147212.79999999999</v>
      </c>
      <c r="S130" s="44"/>
      <c r="T130" s="44"/>
      <c r="U130" s="44"/>
      <c r="V130" s="44">
        <f t="shared" si="1"/>
        <v>151712.79999999999</v>
      </c>
    </row>
    <row r="131" spans="1:22" s="51" customFormat="1" ht="24.9" customHeight="1">
      <c r="A131" s="7"/>
      <c r="B131" s="259">
        <v>2018</v>
      </c>
      <c r="C131" s="260"/>
      <c r="D131" s="8" t="s">
        <v>276</v>
      </c>
      <c r="E131" s="261" t="s">
        <v>277</v>
      </c>
      <c r="F131" s="260"/>
      <c r="G131" s="260"/>
      <c r="H131" s="8" t="s">
        <v>22</v>
      </c>
      <c r="I131" s="261" t="s">
        <v>17</v>
      </c>
      <c r="J131" s="260"/>
      <c r="K131" s="16" t="s">
        <v>18</v>
      </c>
      <c r="L131" s="16">
        <v>3</v>
      </c>
      <c r="M131" s="259" t="s">
        <v>19</v>
      </c>
      <c r="N131" s="260"/>
      <c r="O131" s="260"/>
      <c r="P131" s="16" t="s">
        <v>18</v>
      </c>
      <c r="Q131" s="40">
        <f>Q132</f>
        <v>0</v>
      </c>
      <c r="R131" s="40"/>
      <c r="S131" s="40"/>
      <c r="T131" s="40"/>
      <c r="U131" s="40"/>
      <c r="V131" s="40">
        <f t="shared" si="1"/>
        <v>0</v>
      </c>
    </row>
    <row r="132" spans="1:22" ht="24.9" customHeight="1">
      <c r="A132" s="1"/>
      <c r="B132" s="253">
        <v>2018</v>
      </c>
      <c r="C132" s="252"/>
      <c r="D132" s="18" t="s">
        <v>278</v>
      </c>
      <c r="E132" s="251" t="s">
        <v>279</v>
      </c>
      <c r="F132" s="252"/>
      <c r="G132" s="252"/>
      <c r="H132" s="18" t="s">
        <v>22</v>
      </c>
      <c r="I132" s="251" t="s">
        <v>17</v>
      </c>
      <c r="J132" s="252"/>
      <c r="K132" s="17" t="s">
        <v>29</v>
      </c>
      <c r="L132" s="17">
        <v>4</v>
      </c>
      <c r="M132" s="253" t="s">
        <v>19</v>
      </c>
      <c r="N132" s="252"/>
      <c r="O132" s="252"/>
      <c r="P132" s="17" t="s">
        <v>18</v>
      </c>
      <c r="Q132" s="44"/>
      <c r="R132" s="42"/>
      <c r="S132" s="42"/>
      <c r="T132" s="42"/>
      <c r="U132" s="42"/>
      <c r="V132" s="42">
        <f t="shared" si="1"/>
        <v>0</v>
      </c>
    </row>
    <row r="133" spans="1:22" s="51" customFormat="1" ht="24.9" customHeight="1">
      <c r="A133" s="7"/>
      <c r="B133" s="259">
        <v>2018</v>
      </c>
      <c r="C133" s="260"/>
      <c r="D133" s="8" t="s">
        <v>280</v>
      </c>
      <c r="E133" s="261" t="s">
        <v>281</v>
      </c>
      <c r="F133" s="260"/>
      <c r="G133" s="260"/>
      <c r="H133" s="8" t="s">
        <v>22</v>
      </c>
      <c r="I133" s="261" t="s">
        <v>17</v>
      </c>
      <c r="J133" s="260"/>
      <c r="K133" s="16" t="s">
        <v>18</v>
      </c>
      <c r="L133" s="16">
        <v>3</v>
      </c>
      <c r="M133" s="259" t="s">
        <v>19</v>
      </c>
      <c r="N133" s="260"/>
      <c r="O133" s="260"/>
      <c r="P133" s="16" t="s">
        <v>18</v>
      </c>
      <c r="Q133" s="40">
        <f>Q134+Q135+Q136+Q137+Q138+Q139+Q140</f>
        <v>4000</v>
      </c>
      <c r="R133" s="40">
        <f>R134+R135+R136+R137+R138+R139+R140</f>
        <v>5844.91</v>
      </c>
      <c r="S133" s="40"/>
      <c r="T133" s="40"/>
      <c r="U133" s="40"/>
      <c r="V133" s="40">
        <f t="shared" si="1"/>
        <v>9844.91</v>
      </c>
    </row>
    <row r="134" spans="1:22" ht="24.9" customHeight="1">
      <c r="A134" s="1"/>
      <c r="B134" s="253">
        <v>2018</v>
      </c>
      <c r="C134" s="252"/>
      <c r="D134" s="18" t="s">
        <v>282</v>
      </c>
      <c r="E134" s="251" t="s">
        <v>283</v>
      </c>
      <c r="F134" s="252"/>
      <c r="G134" s="252"/>
      <c r="H134" s="18" t="s">
        <v>22</v>
      </c>
      <c r="I134" s="251" t="s">
        <v>17</v>
      </c>
      <c r="J134" s="252"/>
      <c r="K134" s="17" t="s">
        <v>29</v>
      </c>
      <c r="L134" s="17">
        <v>4</v>
      </c>
      <c r="M134" s="253" t="s">
        <v>19</v>
      </c>
      <c r="N134" s="252"/>
      <c r="O134" s="252"/>
      <c r="P134" s="17" t="s">
        <v>18</v>
      </c>
      <c r="Q134" s="44"/>
      <c r="R134" s="44"/>
      <c r="S134" s="42"/>
      <c r="T134" s="42"/>
      <c r="U134" s="42"/>
      <c r="V134" s="42">
        <f t="shared" ref="V134:V197" si="2">Q134+R134+S134+T134+U134</f>
        <v>0</v>
      </c>
    </row>
    <row r="135" spans="1:22" ht="24.9" customHeight="1">
      <c r="A135" s="1"/>
      <c r="B135" s="253">
        <v>2018</v>
      </c>
      <c r="C135" s="252"/>
      <c r="D135" s="18" t="s">
        <v>284</v>
      </c>
      <c r="E135" s="251" t="s">
        <v>285</v>
      </c>
      <c r="F135" s="252"/>
      <c r="G135" s="252"/>
      <c r="H135" s="18" t="s">
        <v>22</v>
      </c>
      <c r="I135" s="251" t="s">
        <v>17</v>
      </c>
      <c r="J135" s="252"/>
      <c r="K135" s="17" t="s">
        <v>29</v>
      </c>
      <c r="L135" s="17">
        <v>4</v>
      </c>
      <c r="M135" s="253" t="s">
        <v>19</v>
      </c>
      <c r="N135" s="252"/>
      <c r="O135" s="252"/>
      <c r="P135" s="17" t="s">
        <v>18</v>
      </c>
      <c r="Q135" s="44"/>
      <c r="R135" s="44"/>
      <c r="S135" s="42"/>
      <c r="T135" s="42"/>
      <c r="U135" s="42"/>
      <c r="V135" s="42">
        <f t="shared" si="2"/>
        <v>0</v>
      </c>
    </row>
    <row r="136" spans="1:22" ht="24.9" customHeight="1">
      <c r="A136" s="1"/>
      <c r="B136" s="253">
        <v>2018</v>
      </c>
      <c r="C136" s="252"/>
      <c r="D136" s="18" t="s">
        <v>286</v>
      </c>
      <c r="E136" s="251" t="s">
        <v>287</v>
      </c>
      <c r="F136" s="252"/>
      <c r="G136" s="252"/>
      <c r="H136" s="18" t="s">
        <v>22</v>
      </c>
      <c r="I136" s="251" t="s">
        <v>17</v>
      </c>
      <c r="J136" s="252"/>
      <c r="K136" s="17" t="s">
        <v>29</v>
      </c>
      <c r="L136" s="17">
        <v>4</v>
      </c>
      <c r="M136" s="253" t="s">
        <v>19</v>
      </c>
      <c r="N136" s="252"/>
      <c r="O136" s="252"/>
      <c r="P136" s="17" t="s">
        <v>18</v>
      </c>
      <c r="Q136" s="44"/>
      <c r="R136" s="44"/>
      <c r="S136" s="42"/>
      <c r="T136" s="42"/>
      <c r="U136" s="42"/>
      <c r="V136" s="42">
        <f t="shared" si="2"/>
        <v>0</v>
      </c>
    </row>
    <row r="137" spans="1:22" ht="24.9" customHeight="1">
      <c r="A137" s="1"/>
      <c r="B137" s="253">
        <v>2018</v>
      </c>
      <c r="C137" s="252"/>
      <c r="D137" s="18" t="s">
        <v>288</v>
      </c>
      <c r="E137" s="251" t="s">
        <v>289</v>
      </c>
      <c r="F137" s="252"/>
      <c r="G137" s="252"/>
      <c r="H137" s="18" t="s">
        <v>22</v>
      </c>
      <c r="I137" s="251" t="s">
        <v>17</v>
      </c>
      <c r="J137" s="252"/>
      <c r="K137" s="17" t="s">
        <v>29</v>
      </c>
      <c r="L137" s="17">
        <v>4</v>
      </c>
      <c r="M137" s="253" t="s">
        <v>19</v>
      </c>
      <c r="N137" s="252"/>
      <c r="O137" s="252"/>
      <c r="P137" s="17" t="s">
        <v>18</v>
      </c>
      <c r="Q137" s="44"/>
      <c r="R137" s="44"/>
      <c r="S137" s="42"/>
      <c r="T137" s="42"/>
      <c r="U137" s="42"/>
      <c r="V137" s="42">
        <f t="shared" si="2"/>
        <v>0</v>
      </c>
    </row>
    <row r="138" spans="1:22" ht="24.9" customHeight="1">
      <c r="A138" s="1"/>
      <c r="B138" s="253">
        <v>2018</v>
      </c>
      <c r="C138" s="252"/>
      <c r="D138" s="18" t="s">
        <v>290</v>
      </c>
      <c r="E138" s="251" t="s">
        <v>291</v>
      </c>
      <c r="F138" s="252"/>
      <c r="G138" s="252"/>
      <c r="H138" s="18" t="s">
        <v>22</v>
      </c>
      <c r="I138" s="251" t="s">
        <v>17</v>
      </c>
      <c r="J138" s="252"/>
      <c r="K138" s="17" t="s">
        <v>29</v>
      </c>
      <c r="L138" s="17">
        <v>4</v>
      </c>
      <c r="M138" s="253" t="s">
        <v>19</v>
      </c>
      <c r="N138" s="252"/>
      <c r="O138" s="252"/>
      <c r="P138" s="17" t="s">
        <v>18</v>
      </c>
      <c r="Q138" s="44">
        <v>4000</v>
      </c>
      <c r="R138" s="44">
        <v>5844.91</v>
      </c>
      <c r="S138" s="42"/>
      <c r="T138" s="42"/>
      <c r="U138" s="42"/>
      <c r="V138" s="42">
        <f t="shared" si="2"/>
        <v>9844.91</v>
      </c>
    </row>
    <row r="139" spans="1:22" ht="24.9" customHeight="1">
      <c r="A139" s="1"/>
      <c r="B139" s="253">
        <v>2018</v>
      </c>
      <c r="C139" s="252"/>
      <c r="D139" s="18" t="s">
        <v>292</v>
      </c>
      <c r="E139" s="251" t="s">
        <v>293</v>
      </c>
      <c r="F139" s="252"/>
      <c r="G139" s="252"/>
      <c r="H139" s="18" t="s">
        <v>22</v>
      </c>
      <c r="I139" s="251" t="s">
        <v>17</v>
      </c>
      <c r="J139" s="252"/>
      <c r="K139" s="17" t="s">
        <v>29</v>
      </c>
      <c r="L139" s="17">
        <v>4</v>
      </c>
      <c r="M139" s="253" t="s">
        <v>19</v>
      </c>
      <c r="N139" s="252"/>
      <c r="O139" s="252"/>
      <c r="P139" s="17" t="s">
        <v>18</v>
      </c>
      <c r="Q139" s="44"/>
      <c r="R139" s="44"/>
      <c r="S139" s="42"/>
      <c r="T139" s="42"/>
      <c r="U139" s="42"/>
      <c r="V139" s="42">
        <f t="shared" si="2"/>
        <v>0</v>
      </c>
    </row>
    <row r="140" spans="1:22" ht="24.9" customHeight="1">
      <c r="A140" s="1"/>
      <c r="B140" s="253">
        <v>2018</v>
      </c>
      <c r="C140" s="252"/>
      <c r="D140" s="18" t="s">
        <v>294</v>
      </c>
      <c r="E140" s="251" t="s">
        <v>295</v>
      </c>
      <c r="F140" s="252"/>
      <c r="G140" s="252"/>
      <c r="H140" s="18" t="s">
        <v>22</v>
      </c>
      <c r="I140" s="251" t="s">
        <v>17</v>
      </c>
      <c r="J140" s="252"/>
      <c r="K140" s="17" t="s">
        <v>29</v>
      </c>
      <c r="L140" s="17">
        <v>4</v>
      </c>
      <c r="M140" s="253" t="s">
        <v>19</v>
      </c>
      <c r="N140" s="252"/>
      <c r="O140" s="252"/>
      <c r="P140" s="17" t="s">
        <v>18</v>
      </c>
      <c r="Q140" s="44"/>
      <c r="R140" s="44"/>
      <c r="S140" s="42"/>
      <c r="T140" s="42"/>
      <c r="U140" s="42"/>
      <c r="V140" s="42">
        <f t="shared" si="2"/>
        <v>0</v>
      </c>
    </row>
    <row r="141" spans="1:22" s="50" customFormat="1" ht="24.9" customHeight="1">
      <c r="A141" s="6"/>
      <c r="B141" s="256">
        <v>2018</v>
      </c>
      <c r="C141" s="257"/>
      <c r="D141" s="20" t="s">
        <v>296</v>
      </c>
      <c r="E141" s="258" t="s">
        <v>297</v>
      </c>
      <c r="F141" s="257"/>
      <c r="G141" s="257"/>
      <c r="H141" s="20" t="s">
        <v>22</v>
      </c>
      <c r="I141" s="258" t="s">
        <v>17</v>
      </c>
      <c r="J141" s="257"/>
      <c r="K141" s="19" t="s">
        <v>18</v>
      </c>
      <c r="L141" s="19">
        <v>2</v>
      </c>
      <c r="M141" s="256" t="s">
        <v>19</v>
      </c>
      <c r="N141" s="257"/>
      <c r="O141" s="257"/>
      <c r="P141" s="19" t="s">
        <v>18</v>
      </c>
      <c r="Q141" s="38"/>
      <c r="R141" s="38"/>
      <c r="S141" s="38"/>
      <c r="T141" s="38"/>
      <c r="U141" s="38"/>
      <c r="V141" s="38">
        <f t="shared" si="2"/>
        <v>0</v>
      </c>
    </row>
    <row r="142" spans="1:22" s="51" customFormat="1" ht="24.9" customHeight="1">
      <c r="A142" s="7"/>
      <c r="B142" s="259">
        <v>2018</v>
      </c>
      <c r="C142" s="260"/>
      <c r="D142" s="8" t="s">
        <v>298</v>
      </c>
      <c r="E142" s="261" t="s">
        <v>299</v>
      </c>
      <c r="F142" s="260"/>
      <c r="G142" s="260"/>
      <c r="H142" s="8" t="s">
        <v>22</v>
      </c>
      <c r="I142" s="261" t="s">
        <v>17</v>
      </c>
      <c r="J142" s="260"/>
      <c r="K142" s="16" t="s">
        <v>18</v>
      </c>
      <c r="L142" s="16">
        <v>3</v>
      </c>
      <c r="M142" s="259" t="s">
        <v>19</v>
      </c>
      <c r="N142" s="260"/>
      <c r="O142" s="260"/>
      <c r="P142" s="16" t="s">
        <v>18</v>
      </c>
      <c r="Q142" s="40"/>
      <c r="R142" s="40"/>
      <c r="S142" s="40"/>
      <c r="T142" s="40"/>
      <c r="U142" s="40"/>
      <c r="V142" s="40">
        <f t="shared" si="2"/>
        <v>0</v>
      </c>
    </row>
    <row r="143" spans="1:22" ht="24.9" customHeight="1">
      <c r="A143" s="1"/>
      <c r="B143" s="253">
        <v>2018</v>
      </c>
      <c r="C143" s="252"/>
      <c r="D143" s="18" t="s">
        <v>300</v>
      </c>
      <c r="E143" s="251" t="s">
        <v>301</v>
      </c>
      <c r="F143" s="252"/>
      <c r="G143" s="252"/>
      <c r="H143" s="18" t="s">
        <v>22</v>
      </c>
      <c r="I143" s="251" t="s">
        <v>17</v>
      </c>
      <c r="J143" s="252"/>
      <c r="K143" s="17" t="s">
        <v>29</v>
      </c>
      <c r="L143" s="17">
        <v>4</v>
      </c>
      <c r="M143" s="253" t="s">
        <v>19</v>
      </c>
      <c r="N143" s="252"/>
      <c r="O143" s="252"/>
      <c r="P143" s="17" t="s">
        <v>18</v>
      </c>
      <c r="Q143" s="44"/>
      <c r="R143" s="42"/>
      <c r="S143" s="42"/>
      <c r="T143" s="42"/>
      <c r="U143" s="42"/>
      <c r="V143" s="42">
        <f t="shared" si="2"/>
        <v>0</v>
      </c>
    </row>
    <row r="144" spans="1:22" s="51" customFormat="1" ht="24.9" customHeight="1">
      <c r="A144" s="7"/>
      <c r="B144" s="259">
        <v>2018</v>
      </c>
      <c r="C144" s="260"/>
      <c r="D144" s="8" t="s">
        <v>302</v>
      </c>
      <c r="E144" s="261" t="s">
        <v>303</v>
      </c>
      <c r="F144" s="260"/>
      <c r="G144" s="260"/>
      <c r="H144" s="8" t="s">
        <v>22</v>
      </c>
      <c r="I144" s="261" t="s">
        <v>17</v>
      </c>
      <c r="J144" s="260"/>
      <c r="K144" s="16" t="s">
        <v>18</v>
      </c>
      <c r="L144" s="16">
        <v>3</v>
      </c>
      <c r="M144" s="259" t="s">
        <v>19</v>
      </c>
      <c r="N144" s="260"/>
      <c r="O144" s="260"/>
      <c r="P144" s="16" t="s">
        <v>18</v>
      </c>
      <c r="Q144" s="40"/>
      <c r="R144" s="40"/>
      <c r="S144" s="40"/>
      <c r="T144" s="40"/>
      <c r="U144" s="40"/>
      <c r="V144" s="40">
        <f t="shared" si="2"/>
        <v>0</v>
      </c>
    </row>
    <row r="145" spans="1:22" ht="24.9" customHeight="1">
      <c r="A145" s="1"/>
      <c r="B145" s="253">
        <v>2018</v>
      </c>
      <c r="C145" s="252"/>
      <c r="D145" s="18" t="s">
        <v>304</v>
      </c>
      <c r="E145" s="251" t="s">
        <v>305</v>
      </c>
      <c r="F145" s="252"/>
      <c r="G145" s="252"/>
      <c r="H145" s="18" t="s">
        <v>22</v>
      </c>
      <c r="I145" s="251" t="s">
        <v>17</v>
      </c>
      <c r="J145" s="252"/>
      <c r="K145" s="17" t="s">
        <v>29</v>
      </c>
      <c r="L145" s="17">
        <v>4</v>
      </c>
      <c r="M145" s="253" t="s">
        <v>19</v>
      </c>
      <c r="N145" s="252"/>
      <c r="O145" s="252"/>
      <c r="P145" s="17" t="s">
        <v>18</v>
      </c>
      <c r="Q145" s="44"/>
      <c r="R145" s="42"/>
      <c r="S145" s="42"/>
      <c r="T145" s="42"/>
      <c r="U145" s="42"/>
      <c r="V145" s="42">
        <f t="shared" si="2"/>
        <v>0</v>
      </c>
    </row>
    <row r="146" spans="1:22" s="51" customFormat="1" ht="24.9" customHeight="1">
      <c r="A146" s="7"/>
      <c r="B146" s="259">
        <v>2018</v>
      </c>
      <c r="C146" s="260"/>
      <c r="D146" s="8" t="s">
        <v>306</v>
      </c>
      <c r="E146" s="261" t="s">
        <v>307</v>
      </c>
      <c r="F146" s="260"/>
      <c r="G146" s="260"/>
      <c r="H146" s="8" t="s">
        <v>22</v>
      </c>
      <c r="I146" s="261" t="s">
        <v>17</v>
      </c>
      <c r="J146" s="260"/>
      <c r="K146" s="16" t="s">
        <v>18</v>
      </c>
      <c r="L146" s="16">
        <v>3</v>
      </c>
      <c r="M146" s="259" t="s">
        <v>19</v>
      </c>
      <c r="N146" s="260"/>
      <c r="O146" s="260"/>
      <c r="P146" s="16" t="s">
        <v>18</v>
      </c>
      <c r="Q146" s="40"/>
      <c r="R146" s="40"/>
      <c r="S146" s="40"/>
      <c r="T146" s="40"/>
      <c r="U146" s="40"/>
      <c r="V146" s="40">
        <f t="shared" si="2"/>
        <v>0</v>
      </c>
    </row>
    <row r="147" spans="1:22" ht="24.9" customHeight="1">
      <c r="A147" s="1"/>
      <c r="B147" s="253">
        <v>2018</v>
      </c>
      <c r="C147" s="252"/>
      <c r="D147" s="18" t="s">
        <v>308</v>
      </c>
      <c r="E147" s="251" t="s">
        <v>309</v>
      </c>
      <c r="F147" s="252"/>
      <c r="G147" s="252"/>
      <c r="H147" s="18" t="s">
        <v>22</v>
      </c>
      <c r="I147" s="251" t="s">
        <v>17</v>
      </c>
      <c r="J147" s="252"/>
      <c r="K147" s="17" t="s">
        <v>29</v>
      </c>
      <c r="L147" s="17">
        <v>4</v>
      </c>
      <c r="M147" s="253" t="s">
        <v>19</v>
      </c>
      <c r="N147" s="252"/>
      <c r="O147" s="252"/>
      <c r="P147" s="17" t="s">
        <v>18</v>
      </c>
      <c r="Q147" s="44"/>
      <c r="R147" s="42"/>
      <c r="S147" s="42"/>
      <c r="T147" s="42"/>
      <c r="U147" s="42"/>
      <c r="V147" s="42">
        <f t="shared" si="2"/>
        <v>0</v>
      </c>
    </row>
    <row r="148" spans="1:22" s="51" customFormat="1" ht="24.9" customHeight="1">
      <c r="A148" s="7"/>
      <c r="B148" s="259">
        <v>2018</v>
      </c>
      <c r="C148" s="260"/>
      <c r="D148" s="8" t="s">
        <v>310</v>
      </c>
      <c r="E148" s="261" t="s">
        <v>311</v>
      </c>
      <c r="F148" s="260"/>
      <c r="G148" s="260"/>
      <c r="H148" s="8" t="s">
        <v>22</v>
      </c>
      <c r="I148" s="261" t="s">
        <v>17</v>
      </c>
      <c r="J148" s="260"/>
      <c r="K148" s="16" t="s">
        <v>18</v>
      </c>
      <c r="L148" s="16">
        <v>3</v>
      </c>
      <c r="M148" s="259" t="s">
        <v>19</v>
      </c>
      <c r="N148" s="260"/>
      <c r="O148" s="260"/>
      <c r="P148" s="16" t="s">
        <v>18</v>
      </c>
      <c r="Q148" s="40"/>
      <c r="R148" s="40"/>
      <c r="S148" s="40"/>
      <c r="T148" s="40"/>
      <c r="U148" s="40"/>
      <c r="V148" s="40">
        <f t="shared" si="2"/>
        <v>0</v>
      </c>
    </row>
    <row r="149" spans="1:22" ht="24.9" customHeight="1">
      <c r="A149" s="1"/>
      <c r="B149" s="253">
        <v>2018</v>
      </c>
      <c r="C149" s="252"/>
      <c r="D149" s="18" t="s">
        <v>312</v>
      </c>
      <c r="E149" s="251" t="s">
        <v>313</v>
      </c>
      <c r="F149" s="252"/>
      <c r="G149" s="252"/>
      <c r="H149" s="18" t="s">
        <v>22</v>
      </c>
      <c r="I149" s="251" t="s">
        <v>17</v>
      </c>
      <c r="J149" s="252"/>
      <c r="K149" s="17" t="s">
        <v>29</v>
      </c>
      <c r="L149" s="17">
        <v>4</v>
      </c>
      <c r="M149" s="253" t="s">
        <v>19</v>
      </c>
      <c r="N149" s="252"/>
      <c r="O149" s="252"/>
      <c r="P149" s="17" t="s">
        <v>18</v>
      </c>
      <c r="Q149" s="44"/>
      <c r="R149" s="42"/>
      <c r="S149" s="42"/>
      <c r="T149" s="42"/>
      <c r="U149" s="42"/>
      <c r="V149" s="42">
        <f t="shared" si="2"/>
        <v>0</v>
      </c>
    </row>
    <row r="150" spans="1:22" s="51" customFormat="1" ht="24.9" customHeight="1">
      <c r="A150" s="7"/>
      <c r="B150" s="259">
        <v>2018</v>
      </c>
      <c r="C150" s="260"/>
      <c r="D150" s="8" t="s">
        <v>314</v>
      </c>
      <c r="E150" s="261" t="s">
        <v>315</v>
      </c>
      <c r="F150" s="260"/>
      <c r="G150" s="260"/>
      <c r="H150" s="8" t="s">
        <v>22</v>
      </c>
      <c r="I150" s="261" t="s">
        <v>17</v>
      </c>
      <c r="J150" s="260"/>
      <c r="K150" s="16" t="s">
        <v>18</v>
      </c>
      <c r="L150" s="16">
        <v>3</v>
      </c>
      <c r="M150" s="259" t="s">
        <v>19</v>
      </c>
      <c r="N150" s="260"/>
      <c r="O150" s="260"/>
      <c r="P150" s="16" t="s">
        <v>18</v>
      </c>
      <c r="Q150" s="40"/>
      <c r="R150" s="40"/>
      <c r="S150" s="40"/>
      <c r="T150" s="40"/>
      <c r="U150" s="40"/>
      <c r="V150" s="40">
        <f t="shared" si="2"/>
        <v>0</v>
      </c>
    </row>
    <row r="151" spans="1:22" ht="24.9" customHeight="1">
      <c r="A151" s="1"/>
      <c r="B151" s="253">
        <v>2018</v>
      </c>
      <c r="C151" s="252"/>
      <c r="D151" s="18" t="s">
        <v>316</v>
      </c>
      <c r="E151" s="251" t="s">
        <v>317</v>
      </c>
      <c r="F151" s="252"/>
      <c r="G151" s="252"/>
      <c r="H151" s="18" t="s">
        <v>22</v>
      </c>
      <c r="I151" s="251" t="s">
        <v>17</v>
      </c>
      <c r="J151" s="252"/>
      <c r="K151" s="17" t="s">
        <v>29</v>
      </c>
      <c r="L151" s="17">
        <v>4</v>
      </c>
      <c r="M151" s="253" t="s">
        <v>19</v>
      </c>
      <c r="N151" s="252"/>
      <c r="O151" s="252"/>
      <c r="P151" s="17" t="s">
        <v>18</v>
      </c>
      <c r="Q151" s="44"/>
      <c r="R151" s="42"/>
      <c r="S151" s="42"/>
      <c r="T151" s="42"/>
      <c r="U151" s="42"/>
      <c r="V151" s="42">
        <f t="shared" si="2"/>
        <v>0</v>
      </c>
    </row>
    <row r="152" spans="1:22" s="50" customFormat="1" ht="24.9" customHeight="1">
      <c r="A152" s="6"/>
      <c r="B152" s="256">
        <v>2018</v>
      </c>
      <c r="C152" s="257"/>
      <c r="D152" s="20" t="s">
        <v>318</v>
      </c>
      <c r="E152" s="258" t="s">
        <v>319</v>
      </c>
      <c r="F152" s="257"/>
      <c r="G152" s="257"/>
      <c r="H152" s="20" t="s">
        <v>22</v>
      </c>
      <c r="I152" s="258" t="s">
        <v>17</v>
      </c>
      <c r="J152" s="257"/>
      <c r="K152" s="19" t="s">
        <v>18</v>
      </c>
      <c r="L152" s="19">
        <v>2</v>
      </c>
      <c r="M152" s="256" t="s">
        <v>19</v>
      </c>
      <c r="N152" s="257"/>
      <c r="O152" s="257"/>
      <c r="P152" s="19" t="s">
        <v>18</v>
      </c>
      <c r="Q152" s="38"/>
      <c r="R152" s="38"/>
      <c r="S152" s="38"/>
      <c r="T152" s="38"/>
      <c r="U152" s="38"/>
      <c r="V152" s="38">
        <f t="shared" si="2"/>
        <v>0</v>
      </c>
    </row>
    <row r="153" spans="1:22" s="51" customFormat="1" ht="24.9" customHeight="1">
      <c r="A153" s="7"/>
      <c r="B153" s="259">
        <v>2018</v>
      </c>
      <c r="C153" s="260"/>
      <c r="D153" s="8" t="s">
        <v>320</v>
      </c>
      <c r="E153" s="261" t="s">
        <v>321</v>
      </c>
      <c r="F153" s="260"/>
      <c r="G153" s="260"/>
      <c r="H153" s="8" t="s">
        <v>22</v>
      </c>
      <c r="I153" s="261" t="s">
        <v>17</v>
      </c>
      <c r="J153" s="260"/>
      <c r="K153" s="16" t="s">
        <v>18</v>
      </c>
      <c r="L153" s="16">
        <v>3</v>
      </c>
      <c r="M153" s="259" t="s">
        <v>19</v>
      </c>
      <c r="N153" s="260"/>
      <c r="O153" s="260"/>
      <c r="P153" s="16" t="s">
        <v>18</v>
      </c>
      <c r="Q153" s="40"/>
      <c r="R153" s="40"/>
      <c r="S153" s="40"/>
      <c r="T153" s="40"/>
      <c r="U153" s="40"/>
      <c r="V153" s="40">
        <f t="shared" si="2"/>
        <v>0</v>
      </c>
    </row>
    <row r="154" spans="1:22" ht="24.9" customHeight="1">
      <c r="A154" s="1"/>
      <c r="B154" s="253">
        <v>2018</v>
      </c>
      <c r="C154" s="252"/>
      <c r="D154" s="18" t="s">
        <v>322</v>
      </c>
      <c r="E154" s="251" t="s">
        <v>323</v>
      </c>
      <c r="F154" s="252"/>
      <c r="G154" s="252"/>
      <c r="H154" s="18" t="s">
        <v>22</v>
      </c>
      <c r="I154" s="251" t="s">
        <v>17</v>
      </c>
      <c r="J154" s="252"/>
      <c r="K154" s="17" t="s">
        <v>29</v>
      </c>
      <c r="L154" s="17">
        <v>4</v>
      </c>
      <c r="M154" s="253" t="s">
        <v>19</v>
      </c>
      <c r="N154" s="252"/>
      <c r="O154" s="252"/>
      <c r="P154" s="17" t="s">
        <v>18</v>
      </c>
      <c r="Q154" s="44"/>
      <c r="R154" s="42"/>
      <c r="S154" s="42"/>
      <c r="T154" s="42"/>
      <c r="U154" s="42"/>
      <c r="V154" s="42">
        <f t="shared" si="2"/>
        <v>0</v>
      </c>
    </row>
    <row r="155" spans="1:22" ht="24.9" customHeight="1">
      <c r="A155" s="1"/>
      <c r="B155" s="253">
        <v>2018</v>
      </c>
      <c r="C155" s="252"/>
      <c r="D155" s="18" t="s">
        <v>324</v>
      </c>
      <c r="E155" s="251" t="s">
        <v>325</v>
      </c>
      <c r="F155" s="252"/>
      <c r="G155" s="252"/>
      <c r="H155" s="18" t="s">
        <v>22</v>
      </c>
      <c r="I155" s="251" t="s">
        <v>17</v>
      </c>
      <c r="J155" s="252"/>
      <c r="K155" s="17" t="s">
        <v>29</v>
      </c>
      <c r="L155" s="17">
        <v>4</v>
      </c>
      <c r="M155" s="253" t="s">
        <v>19</v>
      </c>
      <c r="N155" s="252"/>
      <c r="O155" s="252"/>
      <c r="P155" s="17" t="s">
        <v>18</v>
      </c>
      <c r="Q155" s="44"/>
      <c r="R155" s="42"/>
      <c r="S155" s="42"/>
      <c r="T155" s="42"/>
      <c r="U155" s="42"/>
      <c r="V155" s="42">
        <f t="shared" si="2"/>
        <v>0</v>
      </c>
    </row>
    <row r="156" spans="1:22" s="50" customFormat="1" ht="24.9" customHeight="1">
      <c r="A156" s="6"/>
      <c r="B156" s="256">
        <v>2018</v>
      </c>
      <c r="C156" s="257"/>
      <c r="D156" s="20" t="s">
        <v>326</v>
      </c>
      <c r="E156" s="258" t="s">
        <v>327</v>
      </c>
      <c r="F156" s="257"/>
      <c r="G156" s="257"/>
      <c r="H156" s="20" t="s">
        <v>22</v>
      </c>
      <c r="I156" s="258" t="s">
        <v>17</v>
      </c>
      <c r="J156" s="257"/>
      <c r="K156" s="19" t="s">
        <v>18</v>
      </c>
      <c r="L156" s="19">
        <v>2</v>
      </c>
      <c r="M156" s="256" t="s">
        <v>19</v>
      </c>
      <c r="N156" s="257"/>
      <c r="O156" s="257"/>
      <c r="P156" s="19" t="s">
        <v>18</v>
      </c>
      <c r="Q156" s="38"/>
      <c r="R156" s="38"/>
      <c r="S156" s="38"/>
      <c r="T156" s="38"/>
      <c r="U156" s="38"/>
      <c r="V156" s="38">
        <f t="shared" si="2"/>
        <v>0</v>
      </c>
    </row>
    <row r="157" spans="1:22" s="51" customFormat="1" ht="24.9" customHeight="1">
      <c r="A157" s="7"/>
      <c r="B157" s="259">
        <v>2018</v>
      </c>
      <c r="C157" s="260"/>
      <c r="D157" s="8" t="s">
        <v>328</v>
      </c>
      <c r="E157" s="261" t="s">
        <v>329</v>
      </c>
      <c r="F157" s="260"/>
      <c r="G157" s="260"/>
      <c r="H157" s="8" t="s">
        <v>22</v>
      </c>
      <c r="I157" s="261" t="s">
        <v>17</v>
      </c>
      <c r="J157" s="260"/>
      <c r="K157" s="16" t="s">
        <v>18</v>
      </c>
      <c r="L157" s="16">
        <v>3</v>
      </c>
      <c r="M157" s="259" t="s">
        <v>19</v>
      </c>
      <c r="N157" s="260"/>
      <c r="O157" s="260"/>
      <c r="P157" s="16" t="s">
        <v>18</v>
      </c>
      <c r="Q157" s="40"/>
      <c r="R157" s="40"/>
      <c r="S157" s="40"/>
      <c r="T157" s="40"/>
      <c r="U157" s="40"/>
      <c r="V157" s="40">
        <f t="shared" si="2"/>
        <v>0</v>
      </c>
    </row>
    <row r="158" spans="1:22" ht="24.9" customHeight="1">
      <c r="A158" s="1"/>
      <c r="B158" s="253">
        <v>2018</v>
      </c>
      <c r="C158" s="252"/>
      <c r="D158" s="18" t="s">
        <v>330</v>
      </c>
      <c r="E158" s="251" t="s">
        <v>331</v>
      </c>
      <c r="F158" s="252"/>
      <c r="G158" s="252"/>
      <c r="H158" s="18" t="s">
        <v>22</v>
      </c>
      <c r="I158" s="251" t="s">
        <v>17</v>
      </c>
      <c r="J158" s="252"/>
      <c r="K158" s="17" t="s">
        <v>29</v>
      </c>
      <c r="L158" s="17">
        <v>4</v>
      </c>
      <c r="M158" s="253" t="s">
        <v>19</v>
      </c>
      <c r="N158" s="252"/>
      <c r="O158" s="252"/>
      <c r="P158" s="17" t="s">
        <v>18</v>
      </c>
      <c r="Q158" s="44"/>
      <c r="R158" s="42"/>
      <c r="S158" s="42"/>
      <c r="T158" s="42"/>
      <c r="U158" s="42"/>
      <c r="V158" s="42">
        <f t="shared" si="2"/>
        <v>0</v>
      </c>
    </row>
    <row r="159" spans="1:22" ht="24.9" customHeight="1">
      <c r="A159" s="1"/>
      <c r="B159" s="253">
        <v>2018</v>
      </c>
      <c r="C159" s="252"/>
      <c r="D159" s="18" t="s">
        <v>332</v>
      </c>
      <c r="E159" s="251" t="s">
        <v>333</v>
      </c>
      <c r="F159" s="252"/>
      <c r="G159" s="252"/>
      <c r="H159" s="18" t="s">
        <v>22</v>
      </c>
      <c r="I159" s="251" t="s">
        <v>17</v>
      </c>
      <c r="J159" s="252"/>
      <c r="K159" s="17" t="s">
        <v>29</v>
      </c>
      <c r="L159" s="17">
        <v>4</v>
      </c>
      <c r="M159" s="253" t="s">
        <v>19</v>
      </c>
      <c r="N159" s="252"/>
      <c r="O159" s="252"/>
      <c r="P159" s="17" t="s">
        <v>18</v>
      </c>
      <c r="Q159" s="44"/>
      <c r="R159" s="42"/>
      <c r="S159" s="42"/>
      <c r="T159" s="42"/>
      <c r="U159" s="42"/>
      <c r="V159" s="42">
        <f t="shared" si="2"/>
        <v>0</v>
      </c>
    </row>
    <row r="160" spans="1:22" ht="24.9" customHeight="1">
      <c r="A160" s="1"/>
      <c r="B160" s="253">
        <v>2018</v>
      </c>
      <c r="C160" s="252"/>
      <c r="D160" s="18" t="s">
        <v>334</v>
      </c>
      <c r="E160" s="251" t="s">
        <v>335</v>
      </c>
      <c r="F160" s="252"/>
      <c r="G160" s="252"/>
      <c r="H160" s="18" t="s">
        <v>22</v>
      </c>
      <c r="I160" s="251" t="s">
        <v>17</v>
      </c>
      <c r="J160" s="252"/>
      <c r="K160" s="17" t="s">
        <v>29</v>
      </c>
      <c r="L160" s="17">
        <v>4</v>
      </c>
      <c r="M160" s="253" t="s">
        <v>19</v>
      </c>
      <c r="N160" s="252"/>
      <c r="O160" s="252"/>
      <c r="P160" s="17" t="s">
        <v>18</v>
      </c>
      <c r="Q160" s="44"/>
      <c r="R160" s="42"/>
      <c r="S160" s="42"/>
      <c r="T160" s="42"/>
      <c r="U160" s="42"/>
      <c r="V160" s="42">
        <f t="shared" si="2"/>
        <v>0</v>
      </c>
    </row>
    <row r="161" spans="1:22" s="51" customFormat="1" ht="24.9" customHeight="1">
      <c r="A161" s="7"/>
      <c r="B161" s="259">
        <v>2018</v>
      </c>
      <c r="C161" s="260"/>
      <c r="D161" s="8" t="s">
        <v>336</v>
      </c>
      <c r="E161" s="261" t="s">
        <v>337</v>
      </c>
      <c r="F161" s="260"/>
      <c r="G161" s="260"/>
      <c r="H161" s="8" t="s">
        <v>22</v>
      </c>
      <c r="I161" s="261" t="s">
        <v>17</v>
      </c>
      <c r="J161" s="260"/>
      <c r="K161" s="16" t="s">
        <v>18</v>
      </c>
      <c r="L161" s="16">
        <v>3</v>
      </c>
      <c r="M161" s="259" t="s">
        <v>19</v>
      </c>
      <c r="N161" s="260"/>
      <c r="O161" s="260"/>
      <c r="P161" s="16" t="s">
        <v>18</v>
      </c>
      <c r="Q161" s="40"/>
      <c r="R161" s="40"/>
      <c r="S161" s="40"/>
      <c r="T161" s="40"/>
      <c r="U161" s="40"/>
      <c r="V161" s="40">
        <f t="shared" si="2"/>
        <v>0</v>
      </c>
    </row>
    <row r="162" spans="1:22" ht="24.9" customHeight="1">
      <c r="A162" s="1"/>
      <c r="B162" s="253">
        <v>2018</v>
      </c>
      <c r="C162" s="252"/>
      <c r="D162" s="18" t="s">
        <v>338</v>
      </c>
      <c r="E162" s="251" t="s">
        <v>339</v>
      </c>
      <c r="F162" s="252"/>
      <c r="G162" s="252"/>
      <c r="H162" s="18" t="s">
        <v>22</v>
      </c>
      <c r="I162" s="251" t="s">
        <v>17</v>
      </c>
      <c r="J162" s="252"/>
      <c r="K162" s="17" t="s">
        <v>29</v>
      </c>
      <c r="L162" s="17">
        <v>4</v>
      </c>
      <c r="M162" s="253" t="s">
        <v>19</v>
      </c>
      <c r="N162" s="252"/>
      <c r="O162" s="252"/>
      <c r="P162" s="17" t="s">
        <v>18</v>
      </c>
      <c r="Q162" s="44"/>
      <c r="R162" s="42"/>
      <c r="S162" s="42"/>
      <c r="T162" s="42"/>
      <c r="U162" s="42"/>
      <c r="V162" s="42">
        <f t="shared" si="2"/>
        <v>0</v>
      </c>
    </row>
    <row r="163" spans="1:22" ht="24.9" customHeight="1">
      <c r="A163" s="1"/>
      <c r="B163" s="253">
        <v>2018</v>
      </c>
      <c r="C163" s="252"/>
      <c r="D163" s="18" t="s">
        <v>340</v>
      </c>
      <c r="E163" s="251" t="s">
        <v>341</v>
      </c>
      <c r="F163" s="252"/>
      <c r="G163" s="252"/>
      <c r="H163" s="18" t="s">
        <v>22</v>
      </c>
      <c r="I163" s="251" t="s">
        <v>17</v>
      </c>
      <c r="J163" s="252"/>
      <c r="K163" s="17" t="s">
        <v>29</v>
      </c>
      <c r="L163" s="17">
        <v>4</v>
      </c>
      <c r="M163" s="253" t="s">
        <v>19</v>
      </c>
      <c r="N163" s="252"/>
      <c r="O163" s="252"/>
      <c r="P163" s="17" t="s">
        <v>18</v>
      </c>
      <c r="Q163" s="44"/>
      <c r="R163" s="42"/>
      <c r="S163" s="42"/>
      <c r="T163" s="42"/>
      <c r="U163" s="42"/>
      <c r="V163" s="42">
        <f t="shared" si="2"/>
        <v>0</v>
      </c>
    </row>
    <row r="164" spans="1:22" ht="24.9" customHeight="1">
      <c r="A164" s="1"/>
      <c r="B164" s="253">
        <v>2018</v>
      </c>
      <c r="C164" s="252"/>
      <c r="D164" s="18" t="s">
        <v>342</v>
      </c>
      <c r="E164" s="251" t="s">
        <v>343</v>
      </c>
      <c r="F164" s="252"/>
      <c r="G164" s="252"/>
      <c r="H164" s="18" t="s">
        <v>22</v>
      </c>
      <c r="I164" s="251" t="s">
        <v>17</v>
      </c>
      <c r="J164" s="252"/>
      <c r="K164" s="17" t="s">
        <v>29</v>
      </c>
      <c r="L164" s="17">
        <v>4</v>
      </c>
      <c r="M164" s="253" t="s">
        <v>19</v>
      </c>
      <c r="N164" s="252"/>
      <c r="O164" s="252"/>
      <c r="P164" s="17" t="s">
        <v>18</v>
      </c>
      <c r="Q164" s="44"/>
      <c r="R164" s="42"/>
      <c r="S164" s="42"/>
      <c r="T164" s="42"/>
      <c r="U164" s="42"/>
      <c r="V164" s="42">
        <f t="shared" si="2"/>
        <v>0</v>
      </c>
    </row>
    <row r="165" spans="1:22" s="50" customFormat="1" ht="24.9" customHeight="1">
      <c r="A165" s="6"/>
      <c r="B165" s="256">
        <v>2018</v>
      </c>
      <c r="C165" s="257"/>
      <c r="D165" s="20" t="s">
        <v>344</v>
      </c>
      <c r="E165" s="258" t="s">
        <v>345</v>
      </c>
      <c r="F165" s="257"/>
      <c r="G165" s="257"/>
      <c r="H165" s="20" t="s">
        <v>22</v>
      </c>
      <c r="I165" s="258" t="s">
        <v>17</v>
      </c>
      <c r="J165" s="257"/>
      <c r="K165" s="19" t="s">
        <v>18</v>
      </c>
      <c r="L165" s="19">
        <v>2</v>
      </c>
      <c r="M165" s="256" t="s">
        <v>19</v>
      </c>
      <c r="N165" s="257"/>
      <c r="O165" s="257"/>
      <c r="P165" s="19" t="s">
        <v>18</v>
      </c>
      <c r="Q165" s="38"/>
      <c r="R165" s="38"/>
      <c r="S165" s="38"/>
      <c r="T165" s="38"/>
      <c r="U165" s="38"/>
      <c r="V165" s="38">
        <f t="shared" si="2"/>
        <v>0</v>
      </c>
    </row>
    <row r="166" spans="1:22" s="51" customFormat="1" ht="24.9" customHeight="1">
      <c r="A166" s="7"/>
      <c r="B166" s="259">
        <v>2018</v>
      </c>
      <c r="C166" s="260"/>
      <c r="D166" s="8" t="s">
        <v>346</v>
      </c>
      <c r="E166" s="261" t="s">
        <v>347</v>
      </c>
      <c r="F166" s="260"/>
      <c r="G166" s="260"/>
      <c r="H166" s="8" t="s">
        <v>22</v>
      </c>
      <c r="I166" s="261" t="s">
        <v>17</v>
      </c>
      <c r="J166" s="260"/>
      <c r="K166" s="16" t="s">
        <v>18</v>
      </c>
      <c r="L166" s="16">
        <v>3</v>
      </c>
      <c r="M166" s="259" t="s">
        <v>19</v>
      </c>
      <c r="N166" s="260"/>
      <c r="O166" s="260"/>
      <c r="P166" s="16" t="s">
        <v>18</v>
      </c>
      <c r="Q166" s="40"/>
      <c r="R166" s="40"/>
      <c r="S166" s="40"/>
      <c r="T166" s="40"/>
      <c r="U166" s="40"/>
      <c r="V166" s="40">
        <f t="shared" si="2"/>
        <v>0</v>
      </c>
    </row>
    <row r="167" spans="1:22" ht="24.9" customHeight="1">
      <c r="A167" s="1"/>
      <c r="B167" s="253">
        <v>2018</v>
      </c>
      <c r="C167" s="252"/>
      <c r="D167" s="18" t="s">
        <v>348</v>
      </c>
      <c r="E167" s="251" t="s">
        <v>349</v>
      </c>
      <c r="F167" s="252"/>
      <c r="G167" s="252"/>
      <c r="H167" s="18" t="s">
        <v>22</v>
      </c>
      <c r="I167" s="251" t="s">
        <v>17</v>
      </c>
      <c r="J167" s="252"/>
      <c r="K167" s="17" t="s">
        <v>29</v>
      </c>
      <c r="L167" s="17">
        <v>4</v>
      </c>
      <c r="M167" s="253" t="s">
        <v>19</v>
      </c>
      <c r="N167" s="252"/>
      <c r="O167" s="252"/>
      <c r="P167" s="17" t="s">
        <v>18</v>
      </c>
      <c r="Q167" s="44"/>
      <c r="R167" s="42"/>
      <c r="S167" s="42"/>
      <c r="T167" s="42"/>
      <c r="U167" s="42"/>
      <c r="V167" s="42">
        <f t="shared" si="2"/>
        <v>0</v>
      </c>
    </row>
    <row r="168" spans="1:22" ht="24.9" customHeight="1">
      <c r="A168" s="1"/>
      <c r="B168" s="253">
        <v>2018</v>
      </c>
      <c r="C168" s="252"/>
      <c r="D168" s="18" t="s">
        <v>350</v>
      </c>
      <c r="E168" s="251" t="s">
        <v>351</v>
      </c>
      <c r="F168" s="252"/>
      <c r="G168" s="252"/>
      <c r="H168" s="18" t="s">
        <v>22</v>
      </c>
      <c r="I168" s="251" t="s">
        <v>17</v>
      </c>
      <c r="J168" s="252"/>
      <c r="K168" s="17" t="s">
        <v>29</v>
      </c>
      <c r="L168" s="17">
        <v>4</v>
      </c>
      <c r="M168" s="253" t="s">
        <v>19</v>
      </c>
      <c r="N168" s="252"/>
      <c r="O168" s="252"/>
      <c r="P168" s="17" t="s">
        <v>18</v>
      </c>
      <c r="Q168" s="44"/>
      <c r="R168" s="42"/>
      <c r="S168" s="42"/>
      <c r="T168" s="42"/>
      <c r="U168" s="42"/>
      <c r="V168" s="42">
        <f t="shared" si="2"/>
        <v>0</v>
      </c>
    </row>
    <row r="169" spans="1:22" ht="24.9" customHeight="1">
      <c r="A169" s="1"/>
      <c r="B169" s="253">
        <v>2018</v>
      </c>
      <c r="C169" s="252"/>
      <c r="D169" s="18" t="s">
        <v>352</v>
      </c>
      <c r="E169" s="251" t="s">
        <v>353</v>
      </c>
      <c r="F169" s="252"/>
      <c r="G169" s="252"/>
      <c r="H169" s="18" t="s">
        <v>22</v>
      </c>
      <c r="I169" s="251" t="s">
        <v>17</v>
      </c>
      <c r="J169" s="252"/>
      <c r="K169" s="17" t="s">
        <v>29</v>
      </c>
      <c r="L169" s="17">
        <v>4</v>
      </c>
      <c r="M169" s="253" t="s">
        <v>19</v>
      </c>
      <c r="N169" s="252"/>
      <c r="O169" s="252"/>
      <c r="P169" s="17" t="s">
        <v>18</v>
      </c>
      <c r="Q169" s="44"/>
      <c r="R169" s="42"/>
      <c r="S169" s="42"/>
      <c r="T169" s="42"/>
      <c r="U169" s="42"/>
      <c r="V169" s="42">
        <f t="shared" si="2"/>
        <v>0</v>
      </c>
    </row>
    <row r="170" spans="1:22" s="50" customFormat="1" ht="24.9" customHeight="1">
      <c r="A170" s="6"/>
      <c r="B170" s="256">
        <v>2018</v>
      </c>
      <c r="C170" s="257"/>
      <c r="D170" s="20" t="s">
        <v>354</v>
      </c>
      <c r="E170" s="258" t="s">
        <v>355</v>
      </c>
      <c r="F170" s="257"/>
      <c r="G170" s="257"/>
      <c r="H170" s="20" t="s">
        <v>22</v>
      </c>
      <c r="I170" s="258" t="s">
        <v>17</v>
      </c>
      <c r="J170" s="257"/>
      <c r="K170" s="19" t="s">
        <v>18</v>
      </c>
      <c r="L170" s="19">
        <v>2</v>
      </c>
      <c r="M170" s="256" t="s">
        <v>19</v>
      </c>
      <c r="N170" s="257"/>
      <c r="O170" s="257"/>
      <c r="P170" s="19" t="s">
        <v>18</v>
      </c>
      <c r="Q170" s="38">
        <f>Q175</f>
        <v>0</v>
      </c>
      <c r="R170" s="38"/>
      <c r="S170" s="38"/>
      <c r="T170" s="38"/>
      <c r="U170" s="38"/>
      <c r="V170" s="38">
        <f t="shared" si="2"/>
        <v>0</v>
      </c>
    </row>
    <row r="171" spans="1:22" s="51" customFormat="1" ht="24.9" customHeight="1">
      <c r="A171" s="7"/>
      <c r="B171" s="259">
        <v>2018</v>
      </c>
      <c r="C171" s="260"/>
      <c r="D171" s="8" t="s">
        <v>356</v>
      </c>
      <c r="E171" s="261" t="s">
        <v>357</v>
      </c>
      <c r="F171" s="260"/>
      <c r="G171" s="260"/>
      <c r="H171" s="8" t="s">
        <v>22</v>
      </c>
      <c r="I171" s="261" t="s">
        <v>17</v>
      </c>
      <c r="J171" s="260"/>
      <c r="K171" s="16" t="s">
        <v>18</v>
      </c>
      <c r="L171" s="16">
        <v>3</v>
      </c>
      <c r="M171" s="259" t="s">
        <v>19</v>
      </c>
      <c r="N171" s="260"/>
      <c r="O171" s="260"/>
      <c r="P171" s="16" t="s">
        <v>18</v>
      </c>
      <c r="Q171" s="40"/>
      <c r="R171" s="40"/>
      <c r="S171" s="40"/>
      <c r="T171" s="40"/>
      <c r="U171" s="40"/>
      <c r="V171" s="40">
        <f t="shared" si="2"/>
        <v>0</v>
      </c>
    </row>
    <row r="172" spans="1:22" ht="24.9" customHeight="1">
      <c r="A172" s="1"/>
      <c r="B172" s="253">
        <v>2018</v>
      </c>
      <c r="C172" s="252"/>
      <c r="D172" s="18" t="s">
        <v>358</v>
      </c>
      <c r="E172" s="251" t="s">
        <v>359</v>
      </c>
      <c r="F172" s="252"/>
      <c r="G172" s="252"/>
      <c r="H172" s="18" t="s">
        <v>22</v>
      </c>
      <c r="I172" s="251" t="s">
        <v>17</v>
      </c>
      <c r="J172" s="252"/>
      <c r="K172" s="17" t="s">
        <v>29</v>
      </c>
      <c r="L172" s="17">
        <v>4</v>
      </c>
      <c r="M172" s="253" t="s">
        <v>19</v>
      </c>
      <c r="N172" s="252"/>
      <c r="O172" s="252"/>
      <c r="P172" s="17" t="s">
        <v>18</v>
      </c>
      <c r="Q172" s="44"/>
      <c r="R172" s="42"/>
      <c r="S172" s="42"/>
      <c r="T172" s="42"/>
      <c r="U172" s="42"/>
      <c r="V172" s="42">
        <f t="shared" si="2"/>
        <v>0</v>
      </c>
    </row>
    <row r="173" spans="1:22" s="51" customFormat="1" ht="24.9" customHeight="1">
      <c r="A173" s="7"/>
      <c r="B173" s="259">
        <v>2018</v>
      </c>
      <c r="C173" s="260"/>
      <c r="D173" s="8" t="s">
        <v>360</v>
      </c>
      <c r="E173" s="261" t="s">
        <v>361</v>
      </c>
      <c r="F173" s="260"/>
      <c r="G173" s="260"/>
      <c r="H173" s="8" t="s">
        <v>22</v>
      </c>
      <c r="I173" s="261" t="s">
        <v>17</v>
      </c>
      <c r="J173" s="260"/>
      <c r="K173" s="16" t="s">
        <v>18</v>
      </c>
      <c r="L173" s="16">
        <v>3</v>
      </c>
      <c r="M173" s="259" t="s">
        <v>19</v>
      </c>
      <c r="N173" s="260"/>
      <c r="O173" s="260"/>
      <c r="P173" s="16" t="s">
        <v>18</v>
      </c>
      <c r="Q173" s="40"/>
      <c r="R173" s="40"/>
      <c r="S173" s="40"/>
      <c r="T173" s="40"/>
      <c r="U173" s="40"/>
      <c r="V173" s="40">
        <f t="shared" si="2"/>
        <v>0</v>
      </c>
    </row>
    <row r="174" spans="1:22" ht="24.9" customHeight="1">
      <c r="A174" s="1"/>
      <c r="B174" s="253">
        <v>2018</v>
      </c>
      <c r="C174" s="252"/>
      <c r="D174" s="18" t="s">
        <v>362</v>
      </c>
      <c r="E174" s="251" t="s">
        <v>363</v>
      </c>
      <c r="F174" s="252"/>
      <c r="G174" s="252"/>
      <c r="H174" s="18" t="s">
        <v>22</v>
      </c>
      <c r="I174" s="251" t="s">
        <v>17</v>
      </c>
      <c r="J174" s="252"/>
      <c r="K174" s="17" t="s">
        <v>29</v>
      </c>
      <c r="L174" s="17">
        <v>4</v>
      </c>
      <c r="M174" s="253" t="s">
        <v>19</v>
      </c>
      <c r="N174" s="252"/>
      <c r="O174" s="252"/>
      <c r="P174" s="17" t="s">
        <v>18</v>
      </c>
      <c r="Q174" s="44"/>
      <c r="R174" s="42"/>
      <c r="S174" s="42"/>
      <c r="T174" s="42"/>
      <c r="U174" s="42"/>
      <c r="V174" s="42">
        <f t="shared" si="2"/>
        <v>0</v>
      </c>
    </row>
    <row r="175" spans="1:22" s="51" customFormat="1" ht="24.9" customHeight="1">
      <c r="A175" s="7"/>
      <c r="B175" s="259">
        <v>2018</v>
      </c>
      <c r="C175" s="260"/>
      <c r="D175" s="8" t="s">
        <v>364</v>
      </c>
      <c r="E175" s="261" t="s">
        <v>365</v>
      </c>
      <c r="F175" s="260"/>
      <c r="G175" s="260"/>
      <c r="H175" s="8" t="s">
        <v>22</v>
      </c>
      <c r="I175" s="261" t="s">
        <v>17</v>
      </c>
      <c r="J175" s="260"/>
      <c r="K175" s="16" t="s">
        <v>18</v>
      </c>
      <c r="L175" s="16">
        <v>3</v>
      </c>
      <c r="M175" s="259" t="s">
        <v>19</v>
      </c>
      <c r="N175" s="260"/>
      <c r="O175" s="260"/>
      <c r="P175" s="16" t="s">
        <v>18</v>
      </c>
      <c r="Q175" s="40"/>
      <c r="R175" s="40"/>
      <c r="S175" s="40"/>
      <c r="T175" s="40"/>
      <c r="U175" s="40"/>
      <c r="V175" s="40">
        <f t="shared" si="2"/>
        <v>0</v>
      </c>
    </row>
    <row r="176" spans="1:22" ht="24.9" customHeight="1">
      <c r="A176" s="1"/>
      <c r="B176" s="253">
        <v>2018</v>
      </c>
      <c r="C176" s="252"/>
      <c r="D176" s="18" t="s">
        <v>366</v>
      </c>
      <c r="E176" s="251" t="s">
        <v>367</v>
      </c>
      <c r="F176" s="252"/>
      <c r="G176" s="252"/>
      <c r="H176" s="18" t="s">
        <v>22</v>
      </c>
      <c r="I176" s="251" t="s">
        <v>17</v>
      </c>
      <c r="J176" s="252"/>
      <c r="K176" s="17" t="s">
        <v>29</v>
      </c>
      <c r="L176" s="17">
        <v>4</v>
      </c>
      <c r="M176" s="253" t="s">
        <v>19</v>
      </c>
      <c r="N176" s="252"/>
      <c r="O176" s="252"/>
      <c r="P176" s="17" t="s">
        <v>18</v>
      </c>
      <c r="Q176" s="44"/>
      <c r="R176" s="42"/>
      <c r="S176" s="42"/>
      <c r="T176" s="42"/>
      <c r="U176" s="42"/>
      <c r="V176" s="42">
        <f t="shared" si="2"/>
        <v>0</v>
      </c>
    </row>
    <row r="177" spans="1:22" ht="24.9" customHeight="1">
      <c r="A177" s="1"/>
      <c r="B177" s="253">
        <v>2018</v>
      </c>
      <c r="C177" s="252"/>
      <c r="D177" s="18" t="s">
        <v>368</v>
      </c>
      <c r="E177" s="251" t="s">
        <v>369</v>
      </c>
      <c r="F177" s="252"/>
      <c r="G177" s="252"/>
      <c r="H177" s="18" t="s">
        <v>22</v>
      </c>
      <c r="I177" s="251" t="s">
        <v>17</v>
      </c>
      <c r="J177" s="252"/>
      <c r="K177" s="17" t="s">
        <v>29</v>
      </c>
      <c r="L177" s="17">
        <v>4</v>
      </c>
      <c r="M177" s="253" t="s">
        <v>19</v>
      </c>
      <c r="N177" s="252"/>
      <c r="O177" s="252"/>
      <c r="P177" s="17" t="s">
        <v>18</v>
      </c>
      <c r="Q177" s="44"/>
      <c r="R177" s="42"/>
      <c r="S177" s="42"/>
      <c r="T177" s="42"/>
      <c r="U177" s="42"/>
      <c r="V177" s="42">
        <f t="shared" si="2"/>
        <v>0</v>
      </c>
    </row>
    <row r="178" spans="1:22" s="50" customFormat="1" ht="24.9" customHeight="1">
      <c r="A178" s="6"/>
      <c r="B178" s="256">
        <v>2018</v>
      </c>
      <c r="C178" s="257"/>
      <c r="D178" s="20" t="s">
        <v>370</v>
      </c>
      <c r="E178" s="258" t="s">
        <v>371</v>
      </c>
      <c r="F178" s="257"/>
      <c r="G178" s="257"/>
      <c r="H178" s="20" t="s">
        <v>22</v>
      </c>
      <c r="I178" s="258" t="s">
        <v>17</v>
      </c>
      <c r="J178" s="257"/>
      <c r="K178" s="19" t="s">
        <v>18</v>
      </c>
      <c r="L178" s="19">
        <v>1</v>
      </c>
      <c r="M178" s="256"/>
      <c r="N178" s="257"/>
      <c r="O178" s="257"/>
      <c r="P178" s="19"/>
      <c r="Q178" s="38">
        <f>Q179</f>
        <v>2400</v>
      </c>
      <c r="R178" s="38"/>
      <c r="S178" s="38"/>
      <c r="T178" s="38"/>
      <c r="U178" s="38"/>
      <c r="V178" s="38">
        <f t="shared" si="2"/>
        <v>2400</v>
      </c>
    </row>
    <row r="179" spans="1:22" s="50" customFormat="1" ht="24.9" customHeight="1">
      <c r="A179" s="6"/>
      <c r="B179" s="256">
        <v>2018</v>
      </c>
      <c r="C179" s="257"/>
      <c r="D179" s="20" t="s">
        <v>372</v>
      </c>
      <c r="E179" s="258" t="s">
        <v>371</v>
      </c>
      <c r="F179" s="257"/>
      <c r="G179" s="257"/>
      <c r="H179" s="20" t="s">
        <v>22</v>
      </c>
      <c r="I179" s="258" t="s">
        <v>17</v>
      </c>
      <c r="J179" s="257"/>
      <c r="K179" s="19" t="s">
        <v>18</v>
      </c>
      <c r="L179" s="19">
        <v>2</v>
      </c>
      <c r="M179" s="256"/>
      <c r="N179" s="257"/>
      <c r="O179" s="257"/>
      <c r="P179" s="19"/>
      <c r="Q179" s="38">
        <f>Q184</f>
        <v>2400</v>
      </c>
      <c r="R179" s="38"/>
      <c r="S179" s="38"/>
      <c r="T179" s="38"/>
      <c r="U179" s="38"/>
      <c r="V179" s="38">
        <f t="shared" si="2"/>
        <v>2400</v>
      </c>
    </row>
    <row r="180" spans="1:22" s="51" customFormat="1" ht="24.9" customHeight="1">
      <c r="A180" s="7"/>
      <c r="B180" s="259">
        <v>2018</v>
      </c>
      <c r="C180" s="260"/>
      <c r="D180" s="8" t="s">
        <v>373</v>
      </c>
      <c r="E180" s="261" t="s">
        <v>374</v>
      </c>
      <c r="F180" s="262"/>
      <c r="G180" s="262"/>
      <c r="H180" s="8" t="s">
        <v>22</v>
      </c>
      <c r="I180" s="261" t="s">
        <v>17</v>
      </c>
      <c r="J180" s="260"/>
      <c r="K180" s="16" t="s">
        <v>18</v>
      </c>
      <c r="L180" s="16">
        <v>3</v>
      </c>
      <c r="M180" s="259"/>
      <c r="N180" s="260"/>
      <c r="O180" s="260"/>
      <c r="P180" s="16"/>
      <c r="Q180" s="40"/>
      <c r="R180" s="40"/>
      <c r="S180" s="40"/>
      <c r="T180" s="40"/>
      <c r="U180" s="40"/>
      <c r="V180" s="40">
        <f t="shared" si="2"/>
        <v>0</v>
      </c>
    </row>
    <row r="181" spans="1:22" ht="24.9" customHeight="1">
      <c r="A181" s="1"/>
      <c r="B181" s="253">
        <v>2018</v>
      </c>
      <c r="C181" s="252"/>
      <c r="D181" s="18" t="s">
        <v>375</v>
      </c>
      <c r="E181" s="251" t="s">
        <v>376</v>
      </c>
      <c r="F181" s="252"/>
      <c r="G181" s="252"/>
      <c r="H181" s="18" t="s">
        <v>22</v>
      </c>
      <c r="I181" s="251" t="s">
        <v>17</v>
      </c>
      <c r="J181" s="252"/>
      <c r="K181" s="17" t="s">
        <v>29</v>
      </c>
      <c r="L181" s="17">
        <v>4</v>
      </c>
      <c r="M181" s="253" t="s">
        <v>19</v>
      </c>
      <c r="N181" s="252"/>
      <c r="O181" s="252"/>
      <c r="P181" s="17" t="s">
        <v>18</v>
      </c>
      <c r="Q181" s="44"/>
      <c r="R181" s="42"/>
      <c r="S181" s="42"/>
      <c r="T181" s="42"/>
      <c r="U181" s="42"/>
      <c r="V181" s="42">
        <f t="shared" si="2"/>
        <v>0</v>
      </c>
    </row>
    <row r="182" spans="1:22" ht="24.9" customHeight="1">
      <c r="A182" s="1"/>
      <c r="B182" s="253">
        <v>2018</v>
      </c>
      <c r="C182" s="252"/>
      <c r="D182" s="18" t="s">
        <v>377</v>
      </c>
      <c r="E182" s="251" t="s">
        <v>378</v>
      </c>
      <c r="F182" s="252"/>
      <c r="G182" s="252"/>
      <c r="H182" s="18" t="s">
        <v>22</v>
      </c>
      <c r="I182" s="251" t="s">
        <v>17</v>
      </c>
      <c r="J182" s="252"/>
      <c r="K182" s="17" t="s">
        <v>29</v>
      </c>
      <c r="L182" s="17">
        <v>4</v>
      </c>
      <c r="M182" s="253" t="s">
        <v>19</v>
      </c>
      <c r="N182" s="252"/>
      <c r="O182" s="252"/>
      <c r="P182" s="17" t="s">
        <v>18</v>
      </c>
      <c r="Q182" s="44"/>
      <c r="R182" s="42"/>
      <c r="S182" s="42"/>
      <c r="T182" s="42"/>
      <c r="U182" s="42"/>
      <c r="V182" s="42">
        <f t="shared" si="2"/>
        <v>0</v>
      </c>
    </row>
    <row r="183" spans="1:22" ht="24.9" customHeight="1">
      <c r="A183" s="1"/>
      <c r="B183" s="253">
        <v>2018</v>
      </c>
      <c r="C183" s="252"/>
      <c r="D183" s="18" t="s">
        <v>379</v>
      </c>
      <c r="E183" s="251" t="s">
        <v>380</v>
      </c>
      <c r="F183" s="252"/>
      <c r="G183" s="252"/>
      <c r="H183" s="18" t="s">
        <v>22</v>
      </c>
      <c r="I183" s="251" t="s">
        <v>17</v>
      </c>
      <c r="J183" s="252"/>
      <c r="K183" s="17" t="s">
        <v>29</v>
      </c>
      <c r="L183" s="17">
        <v>4</v>
      </c>
      <c r="M183" s="253" t="s">
        <v>19</v>
      </c>
      <c r="N183" s="252"/>
      <c r="O183" s="252"/>
      <c r="P183" s="17" t="s">
        <v>18</v>
      </c>
      <c r="Q183" s="44"/>
      <c r="R183" s="42"/>
      <c r="S183" s="42"/>
      <c r="T183" s="42"/>
      <c r="U183" s="42"/>
      <c r="V183" s="42">
        <f t="shared" si="2"/>
        <v>0</v>
      </c>
    </row>
    <row r="184" spans="1:22" s="51" customFormat="1" ht="24.9" customHeight="1">
      <c r="A184" s="7"/>
      <c r="B184" s="259">
        <v>2018</v>
      </c>
      <c r="C184" s="260"/>
      <c r="D184" s="8" t="s">
        <v>381</v>
      </c>
      <c r="E184" s="261" t="s">
        <v>382</v>
      </c>
      <c r="F184" s="260"/>
      <c r="G184" s="260"/>
      <c r="H184" s="8" t="s">
        <v>22</v>
      </c>
      <c r="I184" s="261" t="s">
        <v>17</v>
      </c>
      <c r="J184" s="260"/>
      <c r="K184" s="16" t="s">
        <v>18</v>
      </c>
      <c r="L184" s="16">
        <v>3</v>
      </c>
      <c r="M184" s="259"/>
      <c r="N184" s="260"/>
      <c r="O184" s="260"/>
      <c r="P184" s="16"/>
      <c r="Q184" s="40">
        <f>Q185+Q186+Q187+Q188+Q189+Q190+Q191+Q192+Q193+Q194+Q195+Q196+Q197+Q198+Q199+Q200+Q201+Q202+Q203+Q204+Q205+Q206+Q207+Q208+Q209+Q210+Q211+Q212+Q213</f>
        <v>2400</v>
      </c>
      <c r="R184" s="40"/>
      <c r="S184" s="40"/>
      <c r="T184" s="40"/>
      <c r="U184" s="40"/>
      <c r="V184" s="40">
        <f t="shared" si="2"/>
        <v>2400</v>
      </c>
    </row>
    <row r="185" spans="1:22" ht="24.9" customHeight="1">
      <c r="A185" s="1"/>
      <c r="B185" s="253">
        <v>2018</v>
      </c>
      <c r="C185" s="252"/>
      <c r="D185" s="18" t="s">
        <v>383</v>
      </c>
      <c r="E185" s="251" t="s">
        <v>384</v>
      </c>
      <c r="F185" s="252"/>
      <c r="G185" s="252"/>
      <c r="H185" s="18" t="s">
        <v>22</v>
      </c>
      <c r="I185" s="251" t="s">
        <v>17</v>
      </c>
      <c r="J185" s="252"/>
      <c r="K185" s="17" t="s">
        <v>29</v>
      </c>
      <c r="L185" s="17">
        <v>4</v>
      </c>
      <c r="M185" s="253" t="s">
        <v>19</v>
      </c>
      <c r="N185" s="252"/>
      <c r="O185" s="252"/>
      <c r="P185" s="17" t="s">
        <v>18</v>
      </c>
      <c r="Q185" s="44"/>
      <c r="R185" s="42"/>
      <c r="S185" s="42"/>
      <c r="T185" s="42"/>
      <c r="U185" s="42"/>
      <c r="V185" s="42">
        <f t="shared" si="2"/>
        <v>0</v>
      </c>
    </row>
    <row r="186" spans="1:22" ht="24.9" customHeight="1">
      <c r="A186" s="1"/>
      <c r="B186" s="253">
        <v>2018</v>
      </c>
      <c r="C186" s="252"/>
      <c r="D186" s="18" t="s">
        <v>385</v>
      </c>
      <c r="E186" s="251" t="s">
        <v>386</v>
      </c>
      <c r="F186" s="252"/>
      <c r="G186" s="252"/>
      <c r="H186" s="18" t="s">
        <v>22</v>
      </c>
      <c r="I186" s="251" t="s">
        <v>17</v>
      </c>
      <c r="J186" s="252"/>
      <c r="K186" s="17" t="s">
        <v>29</v>
      </c>
      <c r="L186" s="17">
        <v>4</v>
      </c>
      <c r="M186" s="253" t="s">
        <v>19</v>
      </c>
      <c r="N186" s="252"/>
      <c r="O186" s="252"/>
      <c r="P186" s="17" t="s">
        <v>18</v>
      </c>
      <c r="Q186" s="44"/>
      <c r="R186" s="42"/>
      <c r="S186" s="42"/>
      <c r="T186" s="42"/>
      <c r="U186" s="42"/>
      <c r="V186" s="42">
        <f t="shared" si="2"/>
        <v>0</v>
      </c>
    </row>
    <row r="187" spans="1:22" ht="24.9" customHeight="1">
      <c r="A187" s="1"/>
      <c r="B187" s="253">
        <v>2018</v>
      </c>
      <c r="C187" s="252"/>
      <c r="D187" s="18" t="s">
        <v>387</v>
      </c>
      <c r="E187" s="251" t="s">
        <v>388</v>
      </c>
      <c r="F187" s="252"/>
      <c r="G187" s="252"/>
      <c r="H187" s="18" t="s">
        <v>22</v>
      </c>
      <c r="I187" s="251" t="s">
        <v>17</v>
      </c>
      <c r="J187" s="252"/>
      <c r="K187" s="17" t="s">
        <v>29</v>
      </c>
      <c r="L187" s="17">
        <v>4</v>
      </c>
      <c r="M187" s="253" t="s">
        <v>19</v>
      </c>
      <c r="N187" s="252"/>
      <c r="O187" s="252"/>
      <c r="P187" s="17" t="s">
        <v>18</v>
      </c>
      <c r="Q187" s="44"/>
      <c r="R187" s="42"/>
      <c r="S187" s="42"/>
      <c r="T187" s="42"/>
      <c r="U187" s="42"/>
      <c r="V187" s="42">
        <f t="shared" si="2"/>
        <v>0</v>
      </c>
    </row>
    <row r="188" spans="1:22" ht="24.9" customHeight="1">
      <c r="A188" s="1"/>
      <c r="B188" s="253">
        <v>2018</v>
      </c>
      <c r="C188" s="252"/>
      <c r="D188" s="18" t="s">
        <v>389</v>
      </c>
      <c r="E188" s="251" t="s">
        <v>390</v>
      </c>
      <c r="F188" s="252"/>
      <c r="G188" s="252"/>
      <c r="H188" s="18" t="s">
        <v>22</v>
      </c>
      <c r="I188" s="251" t="s">
        <v>17</v>
      </c>
      <c r="J188" s="252"/>
      <c r="K188" s="17" t="s">
        <v>29</v>
      </c>
      <c r="L188" s="17">
        <v>4</v>
      </c>
      <c r="M188" s="253" t="s">
        <v>19</v>
      </c>
      <c r="N188" s="252"/>
      <c r="O188" s="252"/>
      <c r="P188" s="17" t="s">
        <v>18</v>
      </c>
      <c r="Q188" s="44"/>
      <c r="R188" s="42"/>
      <c r="S188" s="42"/>
      <c r="T188" s="42"/>
      <c r="U188" s="42"/>
      <c r="V188" s="42">
        <f t="shared" si="2"/>
        <v>0</v>
      </c>
    </row>
    <row r="189" spans="1:22" ht="24.9" customHeight="1">
      <c r="A189" s="1"/>
      <c r="B189" s="253">
        <v>2018</v>
      </c>
      <c r="C189" s="252"/>
      <c r="D189" s="18" t="s">
        <v>391</v>
      </c>
      <c r="E189" s="251" t="s">
        <v>392</v>
      </c>
      <c r="F189" s="252"/>
      <c r="G189" s="252"/>
      <c r="H189" s="18" t="s">
        <v>22</v>
      </c>
      <c r="I189" s="251" t="s">
        <v>17</v>
      </c>
      <c r="J189" s="252"/>
      <c r="K189" s="17" t="s">
        <v>29</v>
      </c>
      <c r="L189" s="17">
        <v>4</v>
      </c>
      <c r="M189" s="253" t="s">
        <v>19</v>
      </c>
      <c r="N189" s="252"/>
      <c r="O189" s="252"/>
      <c r="P189" s="17" t="s">
        <v>18</v>
      </c>
      <c r="Q189" s="44"/>
      <c r="R189" s="42"/>
      <c r="S189" s="42"/>
      <c r="T189" s="42"/>
      <c r="U189" s="42"/>
      <c r="V189" s="42">
        <f t="shared" si="2"/>
        <v>0</v>
      </c>
    </row>
    <row r="190" spans="1:22" ht="24.9" customHeight="1">
      <c r="A190" s="1"/>
      <c r="B190" s="253">
        <v>2018</v>
      </c>
      <c r="C190" s="252"/>
      <c r="D190" s="18" t="s">
        <v>393</v>
      </c>
      <c r="E190" s="251" t="s">
        <v>394</v>
      </c>
      <c r="F190" s="252"/>
      <c r="G190" s="252"/>
      <c r="H190" s="18" t="s">
        <v>22</v>
      </c>
      <c r="I190" s="251" t="s">
        <v>17</v>
      </c>
      <c r="J190" s="252"/>
      <c r="K190" s="17" t="s">
        <v>29</v>
      </c>
      <c r="L190" s="17">
        <v>4</v>
      </c>
      <c r="M190" s="253" t="s">
        <v>19</v>
      </c>
      <c r="N190" s="252"/>
      <c r="O190" s="252"/>
      <c r="P190" s="17" t="s">
        <v>18</v>
      </c>
      <c r="Q190" s="44"/>
      <c r="R190" s="42"/>
      <c r="S190" s="42"/>
      <c r="T190" s="42"/>
      <c r="U190" s="42"/>
      <c r="V190" s="42">
        <f t="shared" si="2"/>
        <v>0</v>
      </c>
    </row>
    <row r="191" spans="1:22" ht="24.9" customHeight="1">
      <c r="A191" s="1"/>
      <c r="B191" s="253">
        <v>2018</v>
      </c>
      <c r="C191" s="252"/>
      <c r="D191" s="18" t="s">
        <v>395</v>
      </c>
      <c r="E191" s="251" t="s">
        <v>396</v>
      </c>
      <c r="F191" s="252"/>
      <c r="G191" s="252"/>
      <c r="H191" s="18" t="s">
        <v>22</v>
      </c>
      <c r="I191" s="251" t="s">
        <v>17</v>
      </c>
      <c r="J191" s="252"/>
      <c r="K191" s="17" t="s">
        <v>29</v>
      </c>
      <c r="L191" s="17">
        <v>4</v>
      </c>
      <c r="M191" s="253" t="s">
        <v>19</v>
      </c>
      <c r="N191" s="252"/>
      <c r="O191" s="252"/>
      <c r="P191" s="17" t="s">
        <v>18</v>
      </c>
      <c r="Q191" s="44"/>
      <c r="R191" s="42"/>
      <c r="S191" s="42"/>
      <c r="T191" s="42"/>
      <c r="U191" s="42"/>
      <c r="V191" s="42">
        <f t="shared" si="2"/>
        <v>0</v>
      </c>
    </row>
    <row r="192" spans="1:22" ht="24.9" customHeight="1">
      <c r="A192" s="1"/>
      <c r="B192" s="253">
        <v>2018</v>
      </c>
      <c r="C192" s="252"/>
      <c r="D192" s="18" t="s">
        <v>397</v>
      </c>
      <c r="E192" s="251" t="s">
        <v>398</v>
      </c>
      <c r="F192" s="252"/>
      <c r="G192" s="252"/>
      <c r="H192" s="18" t="s">
        <v>22</v>
      </c>
      <c r="I192" s="251" t="s">
        <v>17</v>
      </c>
      <c r="J192" s="252"/>
      <c r="K192" s="17" t="s">
        <v>29</v>
      </c>
      <c r="L192" s="17">
        <v>4</v>
      </c>
      <c r="M192" s="253" t="s">
        <v>19</v>
      </c>
      <c r="N192" s="252"/>
      <c r="O192" s="252"/>
      <c r="P192" s="17" t="s">
        <v>18</v>
      </c>
      <c r="Q192" s="44"/>
      <c r="R192" s="42"/>
      <c r="S192" s="42"/>
      <c r="T192" s="42"/>
      <c r="U192" s="42"/>
      <c r="V192" s="42">
        <f t="shared" si="2"/>
        <v>0</v>
      </c>
    </row>
    <row r="193" spans="1:22" ht="24.9" customHeight="1">
      <c r="A193" s="1"/>
      <c r="B193" s="253">
        <v>2018</v>
      </c>
      <c r="C193" s="252"/>
      <c r="D193" s="18" t="s">
        <v>399</v>
      </c>
      <c r="E193" s="251" t="s">
        <v>400</v>
      </c>
      <c r="F193" s="252"/>
      <c r="G193" s="252"/>
      <c r="H193" s="18" t="s">
        <v>22</v>
      </c>
      <c r="I193" s="251" t="s">
        <v>17</v>
      </c>
      <c r="J193" s="252"/>
      <c r="K193" s="17" t="s">
        <v>29</v>
      </c>
      <c r="L193" s="17">
        <v>4</v>
      </c>
      <c r="M193" s="253" t="s">
        <v>19</v>
      </c>
      <c r="N193" s="252"/>
      <c r="O193" s="252"/>
      <c r="P193" s="17" t="s">
        <v>18</v>
      </c>
      <c r="Q193" s="44"/>
      <c r="R193" s="42"/>
      <c r="S193" s="42"/>
      <c r="T193" s="42"/>
      <c r="U193" s="42"/>
      <c r="V193" s="42">
        <f t="shared" si="2"/>
        <v>0</v>
      </c>
    </row>
    <row r="194" spans="1:22" ht="24.9" customHeight="1">
      <c r="A194" s="1"/>
      <c r="B194" s="253">
        <v>2018</v>
      </c>
      <c r="C194" s="252"/>
      <c r="D194" s="18" t="s">
        <v>401</v>
      </c>
      <c r="E194" s="251" t="s">
        <v>402</v>
      </c>
      <c r="F194" s="252"/>
      <c r="G194" s="252"/>
      <c r="H194" s="18" t="s">
        <v>22</v>
      </c>
      <c r="I194" s="251" t="s">
        <v>17</v>
      </c>
      <c r="J194" s="252"/>
      <c r="K194" s="17" t="s">
        <v>29</v>
      </c>
      <c r="L194" s="17">
        <v>4</v>
      </c>
      <c r="M194" s="253" t="s">
        <v>19</v>
      </c>
      <c r="N194" s="252"/>
      <c r="O194" s="252"/>
      <c r="P194" s="17" t="s">
        <v>18</v>
      </c>
      <c r="Q194" s="44"/>
      <c r="R194" s="42"/>
      <c r="S194" s="42"/>
      <c r="T194" s="42"/>
      <c r="U194" s="42"/>
      <c r="V194" s="42">
        <f t="shared" si="2"/>
        <v>0</v>
      </c>
    </row>
    <row r="195" spans="1:22" ht="24.9" customHeight="1">
      <c r="A195" s="1"/>
      <c r="B195" s="253">
        <v>2018</v>
      </c>
      <c r="C195" s="252"/>
      <c r="D195" s="18" t="s">
        <v>403</v>
      </c>
      <c r="E195" s="251" t="s">
        <v>404</v>
      </c>
      <c r="F195" s="252"/>
      <c r="G195" s="252"/>
      <c r="H195" s="18" t="s">
        <v>22</v>
      </c>
      <c r="I195" s="251" t="s">
        <v>17</v>
      </c>
      <c r="J195" s="252"/>
      <c r="K195" s="17" t="s">
        <v>29</v>
      </c>
      <c r="L195" s="17">
        <v>4</v>
      </c>
      <c r="M195" s="253" t="s">
        <v>19</v>
      </c>
      <c r="N195" s="252"/>
      <c r="O195" s="252"/>
      <c r="P195" s="17" t="s">
        <v>18</v>
      </c>
      <c r="Q195" s="44"/>
      <c r="R195" s="42"/>
      <c r="S195" s="42"/>
      <c r="T195" s="42"/>
      <c r="U195" s="42"/>
      <c r="V195" s="42">
        <f t="shared" si="2"/>
        <v>0</v>
      </c>
    </row>
    <row r="196" spans="1:22" ht="24.9" customHeight="1">
      <c r="A196" s="1"/>
      <c r="B196" s="253">
        <v>2018</v>
      </c>
      <c r="C196" s="252"/>
      <c r="D196" s="18" t="s">
        <v>405</v>
      </c>
      <c r="E196" s="251" t="s">
        <v>406</v>
      </c>
      <c r="F196" s="252"/>
      <c r="G196" s="252"/>
      <c r="H196" s="18" t="s">
        <v>22</v>
      </c>
      <c r="I196" s="251" t="s">
        <v>17</v>
      </c>
      <c r="J196" s="252"/>
      <c r="K196" s="17" t="s">
        <v>29</v>
      </c>
      <c r="L196" s="17">
        <v>4</v>
      </c>
      <c r="M196" s="253" t="s">
        <v>19</v>
      </c>
      <c r="N196" s="252"/>
      <c r="O196" s="252"/>
      <c r="P196" s="17" t="s">
        <v>18</v>
      </c>
      <c r="Q196" s="44"/>
      <c r="R196" s="42"/>
      <c r="S196" s="42"/>
      <c r="T196" s="42"/>
      <c r="U196" s="42"/>
      <c r="V196" s="42">
        <f t="shared" si="2"/>
        <v>0</v>
      </c>
    </row>
    <row r="197" spans="1:22" ht="36.75" customHeight="1">
      <c r="A197" s="1"/>
      <c r="B197" s="253">
        <v>2018</v>
      </c>
      <c r="C197" s="252"/>
      <c r="D197" s="18" t="s">
        <v>407</v>
      </c>
      <c r="E197" s="251" t="s">
        <v>408</v>
      </c>
      <c r="F197" s="252"/>
      <c r="G197" s="252"/>
      <c r="H197" s="18" t="s">
        <v>22</v>
      </c>
      <c r="I197" s="251" t="s">
        <v>17</v>
      </c>
      <c r="J197" s="252"/>
      <c r="K197" s="17" t="s">
        <v>29</v>
      </c>
      <c r="L197" s="17">
        <v>4</v>
      </c>
      <c r="M197" s="253" t="s">
        <v>19</v>
      </c>
      <c r="N197" s="252"/>
      <c r="O197" s="252"/>
      <c r="P197" s="17" t="s">
        <v>18</v>
      </c>
      <c r="Q197" s="44">
        <v>2400</v>
      </c>
      <c r="R197" s="42"/>
      <c r="S197" s="42"/>
      <c r="T197" s="42"/>
      <c r="U197" s="42"/>
      <c r="V197" s="42">
        <f t="shared" si="2"/>
        <v>2400</v>
      </c>
    </row>
    <row r="198" spans="1:22" ht="24.9" customHeight="1">
      <c r="A198" s="1"/>
      <c r="B198" s="253">
        <v>2018</v>
      </c>
      <c r="C198" s="252"/>
      <c r="D198" s="18" t="s">
        <v>409</v>
      </c>
      <c r="E198" s="251" t="s">
        <v>410</v>
      </c>
      <c r="F198" s="252"/>
      <c r="G198" s="252"/>
      <c r="H198" s="18" t="s">
        <v>22</v>
      </c>
      <c r="I198" s="251" t="s">
        <v>17</v>
      </c>
      <c r="J198" s="252"/>
      <c r="K198" s="17" t="s">
        <v>29</v>
      </c>
      <c r="L198" s="17">
        <v>4</v>
      </c>
      <c r="M198" s="253" t="s">
        <v>19</v>
      </c>
      <c r="N198" s="252"/>
      <c r="O198" s="252"/>
      <c r="P198" s="17" t="s">
        <v>18</v>
      </c>
      <c r="Q198" s="44"/>
      <c r="R198" s="42"/>
      <c r="S198" s="42"/>
      <c r="T198" s="42"/>
      <c r="U198" s="42"/>
      <c r="V198" s="42">
        <f t="shared" ref="V198:V217" si="3">Q198+R198+S198+T198+U198</f>
        <v>0</v>
      </c>
    </row>
    <row r="199" spans="1:22" ht="24.9" customHeight="1">
      <c r="A199" s="1"/>
      <c r="B199" s="253">
        <v>2018</v>
      </c>
      <c r="C199" s="252"/>
      <c r="D199" s="18" t="s">
        <v>411</v>
      </c>
      <c r="E199" s="251" t="s">
        <v>412</v>
      </c>
      <c r="F199" s="252"/>
      <c r="G199" s="252"/>
      <c r="H199" s="18" t="s">
        <v>22</v>
      </c>
      <c r="I199" s="251" t="s">
        <v>17</v>
      </c>
      <c r="J199" s="252"/>
      <c r="K199" s="17" t="s">
        <v>29</v>
      </c>
      <c r="L199" s="17">
        <v>4</v>
      </c>
      <c r="M199" s="253" t="s">
        <v>19</v>
      </c>
      <c r="N199" s="252"/>
      <c r="O199" s="252"/>
      <c r="P199" s="17" t="s">
        <v>18</v>
      </c>
      <c r="Q199" s="44"/>
      <c r="R199" s="42"/>
      <c r="S199" s="42"/>
      <c r="T199" s="42"/>
      <c r="U199" s="42"/>
      <c r="V199" s="42">
        <f t="shared" si="3"/>
        <v>0</v>
      </c>
    </row>
    <row r="200" spans="1:22" ht="24.9" customHeight="1">
      <c r="A200" s="1"/>
      <c r="B200" s="253">
        <v>2018</v>
      </c>
      <c r="C200" s="252"/>
      <c r="D200" s="18" t="s">
        <v>413</v>
      </c>
      <c r="E200" s="251" t="s">
        <v>414</v>
      </c>
      <c r="F200" s="252"/>
      <c r="G200" s="252"/>
      <c r="H200" s="18" t="s">
        <v>22</v>
      </c>
      <c r="I200" s="251" t="s">
        <v>17</v>
      </c>
      <c r="J200" s="252"/>
      <c r="K200" s="17" t="s">
        <v>29</v>
      </c>
      <c r="L200" s="17">
        <v>4</v>
      </c>
      <c r="M200" s="253" t="s">
        <v>19</v>
      </c>
      <c r="N200" s="252"/>
      <c r="O200" s="252"/>
      <c r="P200" s="17" t="s">
        <v>18</v>
      </c>
      <c r="Q200" s="44"/>
      <c r="R200" s="42"/>
      <c r="S200" s="42"/>
      <c r="T200" s="42"/>
      <c r="U200" s="42"/>
      <c r="V200" s="42">
        <f t="shared" si="3"/>
        <v>0</v>
      </c>
    </row>
    <row r="201" spans="1:22" ht="24.9" customHeight="1">
      <c r="A201" s="1"/>
      <c r="B201" s="253">
        <v>2018</v>
      </c>
      <c r="C201" s="252"/>
      <c r="D201" s="18" t="s">
        <v>415</v>
      </c>
      <c r="E201" s="251" t="s">
        <v>416</v>
      </c>
      <c r="F201" s="252"/>
      <c r="G201" s="252"/>
      <c r="H201" s="18" t="s">
        <v>22</v>
      </c>
      <c r="I201" s="251" t="s">
        <v>17</v>
      </c>
      <c r="J201" s="252"/>
      <c r="K201" s="17" t="s">
        <v>29</v>
      </c>
      <c r="L201" s="17">
        <v>4</v>
      </c>
      <c r="M201" s="253" t="s">
        <v>19</v>
      </c>
      <c r="N201" s="252"/>
      <c r="O201" s="252"/>
      <c r="P201" s="17" t="s">
        <v>18</v>
      </c>
      <c r="Q201" s="44"/>
      <c r="R201" s="42"/>
      <c r="S201" s="42"/>
      <c r="T201" s="42"/>
      <c r="U201" s="42"/>
      <c r="V201" s="42">
        <f t="shared" si="3"/>
        <v>0</v>
      </c>
    </row>
    <row r="202" spans="1:22" ht="24.9" customHeight="1">
      <c r="A202" s="1"/>
      <c r="B202" s="253">
        <v>2018</v>
      </c>
      <c r="C202" s="252"/>
      <c r="D202" s="18" t="s">
        <v>417</v>
      </c>
      <c r="E202" s="251" t="s">
        <v>418</v>
      </c>
      <c r="F202" s="252"/>
      <c r="G202" s="252"/>
      <c r="H202" s="18" t="s">
        <v>22</v>
      </c>
      <c r="I202" s="251" t="s">
        <v>17</v>
      </c>
      <c r="J202" s="252"/>
      <c r="K202" s="17" t="s">
        <v>29</v>
      </c>
      <c r="L202" s="17">
        <v>4</v>
      </c>
      <c r="M202" s="253" t="s">
        <v>19</v>
      </c>
      <c r="N202" s="252"/>
      <c r="O202" s="252"/>
      <c r="P202" s="17" t="s">
        <v>18</v>
      </c>
      <c r="Q202" s="44"/>
      <c r="R202" s="42"/>
      <c r="S202" s="42"/>
      <c r="T202" s="42"/>
      <c r="U202" s="42"/>
      <c r="V202" s="42">
        <f t="shared" si="3"/>
        <v>0</v>
      </c>
    </row>
    <row r="203" spans="1:22" ht="24.9" customHeight="1">
      <c r="A203" s="1"/>
      <c r="B203" s="253">
        <v>2018</v>
      </c>
      <c r="C203" s="252"/>
      <c r="D203" s="18" t="s">
        <v>419</v>
      </c>
      <c r="E203" s="251" t="s">
        <v>420</v>
      </c>
      <c r="F203" s="252"/>
      <c r="G203" s="252"/>
      <c r="H203" s="18" t="s">
        <v>22</v>
      </c>
      <c r="I203" s="251" t="s">
        <v>17</v>
      </c>
      <c r="J203" s="252"/>
      <c r="K203" s="17" t="s">
        <v>29</v>
      </c>
      <c r="L203" s="17">
        <v>4</v>
      </c>
      <c r="M203" s="253" t="s">
        <v>19</v>
      </c>
      <c r="N203" s="252"/>
      <c r="O203" s="252"/>
      <c r="P203" s="17" t="s">
        <v>18</v>
      </c>
      <c r="Q203" s="44"/>
      <c r="R203" s="42"/>
      <c r="S203" s="42"/>
      <c r="T203" s="42"/>
      <c r="U203" s="42"/>
      <c r="V203" s="42">
        <f t="shared" si="3"/>
        <v>0</v>
      </c>
    </row>
    <row r="204" spans="1:22" ht="24.9" customHeight="1">
      <c r="A204" s="1"/>
      <c r="B204" s="253">
        <v>2018</v>
      </c>
      <c r="C204" s="252"/>
      <c r="D204" s="18" t="s">
        <v>421</v>
      </c>
      <c r="E204" s="251" t="s">
        <v>422</v>
      </c>
      <c r="F204" s="252"/>
      <c r="G204" s="252"/>
      <c r="H204" s="18" t="s">
        <v>22</v>
      </c>
      <c r="I204" s="251" t="s">
        <v>17</v>
      </c>
      <c r="J204" s="252"/>
      <c r="K204" s="17" t="s">
        <v>29</v>
      </c>
      <c r="L204" s="17">
        <v>4</v>
      </c>
      <c r="M204" s="253" t="s">
        <v>19</v>
      </c>
      <c r="N204" s="252"/>
      <c r="O204" s="252"/>
      <c r="P204" s="17" t="s">
        <v>18</v>
      </c>
      <c r="Q204" s="44"/>
      <c r="R204" s="42"/>
      <c r="S204" s="42"/>
      <c r="T204" s="42"/>
      <c r="U204" s="42"/>
      <c r="V204" s="42">
        <f t="shared" si="3"/>
        <v>0</v>
      </c>
    </row>
    <row r="205" spans="1:22" ht="24.9" customHeight="1">
      <c r="A205" s="1"/>
      <c r="B205" s="253">
        <v>2018</v>
      </c>
      <c r="C205" s="252"/>
      <c r="D205" s="18" t="s">
        <v>423</v>
      </c>
      <c r="E205" s="251" t="s">
        <v>424</v>
      </c>
      <c r="F205" s="252"/>
      <c r="G205" s="252"/>
      <c r="H205" s="18" t="s">
        <v>22</v>
      </c>
      <c r="I205" s="251" t="s">
        <v>17</v>
      </c>
      <c r="J205" s="252"/>
      <c r="K205" s="17" t="s">
        <v>29</v>
      </c>
      <c r="L205" s="17">
        <v>4</v>
      </c>
      <c r="M205" s="253" t="s">
        <v>19</v>
      </c>
      <c r="N205" s="252"/>
      <c r="O205" s="252"/>
      <c r="P205" s="17" t="s">
        <v>18</v>
      </c>
      <c r="Q205" s="44"/>
      <c r="R205" s="42"/>
      <c r="S205" s="42"/>
      <c r="T205" s="42"/>
      <c r="U205" s="42"/>
      <c r="V205" s="42">
        <f t="shared" si="3"/>
        <v>0</v>
      </c>
    </row>
    <row r="206" spans="1:22" ht="24.9" customHeight="1">
      <c r="A206" s="1"/>
      <c r="B206" s="253">
        <v>2018</v>
      </c>
      <c r="C206" s="252"/>
      <c r="D206" s="18" t="s">
        <v>425</v>
      </c>
      <c r="E206" s="251" t="s">
        <v>426</v>
      </c>
      <c r="F206" s="252"/>
      <c r="G206" s="252"/>
      <c r="H206" s="18" t="s">
        <v>22</v>
      </c>
      <c r="I206" s="251" t="s">
        <v>17</v>
      </c>
      <c r="J206" s="252"/>
      <c r="K206" s="17" t="s">
        <v>29</v>
      </c>
      <c r="L206" s="17">
        <v>4</v>
      </c>
      <c r="M206" s="253" t="s">
        <v>19</v>
      </c>
      <c r="N206" s="252"/>
      <c r="O206" s="252"/>
      <c r="P206" s="17" t="s">
        <v>18</v>
      </c>
      <c r="Q206" s="44"/>
      <c r="R206" s="42"/>
      <c r="S206" s="42"/>
      <c r="T206" s="42"/>
      <c r="U206" s="42"/>
      <c r="V206" s="42">
        <f t="shared" si="3"/>
        <v>0</v>
      </c>
    </row>
    <row r="207" spans="1:22" ht="24.9" customHeight="1">
      <c r="A207" s="1"/>
      <c r="B207" s="253">
        <v>2018</v>
      </c>
      <c r="C207" s="252"/>
      <c r="D207" s="18" t="s">
        <v>427</v>
      </c>
      <c r="E207" s="251" t="s">
        <v>428</v>
      </c>
      <c r="F207" s="252"/>
      <c r="G207" s="252"/>
      <c r="H207" s="18" t="s">
        <v>22</v>
      </c>
      <c r="I207" s="251" t="s">
        <v>17</v>
      </c>
      <c r="J207" s="252"/>
      <c r="K207" s="17" t="s">
        <v>29</v>
      </c>
      <c r="L207" s="17">
        <v>4</v>
      </c>
      <c r="M207" s="253" t="s">
        <v>19</v>
      </c>
      <c r="N207" s="252"/>
      <c r="O207" s="252"/>
      <c r="P207" s="17" t="s">
        <v>18</v>
      </c>
      <c r="Q207" s="44"/>
      <c r="R207" s="42"/>
      <c r="S207" s="42"/>
      <c r="T207" s="42"/>
      <c r="U207" s="42"/>
      <c r="V207" s="42">
        <f t="shared" si="3"/>
        <v>0</v>
      </c>
    </row>
    <row r="208" spans="1:22" ht="24.9" customHeight="1">
      <c r="A208" s="1"/>
      <c r="B208" s="253">
        <v>2018</v>
      </c>
      <c r="C208" s="252"/>
      <c r="D208" s="18" t="s">
        <v>429</v>
      </c>
      <c r="E208" s="251" t="s">
        <v>430</v>
      </c>
      <c r="F208" s="252"/>
      <c r="G208" s="252"/>
      <c r="H208" s="18" t="s">
        <v>22</v>
      </c>
      <c r="I208" s="251" t="s">
        <v>17</v>
      </c>
      <c r="J208" s="252"/>
      <c r="K208" s="17" t="s">
        <v>29</v>
      </c>
      <c r="L208" s="17">
        <v>4</v>
      </c>
      <c r="M208" s="253" t="s">
        <v>19</v>
      </c>
      <c r="N208" s="252"/>
      <c r="O208" s="252"/>
      <c r="P208" s="17" t="s">
        <v>18</v>
      </c>
      <c r="Q208" s="44"/>
      <c r="R208" s="42"/>
      <c r="S208" s="42"/>
      <c r="T208" s="42"/>
      <c r="U208" s="42"/>
      <c r="V208" s="42">
        <f t="shared" si="3"/>
        <v>0</v>
      </c>
    </row>
    <row r="209" spans="1:22" ht="24.9" customHeight="1">
      <c r="A209" s="1"/>
      <c r="B209" s="253">
        <v>2018</v>
      </c>
      <c r="C209" s="252"/>
      <c r="D209" s="18" t="s">
        <v>431</v>
      </c>
      <c r="E209" s="251" t="s">
        <v>432</v>
      </c>
      <c r="F209" s="252"/>
      <c r="G209" s="252"/>
      <c r="H209" s="18" t="s">
        <v>22</v>
      </c>
      <c r="I209" s="251" t="s">
        <v>17</v>
      </c>
      <c r="J209" s="252"/>
      <c r="K209" s="17" t="s">
        <v>29</v>
      </c>
      <c r="L209" s="17">
        <v>4</v>
      </c>
      <c r="M209" s="253" t="s">
        <v>19</v>
      </c>
      <c r="N209" s="252"/>
      <c r="O209" s="252"/>
      <c r="P209" s="17" t="s">
        <v>18</v>
      </c>
      <c r="Q209" s="44"/>
      <c r="R209" s="42"/>
      <c r="S209" s="42"/>
      <c r="T209" s="42"/>
      <c r="U209" s="42"/>
      <c r="V209" s="42">
        <f t="shared" si="3"/>
        <v>0</v>
      </c>
    </row>
    <row r="210" spans="1:22" ht="24.9" customHeight="1">
      <c r="A210" s="1"/>
      <c r="B210" s="253">
        <v>2018</v>
      </c>
      <c r="C210" s="252"/>
      <c r="D210" s="18" t="s">
        <v>433</v>
      </c>
      <c r="E210" s="251" t="s">
        <v>434</v>
      </c>
      <c r="F210" s="252"/>
      <c r="G210" s="252"/>
      <c r="H210" s="18" t="s">
        <v>22</v>
      </c>
      <c r="I210" s="251" t="s">
        <v>17</v>
      </c>
      <c r="J210" s="252"/>
      <c r="K210" s="17" t="s">
        <v>29</v>
      </c>
      <c r="L210" s="17">
        <v>4</v>
      </c>
      <c r="M210" s="253" t="s">
        <v>19</v>
      </c>
      <c r="N210" s="252"/>
      <c r="O210" s="252"/>
      <c r="P210" s="17" t="s">
        <v>18</v>
      </c>
      <c r="Q210" s="44"/>
      <c r="R210" s="42"/>
      <c r="S210" s="42"/>
      <c r="T210" s="42"/>
      <c r="U210" s="42"/>
      <c r="V210" s="42">
        <f t="shared" si="3"/>
        <v>0</v>
      </c>
    </row>
    <row r="211" spans="1:22" ht="24.9" customHeight="1">
      <c r="A211" s="1"/>
      <c r="B211" s="253">
        <v>2018</v>
      </c>
      <c r="C211" s="252"/>
      <c r="D211" s="18" t="s">
        <v>435</v>
      </c>
      <c r="E211" s="251" t="s">
        <v>436</v>
      </c>
      <c r="F211" s="252"/>
      <c r="G211" s="252"/>
      <c r="H211" s="18" t="s">
        <v>22</v>
      </c>
      <c r="I211" s="251" t="s">
        <v>17</v>
      </c>
      <c r="J211" s="252"/>
      <c r="K211" s="17" t="s">
        <v>29</v>
      </c>
      <c r="L211" s="17">
        <v>4</v>
      </c>
      <c r="M211" s="253" t="s">
        <v>19</v>
      </c>
      <c r="N211" s="252"/>
      <c r="O211" s="252"/>
      <c r="P211" s="17" t="s">
        <v>18</v>
      </c>
      <c r="Q211" s="44"/>
      <c r="R211" s="42"/>
      <c r="S211" s="42"/>
      <c r="T211" s="42"/>
      <c r="U211" s="42"/>
      <c r="V211" s="42">
        <f t="shared" si="3"/>
        <v>0</v>
      </c>
    </row>
    <row r="212" spans="1:22" ht="24.9" customHeight="1">
      <c r="A212" s="1"/>
      <c r="B212" s="253">
        <v>2018</v>
      </c>
      <c r="C212" s="252"/>
      <c r="D212" s="18" t="s">
        <v>437</v>
      </c>
      <c r="E212" s="251" t="s">
        <v>438</v>
      </c>
      <c r="F212" s="252"/>
      <c r="G212" s="252"/>
      <c r="H212" s="18" t="s">
        <v>22</v>
      </c>
      <c r="I212" s="251" t="s">
        <v>17</v>
      </c>
      <c r="J212" s="252"/>
      <c r="K212" s="17" t="s">
        <v>29</v>
      </c>
      <c r="L212" s="17">
        <v>4</v>
      </c>
      <c r="M212" s="253" t="s">
        <v>19</v>
      </c>
      <c r="N212" s="252"/>
      <c r="O212" s="252"/>
      <c r="P212" s="17" t="s">
        <v>18</v>
      </c>
      <c r="Q212" s="44"/>
      <c r="R212" s="42"/>
      <c r="S212" s="42"/>
      <c r="T212" s="42"/>
      <c r="U212" s="42"/>
      <c r="V212" s="42">
        <f t="shared" si="3"/>
        <v>0</v>
      </c>
    </row>
    <row r="213" spans="1:22" ht="24.9" customHeight="1">
      <c r="A213" s="1"/>
      <c r="B213" s="253">
        <v>2018</v>
      </c>
      <c r="C213" s="252"/>
      <c r="D213" s="18" t="s">
        <v>439</v>
      </c>
      <c r="E213" s="251" t="s">
        <v>440</v>
      </c>
      <c r="F213" s="252"/>
      <c r="G213" s="252"/>
      <c r="H213" s="18" t="s">
        <v>22</v>
      </c>
      <c r="I213" s="251" t="s">
        <v>17</v>
      </c>
      <c r="J213" s="252"/>
      <c r="K213" s="17" t="s">
        <v>29</v>
      </c>
      <c r="L213" s="17">
        <v>4</v>
      </c>
      <c r="M213" s="253" t="s">
        <v>19</v>
      </c>
      <c r="N213" s="252"/>
      <c r="O213" s="252"/>
      <c r="P213" s="17" t="s">
        <v>18</v>
      </c>
      <c r="Q213" s="44"/>
      <c r="R213" s="42"/>
      <c r="S213" s="42"/>
      <c r="T213" s="42"/>
      <c r="U213" s="42"/>
      <c r="V213" s="42">
        <f t="shared" si="3"/>
        <v>0</v>
      </c>
    </row>
    <row r="214" spans="1:22" s="50" customFormat="1" ht="24.9" customHeight="1">
      <c r="A214" s="6"/>
      <c r="B214" s="256">
        <v>2018</v>
      </c>
      <c r="C214" s="257"/>
      <c r="D214" s="20" t="s">
        <v>441</v>
      </c>
      <c r="E214" s="258" t="s">
        <v>442</v>
      </c>
      <c r="F214" s="257"/>
      <c r="G214" s="257"/>
      <c r="H214" s="20" t="s">
        <v>22</v>
      </c>
      <c r="I214" s="258" t="s">
        <v>17</v>
      </c>
      <c r="J214" s="257"/>
      <c r="K214" s="19" t="s">
        <v>18</v>
      </c>
      <c r="L214" s="19">
        <v>1</v>
      </c>
      <c r="M214" s="256" t="s">
        <v>19</v>
      </c>
      <c r="N214" s="257"/>
      <c r="O214" s="257"/>
      <c r="P214" s="19" t="s">
        <v>18</v>
      </c>
      <c r="Q214" s="38"/>
      <c r="R214" s="38"/>
      <c r="S214" s="38"/>
      <c r="T214" s="38"/>
      <c r="U214" s="38"/>
      <c r="V214" s="38">
        <f t="shared" si="3"/>
        <v>0</v>
      </c>
    </row>
    <row r="215" spans="1:22" s="50" customFormat="1" ht="24.9" customHeight="1">
      <c r="A215" s="6"/>
      <c r="B215" s="256">
        <v>2018</v>
      </c>
      <c r="C215" s="257"/>
      <c r="D215" s="20" t="s">
        <v>443</v>
      </c>
      <c r="E215" s="258" t="s">
        <v>442</v>
      </c>
      <c r="F215" s="257"/>
      <c r="G215" s="257"/>
      <c r="H215" s="20" t="s">
        <v>22</v>
      </c>
      <c r="I215" s="258" t="s">
        <v>17</v>
      </c>
      <c r="J215" s="257"/>
      <c r="K215" s="19" t="s">
        <v>18</v>
      </c>
      <c r="L215" s="19">
        <v>2</v>
      </c>
      <c r="M215" s="256" t="s">
        <v>19</v>
      </c>
      <c r="N215" s="257"/>
      <c r="O215" s="257"/>
      <c r="P215" s="19" t="s">
        <v>18</v>
      </c>
      <c r="Q215" s="38"/>
      <c r="R215" s="38"/>
      <c r="S215" s="38"/>
      <c r="T215" s="38"/>
      <c r="U215" s="38"/>
      <c r="V215" s="38">
        <f t="shared" si="3"/>
        <v>0</v>
      </c>
    </row>
    <row r="216" spans="1:22" s="51" customFormat="1" ht="24.9" customHeight="1">
      <c r="A216" s="7"/>
      <c r="B216" s="259">
        <v>2018</v>
      </c>
      <c r="C216" s="260"/>
      <c r="D216" s="8" t="s">
        <v>444</v>
      </c>
      <c r="E216" s="261" t="s">
        <v>442</v>
      </c>
      <c r="F216" s="260"/>
      <c r="G216" s="260"/>
      <c r="H216" s="8" t="s">
        <v>22</v>
      </c>
      <c r="I216" s="261" t="s">
        <v>17</v>
      </c>
      <c r="J216" s="260"/>
      <c r="K216" s="16" t="s">
        <v>18</v>
      </c>
      <c r="L216" s="16">
        <v>3</v>
      </c>
      <c r="M216" s="259" t="s">
        <v>19</v>
      </c>
      <c r="N216" s="260"/>
      <c r="O216" s="260"/>
      <c r="P216" s="16" t="s">
        <v>18</v>
      </c>
      <c r="Q216" s="40"/>
      <c r="R216" s="40"/>
      <c r="S216" s="40"/>
      <c r="T216" s="40"/>
      <c r="U216" s="40"/>
      <c r="V216" s="40">
        <f t="shared" si="3"/>
        <v>0</v>
      </c>
    </row>
    <row r="217" spans="1:22" ht="24.9" customHeight="1">
      <c r="A217" s="1"/>
      <c r="B217" s="253">
        <v>2018</v>
      </c>
      <c r="C217" s="252"/>
      <c r="D217" s="18" t="s">
        <v>445</v>
      </c>
      <c r="E217" s="251" t="s">
        <v>446</v>
      </c>
      <c r="F217" s="252"/>
      <c r="G217" s="252"/>
      <c r="H217" s="18" t="s">
        <v>22</v>
      </c>
      <c r="I217" s="251" t="s">
        <v>17</v>
      </c>
      <c r="J217" s="252"/>
      <c r="K217" s="17" t="s">
        <v>29</v>
      </c>
      <c r="L217" s="17">
        <v>4</v>
      </c>
      <c r="M217" s="253" t="s">
        <v>19</v>
      </c>
      <c r="N217" s="252"/>
      <c r="O217" s="252"/>
      <c r="P217" s="17" t="s">
        <v>18</v>
      </c>
      <c r="Q217" s="58"/>
      <c r="R217" s="46"/>
      <c r="S217" s="46"/>
      <c r="T217" s="46"/>
      <c r="U217" s="46"/>
      <c r="V217" s="46">
        <f t="shared" si="3"/>
        <v>0</v>
      </c>
    </row>
    <row r="218" spans="1:22" s="13" customFormat="1" ht="24.9" customHeight="1" thickBot="1">
      <c r="A218" s="10"/>
      <c r="B218" s="269"/>
      <c r="C218" s="255"/>
      <c r="D218" s="15"/>
      <c r="E218" s="254" t="s">
        <v>447</v>
      </c>
      <c r="F218" s="255"/>
      <c r="G218" s="255"/>
      <c r="H218" s="15"/>
      <c r="I218" s="254"/>
      <c r="J218" s="255"/>
      <c r="K218" s="14"/>
      <c r="L218" s="14"/>
      <c r="M218" s="269"/>
      <c r="N218" s="255"/>
      <c r="O218" s="255"/>
      <c r="P218" s="14"/>
      <c r="Q218" s="11">
        <f t="shared" ref="Q218:V218" si="4">Q178+Q3+Q214</f>
        <v>10900</v>
      </c>
      <c r="R218" s="11">
        <f t="shared" si="4"/>
        <v>700831.85</v>
      </c>
      <c r="S218" s="11">
        <f t="shared" si="4"/>
        <v>179148.19</v>
      </c>
      <c r="T218" s="11">
        <f t="shared" si="4"/>
        <v>12606.51</v>
      </c>
      <c r="U218" s="11">
        <f t="shared" si="4"/>
        <v>40562.29</v>
      </c>
      <c r="V218" s="12">
        <f t="shared" si="4"/>
        <v>944048.84000000008</v>
      </c>
    </row>
    <row r="219" spans="1:22" ht="24.9" customHeight="1" thickTop="1"/>
  </sheetData>
  <mergeCells count="871">
    <mergeCell ref="B217:C217"/>
    <mergeCell ref="E217:G217"/>
    <mergeCell ref="I217:J217"/>
    <mergeCell ref="M217:O217"/>
    <mergeCell ref="B218:C218"/>
    <mergeCell ref="E218:G218"/>
    <mergeCell ref="I218:J218"/>
    <mergeCell ref="M218:O218"/>
    <mergeCell ref="B215:C215"/>
    <mergeCell ref="E215:G215"/>
    <mergeCell ref="I215:J215"/>
    <mergeCell ref="M215:O215"/>
    <mergeCell ref="B216:C216"/>
    <mergeCell ref="E216:G216"/>
    <mergeCell ref="I216:J216"/>
    <mergeCell ref="M216:O216"/>
    <mergeCell ref="B213:C213"/>
    <mergeCell ref="E213:G213"/>
    <mergeCell ref="I213:J213"/>
    <mergeCell ref="M213:O213"/>
    <mergeCell ref="B214:C214"/>
    <mergeCell ref="E214:G214"/>
    <mergeCell ref="I214:J214"/>
    <mergeCell ref="M214:O214"/>
    <mergeCell ref="B211:C211"/>
    <mergeCell ref="E211:G211"/>
    <mergeCell ref="I211:J211"/>
    <mergeCell ref="M211:O211"/>
    <mergeCell ref="B212:C212"/>
    <mergeCell ref="E212:G212"/>
    <mergeCell ref="I212:J212"/>
    <mergeCell ref="M212:O212"/>
    <mergeCell ref="B209:C209"/>
    <mergeCell ref="E209:G209"/>
    <mergeCell ref="I209:J209"/>
    <mergeCell ref="M209:O209"/>
    <mergeCell ref="B210:C210"/>
    <mergeCell ref="E210:G210"/>
    <mergeCell ref="I210:J210"/>
    <mergeCell ref="M210:O210"/>
    <mergeCell ref="B207:C207"/>
    <mergeCell ref="E207:G207"/>
    <mergeCell ref="I207:J207"/>
    <mergeCell ref="M207:O207"/>
    <mergeCell ref="B208:C208"/>
    <mergeCell ref="E208:G208"/>
    <mergeCell ref="I208:J208"/>
    <mergeCell ref="M208:O208"/>
    <mergeCell ref="B205:C205"/>
    <mergeCell ref="E205:G205"/>
    <mergeCell ref="I205:J205"/>
    <mergeCell ref="M205:O205"/>
    <mergeCell ref="B206:C206"/>
    <mergeCell ref="E206:G206"/>
    <mergeCell ref="I206:J206"/>
    <mergeCell ref="M206:O206"/>
    <mergeCell ref="B203:C203"/>
    <mergeCell ref="E203:G203"/>
    <mergeCell ref="I203:J203"/>
    <mergeCell ref="M203:O203"/>
    <mergeCell ref="B204:C204"/>
    <mergeCell ref="E204:G204"/>
    <mergeCell ref="I204:J204"/>
    <mergeCell ref="M204:O204"/>
    <mergeCell ref="B201:C201"/>
    <mergeCell ref="E201:G201"/>
    <mergeCell ref="I201:J201"/>
    <mergeCell ref="M201:O201"/>
    <mergeCell ref="B202:C202"/>
    <mergeCell ref="E202:G202"/>
    <mergeCell ref="I202:J202"/>
    <mergeCell ref="M202:O202"/>
    <mergeCell ref="B199:C199"/>
    <mergeCell ref="E199:G199"/>
    <mergeCell ref="I199:J199"/>
    <mergeCell ref="M199:O199"/>
    <mergeCell ref="B200:C200"/>
    <mergeCell ref="E200:G200"/>
    <mergeCell ref="I200:J200"/>
    <mergeCell ref="M200:O200"/>
    <mergeCell ref="B197:C197"/>
    <mergeCell ref="E197:G197"/>
    <mergeCell ref="I197:J197"/>
    <mergeCell ref="M197:O197"/>
    <mergeCell ref="B198:C198"/>
    <mergeCell ref="E198:G198"/>
    <mergeCell ref="I198:J198"/>
    <mergeCell ref="M198:O198"/>
    <mergeCell ref="B195:C195"/>
    <mergeCell ref="E195:G195"/>
    <mergeCell ref="I195:J195"/>
    <mergeCell ref="M195:O195"/>
    <mergeCell ref="B196:C196"/>
    <mergeCell ref="E196:G196"/>
    <mergeCell ref="I196:J196"/>
    <mergeCell ref="M196:O196"/>
    <mergeCell ref="B193:C193"/>
    <mergeCell ref="E193:G193"/>
    <mergeCell ref="I193:J193"/>
    <mergeCell ref="M193:O193"/>
    <mergeCell ref="B194:C194"/>
    <mergeCell ref="E194:G194"/>
    <mergeCell ref="I194:J194"/>
    <mergeCell ref="M194:O194"/>
    <mergeCell ref="B191:C191"/>
    <mergeCell ref="E191:G191"/>
    <mergeCell ref="I191:J191"/>
    <mergeCell ref="M191:O191"/>
    <mergeCell ref="B192:C192"/>
    <mergeCell ref="E192:G192"/>
    <mergeCell ref="I192:J192"/>
    <mergeCell ref="M192:O192"/>
    <mergeCell ref="B189:C189"/>
    <mergeCell ref="E189:G189"/>
    <mergeCell ref="I189:J189"/>
    <mergeCell ref="M189:O189"/>
    <mergeCell ref="B190:C190"/>
    <mergeCell ref="E190:G190"/>
    <mergeCell ref="I190:J190"/>
    <mergeCell ref="M190:O190"/>
    <mergeCell ref="B187:C187"/>
    <mergeCell ref="E187:G187"/>
    <mergeCell ref="I187:J187"/>
    <mergeCell ref="M187:O187"/>
    <mergeCell ref="B188:C188"/>
    <mergeCell ref="E188:G188"/>
    <mergeCell ref="I188:J188"/>
    <mergeCell ref="M188:O188"/>
    <mergeCell ref="B185:C185"/>
    <mergeCell ref="E185:G185"/>
    <mergeCell ref="I185:J185"/>
    <mergeCell ref="M185:O185"/>
    <mergeCell ref="B186:C186"/>
    <mergeCell ref="E186:G186"/>
    <mergeCell ref="I186:J186"/>
    <mergeCell ref="M186:O186"/>
    <mergeCell ref="B183:C183"/>
    <mergeCell ref="E183:G183"/>
    <mergeCell ref="I183:J183"/>
    <mergeCell ref="M183:O183"/>
    <mergeCell ref="B184:C184"/>
    <mergeCell ref="E184:G184"/>
    <mergeCell ref="I184:J184"/>
    <mergeCell ref="M184:O184"/>
    <mergeCell ref="B181:C181"/>
    <mergeCell ref="E181:G181"/>
    <mergeCell ref="I181:J181"/>
    <mergeCell ref="M181:O181"/>
    <mergeCell ref="B182:C182"/>
    <mergeCell ref="E182:G182"/>
    <mergeCell ref="I182:J182"/>
    <mergeCell ref="M182:O182"/>
    <mergeCell ref="B179:C179"/>
    <mergeCell ref="E179:G179"/>
    <mergeCell ref="I179:J179"/>
    <mergeCell ref="M179:O179"/>
    <mergeCell ref="B180:C180"/>
    <mergeCell ref="E180:G180"/>
    <mergeCell ref="I180:J180"/>
    <mergeCell ref="M180:O180"/>
    <mergeCell ref="B177:C177"/>
    <mergeCell ref="E177:G177"/>
    <mergeCell ref="I177:J177"/>
    <mergeCell ref="M177:O177"/>
    <mergeCell ref="B178:C178"/>
    <mergeCell ref="E178:G178"/>
    <mergeCell ref="I178:J178"/>
    <mergeCell ref="M178:O178"/>
    <mergeCell ref="B175:C175"/>
    <mergeCell ref="E175:G175"/>
    <mergeCell ref="I175:J175"/>
    <mergeCell ref="M175:O175"/>
    <mergeCell ref="B176:C176"/>
    <mergeCell ref="E176:G176"/>
    <mergeCell ref="I176:J176"/>
    <mergeCell ref="M176:O176"/>
    <mergeCell ref="B173:C173"/>
    <mergeCell ref="E173:G173"/>
    <mergeCell ref="I173:J173"/>
    <mergeCell ref="M173:O173"/>
    <mergeCell ref="B174:C174"/>
    <mergeCell ref="E174:G174"/>
    <mergeCell ref="I174:J174"/>
    <mergeCell ref="M174:O174"/>
    <mergeCell ref="B171:C171"/>
    <mergeCell ref="E171:G171"/>
    <mergeCell ref="I171:J171"/>
    <mergeCell ref="M171:O171"/>
    <mergeCell ref="B172:C172"/>
    <mergeCell ref="E172:G172"/>
    <mergeCell ref="I172:J172"/>
    <mergeCell ref="M172:O172"/>
    <mergeCell ref="B169:C169"/>
    <mergeCell ref="E169:G169"/>
    <mergeCell ref="I169:J169"/>
    <mergeCell ref="M169:O169"/>
    <mergeCell ref="B170:C170"/>
    <mergeCell ref="E170:G170"/>
    <mergeCell ref="I170:J170"/>
    <mergeCell ref="M170:O170"/>
    <mergeCell ref="B167:C167"/>
    <mergeCell ref="E167:G167"/>
    <mergeCell ref="I167:J167"/>
    <mergeCell ref="M167:O167"/>
    <mergeCell ref="B168:C168"/>
    <mergeCell ref="E168:G168"/>
    <mergeCell ref="I168:J168"/>
    <mergeCell ref="M168:O168"/>
    <mergeCell ref="B165:C165"/>
    <mergeCell ref="E165:G165"/>
    <mergeCell ref="I165:J165"/>
    <mergeCell ref="M165:O165"/>
    <mergeCell ref="B166:C166"/>
    <mergeCell ref="E166:G166"/>
    <mergeCell ref="I166:J166"/>
    <mergeCell ref="M166:O166"/>
    <mergeCell ref="B163:C163"/>
    <mergeCell ref="E163:G163"/>
    <mergeCell ref="I163:J163"/>
    <mergeCell ref="M163:O163"/>
    <mergeCell ref="B164:C164"/>
    <mergeCell ref="E164:G164"/>
    <mergeCell ref="I164:J164"/>
    <mergeCell ref="M164:O164"/>
    <mergeCell ref="B161:C161"/>
    <mergeCell ref="E161:G161"/>
    <mergeCell ref="I161:J161"/>
    <mergeCell ref="M161:O161"/>
    <mergeCell ref="B162:C162"/>
    <mergeCell ref="E162:G162"/>
    <mergeCell ref="I162:J162"/>
    <mergeCell ref="M162:O162"/>
    <mergeCell ref="B159:C159"/>
    <mergeCell ref="E159:G159"/>
    <mergeCell ref="I159:J159"/>
    <mergeCell ref="M159:O159"/>
    <mergeCell ref="B160:C160"/>
    <mergeCell ref="E160:G160"/>
    <mergeCell ref="I160:J160"/>
    <mergeCell ref="M160:O160"/>
    <mergeCell ref="B157:C157"/>
    <mergeCell ref="E157:G157"/>
    <mergeCell ref="I157:J157"/>
    <mergeCell ref="M157:O157"/>
    <mergeCell ref="B158:C158"/>
    <mergeCell ref="E158:G158"/>
    <mergeCell ref="I158:J158"/>
    <mergeCell ref="M158:O158"/>
    <mergeCell ref="B155:C155"/>
    <mergeCell ref="E155:G155"/>
    <mergeCell ref="I155:J155"/>
    <mergeCell ref="M155:O155"/>
    <mergeCell ref="B156:C156"/>
    <mergeCell ref="E156:G156"/>
    <mergeCell ref="I156:J156"/>
    <mergeCell ref="M156:O156"/>
    <mergeCell ref="B153:C153"/>
    <mergeCell ref="E153:G153"/>
    <mergeCell ref="I153:J153"/>
    <mergeCell ref="M153:O153"/>
    <mergeCell ref="B154:C154"/>
    <mergeCell ref="E154:G154"/>
    <mergeCell ref="I154:J154"/>
    <mergeCell ref="M154:O154"/>
    <mergeCell ref="B151:C151"/>
    <mergeCell ref="E151:G151"/>
    <mergeCell ref="I151:J151"/>
    <mergeCell ref="M151:O151"/>
    <mergeCell ref="B152:C152"/>
    <mergeCell ref="E152:G152"/>
    <mergeCell ref="I152:J152"/>
    <mergeCell ref="M152:O152"/>
    <mergeCell ref="B149:C149"/>
    <mergeCell ref="E149:G149"/>
    <mergeCell ref="I149:J149"/>
    <mergeCell ref="M149:O149"/>
    <mergeCell ref="B150:C150"/>
    <mergeCell ref="E150:G150"/>
    <mergeCell ref="I150:J150"/>
    <mergeCell ref="M150:O150"/>
    <mergeCell ref="B147:C147"/>
    <mergeCell ref="E147:G147"/>
    <mergeCell ref="I147:J147"/>
    <mergeCell ref="M147:O147"/>
    <mergeCell ref="B148:C148"/>
    <mergeCell ref="E148:G148"/>
    <mergeCell ref="I148:J148"/>
    <mergeCell ref="M148:O148"/>
    <mergeCell ref="B145:C145"/>
    <mergeCell ref="E145:G145"/>
    <mergeCell ref="I145:J145"/>
    <mergeCell ref="M145:O145"/>
    <mergeCell ref="B146:C146"/>
    <mergeCell ref="E146:G146"/>
    <mergeCell ref="I146:J146"/>
    <mergeCell ref="M146:O146"/>
    <mergeCell ref="B143:C143"/>
    <mergeCell ref="E143:G143"/>
    <mergeCell ref="I143:J143"/>
    <mergeCell ref="M143:O143"/>
    <mergeCell ref="B144:C144"/>
    <mergeCell ref="E144:G144"/>
    <mergeCell ref="I144:J144"/>
    <mergeCell ref="M144:O144"/>
    <mergeCell ref="B141:C141"/>
    <mergeCell ref="E141:G141"/>
    <mergeCell ref="I141:J141"/>
    <mergeCell ref="M141:O141"/>
    <mergeCell ref="B142:C142"/>
    <mergeCell ref="E142:G142"/>
    <mergeCell ref="I142:J142"/>
    <mergeCell ref="M142:O142"/>
    <mergeCell ref="B139:C139"/>
    <mergeCell ref="E139:G139"/>
    <mergeCell ref="I139:J139"/>
    <mergeCell ref="M139:O139"/>
    <mergeCell ref="B140:C140"/>
    <mergeCell ref="E140:G140"/>
    <mergeCell ref="I140:J140"/>
    <mergeCell ref="M140:O140"/>
    <mergeCell ref="B137:C137"/>
    <mergeCell ref="E137:G137"/>
    <mergeCell ref="I137:J137"/>
    <mergeCell ref="M137:O137"/>
    <mergeCell ref="B138:C138"/>
    <mergeCell ref="E138:G138"/>
    <mergeCell ref="I138:J138"/>
    <mergeCell ref="M138:O138"/>
    <mergeCell ref="B135:C135"/>
    <mergeCell ref="E135:G135"/>
    <mergeCell ref="I135:J135"/>
    <mergeCell ref="M135:O135"/>
    <mergeCell ref="B136:C136"/>
    <mergeCell ref="E136:G136"/>
    <mergeCell ref="I136:J136"/>
    <mergeCell ref="M136:O136"/>
    <mergeCell ref="B133:C133"/>
    <mergeCell ref="E133:G133"/>
    <mergeCell ref="I133:J133"/>
    <mergeCell ref="M133:O133"/>
    <mergeCell ref="B134:C134"/>
    <mergeCell ref="E134:G134"/>
    <mergeCell ref="I134:J134"/>
    <mergeCell ref="M134:O134"/>
    <mergeCell ref="B131:C131"/>
    <mergeCell ref="E131:G131"/>
    <mergeCell ref="I131:J131"/>
    <mergeCell ref="M131:O131"/>
    <mergeCell ref="B132:C132"/>
    <mergeCell ref="E132:G132"/>
    <mergeCell ref="I132:J132"/>
    <mergeCell ref="M132:O132"/>
    <mergeCell ref="B129:C129"/>
    <mergeCell ref="E129:G129"/>
    <mergeCell ref="I129:J129"/>
    <mergeCell ref="M129:O129"/>
    <mergeCell ref="B130:C130"/>
    <mergeCell ref="E130:G130"/>
    <mergeCell ref="I130:J130"/>
    <mergeCell ref="M130:O130"/>
    <mergeCell ref="B127:C127"/>
    <mergeCell ref="E127:G127"/>
    <mergeCell ref="I127:J127"/>
    <mergeCell ref="M127:O127"/>
    <mergeCell ref="B128:C128"/>
    <mergeCell ref="E128:G128"/>
    <mergeCell ref="I128:J128"/>
    <mergeCell ref="M128:O128"/>
    <mergeCell ref="B125:C125"/>
    <mergeCell ref="E125:G125"/>
    <mergeCell ref="I125:J125"/>
    <mergeCell ref="M125:O125"/>
    <mergeCell ref="B126:C126"/>
    <mergeCell ref="E126:G126"/>
    <mergeCell ref="I126:J126"/>
    <mergeCell ref="M126:O126"/>
    <mergeCell ref="B123:C123"/>
    <mergeCell ref="E123:G123"/>
    <mergeCell ref="I123:J123"/>
    <mergeCell ref="M123:O123"/>
    <mergeCell ref="B124:C124"/>
    <mergeCell ref="E124:G124"/>
    <mergeCell ref="I124:J124"/>
    <mergeCell ref="M124:O124"/>
    <mergeCell ref="B121:C121"/>
    <mergeCell ref="E121:G121"/>
    <mergeCell ref="I121:J121"/>
    <mergeCell ref="M121:O121"/>
    <mergeCell ref="B122:C122"/>
    <mergeCell ref="E122:G122"/>
    <mergeCell ref="I122:J122"/>
    <mergeCell ref="M122:O122"/>
    <mergeCell ref="B119:C119"/>
    <mergeCell ref="E119:G119"/>
    <mergeCell ref="I119:J119"/>
    <mergeCell ref="M119:O119"/>
    <mergeCell ref="B120:C120"/>
    <mergeCell ref="E120:G120"/>
    <mergeCell ref="I120:J120"/>
    <mergeCell ref="M120:O120"/>
    <mergeCell ref="B117:C117"/>
    <mergeCell ref="E117:G117"/>
    <mergeCell ref="I117:J117"/>
    <mergeCell ref="M117:O117"/>
    <mergeCell ref="B118:C118"/>
    <mergeCell ref="E118:G118"/>
    <mergeCell ref="I118:J118"/>
    <mergeCell ref="M118:O118"/>
    <mergeCell ref="B115:C115"/>
    <mergeCell ref="E115:G115"/>
    <mergeCell ref="I115:J115"/>
    <mergeCell ref="M115:O115"/>
    <mergeCell ref="B116:C116"/>
    <mergeCell ref="E116:G116"/>
    <mergeCell ref="I116:J116"/>
    <mergeCell ref="M116:O116"/>
    <mergeCell ref="B113:C113"/>
    <mergeCell ref="E113:G113"/>
    <mergeCell ref="I113:J113"/>
    <mergeCell ref="M113:O113"/>
    <mergeCell ref="B114:C114"/>
    <mergeCell ref="E114:G114"/>
    <mergeCell ref="I114:J114"/>
    <mergeCell ref="M114:O114"/>
    <mergeCell ref="B111:C111"/>
    <mergeCell ref="E111:G111"/>
    <mergeCell ref="I111:J111"/>
    <mergeCell ref="M111:O111"/>
    <mergeCell ref="B112:C112"/>
    <mergeCell ref="E112:G112"/>
    <mergeCell ref="I112:J112"/>
    <mergeCell ref="M112:O112"/>
    <mergeCell ref="B109:C109"/>
    <mergeCell ref="E109:G109"/>
    <mergeCell ref="I109:J109"/>
    <mergeCell ref="M109:O109"/>
    <mergeCell ref="B110:C110"/>
    <mergeCell ref="E110:G110"/>
    <mergeCell ref="I110:J110"/>
    <mergeCell ref="M110:O110"/>
    <mergeCell ref="B107:C107"/>
    <mergeCell ref="E107:G107"/>
    <mergeCell ref="I107:J107"/>
    <mergeCell ref="M107:O107"/>
    <mergeCell ref="B108:C108"/>
    <mergeCell ref="E108:G108"/>
    <mergeCell ref="I108:J108"/>
    <mergeCell ref="M108:O108"/>
    <mergeCell ref="B105:C105"/>
    <mergeCell ref="E105:G105"/>
    <mergeCell ref="I105:J105"/>
    <mergeCell ref="M105:O105"/>
    <mergeCell ref="B106:C106"/>
    <mergeCell ref="E106:G106"/>
    <mergeCell ref="I106:J106"/>
    <mergeCell ref="M106:O106"/>
    <mergeCell ref="B103:C103"/>
    <mergeCell ref="E103:G103"/>
    <mergeCell ref="I103:J103"/>
    <mergeCell ref="M103:O103"/>
    <mergeCell ref="B104:C104"/>
    <mergeCell ref="E104:G104"/>
    <mergeCell ref="I104:J104"/>
    <mergeCell ref="M104:O104"/>
    <mergeCell ref="B101:C101"/>
    <mergeCell ref="E101:G101"/>
    <mergeCell ref="I101:J101"/>
    <mergeCell ref="M101:O101"/>
    <mergeCell ref="B102:C102"/>
    <mergeCell ref="E102:G102"/>
    <mergeCell ref="I102:J102"/>
    <mergeCell ref="M102:O102"/>
    <mergeCell ref="B99:C99"/>
    <mergeCell ref="E99:G99"/>
    <mergeCell ref="I99:J99"/>
    <mergeCell ref="M99:O99"/>
    <mergeCell ref="B100:C100"/>
    <mergeCell ref="E100:G100"/>
    <mergeCell ref="I100:J100"/>
    <mergeCell ref="B97:C97"/>
    <mergeCell ref="E97:G97"/>
    <mergeCell ref="I97:J97"/>
    <mergeCell ref="M97:O97"/>
    <mergeCell ref="B98:C98"/>
    <mergeCell ref="E98:G98"/>
    <mergeCell ref="I98:J98"/>
    <mergeCell ref="M98:O98"/>
    <mergeCell ref="B95:C95"/>
    <mergeCell ref="E95:G95"/>
    <mergeCell ref="I95:J95"/>
    <mergeCell ref="M95:O95"/>
    <mergeCell ref="B96:C96"/>
    <mergeCell ref="E96:G96"/>
    <mergeCell ref="I96:J96"/>
    <mergeCell ref="M96:O96"/>
    <mergeCell ref="B93:C93"/>
    <mergeCell ref="E93:G93"/>
    <mergeCell ref="I93:J93"/>
    <mergeCell ref="M93:O93"/>
    <mergeCell ref="B94:C94"/>
    <mergeCell ref="E94:G94"/>
    <mergeCell ref="I94:J94"/>
    <mergeCell ref="M94:O94"/>
    <mergeCell ref="B91:C91"/>
    <mergeCell ref="E91:G91"/>
    <mergeCell ref="I91:J91"/>
    <mergeCell ref="M91:O91"/>
    <mergeCell ref="B92:C92"/>
    <mergeCell ref="E92:G92"/>
    <mergeCell ref="I92:J92"/>
    <mergeCell ref="M92:O92"/>
    <mergeCell ref="B89:C89"/>
    <mergeCell ref="E89:G89"/>
    <mergeCell ref="I89:J89"/>
    <mergeCell ref="M89:O89"/>
    <mergeCell ref="B90:C90"/>
    <mergeCell ref="E90:G90"/>
    <mergeCell ref="I90:J90"/>
    <mergeCell ref="M90:O90"/>
    <mergeCell ref="B87:C87"/>
    <mergeCell ref="E87:G87"/>
    <mergeCell ref="I87:J87"/>
    <mergeCell ref="M87:O87"/>
    <mergeCell ref="B88:C88"/>
    <mergeCell ref="E88:G88"/>
    <mergeCell ref="I88:J88"/>
    <mergeCell ref="M88:O88"/>
    <mergeCell ref="B85:C85"/>
    <mergeCell ref="E85:G85"/>
    <mergeCell ref="I85:J85"/>
    <mergeCell ref="M85:O85"/>
    <mergeCell ref="B86:C86"/>
    <mergeCell ref="E86:G86"/>
    <mergeCell ref="I86:J86"/>
    <mergeCell ref="M86:O86"/>
    <mergeCell ref="B83:C83"/>
    <mergeCell ref="E83:G83"/>
    <mergeCell ref="I83:J83"/>
    <mergeCell ref="M83:O83"/>
    <mergeCell ref="B84:C84"/>
    <mergeCell ref="E84:G84"/>
    <mergeCell ref="I84:J84"/>
    <mergeCell ref="M84:O84"/>
    <mergeCell ref="B81:C81"/>
    <mergeCell ref="E81:G81"/>
    <mergeCell ref="I81:J81"/>
    <mergeCell ref="M81:O81"/>
    <mergeCell ref="B82:C82"/>
    <mergeCell ref="E82:G82"/>
    <mergeCell ref="I82:J82"/>
    <mergeCell ref="M82:O82"/>
    <mergeCell ref="B79:C79"/>
    <mergeCell ref="E79:G79"/>
    <mergeCell ref="I79:J79"/>
    <mergeCell ref="M79:O79"/>
    <mergeCell ref="B80:C80"/>
    <mergeCell ref="E80:G80"/>
    <mergeCell ref="I80:J80"/>
    <mergeCell ref="M80:O80"/>
    <mergeCell ref="B77:C77"/>
    <mergeCell ref="E77:G77"/>
    <mergeCell ref="I77:J77"/>
    <mergeCell ref="M77:O77"/>
    <mergeCell ref="B78:C78"/>
    <mergeCell ref="E78:G78"/>
    <mergeCell ref="I78:J78"/>
    <mergeCell ref="M78:O78"/>
    <mergeCell ref="B75:C75"/>
    <mergeCell ref="E75:G75"/>
    <mergeCell ref="I75:J75"/>
    <mergeCell ref="M75:O75"/>
    <mergeCell ref="B76:C76"/>
    <mergeCell ref="E76:G76"/>
    <mergeCell ref="I76:J76"/>
    <mergeCell ref="M76:O76"/>
    <mergeCell ref="B73:C73"/>
    <mergeCell ref="E73:G73"/>
    <mergeCell ref="I73:J73"/>
    <mergeCell ref="M73:O73"/>
    <mergeCell ref="B74:C74"/>
    <mergeCell ref="E74:G74"/>
    <mergeCell ref="I74:J74"/>
    <mergeCell ref="M74:O74"/>
    <mergeCell ref="B71:C71"/>
    <mergeCell ref="E71:G71"/>
    <mergeCell ref="I71:J71"/>
    <mergeCell ref="M71:O71"/>
    <mergeCell ref="B72:C72"/>
    <mergeCell ref="E72:G72"/>
    <mergeCell ref="I72:J72"/>
    <mergeCell ref="M72:O72"/>
    <mergeCell ref="B69:C69"/>
    <mergeCell ref="E69:G69"/>
    <mergeCell ref="I69:J69"/>
    <mergeCell ref="M69:O69"/>
    <mergeCell ref="B70:C70"/>
    <mergeCell ref="E70:G70"/>
    <mergeCell ref="I70:J70"/>
    <mergeCell ref="M70:O70"/>
    <mergeCell ref="B67:C67"/>
    <mergeCell ref="E67:G67"/>
    <mergeCell ref="I67:J67"/>
    <mergeCell ref="M67:O67"/>
    <mergeCell ref="B68:C68"/>
    <mergeCell ref="E68:G68"/>
    <mergeCell ref="I68:J68"/>
    <mergeCell ref="M68:O68"/>
    <mergeCell ref="B65:C65"/>
    <mergeCell ref="E65:G65"/>
    <mergeCell ref="I65:J65"/>
    <mergeCell ref="M65:O65"/>
    <mergeCell ref="B66:C66"/>
    <mergeCell ref="E66:G66"/>
    <mergeCell ref="I66:J66"/>
    <mergeCell ref="M66:O66"/>
    <mergeCell ref="B63:C63"/>
    <mergeCell ref="E63:G63"/>
    <mergeCell ref="I63:J63"/>
    <mergeCell ref="M63:O63"/>
    <mergeCell ref="B64:C64"/>
    <mergeCell ref="E64:G64"/>
    <mergeCell ref="I64:J64"/>
    <mergeCell ref="M64:O64"/>
    <mergeCell ref="B61:C61"/>
    <mergeCell ref="E61:G61"/>
    <mergeCell ref="I61:J61"/>
    <mergeCell ref="M61:O61"/>
    <mergeCell ref="B62:C62"/>
    <mergeCell ref="E62:G62"/>
    <mergeCell ref="I62:J62"/>
    <mergeCell ref="M62:O62"/>
    <mergeCell ref="B59:C59"/>
    <mergeCell ref="E59:G59"/>
    <mergeCell ref="I59:J59"/>
    <mergeCell ref="M59:O59"/>
    <mergeCell ref="B60:C60"/>
    <mergeCell ref="E60:G60"/>
    <mergeCell ref="I60:J60"/>
    <mergeCell ref="M60:O60"/>
    <mergeCell ref="B57:C57"/>
    <mergeCell ref="E57:G57"/>
    <mergeCell ref="I57:J57"/>
    <mergeCell ref="M57:O57"/>
    <mergeCell ref="B58:C58"/>
    <mergeCell ref="E58:G58"/>
    <mergeCell ref="I58:J58"/>
    <mergeCell ref="M58:O58"/>
    <mergeCell ref="B55:C55"/>
    <mergeCell ref="E55:G55"/>
    <mergeCell ref="I55:J55"/>
    <mergeCell ref="M55:O55"/>
    <mergeCell ref="B56:C56"/>
    <mergeCell ref="E56:G56"/>
    <mergeCell ref="I56:J56"/>
    <mergeCell ref="M56:O56"/>
    <mergeCell ref="B53:C53"/>
    <mergeCell ref="E53:G53"/>
    <mergeCell ref="I53:J53"/>
    <mergeCell ref="M53:O53"/>
    <mergeCell ref="B54:C54"/>
    <mergeCell ref="E54:G54"/>
    <mergeCell ref="I54:J54"/>
    <mergeCell ref="M54:O54"/>
    <mergeCell ref="B51:C51"/>
    <mergeCell ref="E51:G51"/>
    <mergeCell ref="I51:J51"/>
    <mergeCell ref="M51:O51"/>
    <mergeCell ref="B52:C52"/>
    <mergeCell ref="E52:G52"/>
    <mergeCell ref="I52:J52"/>
    <mergeCell ref="M52:O52"/>
    <mergeCell ref="B49:C49"/>
    <mergeCell ref="E49:G49"/>
    <mergeCell ref="I49:J49"/>
    <mergeCell ref="M49:O49"/>
    <mergeCell ref="B50:C50"/>
    <mergeCell ref="E50:G50"/>
    <mergeCell ref="I50:J50"/>
    <mergeCell ref="M50:O50"/>
    <mergeCell ref="B47:C47"/>
    <mergeCell ref="E47:G47"/>
    <mergeCell ref="I47:J47"/>
    <mergeCell ref="M47:O47"/>
    <mergeCell ref="B48:C48"/>
    <mergeCell ref="E48:G48"/>
    <mergeCell ref="I48:J48"/>
    <mergeCell ref="M48:O48"/>
    <mergeCell ref="B45:C45"/>
    <mergeCell ref="E45:G45"/>
    <mergeCell ref="I45:J45"/>
    <mergeCell ref="M45:O45"/>
    <mergeCell ref="B46:C46"/>
    <mergeCell ref="E46:G46"/>
    <mergeCell ref="I46:J46"/>
    <mergeCell ref="M46:O46"/>
    <mergeCell ref="B43:C43"/>
    <mergeCell ref="E43:G43"/>
    <mergeCell ref="I43:J43"/>
    <mergeCell ref="M43:O43"/>
    <mergeCell ref="B44:C44"/>
    <mergeCell ref="E44:G44"/>
    <mergeCell ref="I44:J44"/>
    <mergeCell ref="M44:O44"/>
    <mergeCell ref="B41:C41"/>
    <mergeCell ref="E41:G41"/>
    <mergeCell ref="I41:J41"/>
    <mergeCell ref="M41:O41"/>
    <mergeCell ref="B42:C42"/>
    <mergeCell ref="E42:G42"/>
    <mergeCell ref="I42:J42"/>
    <mergeCell ref="M42:O42"/>
    <mergeCell ref="B39:C39"/>
    <mergeCell ref="E39:G39"/>
    <mergeCell ref="I39:J39"/>
    <mergeCell ref="M39:O39"/>
    <mergeCell ref="B40:C40"/>
    <mergeCell ref="E40:G40"/>
    <mergeCell ref="I40:J40"/>
    <mergeCell ref="M40:O40"/>
    <mergeCell ref="B37:C37"/>
    <mergeCell ref="E37:G37"/>
    <mergeCell ref="I37:J37"/>
    <mergeCell ref="M37:O37"/>
    <mergeCell ref="B38:C38"/>
    <mergeCell ref="E38:G38"/>
    <mergeCell ref="I38:J38"/>
    <mergeCell ref="M38:O38"/>
    <mergeCell ref="B35:C35"/>
    <mergeCell ref="E35:G35"/>
    <mergeCell ref="I35:J35"/>
    <mergeCell ref="M35:O35"/>
    <mergeCell ref="B36:C36"/>
    <mergeCell ref="E36:G36"/>
    <mergeCell ref="I36:J36"/>
    <mergeCell ref="M36:O36"/>
    <mergeCell ref="B33:C33"/>
    <mergeCell ref="E33:G33"/>
    <mergeCell ref="I33:J33"/>
    <mergeCell ref="M33:O33"/>
    <mergeCell ref="B34:C34"/>
    <mergeCell ref="E34:G34"/>
    <mergeCell ref="I34:J34"/>
    <mergeCell ref="M34:O34"/>
    <mergeCell ref="B31:C31"/>
    <mergeCell ref="E31:G31"/>
    <mergeCell ref="I31:J31"/>
    <mergeCell ref="M31:O31"/>
    <mergeCell ref="B32:C32"/>
    <mergeCell ref="E32:G32"/>
    <mergeCell ref="I32:J32"/>
    <mergeCell ref="M32:O32"/>
    <mergeCell ref="B29:C29"/>
    <mergeCell ref="E29:G29"/>
    <mergeCell ref="I29:J29"/>
    <mergeCell ref="M29:O29"/>
    <mergeCell ref="B30:C30"/>
    <mergeCell ref="E30:G30"/>
    <mergeCell ref="I30:J30"/>
    <mergeCell ref="M30:O30"/>
    <mergeCell ref="B27:C27"/>
    <mergeCell ref="E27:G27"/>
    <mergeCell ref="I27:J27"/>
    <mergeCell ref="M27:O27"/>
    <mergeCell ref="B28:C28"/>
    <mergeCell ref="E28:G28"/>
    <mergeCell ref="I28:J28"/>
    <mergeCell ref="M28:O28"/>
    <mergeCell ref="B25:C25"/>
    <mergeCell ref="E25:G25"/>
    <mergeCell ref="I25:J25"/>
    <mergeCell ref="M25:O25"/>
    <mergeCell ref="B26:C26"/>
    <mergeCell ref="E26:G26"/>
    <mergeCell ref="I26:J26"/>
    <mergeCell ref="M26:O26"/>
    <mergeCell ref="B23:C23"/>
    <mergeCell ref="E23:G23"/>
    <mergeCell ref="I23:J23"/>
    <mergeCell ref="M23:O23"/>
    <mergeCell ref="B24:C24"/>
    <mergeCell ref="E24:G24"/>
    <mergeCell ref="I24:J24"/>
    <mergeCell ref="M24:O24"/>
    <mergeCell ref="B21:C21"/>
    <mergeCell ref="E21:G21"/>
    <mergeCell ref="I21:J21"/>
    <mergeCell ref="M21:O21"/>
    <mergeCell ref="B22:C22"/>
    <mergeCell ref="E22:G22"/>
    <mergeCell ref="I22:J22"/>
    <mergeCell ref="M22:O22"/>
    <mergeCell ref="B19:C19"/>
    <mergeCell ref="E19:G19"/>
    <mergeCell ref="I19:J19"/>
    <mergeCell ref="M19:O19"/>
    <mergeCell ref="B20:C20"/>
    <mergeCell ref="E20:G20"/>
    <mergeCell ref="I20:J20"/>
    <mergeCell ref="M20:O20"/>
    <mergeCell ref="B17:C17"/>
    <mergeCell ref="E17:G17"/>
    <mergeCell ref="I17:J17"/>
    <mergeCell ref="M17:O17"/>
    <mergeCell ref="B18:C18"/>
    <mergeCell ref="E18:G18"/>
    <mergeCell ref="I18:J18"/>
    <mergeCell ref="M18:O18"/>
    <mergeCell ref="B15:C15"/>
    <mergeCell ref="E15:G15"/>
    <mergeCell ref="I15:J15"/>
    <mergeCell ref="M15:O15"/>
    <mergeCell ref="B16:C16"/>
    <mergeCell ref="E16:G16"/>
    <mergeCell ref="I16:J16"/>
    <mergeCell ref="M16:O16"/>
    <mergeCell ref="B13:C13"/>
    <mergeCell ref="E13:G13"/>
    <mergeCell ref="I13:J13"/>
    <mergeCell ref="M13:O13"/>
    <mergeCell ref="B14:C14"/>
    <mergeCell ref="E14:G14"/>
    <mergeCell ref="I14:J14"/>
    <mergeCell ref="M14:O14"/>
    <mergeCell ref="B11:C11"/>
    <mergeCell ref="E11:G11"/>
    <mergeCell ref="I11:J11"/>
    <mergeCell ref="M11:O11"/>
    <mergeCell ref="B12:C12"/>
    <mergeCell ref="E12:G12"/>
    <mergeCell ref="I12:J12"/>
    <mergeCell ref="M12:O12"/>
    <mergeCell ref="B9:C9"/>
    <mergeCell ref="E9:G9"/>
    <mergeCell ref="I9:J9"/>
    <mergeCell ref="M9:O9"/>
    <mergeCell ref="B10:C10"/>
    <mergeCell ref="E10:G10"/>
    <mergeCell ref="I10:J10"/>
    <mergeCell ref="M10:O10"/>
    <mergeCell ref="B7:C7"/>
    <mergeCell ref="E7:G7"/>
    <mergeCell ref="I7:J7"/>
    <mergeCell ref="M7:O7"/>
    <mergeCell ref="B8:C8"/>
    <mergeCell ref="E8:G8"/>
    <mergeCell ref="I8:J8"/>
    <mergeCell ref="M8:O8"/>
    <mergeCell ref="B6:C6"/>
    <mergeCell ref="E6:G6"/>
    <mergeCell ref="I6:J6"/>
    <mergeCell ref="M6:O6"/>
    <mergeCell ref="B3:C3"/>
    <mergeCell ref="E3:G3"/>
    <mergeCell ref="I3:J3"/>
    <mergeCell ref="M3:O3"/>
    <mergeCell ref="B4:C4"/>
    <mergeCell ref="E4:G4"/>
    <mergeCell ref="I4:J4"/>
    <mergeCell ref="M4:O4"/>
    <mergeCell ref="B1:C1"/>
    <mergeCell ref="E1:G1"/>
    <mergeCell ref="I1:J1"/>
    <mergeCell ref="M1:O1"/>
    <mergeCell ref="B2:C2"/>
    <mergeCell ref="E2:G2"/>
    <mergeCell ref="I2:J2"/>
    <mergeCell ref="M2:O2"/>
    <mergeCell ref="B5:C5"/>
    <mergeCell ref="E5:G5"/>
    <mergeCell ref="I5:J5"/>
    <mergeCell ref="M5:O5"/>
  </mergeCells>
  <pageMargins left="0" right="0" top="0.74803149606299213" bottom="0" header="0.31496062992125984" footer="0.31496062992125984"/>
  <pageSetup paperSize="9" scale="70" orientation="landscape" r:id="rId1"/>
  <headerFooter alignWithMargins="0">
    <oddHeader>&amp;CBUDGET ECONOMICO RICAVI 2018 DIPARTIMENTO DI STUDI UMANISTICI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590"/>
  <sheetViews>
    <sheetView topLeftCell="E568" zoomScaleNormal="100" workbookViewId="0">
      <selection activeCell="R579" sqref="R579:V579"/>
    </sheetView>
  </sheetViews>
  <sheetFormatPr defaultColWidth="9.109375" defaultRowHeight="30" customHeight="1"/>
  <cols>
    <col min="1" max="1" width="0" style="33" hidden="1" customWidth="1"/>
    <col min="2" max="2" width="16.5546875" style="43" hidden="1" customWidth="1"/>
    <col min="3" max="3" width="9.109375" style="33"/>
    <col min="4" max="4" width="3.6640625" style="33" customWidth="1"/>
    <col min="5" max="5" width="15.5546875" style="33" customWidth="1"/>
    <col min="6" max="7" width="9.109375" style="33"/>
    <col min="8" max="8" width="23.5546875" style="33" customWidth="1"/>
    <col min="9" max="13" width="9.109375" style="33"/>
    <col min="14" max="17" width="9.109375" style="33" hidden="1" customWidth="1"/>
    <col min="18" max="21" width="16.88671875" style="42" customWidth="1"/>
    <col min="22" max="23" width="16.88671875" style="42" bestFit="1" customWidth="1"/>
    <col min="24" max="16384" width="9.109375" style="33"/>
  </cols>
  <sheetData>
    <row r="1" spans="2:23" ht="30" customHeight="1">
      <c r="B1" s="23"/>
      <c r="C1" s="269" t="s">
        <v>0</v>
      </c>
      <c r="D1" s="269"/>
      <c r="E1" s="14" t="s">
        <v>1</v>
      </c>
      <c r="F1" s="269" t="s">
        <v>2</v>
      </c>
      <c r="G1" s="269"/>
      <c r="H1" s="269"/>
      <c r="I1" s="14" t="s">
        <v>3</v>
      </c>
      <c r="J1" s="269" t="s">
        <v>4</v>
      </c>
      <c r="K1" s="269"/>
      <c r="L1" s="14" t="s">
        <v>5</v>
      </c>
      <c r="M1" s="14" t="s">
        <v>6</v>
      </c>
      <c r="N1" s="269" t="s">
        <v>7</v>
      </c>
      <c r="O1" s="269"/>
      <c r="P1" s="269"/>
      <c r="Q1" s="14" t="s">
        <v>8</v>
      </c>
      <c r="R1" s="14" t="s">
        <v>1576</v>
      </c>
      <c r="S1" s="14" t="s">
        <v>1575</v>
      </c>
      <c r="T1" s="14" t="s">
        <v>1574</v>
      </c>
      <c r="U1" s="14" t="s">
        <v>1579</v>
      </c>
      <c r="V1" s="14" t="s">
        <v>1573</v>
      </c>
      <c r="W1" s="14" t="s">
        <v>13</v>
      </c>
    </row>
    <row r="2" spans="2:23" s="35" customFormat="1" ht="20.100000000000001" customHeight="1">
      <c r="B2" s="32"/>
      <c r="C2" s="249">
        <v>2018</v>
      </c>
      <c r="D2" s="249"/>
      <c r="E2" s="22" t="s">
        <v>14</v>
      </c>
      <c r="F2" s="270" t="s">
        <v>15</v>
      </c>
      <c r="G2" s="270"/>
      <c r="H2" s="270"/>
      <c r="I2" s="22" t="s">
        <v>16</v>
      </c>
      <c r="J2" s="270" t="s">
        <v>17</v>
      </c>
      <c r="K2" s="270"/>
      <c r="L2" s="21" t="s">
        <v>18</v>
      </c>
      <c r="M2" s="21">
        <v>0</v>
      </c>
      <c r="N2" s="249" t="s">
        <v>19</v>
      </c>
      <c r="O2" s="249"/>
      <c r="P2" s="249"/>
      <c r="Q2" s="21" t="s">
        <v>18</v>
      </c>
      <c r="R2" s="34"/>
      <c r="S2" s="34"/>
      <c r="T2" s="34"/>
      <c r="U2" s="34"/>
      <c r="V2" s="34"/>
      <c r="W2" s="34"/>
    </row>
    <row r="3" spans="2:23" s="37" customFormat="1" ht="20.100000000000001" customHeight="1">
      <c r="B3" s="31"/>
      <c r="C3" s="256">
        <v>2018</v>
      </c>
      <c r="D3" s="256"/>
      <c r="E3" s="20" t="s">
        <v>1572</v>
      </c>
      <c r="F3" s="258" t="s">
        <v>1571</v>
      </c>
      <c r="G3" s="258"/>
      <c r="H3" s="258"/>
      <c r="I3" s="20" t="s">
        <v>450</v>
      </c>
      <c r="J3" s="258" t="s">
        <v>17</v>
      </c>
      <c r="K3" s="258"/>
      <c r="L3" s="19" t="s">
        <v>18</v>
      </c>
      <c r="M3" s="19">
        <v>1</v>
      </c>
      <c r="N3" s="256" t="s">
        <v>19</v>
      </c>
      <c r="O3" s="256"/>
      <c r="P3" s="256"/>
      <c r="Q3" s="19" t="s">
        <v>18</v>
      </c>
      <c r="R3" s="36"/>
      <c r="S3" s="36">
        <f>S4+S25+S130+S138+S315+S372+S383+S497+S511+S531</f>
        <v>4006.8</v>
      </c>
      <c r="T3" s="36">
        <f>T4+T25+T130+T138+T315+T372+T383+T497+T511+T531</f>
        <v>1796.73</v>
      </c>
      <c r="U3" s="36">
        <f>U4+U25+U130+U138+U315+U372+U383+U497+U511+U531</f>
        <v>12500</v>
      </c>
      <c r="V3" s="36">
        <f>V4+V25+V130+V138+V315+V372+V383+V497+V511+V531</f>
        <v>40562.29</v>
      </c>
      <c r="W3" s="36">
        <f t="shared" ref="W3:W66" si="0">R3+S3+T3+U3+V3</f>
        <v>58865.82</v>
      </c>
    </row>
    <row r="4" spans="2:23" s="39" customFormat="1" ht="30" customHeight="1">
      <c r="B4" s="25"/>
      <c r="C4" s="256">
        <v>2018</v>
      </c>
      <c r="D4" s="256"/>
      <c r="E4" s="20" t="s">
        <v>1570</v>
      </c>
      <c r="F4" s="258" t="s">
        <v>1569</v>
      </c>
      <c r="G4" s="258"/>
      <c r="H4" s="258"/>
      <c r="I4" s="20" t="s">
        <v>450</v>
      </c>
      <c r="J4" s="258" t="s">
        <v>17</v>
      </c>
      <c r="K4" s="258"/>
      <c r="L4" s="19" t="s">
        <v>18</v>
      </c>
      <c r="M4" s="19">
        <v>2</v>
      </c>
      <c r="N4" s="256" t="s">
        <v>19</v>
      </c>
      <c r="O4" s="256"/>
      <c r="P4" s="256"/>
      <c r="Q4" s="19" t="s">
        <v>18</v>
      </c>
      <c r="R4" s="38"/>
      <c r="S4" s="38"/>
      <c r="T4" s="38"/>
      <c r="U4" s="38">
        <f>U5+U8+U10+U17+U20+U23</f>
        <v>2500</v>
      </c>
      <c r="V4" s="38"/>
      <c r="W4" s="38">
        <f t="shared" si="0"/>
        <v>2500</v>
      </c>
    </row>
    <row r="5" spans="2:23" s="41" customFormat="1" ht="30" customHeight="1">
      <c r="B5" s="24"/>
      <c r="C5" s="259">
        <v>2018</v>
      </c>
      <c r="D5" s="259"/>
      <c r="E5" s="8" t="s">
        <v>1568</v>
      </c>
      <c r="F5" s="261" t="s">
        <v>1567</v>
      </c>
      <c r="G5" s="261"/>
      <c r="H5" s="261"/>
      <c r="I5" s="8" t="s">
        <v>450</v>
      </c>
      <c r="J5" s="261" t="s">
        <v>17</v>
      </c>
      <c r="K5" s="261"/>
      <c r="L5" s="16" t="s">
        <v>18</v>
      </c>
      <c r="M5" s="16">
        <v>3</v>
      </c>
      <c r="N5" s="259" t="s">
        <v>19</v>
      </c>
      <c r="O5" s="259"/>
      <c r="P5" s="259"/>
      <c r="Q5" s="16" t="s">
        <v>18</v>
      </c>
      <c r="R5" s="40"/>
      <c r="S5" s="40"/>
      <c r="T5" s="40"/>
      <c r="U5" s="40">
        <f>U6+U7</f>
        <v>2500</v>
      </c>
      <c r="V5" s="40"/>
      <c r="W5" s="40">
        <f t="shared" si="0"/>
        <v>2500</v>
      </c>
    </row>
    <row r="6" spans="2:23" ht="30" customHeight="1">
      <c r="B6" s="30"/>
      <c r="C6" s="249">
        <v>2018</v>
      </c>
      <c r="D6" s="249"/>
      <c r="E6" s="22" t="s">
        <v>1566</v>
      </c>
      <c r="F6" s="270" t="s">
        <v>1565</v>
      </c>
      <c r="G6" s="270"/>
      <c r="H6" s="270"/>
      <c r="I6" s="22" t="s">
        <v>450</v>
      </c>
      <c r="J6" s="270" t="s">
        <v>17</v>
      </c>
      <c r="K6" s="270"/>
      <c r="L6" s="21" t="s">
        <v>29</v>
      </c>
      <c r="M6" s="21">
        <v>4</v>
      </c>
      <c r="N6" s="249" t="s">
        <v>19</v>
      </c>
      <c r="O6" s="249"/>
      <c r="P6" s="249"/>
      <c r="Q6" s="21" t="s">
        <v>18</v>
      </c>
      <c r="U6" s="42">
        <v>2500</v>
      </c>
      <c r="W6" s="42">
        <f t="shared" si="0"/>
        <v>2500</v>
      </c>
    </row>
    <row r="7" spans="2:23" ht="30" customHeight="1">
      <c r="B7" s="23"/>
      <c r="C7" s="249">
        <v>2018</v>
      </c>
      <c r="D7" s="249"/>
      <c r="E7" s="22" t="s">
        <v>1564</v>
      </c>
      <c r="F7" s="270" t="s">
        <v>1563</v>
      </c>
      <c r="G7" s="270"/>
      <c r="H7" s="270"/>
      <c r="I7" s="22" t="s">
        <v>450</v>
      </c>
      <c r="J7" s="270" t="s">
        <v>17</v>
      </c>
      <c r="K7" s="270"/>
      <c r="L7" s="21" t="s">
        <v>29</v>
      </c>
      <c r="M7" s="21">
        <v>4</v>
      </c>
      <c r="N7" s="249" t="s">
        <v>19</v>
      </c>
      <c r="O7" s="249"/>
      <c r="P7" s="249"/>
      <c r="Q7" s="21" t="s">
        <v>18</v>
      </c>
      <c r="W7" s="42">
        <f t="shared" si="0"/>
        <v>0</v>
      </c>
    </row>
    <row r="8" spans="2:23" s="41" customFormat="1" ht="30" customHeight="1">
      <c r="B8" s="24"/>
      <c r="C8" s="259">
        <v>2018</v>
      </c>
      <c r="D8" s="259"/>
      <c r="E8" s="8" t="s">
        <v>1562</v>
      </c>
      <c r="F8" s="261" t="s">
        <v>1561</v>
      </c>
      <c r="G8" s="261"/>
      <c r="H8" s="261"/>
      <c r="I8" s="8" t="s">
        <v>450</v>
      </c>
      <c r="J8" s="261" t="s">
        <v>17</v>
      </c>
      <c r="K8" s="261"/>
      <c r="L8" s="16" t="s">
        <v>18</v>
      </c>
      <c r="M8" s="16">
        <v>3</v>
      </c>
      <c r="N8" s="259" t="s">
        <v>19</v>
      </c>
      <c r="O8" s="259"/>
      <c r="P8" s="259"/>
      <c r="Q8" s="16" t="s">
        <v>18</v>
      </c>
      <c r="R8" s="40"/>
      <c r="S8" s="40"/>
      <c r="T8" s="40"/>
      <c r="U8" s="40"/>
      <c r="V8" s="40"/>
      <c r="W8" s="40">
        <f t="shared" si="0"/>
        <v>0</v>
      </c>
    </row>
    <row r="9" spans="2:23" ht="30" customHeight="1">
      <c r="B9" s="23"/>
      <c r="C9" s="249">
        <v>2018</v>
      </c>
      <c r="D9" s="249"/>
      <c r="E9" s="22" t="s">
        <v>1560</v>
      </c>
      <c r="F9" s="270" t="s">
        <v>1559</v>
      </c>
      <c r="G9" s="270"/>
      <c r="H9" s="270"/>
      <c r="I9" s="22" t="s">
        <v>450</v>
      </c>
      <c r="J9" s="270" t="s">
        <v>17</v>
      </c>
      <c r="K9" s="270"/>
      <c r="L9" s="21" t="s">
        <v>29</v>
      </c>
      <c r="M9" s="21">
        <v>4</v>
      </c>
      <c r="N9" s="249" t="s">
        <v>19</v>
      </c>
      <c r="O9" s="249"/>
      <c r="P9" s="249"/>
      <c r="Q9" s="21" t="s">
        <v>18</v>
      </c>
      <c r="W9" s="42">
        <f t="shared" si="0"/>
        <v>0</v>
      </c>
    </row>
    <row r="10" spans="2:23" s="41" customFormat="1" ht="30" customHeight="1">
      <c r="B10" s="24"/>
      <c r="C10" s="259">
        <v>2018</v>
      </c>
      <c r="D10" s="259"/>
      <c r="E10" s="8" t="s">
        <v>1558</v>
      </c>
      <c r="F10" s="261" t="s">
        <v>1557</v>
      </c>
      <c r="G10" s="261"/>
      <c r="H10" s="261"/>
      <c r="I10" s="8" t="s">
        <v>450</v>
      </c>
      <c r="J10" s="261" t="s">
        <v>17</v>
      </c>
      <c r="K10" s="261"/>
      <c r="L10" s="16" t="s">
        <v>18</v>
      </c>
      <c r="M10" s="16">
        <v>3</v>
      </c>
      <c r="N10" s="259" t="s">
        <v>19</v>
      </c>
      <c r="O10" s="259"/>
      <c r="P10" s="259"/>
      <c r="Q10" s="16" t="s">
        <v>18</v>
      </c>
      <c r="R10" s="40"/>
      <c r="S10" s="40"/>
      <c r="T10" s="40"/>
      <c r="U10" s="40"/>
      <c r="V10" s="40"/>
      <c r="W10" s="40">
        <f t="shared" si="0"/>
        <v>0</v>
      </c>
    </row>
    <row r="11" spans="2:23" ht="30" customHeight="1">
      <c r="C11" s="249">
        <v>2018</v>
      </c>
      <c r="D11" s="249"/>
      <c r="E11" s="22" t="s">
        <v>1556</v>
      </c>
      <c r="F11" s="270" t="s">
        <v>1555</v>
      </c>
      <c r="G11" s="270"/>
      <c r="H11" s="270"/>
      <c r="I11" s="22" t="s">
        <v>450</v>
      </c>
      <c r="J11" s="270" t="s">
        <v>17</v>
      </c>
      <c r="K11" s="270"/>
      <c r="L11" s="21" t="s">
        <v>18</v>
      </c>
      <c r="M11" s="21">
        <v>4</v>
      </c>
      <c r="N11" s="249" t="s">
        <v>19</v>
      </c>
      <c r="O11" s="249"/>
      <c r="P11" s="249"/>
      <c r="Q11" s="21" t="s">
        <v>18</v>
      </c>
      <c r="W11" s="42">
        <f t="shared" si="0"/>
        <v>0</v>
      </c>
    </row>
    <row r="12" spans="2:23" ht="30" customHeight="1">
      <c r="B12" s="26"/>
      <c r="C12" s="249">
        <v>2018</v>
      </c>
      <c r="D12" s="249"/>
      <c r="E12" s="22" t="s">
        <v>1554</v>
      </c>
      <c r="F12" s="270" t="s">
        <v>1553</v>
      </c>
      <c r="G12" s="270"/>
      <c r="H12" s="270"/>
      <c r="I12" s="22" t="s">
        <v>450</v>
      </c>
      <c r="J12" s="270" t="s">
        <v>17</v>
      </c>
      <c r="K12" s="270"/>
      <c r="L12" s="21" t="s">
        <v>29</v>
      </c>
      <c r="M12" s="21">
        <v>5</v>
      </c>
      <c r="N12" s="249" t="s">
        <v>19</v>
      </c>
      <c r="O12" s="249"/>
      <c r="P12" s="249"/>
      <c r="Q12" s="21" t="s">
        <v>18</v>
      </c>
      <c r="W12" s="42">
        <f t="shared" si="0"/>
        <v>0</v>
      </c>
    </row>
    <row r="13" spans="2:23" ht="30" customHeight="1">
      <c r="B13" s="26"/>
      <c r="C13" s="249">
        <v>2018</v>
      </c>
      <c r="D13" s="249"/>
      <c r="E13" s="22" t="s">
        <v>1552</v>
      </c>
      <c r="F13" s="270" t="s">
        <v>1551</v>
      </c>
      <c r="G13" s="270"/>
      <c r="H13" s="270"/>
      <c r="I13" s="22" t="s">
        <v>450</v>
      </c>
      <c r="J13" s="270" t="s">
        <v>17</v>
      </c>
      <c r="K13" s="270"/>
      <c r="L13" s="21" t="s">
        <v>29</v>
      </c>
      <c r="M13" s="21">
        <v>5</v>
      </c>
      <c r="N13" s="249" t="s">
        <v>19</v>
      </c>
      <c r="O13" s="249"/>
      <c r="P13" s="249"/>
      <c r="Q13" s="21" t="s">
        <v>18</v>
      </c>
      <c r="W13" s="42">
        <f t="shared" si="0"/>
        <v>0</v>
      </c>
    </row>
    <row r="14" spans="2:23" ht="30" customHeight="1">
      <c r="B14" s="26"/>
      <c r="C14" s="249">
        <v>2018</v>
      </c>
      <c r="D14" s="249"/>
      <c r="E14" s="22" t="s">
        <v>1550</v>
      </c>
      <c r="F14" s="270" t="s">
        <v>1549</v>
      </c>
      <c r="G14" s="270"/>
      <c r="H14" s="270"/>
      <c r="I14" s="22" t="s">
        <v>450</v>
      </c>
      <c r="J14" s="270" t="s">
        <v>17</v>
      </c>
      <c r="K14" s="270"/>
      <c r="L14" s="21" t="s">
        <v>29</v>
      </c>
      <c r="M14" s="21">
        <v>5</v>
      </c>
      <c r="N14" s="249" t="s">
        <v>19</v>
      </c>
      <c r="O14" s="249"/>
      <c r="P14" s="249"/>
      <c r="Q14" s="21" t="s">
        <v>18</v>
      </c>
      <c r="W14" s="42">
        <f t="shared" si="0"/>
        <v>0</v>
      </c>
    </row>
    <row r="15" spans="2:23" ht="30" customHeight="1">
      <c r="B15" s="26"/>
      <c r="C15" s="249">
        <v>2018</v>
      </c>
      <c r="D15" s="249"/>
      <c r="E15" s="22" t="s">
        <v>1548</v>
      </c>
      <c r="F15" s="270" t="s">
        <v>1547</v>
      </c>
      <c r="G15" s="270"/>
      <c r="H15" s="270"/>
      <c r="I15" s="22" t="s">
        <v>450</v>
      </c>
      <c r="J15" s="270" t="s">
        <v>17</v>
      </c>
      <c r="K15" s="270"/>
      <c r="L15" s="21" t="s">
        <v>29</v>
      </c>
      <c r="M15" s="21">
        <v>5</v>
      </c>
      <c r="N15" s="249" t="s">
        <v>19</v>
      </c>
      <c r="O15" s="249"/>
      <c r="P15" s="249"/>
      <c r="Q15" s="21" t="s">
        <v>18</v>
      </c>
      <c r="W15" s="42">
        <f t="shared" si="0"/>
        <v>0</v>
      </c>
    </row>
    <row r="16" spans="2:23" ht="30" customHeight="1">
      <c r="B16" s="26"/>
      <c r="C16" s="249">
        <v>2018</v>
      </c>
      <c r="D16" s="249"/>
      <c r="E16" s="22" t="s">
        <v>1546</v>
      </c>
      <c r="F16" s="270" t="s">
        <v>1545</v>
      </c>
      <c r="G16" s="270"/>
      <c r="H16" s="270"/>
      <c r="I16" s="22" t="s">
        <v>450</v>
      </c>
      <c r="J16" s="270" t="s">
        <v>17</v>
      </c>
      <c r="K16" s="270"/>
      <c r="L16" s="21" t="s">
        <v>29</v>
      </c>
      <c r="M16" s="21">
        <v>5</v>
      </c>
      <c r="N16" s="249" t="s">
        <v>19</v>
      </c>
      <c r="O16" s="249"/>
      <c r="P16" s="249"/>
      <c r="Q16" s="21" t="s">
        <v>18</v>
      </c>
      <c r="W16" s="42">
        <f t="shared" si="0"/>
        <v>0</v>
      </c>
    </row>
    <row r="17" spans="1:23" s="41" customFormat="1" ht="30" customHeight="1">
      <c r="B17" s="24"/>
      <c r="C17" s="259">
        <v>2018</v>
      </c>
      <c r="D17" s="259"/>
      <c r="E17" s="8" t="s">
        <v>1544</v>
      </c>
      <c r="F17" s="261" t="s">
        <v>1543</v>
      </c>
      <c r="G17" s="261"/>
      <c r="H17" s="261"/>
      <c r="I17" s="8" t="s">
        <v>450</v>
      </c>
      <c r="J17" s="261" t="s">
        <v>17</v>
      </c>
      <c r="K17" s="261"/>
      <c r="L17" s="16" t="s">
        <v>18</v>
      </c>
      <c r="M17" s="16">
        <v>3</v>
      </c>
      <c r="N17" s="259" t="s">
        <v>19</v>
      </c>
      <c r="O17" s="259"/>
      <c r="P17" s="259"/>
      <c r="Q17" s="16" t="s">
        <v>18</v>
      </c>
      <c r="R17" s="40"/>
      <c r="S17" s="40"/>
      <c r="T17" s="40"/>
      <c r="U17" s="40"/>
      <c r="V17" s="40"/>
      <c r="W17" s="40">
        <f t="shared" si="0"/>
        <v>0</v>
      </c>
    </row>
    <row r="18" spans="1:23" ht="30" customHeight="1">
      <c r="B18" s="23"/>
      <c r="C18" s="249">
        <v>2018</v>
      </c>
      <c r="D18" s="249"/>
      <c r="E18" s="22" t="s">
        <v>1542</v>
      </c>
      <c r="F18" s="270" t="s">
        <v>1541</v>
      </c>
      <c r="G18" s="270"/>
      <c r="H18" s="270"/>
      <c r="I18" s="22" t="s">
        <v>450</v>
      </c>
      <c r="J18" s="270" t="s">
        <v>17</v>
      </c>
      <c r="K18" s="270"/>
      <c r="L18" s="21" t="s">
        <v>29</v>
      </c>
      <c r="M18" s="21">
        <v>4</v>
      </c>
      <c r="N18" s="249" t="s">
        <v>19</v>
      </c>
      <c r="O18" s="249"/>
      <c r="P18" s="249"/>
      <c r="Q18" s="21" t="s">
        <v>18</v>
      </c>
      <c r="W18" s="42">
        <f t="shared" si="0"/>
        <v>0</v>
      </c>
    </row>
    <row r="19" spans="1:23" ht="30" customHeight="1">
      <c r="B19" s="23"/>
      <c r="C19" s="249">
        <v>2018</v>
      </c>
      <c r="D19" s="249"/>
      <c r="E19" s="22" t="s">
        <v>1540</v>
      </c>
      <c r="F19" s="270" t="s">
        <v>1539</v>
      </c>
      <c r="G19" s="270"/>
      <c r="H19" s="270"/>
      <c r="I19" s="22" t="s">
        <v>450</v>
      </c>
      <c r="J19" s="270" t="s">
        <v>17</v>
      </c>
      <c r="K19" s="270"/>
      <c r="L19" s="21" t="s">
        <v>29</v>
      </c>
      <c r="M19" s="21">
        <v>4</v>
      </c>
      <c r="N19" s="249" t="s">
        <v>19</v>
      </c>
      <c r="O19" s="249"/>
      <c r="P19" s="249"/>
      <c r="Q19" s="21" t="s">
        <v>18</v>
      </c>
      <c r="W19" s="42">
        <f t="shared" si="0"/>
        <v>0</v>
      </c>
    </row>
    <row r="20" spans="1:23" s="41" customFormat="1" ht="30" customHeight="1">
      <c r="B20" s="24"/>
      <c r="C20" s="259">
        <v>2018</v>
      </c>
      <c r="D20" s="259"/>
      <c r="E20" s="8" t="s">
        <v>1538</v>
      </c>
      <c r="F20" s="261" t="s">
        <v>1537</v>
      </c>
      <c r="G20" s="261"/>
      <c r="H20" s="261"/>
      <c r="I20" s="8" t="s">
        <v>450</v>
      </c>
      <c r="J20" s="261" t="s">
        <v>17</v>
      </c>
      <c r="K20" s="261"/>
      <c r="L20" s="16" t="s">
        <v>18</v>
      </c>
      <c r="M20" s="16">
        <v>3</v>
      </c>
      <c r="N20" s="259" t="s">
        <v>19</v>
      </c>
      <c r="O20" s="259"/>
      <c r="P20" s="259"/>
      <c r="Q20" s="16" t="s">
        <v>18</v>
      </c>
      <c r="R20" s="40"/>
      <c r="S20" s="40"/>
      <c r="T20" s="40"/>
      <c r="U20" s="40"/>
      <c r="V20" s="40"/>
      <c r="W20" s="40">
        <f t="shared" si="0"/>
        <v>0</v>
      </c>
    </row>
    <row r="21" spans="1:23" ht="30" customHeight="1">
      <c r="B21" s="23"/>
      <c r="C21" s="249">
        <v>2018</v>
      </c>
      <c r="D21" s="249"/>
      <c r="E21" s="22" t="s">
        <v>1536</v>
      </c>
      <c r="F21" s="270" t="s">
        <v>1535</v>
      </c>
      <c r="G21" s="270"/>
      <c r="H21" s="270"/>
      <c r="I21" s="22" t="s">
        <v>450</v>
      </c>
      <c r="J21" s="270" t="s">
        <v>17</v>
      </c>
      <c r="K21" s="270"/>
      <c r="L21" s="21" t="s">
        <v>29</v>
      </c>
      <c r="M21" s="21">
        <v>4</v>
      </c>
      <c r="N21" s="249" t="s">
        <v>19</v>
      </c>
      <c r="O21" s="249"/>
      <c r="P21" s="249"/>
      <c r="Q21" s="21" t="s">
        <v>18</v>
      </c>
      <c r="W21" s="42">
        <f t="shared" si="0"/>
        <v>0</v>
      </c>
    </row>
    <row r="22" spans="1:23" ht="30" customHeight="1">
      <c r="B22" s="23"/>
      <c r="C22" s="249">
        <v>2018</v>
      </c>
      <c r="D22" s="249"/>
      <c r="E22" s="22" t="s">
        <v>1534</v>
      </c>
      <c r="F22" s="270" t="s">
        <v>1533</v>
      </c>
      <c r="G22" s="270"/>
      <c r="H22" s="270"/>
      <c r="I22" s="22" t="s">
        <v>450</v>
      </c>
      <c r="J22" s="270" t="s">
        <v>17</v>
      </c>
      <c r="K22" s="270"/>
      <c r="L22" s="21" t="s">
        <v>29</v>
      </c>
      <c r="M22" s="21">
        <v>4</v>
      </c>
      <c r="N22" s="249" t="s">
        <v>19</v>
      </c>
      <c r="O22" s="249"/>
      <c r="P22" s="249"/>
      <c r="Q22" s="21" t="s">
        <v>18</v>
      </c>
      <c r="W22" s="42">
        <f t="shared" si="0"/>
        <v>0</v>
      </c>
    </row>
    <row r="23" spans="1:23" s="41" customFormat="1" ht="30" customHeight="1">
      <c r="B23" s="24"/>
      <c r="C23" s="259">
        <v>2018</v>
      </c>
      <c r="D23" s="259"/>
      <c r="E23" s="8" t="s">
        <v>1532</v>
      </c>
      <c r="F23" s="261" t="s">
        <v>1531</v>
      </c>
      <c r="G23" s="261"/>
      <c r="H23" s="261"/>
      <c r="I23" s="8" t="s">
        <v>450</v>
      </c>
      <c r="J23" s="261" t="s">
        <v>17</v>
      </c>
      <c r="K23" s="261"/>
      <c r="L23" s="16" t="s">
        <v>18</v>
      </c>
      <c r="M23" s="16">
        <v>3</v>
      </c>
      <c r="N23" s="259" t="s">
        <v>19</v>
      </c>
      <c r="O23" s="259"/>
      <c r="P23" s="259"/>
      <c r="Q23" s="16" t="s">
        <v>18</v>
      </c>
      <c r="R23" s="40"/>
      <c r="S23" s="40"/>
      <c r="T23" s="40"/>
      <c r="U23" s="40"/>
      <c r="V23" s="40"/>
      <c r="W23" s="40">
        <f t="shared" si="0"/>
        <v>0</v>
      </c>
    </row>
    <row r="24" spans="1:23" ht="30" customHeight="1">
      <c r="B24" s="23"/>
      <c r="C24" s="249">
        <v>2018</v>
      </c>
      <c r="D24" s="249"/>
      <c r="E24" s="22" t="s">
        <v>1530</v>
      </c>
      <c r="F24" s="270" t="s">
        <v>1529</v>
      </c>
      <c r="G24" s="270"/>
      <c r="H24" s="270"/>
      <c r="I24" s="22" t="s">
        <v>450</v>
      </c>
      <c r="J24" s="270" t="s">
        <v>17</v>
      </c>
      <c r="K24" s="270"/>
      <c r="L24" s="21" t="s">
        <v>29</v>
      </c>
      <c r="M24" s="21">
        <v>4</v>
      </c>
      <c r="N24" s="249" t="s">
        <v>19</v>
      </c>
      <c r="O24" s="249"/>
      <c r="P24" s="249"/>
      <c r="Q24" s="21" t="s">
        <v>18</v>
      </c>
      <c r="W24" s="42">
        <f t="shared" si="0"/>
        <v>0</v>
      </c>
    </row>
    <row r="25" spans="1:23" s="39" customFormat="1" ht="30" customHeight="1">
      <c r="B25" s="25"/>
      <c r="C25" s="256">
        <v>2018</v>
      </c>
      <c r="D25" s="256"/>
      <c r="E25" s="20" t="s">
        <v>1528</v>
      </c>
      <c r="F25" s="258" t="s">
        <v>1527</v>
      </c>
      <c r="G25" s="258"/>
      <c r="H25" s="258"/>
      <c r="I25" s="20" t="s">
        <v>450</v>
      </c>
      <c r="J25" s="258" t="s">
        <v>17</v>
      </c>
      <c r="K25" s="258"/>
      <c r="L25" s="19" t="s">
        <v>18</v>
      </c>
      <c r="M25" s="19">
        <v>2</v>
      </c>
      <c r="N25" s="256" t="s">
        <v>19</v>
      </c>
      <c r="O25" s="256"/>
      <c r="P25" s="256"/>
      <c r="Q25" s="19" t="s">
        <v>18</v>
      </c>
      <c r="R25" s="38"/>
      <c r="S25" s="38"/>
      <c r="T25" s="38"/>
      <c r="U25" s="38">
        <f>U26+U35+U41+U51+U55+U60+U66+U75+U81+U87</f>
        <v>10000</v>
      </c>
      <c r="V25" s="38"/>
      <c r="W25" s="38">
        <f t="shared" si="0"/>
        <v>10000</v>
      </c>
    </row>
    <row r="26" spans="1:23" s="41" customFormat="1" ht="30" customHeight="1">
      <c r="B26" s="24"/>
      <c r="C26" s="259">
        <v>2018</v>
      </c>
      <c r="D26" s="259"/>
      <c r="E26" s="8" t="s">
        <v>1526</v>
      </c>
      <c r="F26" s="261" t="s">
        <v>1525</v>
      </c>
      <c r="G26" s="261"/>
      <c r="H26" s="261"/>
      <c r="I26" s="8" t="s">
        <v>450</v>
      </c>
      <c r="J26" s="261" t="s">
        <v>17</v>
      </c>
      <c r="K26" s="261"/>
      <c r="L26" s="16" t="s">
        <v>18</v>
      </c>
      <c r="M26" s="16">
        <v>3</v>
      </c>
      <c r="N26" s="259" t="s">
        <v>19</v>
      </c>
      <c r="O26" s="259"/>
      <c r="P26" s="259"/>
      <c r="Q26" s="16" t="s">
        <v>18</v>
      </c>
      <c r="R26" s="40"/>
      <c r="S26" s="40"/>
      <c r="T26" s="40"/>
      <c r="U26" s="40">
        <f>U27+U28+U29+U30+U31+U32+U33+U34</f>
        <v>7500</v>
      </c>
      <c r="V26" s="40"/>
      <c r="W26" s="40">
        <f t="shared" si="0"/>
        <v>7500</v>
      </c>
    </row>
    <row r="27" spans="1:23" ht="30" customHeight="1">
      <c r="B27" s="23"/>
      <c r="C27" s="249">
        <v>2018</v>
      </c>
      <c r="D27" s="249"/>
      <c r="E27" s="22" t="s">
        <v>1524</v>
      </c>
      <c r="F27" s="270" t="s">
        <v>1523</v>
      </c>
      <c r="G27" s="270"/>
      <c r="H27" s="270"/>
      <c r="I27" s="22" t="s">
        <v>450</v>
      </c>
      <c r="J27" s="270" t="s">
        <v>17</v>
      </c>
      <c r="K27" s="270"/>
      <c r="L27" s="21" t="s">
        <v>29</v>
      </c>
      <c r="M27" s="21">
        <v>4</v>
      </c>
      <c r="N27" s="249" t="s">
        <v>19</v>
      </c>
      <c r="O27" s="249"/>
      <c r="P27" s="249"/>
      <c r="Q27" s="21" t="s">
        <v>29</v>
      </c>
      <c r="U27" s="42">
        <v>2500</v>
      </c>
      <c r="W27" s="42">
        <f t="shared" si="0"/>
        <v>2500</v>
      </c>
    </row>
    <row r="28" spans="1:23" ht="30" customHeight="1">
      <c r="B28" s="23"/>
      <c r="C28" s="249">
        <v>2018</v>
      </c>
      <c r="D28" s="249"/>
      <c r="E28" s="22" t="s">
        <v>1522</v>
      </c>
      <c r="F28" s="270" t="s">
        <v>1521</v>
      </c>
      <c r="G28" s="270"/>
      <c r="H28" s="270"/>
      <c r="I28" s="22" t="s">
        <v>450</v>
      </c>
      <c r="J28" s="270" t="s">
        <v>17</v>
      </c>
      <c r="K28" s="270"/>
      <c r="L28" s="21" t="s">
        <v>29</v>
      </c>
      <c r="M28" s="21">
        <v>4</v>
      </c>
      <c r="N28" s="249" t="s">
        <v>19</v>
      </c>
      <c r="O28" s="249"/>
      <c r="P28" s="249"/>
      <c r="Q28" s="21" t="s">
        <v>29</v>
      </c>
      <c r="U28" s="42">
        <v>2500</v>
      </c>
      <c r="W28" s="42">
        <f t="shared" si="0"/>
        <v>2500</v>
      </c>
    </row>
    <row r="29" spans="1:23" ht="30" customHeight="1">
      <c r="A29" s="26"/>
      <c r="C29" s="249">
        <v>2018</v>
      </c>
      <c r="D29" s="249"/>
      <c r="E29" s="22" t="s">
        <v>1520</v>
      </c>
      <c r="F29" s="270" t="s">
        <v>1519</v>
      </c>
      <c r="G29" s="270"/>
      <c r="H29" s="270"/>
      <c r="I29" s="22" t="s">
        <v>450</v>
      </c>
      <c r="J29" s="270" t="s">
        <v>17</v>
      </c>
      <c r="K29" s="270"/>
      <c r="L29" s="21" t="s">
        <v>29</v>
      </c>
      <c r="M29" s="21">
        <v>4</v>
      </c>
      <c r="N29" s="249" t="s">
        <v>19</v>
      </c>
      <c r="O29" s="249"/>
      <c r="P29" s="249"/>
      <c r="Q29" s="21" t="s">
        <v>18</v>
      </c>
      <c r="W29" s="42">
        <f t="shared" si="0"/>
        <v>0</v>
      </c>
    </row>
    <row r="30" spans="1:23" ht="30" customHeight="1">
      <c r="B30" s="23"/>
      <c r="C30" s="249">
        <v>2018</v>
      </c>
      <c r="D30" s="249"/>
      <c r="E30" s="22" t="s">
        <v>1518</v>
      </c>
      <c r="F30" s="270" t="s">
        <v>1517</v>
      </c>
      <c r="G30" s="270"/>
      <c r="H30" s="270"/>
      <c r="I30" s="22" t="s">
        <v>450</v>
      </c>
      <c r="J30" s="270" t="s">
        <v>17</v>
      </c>
      <c r="K30" s="270"/>
      <c r="L30" s="21" t="s">
        <v>29</v>
      </c>
      <c r="M30" s="21">
        <v>4</v>
      </c>
      <c r="N30" s="249" t="s">
        <v>19</v>
      </c>
      <c r="O30" s="249"/>
      <c r="P30" s="249"/>
      <c r="Q30" s="21" t="s">
        <v>18</v>
      </c>
      <c r="U30" s="42">
        <v>2500</v>
      </c>
      <c r="W30" s="42">
        <f t="shared" si="0"/>
        <v>2500</v>
      </c>
    </row>
    <row r="31" spans="1:23" ht="30" customHeight="1">
      <c r="B31" s="23"/>
      <c r="C31" s="249">
        <v>2018</v>
      </c>
      <c r="D31" s="249"/>
      <c r="E31" s="22" t="s">
        <v>1516</v>
      </c>
      <c r="F31" s="270" t="s">
        <v>1515</v>
      </c>
      <c r="G31" s="270"/>
      <c r="H31" s="270"/>
      <c r="I31" s="22" t="s">
        <v>450</v>
      </c>
      <c r="J31" s="270" t="s">
        <v>17</v>
      </c>
      <c r="K31" s="270"/>
      <c r="L31" s="21" t="s">
        <v>29</v>
      </c>
      <c r="M31" s="21">
        <v>4</v>
      </c>
      <c r="N31" s="249" t="s">
        <v>19</v>
      </c>
      <c r="O31" s="249"/>
      <c r="P31" s="249"/>
      <c r="Q31" s="21" t="s">
        <v>29</v>
      </c>
      <c r="W31" s="42">
        <f t="shared" si="0"/>
        <v>0</v>
      </c>
    </row>
    <row r="32" spans="1:23" ht="30" customHeight="1">
      <c r="B32" s="23"/>
      <c r="C32" s="249">
        <v>2018</v>
      </c>
      <c r="D32" s="249"/>
      <c r="E32" s="22" t="s">
        <v>1514</v>
      </c>
      <c r="F32" s="270" t="s">
        <v>1513</v>
      </c>
      <c r="G32" s="270"/>
      <c r="H32" s="270"/>
      <c r="I32" s="22" t="s">
        <v>450</v>
      </c>
      <c r="J32" s="270" t="s">
        <v>17</v>
      </c>
      <c r="K32" s="270"/>
      <c r="L32" s="21" t="s">
        <v>29</v>
      </c>
      <c r="M32" s="21">
        <v>4</v>
      </c>
      <c r="N32" s="249" t="s">
        <v>19</v>
      </c>
      <c r="O32" s="249"/>
      <c r="P32" s="249"/>
      <c r="Q32" s="21" t="s">
        <v>18</v>
      </c>
      <c r="W32" s="42">
        <f t="shared" si="0"/>
        <v>0</v>
      </c>
    </row>
    <row r="33" spans="2:23" ht="30" customHeight="1">
      <c r="B33" s="23"/>
      <c r="C33" s="249">
        <v>2018</v>
      </c>
      <c r="D33" s="249"/>
      <c r="E33" s="22" t="s">
        <v>1512</v>
      </c>
      <c r="F33" s="270" t="s">
        <v>1511</v>
      </c>
      <c r="G33" s="270"/>
      <c r="H33" s="270"/>
      <c r="I33" s="22" t="s">
        <v>450</v>
      </c>
      <c r="J33" s="270" t="s">
        <v>17</v>
      </c>
      <c r="K33" s="270"/>
      <c r="L33" s="21" t="s">
        <v>29</v>
      </c>
      <c r="M33" s="21">
        <v>4</v>
      </c>
      <c r="N33" s="249" t="s">
        <v>19</v>
      </c>
      <c r="O33" s="249"/>
      <c r="P33" s="249"/>
      <c r="Q33" s="21" t="s">
        <v>29</v>
      </c>
      <c r="W33" s="42">
        <f t="shared" si="0"/>
        <v>0</v>
      </c>
    </row>
    <row r="34" spans="2:23" ht="30" customHeight="1">
      <c r="B34" s="23"/>
      <c r="C34" s="249">
        <v>2018</v>
      </c>
      <c r="D34" s="249"/>
      <c r="E34" s="22" t="s">
        <v>1510</v>
      </c>
      <c r="F34" s="270" t="s">
        <v>1509</v>
      </c>
      <c r="G34" s="270"/>
      <c r="H34" s="270"/>
      <c r="I34" s="22" t="s">
        <v>450</v>
      </c>
      <c r="J34" s="270" t="s">
        <v>17</v>
      </c>
      <c r="K34" s="270"/>
      <c r="L34" s="21" t="s">
        <v>29</v>
      </c>
      <c r="M34" s="21">
        <v>4</v>
      </c>
      <c r="N34" s="249" t="s">
        <v>19</v>
      </c>
      <c r="O34" s="249"/>
      <c r="P34" s="249"/>
      <c r="Q34" s="21" t="s">
        <v>29</v>
      </c>
      <c r="W34" s="42">
        <f t="shared" si="0"/>
        <v>0</v>
      </c>
    </row>
    <row r="35" spans="2:23" s="41" customFormat="1" ht="30" customHeight="1">
      <c r="B35" s="24"/>
      <c r="C35" s="259">
        <v>2018</v>
      </c>
      <c r="D35" s="259"/>
      <c r="E35" s="8" t="s">
        <v>1508</v>
      </c>
      <c r="F35" s="261" t="s">
        <v>1507</v>
      </c>
      <c r="G35" s="261"/>
      <c r="H35" s="261"/>
      <c r="I35" s="8" t="s">
        <v>450</v>
      </c>
      <c r="J35" s="261" t="s">
        <v>17</v>
      </c>
      <c r="K35" s="261"/>
      <c r="L35" s="16" t="s">
        <v>18</v>
      </c>
      <c r="M35" s="16">
        <v>3</v>
      </c>
      <c r="N35" s="259" t="s">
        <v>19</v>
      </c>
      <c r="O35" s="259"/>
      <c r="P35" s="259"/>
      <c r="Q35" s="16" t="s">
        <v>18</v>
      </c>
      <c r="R35" s="40"/>
      <c r="S35" s="40"/>
      <c r="T35" s="40"/>
      <c r="U35" s="40"/>
      <c r="V35" s="40"/>
      <c r="W35" s="40">
        <f t="shared" si="0"/>
        <v>0</v>
      </c>
    </row>
    <row r="36" spans="2:23" ht="30" customHeight="1">
      <c r="B36" s="23"/>
      <c r="C36" s="249">
        <v>2018</v>
      </c>
      <c r="D36" s="249"/>
      <c r="E36" s="22" t="s">
        <v>1506</v>
      </c>
      <c r="F36" s="270" t="s">
        <v>1505</v>
      </c>
      <c r="G36" s="270"/>
      <c r="H36" s="270"/>
      <c r="I36" s="22" t="s">
        <v>450</v>
      </c>
      <c r="J36" s="270" t="s">
        <v>17</v>
      </c>
      <c r="K36" s="270"/>
      <c r="L36" s="21" t="s">
        <v>29</v>
      </c>
      <c r="M36" s="21">
        <v>4</v>
      </c>
      <c r="N36" s="249" t="s">
        <v>19</v>
      </c>
      <c r="O36" s="249"/>
      <c r="P36" s="249"/>
      <c r="Q36" s="21" t="s">
        <v>18</v>
      </c>
      <c r="W36" s="42">
        <f t="shared" si="0"/>
        <v>0</v>
      </c>
    </row>
    <row r="37" spans="2:23" ht="30" customHeight="1">
      <c r="B37" s="23"/>
      <c r="C37" s="249">
        <v>2018</v>
      </c>
      <c r="D37" s="249"/>
      <c r="E37" s="22" t="s">
        <v>1504</v>
      </c>
      <c r="F37" s="270" t="s">
        <v>1503</v>
      </c>
      <c r="G37" s="270"/>
      <c r="H37" s="270"/>
      <c r="I37" s="22" t="s">
        <v>450</v>
      </c>
      <c r="J37" s="270" t="s">
        <v>17</v>
      </c>
      <c r="K37" s="270"/>
      <c r="L37" s="21" t="s">
        <v>29</v>
      </c>
      <c r="M37" s="21">
        <v>4</v>
      </c>
      <c r="N37" s="249" t="s">
        <v>19</v>
      </c>
      <c r="O37" s="249"/>
      <c r="P37" s="249"/>
      <c r="Q37" s="21" t="s">
        <v>18</v>
      </c>
      <c r="W37" s="42">
        <f t="shared" si="0"/>
        <v>0</v>
      </c>
    </row>
    <row r="38" spans="2:23" ht="30" customHeight="1">
      <c r="B38" s="23"/>
      <c r="C38" s="249">
        <v>2018</v>
      </c>
      <c r="D38" s="249"/>
      <c r="E38" s="22" t="s">
        <v>1502</v>
      </c>
      <c r="F38" s="270" t="s">
        <v>1501</v>
      </c>
      <c r="G38" s="270"/>
      <c r="H38" s="270"/>
      <c r="I38" s="22" t="s">
        <v>450</v>
      </c>
      <c r="J38" s="270" t="s">
        <v>17</v>
      </c>
      <c r="K38" s="270"/>
      <c r="L38" s="21" t="s">
        <v>29</v>
      </c>
      <c r="M38" s="21">
        <v>4</v>
      </c>
      <c r="N38" s="249" t="s">
        <v>19</v>
      </c>
      <c r="O38" s="249"/>
      <c r="P38" s="249"/>
      <c r="Q38" s="21" t="s">
        <v>18</v>
      </c>
      <c r="W38" s="42">
        <f t="shared" si="0"/>
        <v>0</v>
      </c>
    </row>
    <row r="39" spans="2:23" ht="30" customHeight="1">
      <c r="B39" s="23"/>
      <c r="C39" s="249">
        <v>2018</v>
      </c>
      <c r="D39" s="249"/>
      <c r="E39" s="22" t="s">
        <v>1500</v>
      </c>
      <c r="F39" s="270" t="s">
        <v>1499</v>
      </c>
      <c r="G39" s="270"/>
      <c r="H39" s="270"/>
      <c r="I39" s="22" t="s">
        <v>450</v>
      </c>
      <c r="J39" s="270" t="s">
        <v>17</v>
      </c>
      <c r="K39" s="270"/>
      <c r="L39" s="21" t="s">
        <v>29</v>
      </c>
      <c r="M39" s="21">
        <v>4</v>
      </c>
      <c r="N39" s="249" t="s">
        <v>19</v>
      </c>
      <c r="O39" s="249"/>
      <c r="P39" s="249"/>
      <c r="Q39" s="21" t="s">
        <v>18</v>
      </c>
      <c r="W39" s="42">
        <f t="shared" si="0"/>
        <v>0</v>
      </c>
    </row>
    <row r="40" spans="2:23" ht="30" customHeight="1">
      <c r="B40" s="23"/>
      <c r="C40" s="249">
        <v>2018</v>
      </c>
      <c r="D40" s="249"/>
      <c r="E40" s="22" t="s">
        <v>1498</v>
      </c>
      <c r="F40" s="270" t="s">
        <v>1497</v>
      </c>
      <c r="G40" s="270"/>
      <c r="H40" s="270"/>
      <c r="I40" s="22" t="s">
        <v>450</v>
      </c>
      <c r="J40" s="270" t="s">
        <v>17</v>
      </c>
      <c r="K40" s="270"/>
      <c r="L40" s="21" t="s">
        <v>29</v>
      </c>
      <c r="M40" s="21">
        <v>4</v>
      </c>
      <c r="N40" s="249" t="s">
        <v>19</v>
      </c>
      <c r="O40" s="249"/>
      <c r="P40" s="249"/>
      <c r="Q40" s="21" t="s">
        <v>18</v>
      </c>
      <c r="W40" s="42">
        <f t="shared" si="0"/>
        <v>0</v>
      </c>
    </row>
    <row r="41" spans="2:23" s="41" customFormat="1" ht="30" customHeight="1">
      <c r="B41" s="24"/>
      <c r="C41" s="259">
        <v>2018</v>
      </c>
      <c r="D41" s="259"/>
      <c r="E41" s="8" t="s">
        <v>1496</v>
      </c>
      <c r="F41" s="261" t="s">
        <v>1495</v>
      </c>
      <c r="G41" s="261"/>
      <c r="H41" s="261"/>
      <c r="I41" s="8" t="s">
        <v>450</v>
      </c>
      <c r="J41" s="261" t="s">
        <v>17</v>
      </c>
      <c r="K41" s="261"/>
      <c r="L41" s="16" t="s">
        <v>18</v>
      </c>
      <c r="M41" s="16">
        <v>3</v>
      </c>
      <c r="N41" s="259" t="s">
        <v>19</v>
      </c>
      <c r="O41" s="259"/>
      <c r="P41" s="259"/>
      <c r="Q41" s="16" t="s">
        <v>18</v>
      </c>
      <c r="R41" s="40"/>
      <c r="S41" s="40"/>
      <c r="T41" s="40"/>
      <c r="U41" s="40"/>
      <c r="V41" s="40"/>
      <c r="W41" s="40">
        <f t="shared" si="0"/>
        <v>0</v>
      </c>
    </row>
    <row r="42" spans="2:23" ht="30" customHeight="1">
      <c r="B42" s="23"/>
      <c r="C42" s="249">
        <v>2018</v>
      </c>
      <c r="D42" s="249"/>
      <c r="E42" s="22" t="s">
        <v>1494</v>
      </c>
      <c r="F42" s="270" t="s">
        <v>1492</v>
      </c>
      <c r="G42" s="270"/>
      <c r="H42" s="270"/>
      <c r="I42" s="22" t="s">
        <v>450</v>
      </c>
      <c r="J42" s="270" t="s">
        <v>17</v>
      </c>
      <c r="K42" s="270"/>
      <c r="L42" s="21" t="s">
        <v>18</v>
      </c>
      <c r="M42" s="21">
        <v>4</v>
      </c>
      <c r="N42" s="249" t="s">
        <v>19</v>
      </c>
      <c r="O42" s="249"/>
      <c r="P42" s="249"/>
      <c r="Q42" s="21" t="s">
        <v>18</v>
      </c>
      <c r="W42" s="42">
        <f t="shared" si="0"/>
        <v>0</v>
      </c>
    </row>
    <row r="43" spans="2:23" ht="30" customHeight="1">
      <c r="B43" s="26"/>
      <c r="C43" s="249">
        <v>2018</v>
      </c>
      <c r="D43" s="249"/>
      <c r="E43" s="22" t="s">
        <v>1493</v>
      </c>
      <c r="F43" s="270" t="s">
        <v>1492</v>
      </c>
      <c r="G43" s="270"/>
      <c r="H43" s="270"/>
      <c r="I43" s="22" t="s">
        <v>450</v>
      </c>
      <c r="J43" s="270" t="s">
        <v>17</v>
      </c>
      <c r="K43" s="270"/>
      <c r="L43" s="21" t="s">
        <v>29</v>
      </c>
      <c r="M43" s="21">
        <v>5</v>
      </c>
      <c r="N43" s="249" t="s">
        <v>19</v>
      </c>
      <c r="O43" s="249"/>
      <c r="P43" s="249"/>
      <c r="Q43" s="21" t="s">
        <v>18</v>
      </c>
      <c r="W43" s="42">
        <f t="shared" si="0"/>
        <v>0</v>
      </c>
    </row>
    <row r="44" spans="2:23" ht="30" customHeight="1">
      <c r="B44" s="26"/>
      <c r="C44" s="249">
        <v>2018</v>
      </c>
      <c r="D44" s="249"/>
      <c r="E44" s="22" t="s">
        <v>1491</v>
      </c>
      <c r="F44" s="270" t="s">
        <v>1490</v>
      </c>
      <c r="G44" s="270"/>
      <c r="H44" s="270"/>
      <c r="I44" s="22" t="s">
        <v>450</v>
      </c>
      <c r="J44" s="270" t="s">
        <v>17</v>
      </c>
      <c r="K44" s="270"/>
      <c r="L44" s="21" t="s">
        <v>29</v>
      </c>
      <c r="M44" s="21">
        <v>5</v>
      </c>
      <c r="N44" s="249" t="s">
        <v>19</v>
      </c>
      <c r="O44" s="249"/>
      <c r="P44" s="249"/>
      <c r="Q44" s="21" t="s">
        <v>18</v>
      </c>
      <c r="W44" s="42">
        <f t="shared" si="0"/>
        <v>0</v>
      </c>
    </row>
    <row r="45" spans="2:23" ht="30" customHeight="1">
      <c r="B45" s="26"/>
      <c r="C45" s="249">
        <v>2018</v>
      </c>
      <c r="D45" s="249"/>
      <c r="E45" s="22" t="s">
        <v>1489</v>
      </c>
      <c r="F45" s="270" t="s">
        <v>1488</v>
      </c>
      <c r="G45" s="270"/>
      <c r="H45" s="270"/>
      <c r="I45" s="22" t="s">
        <v>450</v>
      </c>
      <c r="J45" s="270" t="s">
        <v>17</v>
      </c>
      <c r="K45" s="270"/>
      <c r="L45" s="21" t="s">
        <v>29</v>
      </c>
      <c r="M45" s="21">
        <v>5</v>
      </c>
      <c r="N45" s="249" t="s">
        <v>19</v>
      </c>
      <c r="O45" s="249"/>
      <c r="P45" s="249"/>
      <c r="Q45" s="21" t="s">
        <v>18</v>
      </c>
      <c r="W45" s="42">
        <f t="shared" si="0"/>
        <v>0</v>
      </c>
    </row>
    <row r="46" spans="2:23" ht="30" customHeight="1">
      <c r="B46" s="26"/>
      <c r="C46" s="249">
        <v>2018</v>
      </c>
      <c r="D46" s="249"/>
      <c r="E46" s="22" t="s">
        <v>1487</v>
      </c>
      <c r="F46" s="270" t="s">
        <v>1486</v>
      </c>
      <c r="G46" s="270"/>
      <c r="H46" s="270"/>
      <c r="I46" s="22" t="s">
        <v>450</v>
      </c>
      <c r="J46" s="270" t="s">
        <v>17</v>
      </c>
      <c r="K46" s="270"/>
      <c r="L46" s="21" t="s">
        <v>29</v>
      </c>
      <c r="M46" s="21">
        <v>5</v>
      </c>
      <c r="N46" s="249" t="s">
        <v>19</v>
      </c>
      <c r="O46" s="249"/>
      <c r="P46" s="249"/>
      <c r="Q46" s="21" t="s">
        <v>18</v>
      </c>
      <c r="W46" s="42">
        <f t="shared" si="0"/>
        <v>0</v>
      </c>
    </row>
    <row r="47" spans="2:23" ht="30" customHeight="1">
      <c r="B47" s="23"/>
      <c r="C47" s="249">
        <v>2018</v>
      </c>
      <c r="D47" s="249"/>
      <c r="E47" s="22" t="s">
        <v>1485</v>
      </c>
      <c r="F47" s="270" t="s">
        <v>1483</v>
      </c>
      <c r="G47" s="270"/>
      <c r="H47" s="270"/>
      <c r="I47" s="22" t="s">
        <v>450</v>
      </c>
      <c r="J47" s="270" t="s">
        <v>17</v>
      </c>
      <c r="K47" s="270"/>
      <c r="L47" s="21" t="s">
        <v>18</v>
      </c>
      <c r="M47" s="21">
        <v>4</v>
      </c>
      <c r="N47" s="249" t="s">
        <v>19</v>
      </c>
      <c r="O47" s="249"/>
      <c r="P47" s="249"/>
      <c r="Q47" s="21" t="s">
        <v>18</v>
      </c>
      <c r="W47" s="42">
        <f t="shared" si="0"/>
        <v>0</v>
      </c>
    </row>
    <row r="48" spans="2:23" ht="30" customHeight="1">
      <c r="B48" s="26"/>
      <c r="C48" s="249">
        <v>2018</v>
      </c>
      <c r="D48" s="249"/>
      <c r="E48" s="22" t="s">
        <v>1484</v>
      </c>
      <c r="F48" s="270" t="s">
        <v>1483</v>
      </c>
      <c r="G48" s="270"/>
      <c r="H48" s="270"/>
      <c r="I48" s="22" t="s">
        <v>450</v>
      </c>
      <c r="J48" s="270" t="s">
        <v>17</v>
      </c>
      <c r="K48" s="270"/>
      <c r="L48" s="21" t="s">
        <v>29</v>
      </c>
      <c r="M48" s="21">
        <v>5</v>
      </c>
      <c r="N48" s="249" t="s">
        <v>19</v>
      </c>
      <c r="O48" s="249"/>
      <c r="P48" s="249"/>
      <c r="Q48" s="21" t="s">
        <v>18</v>
      </c>
      <c r="W48" s="42">
        <f t="shared" si="0"/>
        <v>0</v>
      </c>
    </row>
    <row r="49" spans="1:23" ht="30" customHeight="1">
      <c r="B49" s="26"/>
      <c r="C49" s="249">
        <v>2018</v>
      </c>
      <c r="D49" s="249"/>
      <c r="E49" s="22" t="s">
        <v>1482</v>
      </c>
      <c r="F49" s="270" t="s">
        <v>1481</v>
      </c>
      <c r="G49" s="270"/>
      <c r="H49" s="270"/>
      <c r="I49" s="22" t="s">
        <v>450</v>
      </c>
      <c r="J49" s="270" t="s">
        <v>17</v>
      </c>
      <c r="K49" s="270"/>
      <c r="L49" s="21" t="s">
        <v>29</v>
      </c>
      <c r="M49" s="21">
        <v>5</v>
      </c>
      <c r="N49" s="249" t="s">
        <v>19</v>
      </c>
      <c r="O49" s="249"/>
      <c r="P49" s="249"/>
      <c r="Q49" s="21" t="s">
        <v>18</v>
      </c>
      <c r="W49" s="42">
        <f t="shared" si="0"/>
        <v>0</v>
      </c>
    </row>
    <row r="50" spans="1:23" ht="30" customHeight="1">
      <c r="B50" s="26"/>
      <c r="C50" s="249">
        <v>2018</v>
      </c>
      <c r="D50" s="249"/>
      <c r="E50" s="22" t="s">
        <v>1480</v>
      </c>
      <c r="F50" s="270" t="s">
        <v>1479</v>
      </c>
      <c r="G50" s="270"/>
      <c r="H50" s="270"/>
      <c r="I50" s="22" t="s">
        <v>450</v>
      </c>
      <c r="J50" s="270" t="s">
        <v>17</v>
      </c>
      <c r="K50" s="270"/>
      <c r="L50" s="21" t="s">
        <v>29</v>
      </c>
      <c r="M50" s="21">
        <v>5</v>
      </c>
      <c r="N50" s="249" t="s">
        <v>19</v>
      </c>
      <c r="O50" s="249"/>
      <c r="P50" s="249"/>
      <c r="Q50" s="21" t="s">
        <v>18</v>
      </c>
      <c r="W50" s="42">
        <f t="shared" si="0"/>
        <v>0</v>
      </c>
    </row>
    <row r="51" spans="1:23" s="41" customFormat="1" ht="30" customHeight="1">
      <c r="B51" s="24"/>
      <c r="C51" s="259">
        <v>2018</v>
      </c>
      <c r="D51" s="259"/>
      <c r="E51" s="8" t="s">
        <v>1478</v>
      </c>
      <c r="F51" s="261" t="s">
        <v>1477</v>
      </c>
      <c r="G51" s="261"/>
      <c r="H51" s="261"/>
      <c r="I51" s="8" t="s">
        <v>450</v>
      </c>
      <c r="J51" s="261" t="s">
        <v>17</v>
      </c>
      <c r="K51" s="261"/>
      <c r="L51" s="16" t="s">
        <v>18</v>
      </c>
      <c r="M51" s="16">
        <v>3</v>
      </c>
      <c r="N51" s="259" t="s">
        <v>19</v>
      </c>
      <c r="O51" s="259"/>
      <c r="P51" s="259"/>
      <c r="Q51" s="16" t="s">
        <v>18</v>
      </c>
      <c r="R51" s="40"/>
      <c r="S51" s="40"/>
      <c r="T51" s="40"/>
      <c r="U51" s="40"/>
      <c r="V51" s="40"/>
      <c r="W51" s="40">
        <f t="shared" si="0"/>
        <v>0</v>
      </c>
    </row>
    <row r="52" spans="1:23" ht="30" customHeight="1">
      <c r="B52" s="23"/>
      <c r="C52" s="249">
        <v>2018</v>
      </c>
      <c r="D52" s="249"/>
      <c r="E52" s="22" t="s">
        <v>1476</v>
      </c>
      <c r="F52" s="270" t="s">
        <v>1475</v>
      </c>
      <c r="G52" s="270"/>
      <c r="H52" s="270"/>
      <c r="I52" s="22" t="s">
        <v>450</v>
      </c>
      <c r="J52" s="270" t="s">
        <v>17</v>
      </c>
      <c r="K52" s="270"/>
      <c r="L52" s="21" t="s">
        <v>29</v>
      </c>
      <c r="M52" s="21">
        <v>4</v>
      </c>
      <c r="N52" s="249" t="s">
        <v>19</v>
      </c>
      <c r="O52" s="249"/>
      <c r="P52" s="249"/>
      <c r="Q52" s="21" t="s">
        <v>29</v>
      </c>
      <c r="W52" s="42">
        <f t="shared" si="0"/>
        <v>0</v>
      </c>
    </row>
    <row r="53" spans="1:23" ht="30" customHeight="1">
      <c r="B53" s="23"/>
      <c r="C53" s="249">
        <v>2018</v>
      </c>
      <c r="D53" s="249"/>
      <c r="E53" s="22" t="s">
        <v>1474</v>
      </c>
      <c r="F53" s="270" t="s">
        <v>1473</v>
      </c>
      <c r="G53" s="270"/>
      <c r="H53" s="270"/>
      <c r="I53" s="22" t="s">
        <v>450</v>
      </c>
      <c r="J53" s="270" t="s">
        <v>17</v>
      </c>
      <c r="K53" s="270"/>
      <c r="L53" s="21" t="s">
        <v>29</v>
      </c>
      <c r="M53" s="21">
        <v>4</v>
      </c>
      <c r="N53" s="249" t="s">
        <v>19</v>
      </c>
      <c r="O53" s="249"/>
      <c r="P53" s="249"/>
      <c r="Q53" s="21" t="s">
        <v>18</v>
      </c>
      <c r="W53" s="42">
        <f t="shared" si="0"/>
        <v>0</v>
      </c>
    </row>
    <row r="54" spans="1:23" ht="30" customHeight="1">
      <c r="B54" s="23"/>
      <c r="C54" s="249">
        <v>2018</v>
      </c>
      <c r="D54" s="249"/>
      <c r="E54" s="22" t="s">
        <v>1472</v>
      </c>
      <c r="F54" s="270" t="s">
        <v>1471</v>
      </c>
      <c r="G54" s="270"/>
      <c r="H54" s="270"/>
      <c r="I54" s="22" t="s">
        <v>450</v>
      </c>
      <c r="J54" s="270" t="s">
        <v>17</v>
      </c>
      <c r="K54" s="270"/>
      <c r="L54" s="21" t="s">
        <v>29</v>
      </c>
      <c r="M54" s="21">
        <v>4</v>
      </c>
      <c r="N54" s="249" t="s">
        <v>19</v>
      </c>
      <c r="O54" s="249"/>
      <c r="P54" s="249"/>
      <c r="Q54" s="21" t="s">
        <v>18</v>
      </c>
      <c r="W54" s="42">
        <f t="shared" si="0"/>
        <v>0</v>
      </c>
    </row>
    <row r="55" spans="1:23" s="41" customFormat="1" ht="30" customHeight="1">
      <c r="B55" s="24"/>
      <c r="C55" s="259">
        <v>2018</v>
      </c>
      <c r="D55" s="259"/>
      <c r="E55" s="8" t="s">
        <v>1470</v>
      </c>
      <c r="F55" s="261" t="s">
        <v>1469</v>
      </c>
      <c r="G55" s="261"/>
      <c r="H55" s="261"/>
      <c r="I55" s="8" t="s">
        <v>450</v>
      </c>
      <c r="J55" s="261" t="s">
        <v>17</v>
      </c>
      <c r="K55" s="261"/>
      <c r="L55" s="16" t="s">
        <v>18</v>
      </c>
      <c r="M55" s="16">
        <v>3</v>
      </c>
      <c r="N55" s="259" t="s">
        <v>19</v>
      </c>
      <c r="O55" s="259"/>
      <c r="P55" s="259"/>
      <c r="Q55" s="16" t="s">
        <v>18</v>
      </c>
      <c r="R55" s="40"/>
      <c r="S55" s="40"/>
      <c r="T55" s="40"/>
      <c r="U55" s="40"/>
      <c r="V55" s="40"/>
      <c r="W55" s="40">
        <f t="shared" si="0"/>
        <v>0</v>
      </c>
    </row>
    <row r="56" spans="1:23" ht="30" customHeight="1">
      <c r="B56" s="23"/>
      <c r="C56" s="249">
        <v>2018</v>
      </c>
      <c r="D56" s="249"/>
      <c r="E56" s="22" t="s">
        <v>1468</v>
      </c>
      <c r="F56" s="270" t="s">
        <v>1467</v>
      </c>
      <c r="G56" s="270"/>
      <c r="H56" s="270"/>
      <c r="I56" s="22" t="s">
        <v>450</v>
      </c>
      <c r="J56" s="270" t="s">
        <v>17</v>
      </c>
      <c r="K56" s="270"/>
      <c r="L56" s="21" t="s">
        <v>29</v>
      </c>
      <c r="M56" s="21">
        <v>4</v>
      </c>
      <c r="N56" s="249" t="s">
        <v>19</v>
      </c>
      <c r="O56" s="249"/>
      <c r="P56" s="249"/>
      <c r="Q56" s="21" t="s">
        <v>29</v>
      </c>
      <c r="W56" s="42">
        <f t="shared" si="0"/>
        <v>0</v>
      </c>
    </row>
    <row r="57" spans="1:23" ht="30" customHeight="1">
      <c r="B57" s="23"/>
      <c r="C57" s="249">
        <v>2018</v>
      </c>
      <c r="D57" s="249"/>
      <c r="E57" s="22" t="s">
        <v>1466</v>
      </c>
      <c r="F57" s="270" t="s">
        <v>1465</v>
      </c>
      <c r="G57" s="270"/>
      <c r="H57" s="270"/>
      <c r="I57" s="22" t="s">
        <v>450</v>
      </c>
      <c r="J57" s="270" t="s">
        <v>17</v>
      </c>
      <c r="K57" s="270"/>
      <c r="L57" s="21" t="s">
        <v>29</v>
      </c>
      <c r="M57" s="21">
        <v>4</v>
      </c>
      <c r="N57" s="249" t="s">
        <v>19</v>
      </c>
      <c r="O57" s="249"/>
      <c r="P57" s="249"/>
      <c r="Q57" s="21" t="s">
        <v>29</v>
      </c>
      <c r="W57" s="42">
        <f t="shared" si="0"/>
        <v>0</v>
      </c>
    </row>
    <row r="58" spans="1:23" ht="30" customHeight="1">
      <c r="B58" s="23"/>
      <c r="C58" s="249">
        <v>2018</v>
      </c>
      <c r="D58" s="249"/>
      <c r="E58" s="22" t="s">
        <v>1464</v>
      </c>
      <c r="F58" s="270" t="s">
        <v>1463</v>
      </c>
      <c r="G58" s="270"/>
      <c r="H58" s="270"/>
      <c r="I58" s="22" t="s">
        <v>450</v>
      </c>
      <c r="J58" s="270" t="s">
        <v>17</v>
      </c>
      <c r="K58" s="270"/>
      <c r="L58" s="21" t="s">
        <v>29</v>
      </c>
      <c r="M58" s="21">
        <v>4</v>
      </c>
      <c r="N58" s="249" t="s">
        <v>19</v>
      </c>
      <c r="O58" s="249"/>
      <c r="P58" s="249"/>
      <c r="Q58" s="21" t="s">
        <v>18</v>
      </c>
      <c r="W58" s="42">
        <f t="shared" si="0"/>
        <v>0</v>
      </c>
    </row>
    <row r="59" spans="1:23" ht="30" customHeight="1">
      <c r="B59" s="23"/>
      <c r="C59" s="249">
        <v>2018</v>
      </c>
      <c r="D59" s="249"/>
      <c r="E59" s="22" t="s">
        <v>1462</v>
      </c>
      <c r="F59" s="270" t="s">
        <v>1461</v>
      </c>
      <c r="G59" s="270"/>
      <c r="H59" s="270"/>
      <c r="I59" s="22" t="s">
        <v>450</v>
      </c>
      <c r="J59" s="270" t="s">
        <v>17</v>
      </c>
      <c r="K59" s="270"/>
      <c r="L59" s="21" t="s">
        <v>29</v>
      </c>
      <c r="M59" s="21">
        <v>4</v>
      </c>
      <c r="N59" s="249" t="s">
        <v>19</v>
      </c>
      <c r="O59" s="249"/>
      <c r="P59" s="249"/>
      <c r="Q59" s="21" t="s">
        <v>18</v>
      </c>
      <c r="W59" s="42">
        <f t="shared" si="0"/>
        <v>0</v>
      </c>
    </row>
    <row r="60" spans="1:23" s="41" customFormat="1" ht="30" customHeight="1">
      <c r="B60" s="24"/>
      <c r="C60" s="259">
        <v>2018</v>
      </c>
      <c r="D60" s="259"/>
      <c r="E60" s="8" t="s">
        <v>1460</v>
      </c>
      <c r="F60" s="261" t="s">
        <v>1459</v>
      </c>
      <c r="G60" s="261"/>
      <c r="H60" s="261"/>
      <c r="I60" s="8" t="s">
        <v>450</v>
      </c>
      <c r="J60" s="261" t="s">
        <v>17</v>
      </c>
      <c r="K60" s="261"/>
      <c r="L60" s="16" t="s">
        <v>18</v>
      </c>
      <c r="M60" s="16">
        <v>3</v>
      </c>
      <c r="N60" s="259" t="s">
        <v>19</v>
      </c>
      <c r="O60" s="259"/>
      <c r="P60" s="259"/>
      <c r="Q60" s="16" t="s">
        <v>18</v>
      </c>
      <c r="R60" s="40"/>
      <c r="S60" s="40"/>
      <c r="T60" s="40"/>
      <c r="U60" s="40"/>
      <c r="V60" s="40"/>
      <c r="W60" s="40">
        <f t="shared" si="0"/>
        <v>0</v>
      </c>
    </row>
    <row r="61" spans="1:23" ht="30" customHeight="1">
      <c r="B61" s="23"/>
      <c r="C61" s="249">
        <v>2018</v>
      </c>
      <c r="D61" s="249"/>
      <c r="E61" s="22" t="s">
        <v>1458</v>
      </c>
      <c r="F61" s="270" t="s">
        <v>1457</v>
      </c>
      <c r="G61" s="270"/>
      <c r="H61" s="270"/>
      <c r="I61" s="22" t="s">
        <v>450</v>
      </c>
      <c r="J61" s="270" t="s">
        <v>17</v>
      </c>
      <c r="K61" s="270"/>
      <c r="L61" s="21" t="s">
        <v>29</v>
      </c>
      <c r="M61" s="21">
        <v>4</v>
      </c>
      <c r="N61" s="249" t="s">
        <v>19</v>
      </c>
      <c r="O61" s="249"/>
      <c r="P61" s="249"/>
      <c r="Q61" s="21" t="s">
        <v>29</v>
      </c>
      <c r="W61" s="42">
        <f t="shared" si="0"/>
        <v>0</v>
      </c>
    </row>
    <row r="62" spans="1:23" ht="30" customHeight="1">
      <c r="B62" s="23"/>
      <c r="C62" s="249">
        <v>2018</v>
      </c>
      <c r="D62" s="249"/>
      <c r="E62" s="22" t="s">
        <v>1456</v>
      </c>
      <c r="F62" s="270" t="s">
        <v>1455</v>
      </c>
      <c r="G62" s="270"/>
      <c r="H62" s="270"/>
      <c r="I62" s="22" t="s">
        <v>450</v>
      </c>
      <c r="J62" s="270" t="s">
        <v>17</v>
      </c>
      <c r="K62" s="270"/>
      <c r="L62" s="21" t="s">
        <v>29</v>
      </c>
      <c r="M62" s="21">
        <v>4</v>
      </c>
      <c r="N62" s="249" t="s">
        <v>19</v>
      </c>
      <c r="O62" s="249"/>
      <c r="P62" s="249"/>
      <c r="Q62" s="21" t="s">
        <v>29</v>
      </c>
      <c r="W62" s="42">
        <f t="shared" si="0"/>
        <v>0</v>
      </c>
    </row>
    <row r="63" spans="1:23" ht="30" customHeight="1">
      <c r="B63" s="23"/>
      <c r="C63" s="249">
        <v>2018</v>
      </c>
      <c r="D63" s="249"/>
      <c r="E63" s="22" t="s">
        <v>1454</v>
      </c>
      <c r="F63" s="270" t="s">
        <v>1453</v>
      </c>
      <c r="G63" s="270"/>
      <c r="H63" s="270"/>
      <c r="I63" s="22" t="s">
        <v>450</v>
      </c>
      <c r="J63" s="270" t="s">
        <v>17</v>
      </c>
      <c r="K63" s="270"/>
      <c r="L63" s="21" t="s">
        <v>29</v>
      </c>
      <c r="M63" s="21">
        <v>4</v>
      </c>
      <c r="N63" s="249" t="s">
        <v>19</v>
      </c>
      <c r="O63" s="249"/>
      <c r="P63" s="249"/>
      <c r="Q63" s="21" t="s">
        <v>29</v>
      </c>
      <c r="W63" s="42">
        <f t="shared" si="0"/>
        <v>0</v>
      </c>
    </row>
    <row r="64" spans="1:23" ht="30" customHeight="1">
      <c r="A64" s="26"/>
      <c r="B64" s="23"/>
      <c r="C64" s="249">
        <v>2018</v>
      </c>
      <c r="D64" s="249"/>
      <c r="E64" s="22" t="s">
        <v>1452</v>
      </c>
      <c r="F64" s="270" t="s">
        <v>1451</v>
      </c>
      <c r="G64" s="270"/>
      <c r="H64" s="270"/>
      <c r="I64" s="22" t="s">
        <v>450</v>
      </c>
      <c r="J64" s="270" t="s">
        <v>17</v>
      </c>
      <c r="K64" s="270"/>
      <c r="L64" s="21" t="s">
        <v>29</v>
      </c>
      <c r="M64" s="21">
        <v>4</v>
      </c>
      <c r="N64" s="249" t="s">
        <v>19</v>
      </c>
      <c r="O64" s="249"/>
      <c r="P64" s="249"/>
      <c r="Q64" s="21" t="s">
        <v>29</v>
      </c>
      <c r="W64" s="42">
        <f t="shared" si="0"/>
        <v>0</v>
      </c>
    </row>
    <row r="65" spans="1:23" ht="30" customHeight="1">
      <c r="A65" s="26"/>
      <c r="B65" s="23"/>
      <c r="C65" s="249">
        <v>2018</v>
      </c>
      <c r="D65" s="249"/>
      <c r="E65" s="22" t="s">
        <v>1450</v>
      </c>
      <c r="F65" s="270" t="s">
        <v>1449</v>
      </c>
      <c r="G65" s="270"/>
      <c r="H65" s="270"/>
      <c r="I65" s="22" t="s">
        <v>450</v>
      </c>
      <c r="J65" s="270" t="s">
        <v>17</v>
      </c>
      <c r="K65" s="270"/>
      <c r="L65" s="21" t="s">
        <v>29</v>
      </c>
      <c r="M65" s="21">
        <v>4</v>
      </c>
      <c r="N65" s="249" t="s">
        <v>19</v>
      </c>
      <c r="O65" s="249"/>
      <c r="P65" s="249"/>
      <c r="Q65" s="21" t="s">
        <v>29</v>
      </c>
      <c r="W65" s="42">
        <f t="shared" si="0"/>
        <v>0</v>
      </c>
    </row>
    <row r="66" spans="1:23" s="41" customFormat="1" ht="30" customHeight="1">
      <c r="B66" s="24"/>
      <c r="C66" s="259">
        <v>2018</v>
      </c>
      <c r="D66" s="259"/>
      <c r="E66" s="8" t="s">
        <v>1448</v>
      </c>
      <c r="F66" s="261" t="s">
        <v>1447</v>
      </c>
      <c r="G66" s="261"/>
      <c r="H66" s="261"/>
      <c r="I66" s="8" t="s">
        <v>450</v>
      </c>
      <c r="J66" s="261" t="s">
        <v>17</v>
      </c>
      <c r="K66" s="261"/>
      <c r="L66" s="16" t="s">
        <v>18</v>
      </c>
      <c r="M66" s="16">
        <v>3</v>
      </c>
      <c r="N66" s="259" t="s">
        <v>19</v>
      </c>
      <c r="O66" s="259"/>
      <c r="P66" s="259"/>
      <c r="Q66" s="16" t="s">
        <v>18</v>
      </c>
      <c r="R66" s="40"/>
      <c r="S66" s="40"/>
      <c r="T66" s="40"/>
      <c r="U66" s="40">
        <f>U67+U68+U69+U70+U71+U72+U73+U74</f>
        <v>2500</v>
      </c>
      <c r="V66" s="40"/>
      <c r="W66" s="40">
        <f t="shared" si="0"/>
        <v>2500</v>
      </c>
    </row>
    <row r="67" spans="1:23" ht="30" customHeight="1">
      <c r="B67" s="23"/>
      <c r="C67" s="249">
        <v>2018</v>
      </c>
      <c r="D67" s="249"/>
      <c r="E67" s="22" t="s">
        <v>1446</v>
      </c>
      <c r="F67" s="270" t="s">
        <v>1445</v>
      </c>
      <c r="G67" s="270"/>
      <c r="H67" s="270"/>
      <c r="I67" s="22" t="s">
        <v>450</v>
      </c>
      <c r="J67" s="270" t="s">
        <v>17</v>
      </c>
      <c r="K67" s="270"/>
      <c r="L67" s="21" t="s">
        <v>29</v>
      </c>
      <c r="M67" s="21">
        <v>4</v>
      </c>
      <c r="N67" s="249" t="s">
        <v>19</v>
      </c>
      <c r="O67" s="249"/>
      <c r="P67" s="249"/>
      <c r="Q67" s="21" t="s">
        <v>29</v>
      </c>
      <c r="W67" s="42">
        <f t="shared" ref="W67:W130" si="1">R67+S67+T67+U67+V67</f>
        <v>0</v>
      </c>
    </row>
    <row r="68" spans="1:23" ht="30" customHeight="1">
      <c r="B68" s="23"/>
      <c r="C68" s="249">
        <v>2018</v>
      </c>
      <c r="D68" s="249"/>
      <c r="E68" s="22" t="s">
        <v>1444</v>
      </c>
      <c r="F68" s="270" t="s">
        <v>1443</v>
      </c>
      <c r="G68" s="270"/>
      <c r="H68" s="270"/>
      <c r="I68" s="22" t="s">
        <v>450</v>
      </c>
      <c r="J68" s="270" t="s">
        <v>17</v>
      </c>
      <c r="K68" s="270"/>
      <c r="L68" s="21" t="s">
        <v>29</v>
      </c>
      <c r="M68" s="21">
        <v>4</v>
      </c>
      <c r="N68" s="249" t="s">
        <v>19</v>
      </c>
      <c r="O68" s="249"/>
      <c r="P68" s="249"/>
      <c r="Q68" s="21" t="s">
        <v>29</v>
      </c>
      <c r="W68" s="42">
        <f t="shared" si="1"/>
        <v>0</v>
      </c>
    </row>
    <row r="69" spans="1:23" ht="30" customHeight="1">
      <c r="B69" s="23"/>
      <c r="C69" s="249">
        <v>2018</v>
      </c>
      <c r="D69" s="249"/>
      <c r="E69" s="22" t="s">
        <v>1442</v>
      </c>
      <c r="F69" s="270" t="s">
        <v>1441</v>
      </c>
      <c r="G69" s="270"/>
      <c r="H69" s="270"/>
      <c r="I69" s="22" t="s">
        <v>450</v>
      </c>
      <c r="J69" s="270" t="s">
        <v>17</v>
      </c>
      <c r="K69" s="270"/>
      <c r="L69" s="21" t="s">
        <v>29</v>
      </c>
      <c r="M69" s="21">
        <v>4</v>
      </c>
      <c r="N69" s="249" t="s">
        <v>19</v>
      </c>
      <c r="O69" s="249"/>
      <c r="P69" s="249"/>
      <c r="Q69" s="21" t="s">
        <v>18</v>
      </c>
      <c r="W69" s="42">
        <f t="shared" si="1"/>
        <v>0</v>
      </c>
    </row>
    <row r="70" spans="1:23" ht="30" customHeight="1">
      <c r="B70" s="23"/>
      <c r="C70" s="249">
        <v>2018</v>
      </c>
      <c r="D70" s="249"/>
      <c r="E70" s="22" t="s">
        <v>1440</v>
      </c>
      <c r="F70" s="270" t="s">
        <v>1439</v>
      </c>
      <c r="G70" s="270"/>
      <c r="H70" s="270"/>
      <c r="I70" s="22" t="s">
        <v>450</v>
      </c>
      <c r="J70" s="270" t="s">
        <v>17</v>
      </c>
      <c r="K70" s="270"/>
      <c r="L70" s="21" t="s">
        <v>29</v>
      </c>
      <c r="M70" s="21">
        <v>4</v>
      </c>
      <c r="N70" s="249" t="s">
        <v>19</v>
      </c>
      <c r="O70" s="249"/>
      <c r="P70" s="249"/>
      <c r="Q70" s="21" t="s">
        <v>29</v>
      </c>
      <c r="U70" s="42">
        <v>2500</v>
      </c>
      <c r="W70" s="42">
        <f t="shared" si="1"/>
        <v>2500</v>
      </c>
    </row>
    <row r="71" spans="1:23" ht="30" customHeight="1">
      <c r="B71" s="23"/>
      <c r="C71" s="249">
        <v>2018</v>
      </c>
      <c r="D71" s="249"/>
      <c r="E71" s="22" t="s">
        <v>1438</v>
      </c>
      <c r="F71" s="270" t="s">
        <v>1437</v>
      </c>
      <c r="G71" s="270"/>
      <c r="H71" s="270"/>
      <c r="I71" s="22" t="s">
        <v>450</v>
      </c>
      <c r="J71" s="270" t="s">
        <v>17</v>
      </c>
      <c r="K71" s="270"/>
      <c r="L71" s="21" t="s">
        <v>29</v>
      </c>
      <c r="M71" s="21">
        <v>4</v>
      </c>
      <c r="N71" s="249" t="s">
        <v>19</v>
      </c>
      <c r="O71" s="249"/>
      <c r="P71" s="249"/>
      <c r="Q71" s="21" t="s">
        <v>29</v>
      </c>
      <c r="W71" s="42">
        <f t="shared" si="1"/>
        <v>0</v>
      </c>
    </row>
    <row r="72" spans="1:23" ht="30" customHeight="1">
      <c r="B72" s="23"/>
      <c r="C72" s="249">
        <v>2018</v>
      </c>
      <c r="D72" s="249"/>
      <c r="E72" s="22" t="s">
        <v>1436</v>
      </c>
      <c r="F72" s="270" t="s">
        <v>1435</v>
      </c>
      <c r="G72" s="270"/>
      <c r="H72" s="270"/>
      <c r="I72" s="22" t="s">
        <v>450</v>
      </c>
      <c r="J72" s="270" t="s">
        <v>17</v>
      </c>
      <c r="K72" s="270"/>
      <c r="L72" s="21" t="s">
        <v>29</v>
      </c>
      <c r="M72" s="21">
        <v>4</v>
      </c>
      <c r="N72" s="249" t="s">
        <v>19</v>
      </c>
      <c r="O72" s="249"/>
      <c r="P72" s="249"/>
      <c r="Q72" s="21" t="s">
        <v>29</v>
      </c>
      <c r="W72" s="42">
        <f t="shared" si="1"/>
        <v>0</v>
      </c>
    </row>
    <row r="73" spans="1:23" ht="30" customHeight="1">
      <c r="B73" s="23"/>
      <c r="C73" s="249">
        <v>2018</v>
      </c>
      <c r="D73" s="249"/>
      <c r="E73" s="22" t="s">
        <v>1434</v>
      </c>
      <c r="F73" s="270" t="s">
        <v>1433</v>
      </c>
      <c r="G73" s="270"/>
      <c r="H73" s="270"/>
      <c r="I73" s="22" t="s">
        <v>450</v>
      </c>
      <c r="J73" s="270" t="s">
        <v>17</v>
      </c>
      <c r="K73" s="270"/>
      <c r="L73" s="21" t="s">
        <v>29</v>
      </c>
      <c r="M73" s="21">
        <v>4</v>
      </c>
      <c r="N73" s="249" t="s">
        <v>19</v>
      </c>
      <c r="O73" s="249"/>
      <c r="P73" s="249"/>
      <c r="Q73" s="21" t="s">
        <v>18</v>
      </c>
      <c r="W73" s="42">
        <f t="shared" si="1"/>
        <v>0</v>
      </c>
    </row>
    <row r="74" spans="1:23" ht="30" customHeight="1">
      <c r="B74" s="23"/>
      <c r="C74" s="249">
        <v>2018</v>
      </c>
      <c r="D74" s="249"/>
      <c r="E74" s="22" t="s">
        <v>1432</v>
      </c>
      <c r="F74" s="270" t="s">
        <v>1431</v>
      </c>
      <c r="G74" s="270"/>
      <c r="H74" s="270"/>
      <c r="I74" s="22" t="s">
        <v>450</v>
      </c>
      <c r="J74" s="270" t="s">
        <v>17</v>
      </c>
      <c r="K74" s="270"/>
      <c r="L74" s="21" t="s">
        <v>29</v>
      </c>
      <c r="M74" s="21">
        <v>4</v>
      </c>
      <c r="N74" s="249" t="s">
        <v>19</v>
      </c>
      <c r="O74" s="249"/>
      <c r="P74" s="249"/>
      <c r="Q74" s="21" t="s">
        <v>18</v>
      </c>
      <c r="W74" s="42">
        <f t="shared" si="1"/>
        <v>0</v>
      </c>
    </row>
    <row r="75" spans="1:23" s="41" customFormat="1" ht="30" customHeight="1">
      <c r="B75" s="24"/>
      <c r="C75" s="259">
        <v>2018</v>
      </c>
      <c r="D75" s="259"/>
      <c r="E75" s="8" t="s">
        <v>1430</v>
      </c>
      <c r="F75" s="261" t="s">
        <v>1429</v>
      </c>
      <c r="G75" s="261"/>
      <c r="H75" s="261"/>
      <c r="I75" s="8" t="s">
        <v>450</v>
      </c>
      <c r="J75" s="261" t="s">
        <v>17</v>
      </c>
      <c r="K75" s="261"/>
      <c r="L75" s="16" t="s">
        <v>18</v>
      </c>
      <c r="M75" s="16">
        <v>3</v>
      </c>
      <c r="N75" s="259" t="s">
        <v>19</v>
      </c>
      <c r="O75" s="259"/>
      <c r="P75" s="259"/>
      <c r="Q75" s="16" t="s">
        <v>18</v>
      </c>
      <c r="R75" s="40"/>
      <c r="S75" s="40"/>
      <c r="T75" s="40"/>
      <c r="U75" s="40"/>
      <c r="V75" s="40"/>
      <c r="W75" s="40">
        <f t="shared" si="1"/>
        <v>0</v>
      </c>
    </row>
    <row r="76" spans="1:23" ht="30" customHeight="1">
      <c r="B76" s="23"/>
      <c r="C76" s="249">
        <v>2018</v>
      </c>
      <c r="D76" s="249"/>
      <c r="E76" s="22" t="s">
        <v>1428</v>
      </c>
      <c r="F76" s="270" t="s">
        <v>1427</v>
      </c>
      <c r="G76" s="270"/>
      <c r="H76" s="270"/>
      <c r="I76" s="22" t="s">
        <v>450</v>
      </c>
      <c r="J76" s="270" t="s">
        <v>17</v>
      </c>
      <c r="K76" s="270"/>
      <c r="L76" s="21" t="s">
        <v>29</v>
      </c>
      <c r="M76" s="21">
        <v>4</v>
      </c>
      <c r="N76" s="249" t="s">
        <v>19</v>
      </c>
      <c r="O76" s="249"/>
      <c r="P76" s="249"/>
      <c r="Q76" s="21" t="s">
        <v>18</v>
      </c>
      <c r="W76" s="42">
        <f t="shared" si="1"/>
        <v>0</v>
      </c>
    </row>
    <row r="77" spans="1:23" ht="30" customHeight="1">
      <c r="B77" s="23"/>
      <c r="C77" s="249">
        <v>2018</v>
      </c>
      <c r="D77" s="249"/>
      <c r="E77" s="22" t="s">
        <v>1426</v>
      </c>
      <c r="F77" s="270" t="s">
        <v>1425</v>
      </c>
      <c r="G77" s="270"/>
      <c r="H77" s="270"/>
      <c r="I77" s="22" t="s">
        <v>450</v>
      </c>
      <c r="J77" s="270" t="s">
        <v>17</v>
      </c>
      <c r="K77" s="270"/>
      <c r="L77" s="21" t="s">
        <v>29</v>
      </c>
      <c r="M77" s="21">
        <v>4</v>
      </c>
      <c r="N77" s="249" t="s">
        <v>19</v>
      </c>
      <c r="O77" s="249"/>
      <c r="P77" s="249"/>
      <c r="Q77" s="21" t="s">
        <v>18</v>
      </c>
      <c r="W77" s="42">
        <f t="shared" si="1"/>
        <v>0</v>
      </c>
    </row>
    <row r="78" spans="1:23" ht="30" customHeight="1">
      <c r="B78" s="23"/>
      <c r="C78" s="249">
        <v>2018</v>
      </c>
      <c r="D78" s="249"/>
      <c r="E78" s="22" t="s">
        <v>1424</v>
      </c>
      <c r="F78" s="270" t="s">
        <v>1423</v>
      </c>
      <c r="G78" s="270"/>
      <c r="H78" s="270"/>
      <c r="I78" s="22" t="s">
        <v>450</v>
      </c>
      <c r="J78" s="270" t="s">
        <v>17</v>
      </c>
      <c r="K78" s="270"/>
      <c r="L78" s="21" t="s">
        <v>29</v>
      </c>
      <c r="M78" s="21">
        <v>4</v>
      </c>
      <c r="N78" s="249" t="s">
        <v>19</v>
      </c>
      <c r="O78" s="249"/>
      <c r="P78" s="249"/>
      <c r="Q78" s="21" t="s">
        <v>18</v>
      </c>
      <c r="W78" s="42">
        <f t="shared" si="1"/>
        <v>0</v>
      </c>
    </row>
    <row r="79" spans="1:23" ht="30" customHeight="1">
      <c r="B79" s="23"/>
      <c r="C79" s="249">
        <v>2018</v>
      </c>
      <c r="D79" s="249"/>
      <c r="E79" s="22" t="s">
        <v>1422</v>
      </c>
      <c r="F79" s="270" t="s">
        <v>1421</v>
      </c>
      <c r="G79" s="270"/>
      <c r="H79" s="270"/>
      <c r="I79" s="22" t="s">
        <v>450</v>
      </c>
      <c r="J79" s="270" t="s">
        <v>17</v>
      </c>
      <c r="K79" s="270"/>
      <c r="L79" s="21" t="s">
        <v>29</v>
      </c>
      <c r="M79" s="21">
        <v>4</v>
      </c>
      <c r="N79" s="249" t="s">
        <v>19</v>
      </c>
      <c r="O79" s="249"/>
      <c r="P79" s="249"/>
      <c r="Q79" s="21" t="s">
        <v>18</v>
      </c>
      <c r="W79" s="42">
        <f t="shared" si="1"/>
        <v>0</v>
      </c>
    </row>
    <row r="80" spans="1:23" ht="30" customHeight="1">
      <c r="B80" s="23"/>
      <c r="C80" s="249">
        <v>2018</v>
      </c>
      <c r="D80" s="249"/>
      <c r="E80" s="22" t="s">
        <v>1420</v>
      </c>
      <c r="F80" s="270" t="s">
        <v>1419</v>
      </c>
      <c r="G80" s="270"/>
      <c r="H80" s="270"/>
      <c r="I80" s="22" t="s">
        <v>450</v>
      </c>
      <c r="J80" s="270" t="s">
        <v>17</v>
      </c>
      <c r="K80" s="270"/>
      <c r="L80" s="21" t="s">
        <v>29</v>
      </c>
      <c r="M80" s="21">
        <v>4</v>
      </c>
      <c r="N80" s="249" t="s">
        <v>19</v>
      </c>
      <c r="O80" s="249"/>
      <c r="P80" s="249"/>
      <c r="Q80" s="21" t="s">
        <v>18</v>
      </c>
      <c r="W80" s="42">
        <f t="shared" si="1"/>
        <v>0</v>
      </c>
    </row>
    <row r="81" spans="2:23" s="41" customFormat="1" ht="30" customHeight="1">
      <c r="B81" s="24"/>
      <c r="C81" s="259">
        <v>2018</v>
      </c>
      <c r="D81" s="259"/>
      <c r="E81" s="8" t="s">
        <v>1418</v>
      </c>
      <c r="F81" s="261" t="s">
        <v>1417</v>
      </c>
      <c r="G81" s="261"/>
      <c r="H81" s="261"/>
      <c r="I81" s="8" t="s">
        <v>450</v>
      </c>
      <c r="J81" s="261" t="s">
        <v>17</v>
      </c>
      <c r="K81" s="261"/>
      <c r="L81" s="16" t="s">
        <v>18</v>
      </c>
      <c r="M81" s="16">
        <v>3</v>
      </c>
      <c r="N81" s="259" t="s">
        <v>19</v>
      </c>
      <c r="O81" s="259"/>
      <c r="P81" s="259"/>
      <c r="Q81" s="16" t="s">
        <v>18</v>
      </c>
      <c r="R81" s="40"/>
      <c r="S81" s="40"/>
      <c r="T81" s="40"/>
      <c r="U81" s="40"/>
      <c r="V81" s="40"/>
      <c r="W81" s="40">
        <f t="shared" si="1"/>
        <v>0</v>
      </c>
    </row>
    <row r="82" spans="2:23" ht="30" customHeight="1">
      <c r="B82" s="23"/>
      <c r="C82" s="249">
        <v>2018</v>
      </c>
      <c r="D82" s="249"/>
      <c r="E82" s="22" t="s">
        <v>1416</v>
      </c>
      <c r="F82" s="270" t="s">
        <v>1415</v>
      </c>
      <c r="G82" s="270"/>
      <c r="H82" s="270"/>
      <c r="I82" s="22" t="s">
        <v>450</v>
      </c>
      <c r="J82" s="270" t="s">
        <v>17</v>
      </c>
      <c r="K82" s="270"/>
      <c r="L82" s="21" t="s">
        <v>29</v>
      </c>
      <c r="M82" s="21">
        <v>4</v>
      </c>
      <c r="N82" s="249" t="s">
        <v>19</v>
      </c>
      <c r="O82" s="249"/>
      <c r="P82" s="249"/>
      <c r="Q82" s="21" t="s">
        <v>18</v>
      </c>
      <c r="W82" s="42">
        <f t="shared" si="1"/>
        <v>0</v>
      </c>
    </row>
    <row r="83" spans="2:23" ht="30" customHeight="1">
      <c r="B83" s="23"/>
      <c r="C83" s="249">
        <v>2018</v>
      </c>
      <c r="D83" s="249"/>
      <c r="E83" s="22" t="s">
        <v>1414</v>
      </c>
      <c r="F83" s="270" t="s">
        <v>1413</v>
      </c>
      <c r="G83" s="270"/>
      <c r="H83" s="270"/>
      <c r="I83" s="22" t="s">
        <v>450</v>
      </c>
      <c r="J83" s="270" t="s">
        <v>17</v>
      </c>
      <c r="K83" s="270"/>
      <c r="L83" s="21" t="s">
        <v>29</v>
      </c>
      <c r="M83" s="21">
        <v>4</v>
      </c>
      <c r="N83" s="249" t="s">
        <v>19</v>
      </c>
      <c r="O83" s="249"/>
      <c r="P83" s="249"/>
      <c r="Q83" s="21" t="s">
        <v>18</v>
      </c>
      <c r="W83" s="42">
        <f t="shared" si="1"/>
        <v>0</v>
      </c>
    </row>
    <row r="84" spans="2:23" ht="30" customHeight="1">
      <c r="B84" s="23"/>
      <c r="C84" s="249">
        <v>2018</v>
      </c>
      <c r="D84" s="249"/>
      <c r="E84" s="22" t="s">
        <v>1412</v>
      </c>
      <c r="F84" s="270" t="s">
        <v>1411</v>
      </c>
      <c r="G84" s="270"/>
      <c r="H84" s="270"/>
      <c r="I84" s="22" t="s">
        <v>450</v>
      </c>
      <c r="J84" s="270" t="s">
        <v>17</v>
      </c>
      <c r="K84" s="270"/>
      <c r="L84" s="21" t="s">
        <v>29</v>
      </c>
      <c r="M84" s="21">
        <v>4</v>
      </c>
      <c r="N84" s="249" t="s">
        <v>19</v>
      </c>
      <c r="O84" s="249"/>
      <c r="P84" s="249"/>
      <c r="Q84" s="21" t="s">
        <v>18</v>
      </c>
      <c r="W84" s="42">
        <f t="shared" si="1"/>
        <v>0</v>
      </c>
    </row>
    <row r="85" spans="2:23" ht="30" customHeight="1">
      <c r="B85" s="23"/>
      <c r="C85" s="249">
        <v>2018</v>
      </c>
      <c r="D85" s="249"/>
      <c r="E85" s="22" t="s">
        <v>1410</v>
      </c>
      <c r="F85" s="270" t="s">
        <v>1409</v>
      </c>
      <c r="G85" s="270"/>
      <c r="H85" s="270"/>
      <c r="I85" s="22" t="s">
        <v>450</v>
      </c>
      <c r="J85" s="270" t="s">
        <v>17</v>
      </c>
      <c r="K85" s="270"/>
      <c r="L85" s="21" t="s">
        <v>29</v>
      </c>
      <c r="M85" s="21">
        <v>4</v>
      </c>
      <c r="N85" s="249" t="s">
        <v>19</v>
      </c>
      <c r="O85" s="249"/>
      <c r="P85" s="249"/>
      <c r="Q85" s="21" t="s">
        <v>18</v>
      </c>
      <c r="W85" s="42">
        <f t="shared" si="1"/>
        <v>0</v>
      </c>
    </row>
    <row r="86" spans="2:23" ht="30" customHeight="1">
      <c r="B86" s="23"/>
      <c r="C86" s="249">
        <v>2018</v>
      </c>
      <c r="D86" s="249"/>
      <c r="E86" s="22" t="s">
        <v>1408</v>
      </c>
      <c r="F86" s="270" t="s">
        <v>1407</v>
      </c>
      <c r="G86" s="270"/>
      <c r="H86" s="270"/>
      <c r="I86" s="22" t="s">
        <v>450</v>
      </c>
      <c r="J86" s="270" t="s">
        <v>17</v>
      </c>
      <c r="K86" s="270"/>
      <c r="L86" s="21" t="s">
        <v>29</v>
      </c>
      <c r="M86" s="21">
        <v>4</v>
      </c>
      <c r="N86" s="249" t="s">
        <v>19</v>
      </c>
      <c r="O86" s="249"/>
      <c r="P86" s="249"/>
      <c r="Q86" s="21" t="s">
        <v>18</v>
      </c>
      <c r="W86" s="42">
        <f t="shared" si="1"/>
        <v>0</v>
      </c>
    </row>
    <row r="87" spans="2:23" s="41" customFormat="1" ht="30" customHeight="1">
      <c r="B87" s="24"/>
      <c r="C87" s="259">
        <v>2018</v>
      </c>
      <c r="D87" s="259"/>
      <c r="E87" s="8" t="s">
        <v>1406</v>
      </c>
      <c r="F87" s="261" t="s">
        <v>1405</v>
      </c>
      <c r="G87" s="261"/>
      <c r="H87" s="261"/>
      <c r="I87" s="8" t="s">
        <v>450</v>
      </c>
      <c r="J87" s="261" t="s">
        <v>17</v>
      </c>
      <c r="K87" s="261"/>
      <c r="L87" s="16" t="s">
        <v>18</v>
      </c>
      <c r="M87" s="16">
        <v>3</v>
      </c>
      <c r="N87" s="259" t="s">
        <v>19</v>
      </c>
      <c r="O87" s="259"/>
      <c r="P87" s="259"/>
      <c r="Q87" s="16" t="s">
        <v>18</v>
      </c>
      <c r="R87" s="40"/>
      <c r="S87" s="40"/>
      <c r="T87" s="40"/>
      <c r="U87" s="40"/>
      <c r="V87" s="40"/>
      <c r="W87" s="40">
        <f t="shared" si="1"/>
        <v>0</v>
      </c>
    </row>
    <row r="88" spans="2:23" ht="30" customHeight="1">
      <c r="B88" s="23"/>
      <c r="C88" s="249">
        <v>2018</v>
      </c>
      <c r="D88" s="249"/>
      <c r="E88" s="22" t="s">
        <v>1404</v>
      </c>
      <c r="F88" s="270" t="s">
        <v>1403</v>
      </c>
      <c r="G88" s="270"/>
      <c r="H88" s="270"/>
      <c r="I88" s="22" t="s">
        <v>450</v>
      </c>
      <c r="J88" s="270" t="s">
        <v>17</v>
      </c>
      <c r="K88" s="270"/>
      <c r="L88" s="21" t="s">
        <v>18</v>
      </c>
      <c r="M88" s="21">
        <v>4</v>
      </c>
      <c r="N88" s="249" t="s">
        <v>19</v>
      </c>
      <c r="O88" s="249"/>
      <c r="P88" s="249"/>
      <c r="Q88" s="21" t="s">
        <v>18</v>
      </c>
      <c r="W88" s="42">
        <f t="shared" si="1"/>
        <v>0</v>
      </c>
    </row>
    <row r="89" spans="2:23" s="45" customFormat="1" ht="30" customHeight="1">
      <c r="B89" s="29"/>
      <c r="C89" s="253">
        <v>2018</v>
      </c>
      <c r="D89" s="253"/>
      <c r="E89" s="18" t="s">
        <v>1402</v>
      </c>
      <c r="F89" s="251" t="s">
        <v>1401</v>
      </c>
      <c r="G89" s="251"/>
      <c r="H89" s="251"/>
      <c r="I89" s="18" t="s">
        <v>450</v>
      </c>
      <c r="J89" s="251" t="s">
        <v>17</v>
      </c>
      <c r="K89" s="251"/>
      <c r="L89" s="17" t="s">
        <v>29</v>
      </c>
      <c r="M89" s="17">
        <v>5</v>
      </c>
      <c r="N89" s="253" t="s">
        <v>19</v>
      </c>
      <c r="O89" s="253"/>
      <c r="P89" s="253"/>
      <c r="Q89" s="17" t="s">
        <v>18</v>
      </c>
      <c r="R89" s="44"/>
      <c r="S89" s="44"/>
      <c r="T89" s="44"/>
      <c r="U89" s="44"/>
      <c r="V89" s="44"/>
      <c r="W89" s="44">
        <f t="shared" si="1"/>
        <v>0</v>
      </c>
    </row>
    <row r="90" spans="2:23" ht="30" customHeight="1">
      <c r="B90" s="26"/>
      <c r="C90" s="249">
        <v>2018</v>
      </c>
      <c r="D90" s="249"/>
      <c r="E90" s="22" t="s">
        <v>1400</v>
      </c>
      <c r="F90" s="270" t="s">
        <v>1399</v>
      </c>
      <c r="G90" s="270"/>
      <c r="H90" s="270"/>
      <c r="I90" s="22" t="s">
        <v>450</v>
      </c>
      <c r="J90" s="270" t="s">
        <v>17</v>
      </c>
      <c r="K90" s="270"/>
      <c r="L90" s="21" t="s">
        <v>29</v>
      </c>
      <c r="M90" s="21">
        <v>5</v>
      </c>
      <c r="N90" s="249" t="s">
        <v>19</v>
      </c>
      <c r="O90" s="249"/>
      <c r="P90" s="249"/>
      <c r="Q90" s="21" t="s">
        <v>18</v>
      </c>
      <c r="W90" s="42">
        <f t="shared" si="1"/>
        <v>0</v>
      </c>
    </row>
    <row r="91" spans="2:23" ht="30" customHeight="1">
      <c r="B91" s="26"/>
      <c r="C91" s="249">
        <v>2018</v>
      </c>
      <c r="D91" s="249"/>
      <c r="E91" s="22" t="s">
        <v>1398</v>
      </c>
      <c r="F91" s="270" t="s">
        <v>1397</v>
      </c>
      <c r="G91" s="270"/>
      <c r="H91" s="270"/>
      <c r="I91" s="22" t="s">
        <v>450</v>
      </c>
      <c r="J91" s="270" t="s">
        <v>17</v>
      </c>
      <c r="K91" s="270"/>
      <c r="L91" s="21" t="s">
        <v>29</v>
      </c>
      <c r="M91" s="21">
        <v>5</v>
      </c>
      <c r="N91" s="249" t="s">
        <v>19</v>
      </c>
      <c r="O91" s="249"/>
      <c r="P91" s="249"/>
      <c r="Q91" s="21" t="s">
        <v>18</v>
      </c>
      <c r="W91" s="42">
        <f t="shared" si="1"/>
        <v>0</v>
      </c>
    </row>
    <row r="92" spans="2:23" ht="30" customHeight="1">
      <c r="B92" s="23"/>
      <c r="C92" s="249">
        <v>2018</v>
      </c>
      <c r="D92" s="249"/>
      <c r="E92" s="22" t="s">
        <v>1396</v>
      </c>
      <c r="F92" s="270" t="s">
        <v>1394</v>
      </c>
      <c r="G92" s="270"/>
      <c r="H92" s="270"/>
      <c r="I92" s="22" t="s">
        <v>450</v>
      </c>
      <c r="J92" s="270" t="s">
        <v>17</v>
      </c>
      <c r="K92" s="270"/>
      <c r="L92" s="21" t="s">
        <v>18</v>
      </c>
      <c r="M92" s="21">
        <v>4</v>
      </c>
      <c r="N92" s="249" t="s">
        <v>19</v>
      </c>
      <c r="O92" s="249"/>
      <c r="P92" s="249"/>
      <c r="Q92" s="21" t="s">
        <v>18</v>
      </c>
      <c r="W92" s="42">
        <f t="shared" si="1"/>
        <v>0</v>
      </c>
    </row>
    <row r="93" spans="2:23" ht="30" customHeight="1">
      <c r="B93" s="26"/>
      <c r="C93" s="249">
        <v>2018</v>
      </c>
      <c r="D93" s="249"/>
      <c r="E93" s="22" t="s">
        <v>1395</v>
      </c>
      <c r="F93" s="270" t="s">
        <v>1394</v>
      </c>
      <c r="G93" s="270"/>
      <c r="H93" s="270"/>
      <c r="I93" s="22" t="s">
        <v>450</v>
      </c>
      <c r="J93" s="270" t="s">
        <v>17</v>
      </c>
      <c r="K93" s="270"/>
      <c r="L93" s="21" t="s">
        <v>29</v>
      </c>
      <c r="M93" s="21">
        <v>5</v>
      </c>
      <c r="N93" s="249" t="s">
        <v>19</v>
      </c>
      <c r="O93" s="249"/>
      <c r="P93" s="249"/>
      <c r="Q93" s="21" t="s">
        <v>18</v>
      </c>
      <c r="W93" s="42">
        <f t="shared" si="1"/>
        <v>0</v>
      </c>
    </row>
    <row r="94" spans="2:23" ht="30" customHeight="1">
      <c r="B94" s="26"/>
      <c r="C94" s="249">
        <v>2018</v>
      </c>
      <c r="D94" s="249"/>
      <c r="E94" s="22" t="s">
        <v>1393</v>
      </c>
      <c r="F94" s="270" t="s">
        <v>1392</v>
      </c>
      <c r="G94" s="270"/>
      <c r="H94" s="270"/>
      <c r="I94" s="22" t="s">
        <v>450</v>
      </c>
      <c r="J94" s="270" t="s">
        <v>17</v>
      </c>
      <c r="K94" s="270"/>
      <c r="L94" s="21" t="s">
        <v>29</v>
      </c>
      <c r="M94" s="21">
        <v>5</v>
      </c>
      <c r="N94" s="249" t="s">
        <v>19</v>
      </c>
      <c r="O94" s="249"/>
      <c r="P94" s="249"/>
      <c r="Q94" s="21" t="s">
        <v>18</v>
      </c>
      <c r="W94" s="42">
        <f t="shared" si="1"/>
        <v>0</v>
      </c>
    </row>
    <row r="95" spans="2:23" ht="30" customHeight="1">
      <c r="B95" s="26"/>
      <c r="C95" s="249">
        <v>2018</v>
      </c>
      <c r="D95" s="249"/>
      <c r="E95" s="22" t="s">
        <v>1391</v>
      </c>
      <c r="F95" s="270" t="s">
        <v>1390</v>
      </c>
      <c r="G95" s="270"/>
      <c r="H95" s="270"/>
      <c r="I95" s="22" t="s">
        <v>450</v>
      </c>
      <c r="J95" s="270" t="s">
        <v>17</v>
      </c>
      <c r="K95" s="270"/>
      <c r="L95" s="21" t="s">
        <v>29</v>
      </c>
      <c r="M95" s="21">
        <v>5</v>
      </c>
      <c r="N95" s="249" t="s">
        <v>19</v>
      </c>
      <c r="O95" s="249"/>
      <c r="P95" s="249"/>
      <c r="Q95" s="21" t="s">
        <v>18</v>
      </c>
      <c r="W95" s="42">
        <f t="shared" si="1"/>
        <v>0</v>
      </c>
    </row>
    <row r="96" spans="2:23" ht="30" customHeight="1">
      <c r="B96" s="23"/>
      <c r="C96" s="249">
        <v>2018</v>
      </c>
      <c r="D96" s="249"/>
      <c r="E96" s="22" t="s">
        <v>1389</v>
      </c>
      <c r="F96" s="270" t="s">
        <v>1388</v>
      </c>
      <c r="G96" s="270"/>
      <c r="H96" s="270"/>
      <c r="I96" s="22" t="s">
        <v>450</v>
      </c>
      <c r="J96" s="270" t="s">
        <v>17</v>
      </c>
      <c r="K96" s="270"/>
      <c r="L96" s="21" t="s">
        <v>18</v>
      </c>
      <c r="M96" s="21">
        <v>4</v>
      </c>
      <c r="N96" s="249" t="s">
        <v>19</v>
      </c>
      <c r="O96" s="249"/>
      <c r="P96" s="249"/>
      <c r="Q96" s="21" t="s">
        <v>18</v>
      </c>
      <c r="W96" s="42">
        <f t="shared" si="1"/>
        <v>0</v>
      </c>
    </row>
    <row r="97" spans="2:23" ht="30" customHeight="1">
      <c r="B97" s="26"/>
      <c r="C97" s="249">
        <v>2018</v>
      </c>
      <c r="D97" s="249"/>
      <c r="E97" s="22" t="s">
        <v>1387</v>
      </c>
      <c r="F97" s="270" t="s">
        <v>1386</v>
      </c>
      <c r="G97" s="270"/>
      <c r="H97" s="270"/>
      <c r="I97" s="22" t="s">
        <v>450</v>
      </c>
      <c r="J97" s="270" t="s">
        <v>17</v>
      </c>
      <c r="K97" s="270"/>
      <c r="L97" s="21" t="s">
        <v>29</v>
      </c>
      <c r="M97" s="21">
        <v>5</v>
      </c>
      <c r="N97" s="249" t="s">
        <v>19</v>
      </c>
      <c r="O97" s="249"/>
      <c r="P97" s="249"/>
      <c r="Q97" s="21" t="s">
        <v>18</v>
      </c>
      <c r="W97" s="42">
        <f t="shared" si="1"/>
        <v>0</v>
      </c>
    </row>
    <row r="98" spans="2:23" ht="30" customHeight="1">
      <c r="B98" s="26"/>
      <c r="C98" s="249">
        <v>2018</v>
      </c>
      <c r="D98" s="249"/>
      <c r="E98" s="22" t="s">
        <v>1385</v>
      </c>
      <c r="F98" s="270" t="s">
        <v>1384</v>
      </c>
      <c r="G98" s="270"/>
      <c r="H98" s="270"/>
      <c r="I98" s="22" t="s">
        <v>450</v>
      </c>
      <c r="J98" s="270" t="s">
        <v>17</v>
      </c>
      <c r="K98" s="270"/>
      <c r="L98" s="21" t="s">
        <v>29</v>
      </c>
      <c r="M98" s="21">
        <v>5</v>
      </c>
      <c r="N98" s="249" t="s">
        <v>19</v>
      </c>
      <c r="O98" s="249"/>
      <c r="P98" s="249"/>
      <c r="Q98" s="21" t="s">
        <v>18</v>
      </c>
      <c r="W98" s="42">
        <f t="shared" si="1"/>
        <v>0</v>
      </c>
    </row>
    <row r="99" spans="2:23" ht="30" customHeight="1">
      <c r="B99" s="26"/>
      <c r="C99" s="249">
        <v>2018</v>
      </c>
      <c r="D99" s="249"/>
      <c r="E99" s="22" t="s">
        <v>1383</v>
      </c>
      <c r="F99" s="270" t="s">
        <v>1382</v>
      </c>
      <c r="G99" s="270"/>
      <c r="H99" s="270"/>
      <c r="I99" s="22" t="s">
        <v>450</v>
      </c>
      <c r="J99" s="270" t="s">
        <v>17</v>
      </c>
      <c r="K99" s="270"/>
      <c r="L99" s="21" t="s">
        <v>29</v>
      </c>
      <c r="M99" s="21">
        <v>5</v>
      </c>
      <c r="N99" s="249" t="s">
        <v>19</v>
      </c>
      <c r="O99" s="249"/>
      <c r="P99" s="249"/>
      <c r="Q99" s="21" t="s">
        <v>18</v>
      </c>
      <c r="W99" s="42">
        <f t="shared" si="1"/>
        <v>0</v>
      </c>
    </row>
    <row r="100" spans="2:23" ht="30" customHeight="1">
      <c r="B100" s="23"/>
      <c r="C100" s="249">
        <v>2018</v>
      </c>
      <c r="D100" s="249"/>
      <c r="E100" s="22" t="s">
        <v>1381</v>
      </c>
      <c r="F100" s="270" t="s">
        <v>1379</v>
      </c>
      <c r="G100" s="270"/>
      <c r="H100" s="270"/>
      <c r="I100" s="22" t="s">
        <v>450</v>
      </c>
      <c r="J100" s="270" t="s">
        <v>17</v>
      </c>
      <c r="K100" s="270"/>
      <c r="L100" s="21" t="s">
        <v>18</v>
      </c>
      <c r="M100" s="21">
        <v>4</v>
      </c>
      <c r="N100" s="249" t="s">
        <v>19</v>
      </c>
      <c r="O100" s="249"/>
      <c r="P100" s="249"/>
      <c r="Q100" s="21" t="s">
        <v>18</v>
      </c>
      <c r="W100" s="42">
        <f t="shared" si="1"/>
        <v>0</v>
      </c>
    </row>
    <row r="101" spans="2:23" ht="30" customHeight="1">
      <c r="B101" s="26"/>
      <c r="C101" s="249">
        <v>2018</v>
      </c>
      <c r="D101" s="249"/>
      <c r="E101" s="22" t="s">
        <v>1380</v>
      </c>
      <c r="F101" s="270" t="s">
        <v>1379</v>
      </c>
      <c r="G101" s="270"/>
      <c r="H101" s="270"/>
      <c r="I101" s="22" t="s">
        <v>450</v>
      </c>
      <c r="J101" s="270" t="s">
        <v>17</v>
      </c>
      <c r="K101" s="270"/>
      <c r="L101" s="21" t="s">
        <v>29</v>
      </c>
      <c r="M101" s="21">
        <v>5</v>
      </c>
      <c r="N101" s="249" t="s">
        <v>19</v>
      </c>
      <c r="O101" s="249"/>
      <c r="P101" s="249"/>
      <c r="Q101" s="21" t="s">
        <v>18</v>
      </c>
      <c r="W101" s="42">
        <f t="shared" si="1"/>
        <v>0</v>
      </c>
    </row>
    <row r="102" spans="2:23" ht="30" customHeight="1">
      <c r="B102" s="26"/>
      <c r="C102" s="249">
        <v>2018</v>
      </c>
      <c r="D102" s="249"/>
      <c r="E102" s="22" t="s">
        <v>1378</v>
      </c>
      <c r="F102" s="270" t="s">
        <v>1377</v>
      </c>
      <c r="G102" s="270"/>
      <c r="H102" s="270"/>
      <c r="I102" s="22" t="s">
        <v>450</v>
      </c>
      <c r="J102" s="270" t="s">
        <v>17</v>
      </c>
      <c r="K102" s="270"/>
      <c r="L102" s="21" t="s">
        <v>29</v>
      </c>
      <c r="M102" s="21">
        <v>5</v>
      </c>
      <c r="N102" s="249" t="s">
        <v>19</v>
      </c>
      <c r="O102" s="249"/>
      <c r="P102" s="249"/>
      <c r="Q102" s="21" t="s">
        <v>18</v>
      </c>
      <c r="W102" s="42">
        <f t="shared" si="1"/>
        <v>0</v>
      </c>
    </row>
    <row r="103" spans="2:23" ht="30" customHeight="1">
      <c r="B103" s="26"/>
      <c r="C103" s="249">
        <v>2018</v>
      </c>
      <c r="D103" s="249"/>
      <c r="E103" s="22" t="s">
        <v>1376</v>
      </c>
      <c r="F103" s="270" t="s">
        <v>1375</v>
      </c>
      <c r="G103" s="270"/>
      <c r="H103" s="270"/>
      <c r="I103" s="22" t="s">
        <v>450</v>
      </c>
      <c r="J103" s="270" t="s">
        <v>17</v>
      </c>
      <c r="K103" s="270"/>
      <c r="L103" s="21" t="s">
        <v>29</v>
      </c>
      <c r="M103" s="21">
        <v>5</v>
      </c>
      <c r="N103" s="249" t="s">
        <v>19</v>
      </c>
      <c r="O103" s="249"/>
      <c r="P103" s="249"/>
      <c r="Q103" s="21" t="s">
        <v>18</v>
      </c>
      <c r="W103" s="42">
        <f t="shared" si="1"/>
        <v>0</v>
      </c>
    </row>
    <row r="104" spans="2:23" ht="30" customHeight="1">
      <c r="B104" s="23"/>
      <c r="C104" s="249">
        <v>2018</v>
      </c>
      <c r="D104" s="249"/>
      <c r="E104" s="22" t="s">
        <v>1374</v>
      </c>
      <c r="F104" s="270" t="s">
        <v>1373</v>
      </c>
      <c r="G104" s="270"/>
      <c r="H104" s="270"/>
      <c r="I104" s="22" t="s">
        <v>450</v>
      </c>
      <c r="J104" s="270" t="s">
        <v>17</v>
      </c>
      <c r="K104" s="270"/>
      <c r="L104" s="21" t="s">
        <v>18</v>
      </c>
      <c r="M104" s="21">
        <v>4</v>
      </c>
      <c r="N104" s="249" t="s">
        <v>19</v>
      </c>
      <c r="O104" s="249"/>
      <c r="P104" s="249"/>
      <c r="Q104" s="21" t="s">
        <v>18</v>
      </c>
      <c r="W104" s="42">
        <f t="shared" si="1"/>
        <v>0</v>
      </c>
    </row>
    <row r="105" spans="2:23" ht="30" customHeight="1">
      <c r="B105" s="26"/>
      <c r="C105" s="249">
        <v>2018</v>
      </c>
      <c r="D105" s="249"/>
      <c r="E105" s="22" t="s">
        <v>1372</v>
      </c>
      <c r="F105" s="270" t="s">
        <v>1371</v>
      </c>
      <c r="G105" s="270"/>
      <c r="H105" s="270"/>
      <c r="I105" s="22" t="s">
        <v>450</v>
      </c>
      <c r="J105" s="270" t="s">
        <v>17</v>
      </c>
      <c r="K105" s="270"/>
      <c r="L105" s="21" t="s">
        <v>29</v>
      </c>
      <c r="M105" s="21">
        <v>5</v>
      </c>
      <c r="N105" s="249" t="s">
        <v>19</v>
      </c>
      <c r="O105" s="249"/>
      <c r="P105" s="249"/>
      <c r="Q105" s="21" t="s">
        <v>18</v>
      </c>
      <c r="W105" s="42">
        <f t="shared" si="1"/>
        <v>0</v>
      </c>
    </row>
    <row r="106" spans="2:23" ht="30" customHeight="1">
      <c r="B106" s="26"/>
      <c r="C106" s="249">
        <v>2018</v>
      </c>
      <c r="D106" s="249"/>
      <c r="E106" s="22" t="s">
        <v>1370</v>
      </c>
      <c r="F106" s="270" t="s">
        <v>1369</v>
      </c>
      <c r="G106" s="270"/>
      <c r="H106" s="270"/>
      <c r="I106" s="22" t="s">
        <v>450</v>
      </c>
      <c r="J106" s="270" t="s">
        <v>17</v>
      </c>
      <c r="K106" s="270"/>
      <c r="L106" s="21" t="s">
        <v>29</v>
      </c>
      <c r="M106" s="21">
        <v>5</v>
      </c>
      <c r="N106" s="249" t="s">
        <v>19</v>
      </c>
      <c r="O106" s="249"/>
      <c r="P106" s="249"/>
      <c r="Q106" s="21" t="s">
        <v>18</v>
      </c>
      <c r="W106" s="42">
        <f t="shared" si="1"/>
        <v>0</v>
      </c>
    </row>
    <row r="107" spans="2:23" ht="30" customHeight="1">
      <c r="B107" s="26"/>
      <c r="C107" s="249">
        <v>2018</v>
      </c>
      <c r="D107" s="249"/>
      <c r="E107" s="22" t="s">
        <v>1368</v>
      </c>
      <c r="F107" s="270" t="s">
        <v>1367</v>
      </c>
      <c r="G107" s="270"/>
      <c r="H107" s="270"/>
      <c r="I107" s="22" t="s">
        <v>450</v>
      </c>
      <c r="J107" s="270" t="s">
        <v>17</v>
      </c>
      <c r="K107" s="270"/>
      <c r="L107" s="21" t="s">
        <v>29</v>
      </c>
      <c r="M107" s="21">
        <v>5</v>
      </c>
      <c r="N107" s="249" t="s">
        <v>19</v>
      </c>
      <c r="O107" s="249"/>
      <c r="P107" s="249"/>
      <c r="Q107" s="21" t="s">
        <v>18</v>
      </c>
      <c r="W107" s="42">
        <f t="shared" si="1"/>
        <v>0</v>
      </c>
    </row>
    <row r="108" spans="2:23" ht="30" customHeight="1">
      <c r="B108" s="23"/>
      <c r="C108" s="249">
        <v>2018</v>
      </c>
      <c r="D108" s="249"/>
      <c r="E108" s="22" t="s">
        <v>1366</v>
      </c>
      <c r="F108" s="270" t="s">
        <v>1365</v>
      </c>
      <c r="G108" s="270"/>
      <c r="H108" s="270"/>
      <c r="I108" s="22" t="s">
        <v>450</v>
      </c>
      <c r="J108" s="270" t="s">
        <v>17</v>
      </c>
      <c r="K108" s="270"/>
      <c r="L108" s="21" t="s">
        <v>18</v>
      </c>
      <c r="M108" s="21">
        <v>4</v>
      </c>
      <c r="N108" s="249" t="s">
        <v>19</v>
      </c>
      <c r="O108" s="249"/>
      <c r="P108" s="249"/>
      <c r="Q108" s="21" t="s">
        <v>18</v>
      </c>
      <c r="W108" s="42">
        <f t="shared" si="1"/>
        <v>0</v>
      </c>
    </row>
    <row r="109" spans="2:23" ht="30" customHeight="1">
      <c r="B109" s="26"/>
      <c r="C109" s="249">
        <v>2018</v>
      </c>
      <c r="D109" s="249"/>
      <c r="E109" s="22" t="s">
        <v>1364</v>
      </c>
      <c r="F109" s="270" t="s">
        <v>1363</v>
      </c>
      <c r="G109" s="270"/>
      <c r="H109" s="270"/>
      <c r="I109" s="22" t="s">
        <v>450</v>
      </c>
      <c r="J109" s="270" t="s">
        <v>17</v>
      </c>
      <c r="K109" s="270"/>
      <c r="L109" s="21" t="s">
        <v>29</v>
      </c>
      <c r="M109" s="21">
        <v>5</v>
      </c>
      <c r="N109" s="249" t="s">
        <v>19</v>
      </c>
      <c r="O109" s="249"/>
      <c r="P109" s="249"/>
      <c r="Q109" s="21" t="s">
        <v>18</v>
      </c>
      <c r="W109" s="42">
        <f t="shared" si="1"/>
        <v>0</v>
      </c>
    </row>
    <row r="110" spans="2:23" s="45" customFormat="1" ht="30" customHeight="1">
      <c r="B110" s="23"/>
      <c r="C110" s="253">
        <v>2018</v>
      </c>
      <c r="D110" s="253"/>
      <c r="E110" s="18" t="s">
        <v>1362</v>
      </c>
      <c r="F110" s="251" t="s">
        <v>1360</v>
      </c>
      <c r="G110" s="251"/>
      <c r="H110" s="251"/>
      <c r="I110" s="18" t="s">
        <v>450</v>
      </c>
      <c r="J110" s="251" t="s">
        <v>17</v>
      </c>
      <c r="K110" s="251"/>
      <c r="L110" s="17" t="s">
        <v>18</v>
      </c>
      <c r="M110" s="17">
        <v>4</v>
      </c>
      <c r="N110" s="253" t="s">
        <v>19</v>
      </c>
      <c r="O110" s="253"/>
      <c r="P110" s="253"/>
      <c r="Q110" s="17" t="s">
        <v>18</v>
      </c>
      <c r="R110" s="44"/>
      <c r="S110" s="44"/>
      <c r="T110" s="44"/>
      <c r="U110" s="44"/>
      <c r="V110" s="44"/>
      <c r="W110" s="44">
        <f t="shared" si="1"/>
        <v>0</v>
      </c>
    </row>
    <row r="111" spans="2:23" ht="30" customHeight="1">
      <c r="B111" s="26"/>
      <c r="C111" s="249">
        <v>2018</v>
      </c>
      <c r="D111" s="249"/>
      <c r="E111" s="22" t="s">
        <v>1361</v>
      </c>
      <c r="F111" s="270" t="s">
        <v>1360</v>
      </c>
      <c r="G111" s="270"/>
      <c r="H111" s="270"/>
      <c r="I111" s="22" t="s">
        <v>450</v>
      </c>
      <c r="J111" s="270" t="s">
        <v>17</v>
      </c>
      <c r="K111" s="270"/>
      <c r="L111" s="21" t="s">
        <v>29</v>
      </c>
      <c r="M111" s="21">
        <v>5</v>
      </c>
      <c r="N111" s="249" t="s">
        <v>19</v>
      </c>
      <c r="O111" s="249"/>
      <c r="P111" s="249"/>
      <c r="Q111" s="21" t="s">
        <v>18</v>
      </c>
      <c r="W111" s="42">
        <f t="shared" si="1"/>
        <v>0</v>
      </c>
    </row>
    <row r="112" spans="2:23" ht="30" customHeight="1">
      <c r="B112" s="26"/>
      <c r="C112" s="249">
        <v>2018</v>
      </c>
      <c r="D112" s="249"/>
      <c r="E112" s="22" t="s">
        <v>1359</v>
      </c>
      <c r="F112" s="270" t="s">
        <v>1358</v>
      </c>
      <c r="G112" s="270"/>
      <c r="H112" s="270"/>
      <c r="I112" s="22" t="s">
        <v>450</v>
      </c>
      <c r="J112" s="270" t="s">
        <v>17</v>
      </c>
      <c r="K112" s="270"/>
      <c r="L112" s="21" t="s">
        <v>29</v>
      </c>
      <c r="M112" s="21">
        <v>5</v>
      </c>
      <c r="N112" s="249" t="s">
        <v>19</v>
      </c>
      <c r="O112" s="249"/>
      <c r="P112" s="249"/>
      <c r="Q112" s="21" t="s">
        <v>18</v>
      </c>
      <c r="W112" s="42">
        <f t="shared" si="1"/>
        <v>0</v>
      </c>
    </row>
    <row r="113" spans="2:23" ht="30" customHeight="1">
      <c r="B113" s="26"/>
      <c r="C113" s="249">
        <v>2018</v>
      </c>
      <c r="D113" s="249"/>
      <c r="E113" s="22" t="s">
        <v>1357</v>
      </c>
      <c r="F113" s="270" t="s">
        <v>1356</v>
      </c>
      <c r="G113" s="270"/>
      <c r="H113" s="270"/>
      <c r="I113" s="22" t="s">
        <v>450</v>
      </c>
      <c r="J113" s="270" t="s">
        <v>17</v>
      </c>
      <c r="K113" s="270"/>
      <c r="L113" s="21" t="s">
        <v>29</v>
      </c>
      <c r="M113" s="21">
        <v>5</v>
      </c>
      <c r="N113" s="249" t="s">
        <v>19</v>
      </c>
      <c r="O113" s="249"/>
      <c r="P113" s="249"/>
      <c r="Q113" s="21" t="s">
        <v>18</v>
      </c>
      <c r="W113" s="42">
        <f t="shared" si="1"/>
        <v>0</v>
      </c>
    </row>
    <row r="114" spans="2:23" ht="30" customHeight="1">
      <c r="B114" s="23"/>
      <c r="C114" s="249">
        <v>2018</v>
      </c>
      <c r="D114" s="249"/>
      <c r="E114" s="22" t="s">
        <v>1355</v>
      </c>
      <c r="F114" s="270" t="s">
        <v>1353</v>
      </c>
      <c r="G114" s="270"/>
      <c r="H114" s="270"/>
      <c r="I114" s="22" t="s">
        <v>450</v>
      </c>
      <c r="J114" s="270" t="s">
        <v>17</v>
      </c>
      <c r="K114" s="270"/>
      <c r="L114" s="21" t="s">
        <v>18</v>
      </c>
      <c r="M114" s="21">
        <v>4</v>
      </c>
      <c r="N114" s="249" t="s">
        <v>19</v>
      </c>
      <c r="O114" s="249"/>
      <c r="P114" s="249"/>
      <c r="Q114" s="21" t="s">
        <v>18</v>
      </c>
      <c r="W114" s="42">
        <f t="shared" si="1"/>
        <v>0</v>
      </c>
    </row>
    <row r="115" spans="2:23" ht="30" customHeight="1">
      <c r="B115" s="26"/>
      <c r="C115" s="249">
        <v>2018</v>
      </c>
      <c r="D115" s="249"/>
      <c r="E115" s="22" t="s">
        <v>1354</v>
      </c>
      <c r="F115" s="270" t="s">
        <v>1353</v>
      </c>
      <c r="G115" s="270"/>
      <c r="H115" s="270"/>
      <c r="I115" s="22" t="s">
        <v>450</v>
      </c>
      <c r="J115" s="270" t="s">
        <v>17</v>
      </c>
      <c r="K115" s="270"/>
      <c r="L115" s="21" t="s">
        <v>29</v>
      </c>
      <c r="M115" s="21">
        <v>5</v>
      </c>
      <c r="N115" s="249" t="s">
        <v>19</v>
      </c>
      <c r="O115" s="249"/>
      <c r="P115" s="249"/>
      <c r="Q115" s="21" t="s">
        <v>18</v>
      </c>
      <c r="W115" s="42">
        <f t="shared" si="1"/>
        <v>0</v>
      </c>
    </row>
    <row r="116" spans="2:23" ht="30" customHeight="1">
      <c r="B116" s="26"/>
      <c r="C116" s="249">
        <v>2018</v>
      </c>
      <c r="D116" s="249"/>
      <c r="E116" s="22" t="s">
        <v>1352</v>
      </c>
      <c r="F116" s="270" t="s">
        <v>1351</v>
      </c>
      <c r="G116" s="270"/>
      <c r="H116" s="270"/>
      <c r="I116" s="22" t="s">
        <v>450</v>
      </c>
      <c r="J116" s="270" t="s">
        <v>17</v>
      </c>
      <c r="K116" s="270"/>
      <c r="L116" s="21" t="s">
        <v>29</v>
      </c>
      <c r="M116" s="21">
        <v>5</v>
      </c>
      <c r="N116" s="249" t="s">
        <v>19</v>
      </c>
      <c r="O116" s="249"/>
      <c r="P116" s="249"/>
      <c r="Q116" s="21" t="s">
        <v>18</v>
      </c>
      <c r="W116" s="42">
        <f t="shared" si="1"/>
        <v>0</v>
      </c>
    </row>
    <row r="117" spans="2:23" ht="30" customHeight="1">
      <c r="B117" s="26"/>
      <c r="C117" s="249">
        <v>2018</v>
      </c>
      <c r="D117" s="249"/>
      <c r="E117" s="22" t="s">
        <v>1350</v>
      </c>
      <c r="F117" s="270" t="s">
        <v>1349</v>
      </c>
      <c r="G117" s="270"/>
      <c r="H117" s="270"/>
      <c r="I117" s="22" t="s">
        <v>450</v>
      </c>
      <c r="J117" s="270" t="s">
        <v>17</v>
      </c>
      <c r="K117" s="270"/>
      <c r="L117" s="21" t="s">
        <v>29</v>
      </c>
      <c r="M117" s="21">
        <v>5</v>
      </c>
      <c r="N117" s="249" t="s">
        <v>19</v>
      </c>
      <c r="O117" s="249"/>
      <c r="P117" s="249"/>
      <c r="Q117" s="21" t="s">
        <v>18</v>
      </c>
      <c r="W117" s="42">
        <f t="shared" si="1"/>
        <v>0</v>
      </c>
    </row>
    <row r="118" spans="2:23" ht="30" customHeight="1">
      <c r="B118" s="23"/>
      <c r="C118" s="249">
        <v>2018</v>
      </c>
      <c r="D118" s="249"/>
      <c r="E118" s="22" t="s">
        <v>1348</v>
      </c>
      <c r="F118" s="270" t="s">
        <v>1346</v>
      </c>
      <c r="G118" s="270"/>
      <c r="H118" s="270"/>
      <c r="I118" s="22" t="s">
        <v>450</v>
      </c>
      <c r="J118" s="270" t="s">
        <v>17</v>
      </c>
      <c r="K118" s="270"/>
      <c r="L118" s="21" t="s">
        <v>18</v>
      </c>
      <c r="M118" s="21">
        <v>4</v>
      </c>
      <c r="N118" s="249" t="s">
        <v>19</v>
      </c>
      <c r="O118" s="249"/>
      <c r="P118" s="249"/>
      <c r="Q118" s="21" t="s">
        <v>18</v>
      </c>
      <c r="W118" s="42">
        <f t="shared" si="1"/>
        <v>0</v>
      </c>
    </row>
    <row r="119" spans="2:23" ht="30" customHeight="1">
      <c r="B119" s="26"/>
      <c r="C119" s="249">
        <v>2018</v>
      </c>
      <c r="D119" s="249"/>
      <c r="E119" s="22" t="s">
        <v>1347</v>
      </c>
      <c r="F119" s="270" t="s">
        <v>1346</v>
      </c>
      <c r="G119" s="270"/>
      <c r="H119" s="270"/>
      <c r="I119" s="22" t="s">
        <v>450</v>
      </c>
      <c r="J119" s="270" t="s">
        <v>17</v>
      </c>
      <c r="K119" s="270"/>
      <c r="L119" s="21" t="s">
        <v>29</v>
      </c>
      <c r="M119" s="21">
        <v>5</v>
      </c>
      <c r="N119" s="249" t="s">
        <v>19</v>
      </c>
      <c r="O119" s="249"/>
      <c r="P119" s="249"/>
      <c r="Q119" s="21" t="s">
        <v>18</v>
      </c>
      <c r="W119" s="42">
        <f t="shared" si="1"/>
        <v>0</v>
      </c>
    </row>
    <row r="120" spans="2:23" ht="30" customHeight="1">
      <c r="B120" s="23"/>
      <c r="C120" s="249">
        <v>2018</v>
      </c>
      <c r="D120" s="249"/>
      <c r="E120" s="22" t="s">
        <v>1345</v>
      </c>
      <c r="F120" s="270" t="s">
        <v>1344</v>
      </c>
      <c r="G120" s="270"/>
      <c r="H120" s="270"/>
      <c r="I120" s="22" t="s">
        <v>450</v>
      </c>
      <c r="J120" s="270" t="s">
        <v>17</v>
      </c>
      <c r="K120" s="270"/>
      <c r="L120" s="21" t="s">
        <v>18</v>
      </c>
      <c r="M120" s="21">
        <v>4</v>
      </c>
      <c r="N120" s="249" t="s">
        <v>19</v>
      </c>
      <c r="O120" s="249"/>
      <c r="P120" s="249"/>
      <c r="Q120" s="21" t="s">
        <v>18</v>
      </c>
      <c r="W120" s="42">
        <f t="shared" si="1"/>
        <v>0</v>
      </c>
    </row>
    <row r="121" spans="2:23" ht="30" customHeight="1">
      <c r="B121" s="26"/>
      <c r="C121" s="249">
        <v>2018</v>
      </c>
      <c r="D121" s="249"/>
      <c r="E121" s="22" t="s">
        <v>1343</v>
      </c>
      <c r="F121" s="270" t="s">
        <v>1342</v>
      </c>
      <c r="G121" s="270"/>
      <c r="H121" s="270"/>
      <c r="I121" s="22" t="s">
        <v>450</v>
      </c>
      <c r="J121" s="270" t="s">
        <v>17</v>
      </c>
      <c r="K121" s="270"/>
      <c r="L121" s="21" t="s">
        <v>29</v>
      </c>
      <c r="M121" s="21">
        <v>5</v>
      </c>
      <c r="N121" s="249" t="s">
        <v>19</v>
      </c>
      <c r="O121" s="249"/>
      <c r="P121" s="249"/>
      <c r="Q121" s="21" t="s">
        <v>18</v>
      </c>
      <c r="W121" s="42">
        <f t="shared" si="1"/>
        <v>0</v>
      </c>
    </row>
    <row r="122" spans="2:23" ht="30" customHeight="1">
      <c r="B122" s="26"/>
      <c r="C122" s="249">
        <v>2018</v>
      </c>
      <c r="D122" s="249"/>
      <c r="E122" s="22" t="s">
        <v>1341</v>
      </c>
      <c r="F122" s="270" t="s">
        <v>1340</v>
      </c>
      <c r="G122" s="270"/>
      <c r="H122" s="270"/>
      <c r="I122" s="22" t="s">
        <v>450</v>
      </c>
      <c r="J122" s="270" t="s">
        <v>17</v>
      </c>
      <c r="K122" s="270"/>
      <c r="L122" s="21" t="s">
        <v>29</v>
      </c>
      <c r="M122" s="21">
        <v>5</v>
      </c>
      <c r="N122" s="249" t="s">
        <v>19</v>
      </c>
      <c r="O122" s="249"/>
      <c r="P122" s="249"/>
      <c r="Q122" s="21" t="s">
        <v>18</v>
      </c>
      <c r="W122" s="42">
        <f t="shared" si="1"/>
        <v>0</v>
      </c>
    </row>
    <row r="123" spans="2:23" ht="30" customHeight="1">
      <c r="B123" s="23"/>
      <c r="C123" s="249">
        <v>2018</v>
      </c>
      <c r="D123" s="249"/>
      <c r="E123" s="22" t="s">
        <v>1339</v>
      </c>
      <c r="F123" s="270" t="s">
        <v>1338</v>
      </c>
      <c r="G123" s="270"/>
      <c r="H123" s="270"/>
      <c r="I123" s="22" t="s">
        <v>450</v>
      </c>
      <c r="J123" s="270" t="s">
        <v>17</v>
      </c>
      <c r="K123" s="270"/>
      <c r="L123" s="21" t="s">
        <v>29</v>
      </c>
      <c r="M123" s="21">
        <v>4</v>
      </c>
      <c r="N123" s="249" t="s">
        <v>19</v>
      </c>
      <c r="O123" s="249"/>
      <c r="P123" s="249"/>
      <c r="Q123" s="21" t="s">
        <v>18</v>
      </c>
      <c r="W123" s="42">
        <f t="shared" si="1"/>
        <v>0</v>
      </c>
    </row>
    <row r="124" spans="2:23" ht="30" customHeight="1">
      <c r="B124" s="23"/>
      <c r="C124" s="249">
        <v>2018</v>
      </c>
      <c r="D124" s="249"/>
      <c r="E124" s="22" t="s">
        <v>1337</v>
      </c>
      <c r="F124" s="270" t="s">
        <v>1336</v>
      </c>
      <c r="G124" s="270"/>
      <c r="H124" s="270"/>
      <c r="I124" s="22" t="s">
        <v>450</v>
      </c>
      <c r="J124" s="270" t="s">
        <v>17</v>
      </c>
      <c r="K124" s="270"/>
      <c r="L124" s="21" t="s">
        <v>29</v>
      </c>
      <c r="M124" s="21">
        <v>4</v>
      </c>
      <c r="N124" s="249" t="s">
        <v>19</v>
      </c>
      <c r="O124" s="249"/>
      <c r="P124" s="249"/>
      <c r="Q124" s="21" t="s">
        <v>18</v>
      </c>
      <c r="W124" s="42">
        <f t="shared" si="1"/>
        <v>0</v>
      </c>
    </row>
    <row r="125" spans="2:23" ht="30" customHeight="1">
      <c r="B125" s="23"/>
      <c r="C125" s="249">
        <v>2018</v>
      </c>
      <c r="D125" s="249"/>
      <c r="E125" s="22" t="s">
        <v>1335</v>
      </c>
      <c r="F125" s="270" t="s">
        <v>1334</v>
      </c>
      <c r="G125" s="270"/>
      <c r="H125" s="270"/>
      <c r="I125" s="22" t="s">
        <v>450</v>
      </c>
      <c r="J125" s="270" t="s">
        <v>17</v>
      </c>
      <c r="K125" s="270"/>
      <c r="L125" s="21" t="s">
        <v>18</v>
      </c>
      <c r="M125" s="21">
        <v>4</v>
      </c>
      <c r="N125" s="249" t="s">
        <v>19</v>
      </c>
      <c r="O125" s="249"/>
      <c r="P125" s="249"/>
      <c r="Q125" s="21" t="s">
        <v>18</v>
      </c>
      <c r="W125" s="42">
        <f t="shared" si="1"/>
        <v>0</v>
      </c>
    </row>
    <row r="126" spans="2:23" ht="30" customHeight="1">
      <c r="B126" s="26"/>
      <c r="C126" s="249">
        <v>2018</v>
      </c>
      <c r="D126" s="249"/>
      <c r="E126" s="22" t="s">
        <v>1333</v>
      </c>
      <c r="F126" s="270" t="s">
        <v>1332</v>
      </c>
      <c r="G126" s="270"/>
      <c r="H126" s="270"/>
      <c r="I126" s="22" t="s">
        <v>450</v>
      </c>
      <c r="J126" s="270" t="s">
        <v>17</v>
      </c>
      <c r="K126" s="270"/>
      <c r="L126" s="21" t="s">
        <v>29</v>
      </c>
      <c r="M126" s="21">
        <v>5</v>
      </c>
      <c r="N126" s="249" t="s">
        <v>19</v>
      </c>
      <c r="O126" s="249"/>
      <c r="P126" s="249"/>
      <c r="Q126" s="21" t="s">
        <v>18</v>
      </c>
      <c r="W126" s="42">
        <f t="shared" si="1"/>
        <v>0</v>
      </c>
    </row>
    <row r="127" spans="2:23" ht="30" customHeight="1">
      <c r="B127" s="26"/>
      <c r="C127" s="249">
        <v>2018</v>
      </c>
      <c r="D127" s="249"/>
      <c r="E127" s="22" t="s">
        <v>1331</v>
      </c>
      <c r="F127" s="270" t="s">
        <v>1330</v>
      </c>
      <c r="G127" s="270"/>
      <c r="H127" s="270"/>
      <c r="I127" s="22" t="s">
        <v>450</v>
      </c>
      <c r="J127" s="270" t="s">
        <v>17</v>
      </c>
      <c r="K127" s="270"/>
      <c r="L127" s="21" t="s">
        <v>29</v>
      </c>
      <c r="M127" s="21">
        <v>5</v>
      </c>
      <c r="N127" s="249" t="s">
        <v>19</v>
      </c>
      <c r="O127" s="249"/>
      <c r="P127" s="249"/>
      <c r="Q127" s="21" t="s">
        <v>18</v>
      </c>
      <c r="W127" s="42">
        <f t="shared" si="1"/>
        <v>0</v>
      </c>
    </row>
    <row r="128" spans="2:23" ht="30" customHeight="1">
      <c r="B128" s="26"/>
      <c r="C128" s="249">
        <v>2018</v>
      </c>
      <c r="D128" s="249"/>
      <c r="E128" s="22" t="s">
        <v>1329</v>
      </c>
      <c r="F128" s="270" t="s">
        <v>1328</v>
      </c>
      <c r="G128" s="270"/>
      <c r="H128" s="270"/>
      <c r="I128" s="22" t="s">
        <v>450</v>
      </c>
      <c r="J128" s="270" t="s">
        <v>17</v>
      </c>
      <c r="K128" s="270"/>
      <c r="L128" s="21" t="s">
        <v>29</v>
      </c>
      <c r="M128" s="21">
        <v>5</v>
      </c>
      <c r="N128" s="249" t="s">
        <v>19</v>
      </c>
      <c r="O128" s="249"/>
      <c r="P128" s="249"/>
      <c r="Q128" s="21" t="s">
        <v>18</v>
      </c>
      <c r="W128" s="42">
        <f t="shared" si="1"/>
        <v>0</v>
      </c>
    </row>
    <row r="129" spans="1:23" ht="30" customHeight="1">
      <c r="B129" s="23"/>
      <c r="C129" s="249">
        <v>2018</v>
      </c>
      <c r="D129" s="249"/>
      <c r="E129" s="22" t="s">
        <v>1327</v>
      </c>
      <c r="F129" s="270" t="s">
        <v>1326</v>
      </c>
      <c r="G129" s="270"/>
      <c r="H129" s="270"/>
      <c r="I129" s="22" t="s">
        <v>450</v>
      </c>
      <c r="J129" s="270" t="s">
        <v>17</v>
      </c>
      <c r="K129" s="270"/>
      <c r="L129" s="21" t="s">
        <v>29</v>
      </c>
      <c r="M129" s="21">
        <v>4</v>
      </c>
      <c r="N129" s="249" t="s">
        <v>19</v>
      </c>
      <c r="O129" s="249"/>
      <c r="P129" s="249"/>
      <c r="Q129" s="21" t="s">
        <v>18</v>
      </c>
      <c r="W129" s="42">
        <f t="shared" si="1"/>
        <v>0</v>
      </c>
    </row>
    <row r="130" spans="1:23" s="39" customFormat="1" ht="30" customHeight="1">
      <c r="B130" s="25"/>
      <c r="C130" s="256">
        <v>2018</v>
      </c>
      <c r="D130" s="256"/>
      <c r="E130" s="20" t="s">
        <v>1325</v>
      </c>
      <c r="F130" s="258" t="s">
        <v>1324</v>
      </c>
      <c r="G130" s="258"/>
      <c r="H130" s="258"/>
      <c r="I130" s="20" t="s">
        <v>450</v>
      </c>
      <c r="J130" s="258" t="s">
        <v>17</v>
      </c>
      <c r="K130" s="258"/>
      <c r="L130" s="19" t="s">
        <v>18</v>
      </c>
      <c r="M130" s="19">
        <v>2</v>
      </c>
      <c r="N130" s="256" t="s">
        <v>19</v>
      </c>
      <c r="O130" s="256"/>
      <c r="P130" s="256"/>
      <c r="Q130" s="19" t="s">
        <v>18</v>
      </c>
      <c r="R130" s="38"/>
      <c r="S130" s="38"/>
      <c r="T130" s="38"/>
      <c r="U130" s="38">
        <f>U131+U136</f>
        <v>0</v>
      </c>
      <c r="V130" s="38"/>
      <c r="W130" s="38">
        <f t="shared" si="1"/>
        <v>0</v>
      </c>
    </row>
    <row r="131" spans="1:23" s="41" customFormat="1" ht="30" customHeight="1">
      <c r="B131" s="24"/>
      <c r="C131" s="259">
        <v>2018</v>
      </c>
      <c r="D131" s="259"/>
      <c r="E131" s="8" t="s">
        <v>1323</v>
      </c>
      <c r="F131" s="261" t="s">
        <v>1322</v>
      </c>
      <c r="G131" s="261"/>
      <c r="H131" s="261"/>
      <c r="I131" s="8" t="s">
        <v>450</v>
      </c>
      <c r="J131" s="261" t="s">
        <v>17</v>
      </c>
      <c r="K131" s="261"/>
      <c r="L131" s="16" t="s">
        <v>18</v>
      </c>
      <c r="M131" s="16">
        <v>3</v>
      </c>
      <c r="N131" s="259" t="s">
        <v>19</v>
      </c>
      <c r="O131" s="259"/>
      <c r="P131" s="259"/>
      <c r="Q131" s="16" t="s">
        <v>18</v>
      </c>
      <c r="R131" s="40"/>
      <c r="S131" s="40"/>
      <c r="T131" s="40"/>
      <c r="U131" s="40">
        <f>U132+U133+U134+U135</f>
        <v>0</v>
      </c>
      <c r="V131" s="40"/>
      <c r="W131" s="40">
        <f t="shared" ref="W131:W194" si="2">R131+S131+T131+U131+V131</f>
        <v>0</v>
      </c>
    </row>
    <row r="132" spans="1:23" ht="30" customHeight="1">
      <c r="B132" s="23"/>
      <c r="C132" s="249">
        <v>2018</v>
      </c>
      <c r="D132" s="249"/>
      <c r="E132" s="22" t="s">
        <v>1321</v>
      </c>
      <c r="F132" s="270" t="s">
        <v>1320</v>
      </c>
      <c r="G132" s="270"/>
      <c r="H132" s="270"/>
      <c r="I132" s="22" t="s">
        <v>450</v>
      </c>
      <c r="J132" s="270" t="s">
        <v>17</v>
      </c>
      <c r="K132" s="270"/>
      <c r="L132" s="21" t="s">
        <v>29</v>
      </c>
      <c r="M132" s="21">
        <v>4</v>
      </c>
      <c r="N132" s="249" t="s">
        <v>19</v>
      </c>
      <c r="O132" s="249"/>
      <c r="P132" s="249"/>
      <c r="Q132" s="21" t="s">
        <v>29</v>
      </c>
      <c r="W132" s="42">
        <f t="shared" si="2"/>
        <v>0</v>
      </c>
    </row>
    <row r="133" spans="1:23" ht="30" customHeight="1">
      <c r="B133" s="23"/>
      <c r="C133" s="249">
        <v>2018</v>
      </c>
      <c r="D133" s="249"/>
      <c r="E133" s="22" t="s">
        <v>1319</v>
      </c>
      <c r="F133" s="270" t="s">
        <v>1318</v>
      </c>
      <c r="G133" s="270"/>
      <c r="H133" s="270"/>
      <c r="I133" s="22" t="s">
        <v>450</v>
      </c>
      <c r="J133" s="270" t="s">
        <v>17</v>
      </c>
      <c r="K133" s="270"/>
      <c r="L133" s="21" t="s">
        <v>29</v>
      </c>
      <c r="M133" s="21">
        <v>4</v>
      </c>
      <c r="N133" s="249" t="s">
        <v>19</v>
      </c>
      <c r="O133" s="249"/>
      <c r="P133" s="249"/>
      <c r="Q133" s="21" t="s">
        <v>18</v>
      </c>
      <c r="W133" s="42">
        <f t="shared" si="2"/>
        <v>0</v>
      </c>
    </row>
    <row r="134" spans="1:23" ht="30" customHeight="1">
      <c r="B134" s="23"/>
      <c r="C134" s="249">
        <v>2018</v>
      </c>
      <c r="D134" s="249"/>
      <c r="E134" s="22" t="s">
        <v>1317</v>
      </c>
      <c r="F134" s="270" t="s">
        <v>1316</v>
      </c>
      <c r="G134" s="270"/>
      <c r="H134" s="270"/>
      <c r="I134" s="22" t="s">
        <v>450</v>
      </c>
      <c r="J134" s="270" t="s">
        <v>17</v>
      </c>
      <c r="K134" s="270"/>
      <c r="L134" s="21" t="s">
        <v>29</v>
      </c>
      <c r="M134" s="21">
        <v>4</v>
      </c>
      <c r="N134" s="249" t="s">
        <v>19</v>
      </c>
      <c r="O134" s="249"/>
      <c r="P134" s="249"/>
      <c r="Q134" s="21" t="s">
        <v>29</v>
      </c>
      <c r="W134" s="42">
        <f t="shared" si="2"/>
        <v>0</v>
      </c>
    </row>
    <row r="135" spans="1:23" ht="30" customHeight="1">
      <c r="B135" s="23"/>
      <c r="C135" s="249">
        <v>2018</v>
      </c>
      <c r="D135" s="249"/>
      <c r="E135" s="22" t="s">
        <v>1315</v>
      </c>
      <c r="F135" s="270" t="s">
        <v>1314</v>
      </c>
      <c r="G135" s="270"/>
      <c r="H135" s="270"/>
      <c r="I135" s="22" t="s">
        <v>450</v>
      </c>
      <c r="J135" s="270" t="s">
        <v>17</v>
      </c>
      <c r="K135" s="270"/>
      <c r="L135" s="21" t="s">
        <v>29</v>
      </c>
      <c r="M135" s="21">
        <v>4</v>
      </c>
      <c r="N135" s="249" t="s">
        <v>19</v>
      </c>
      <c r="O135" s="249"/>
      <c r="P135" s="249"/>
      <c r="Q135" s="21" t="s">
        <v>18</v>
      </c>
      <c r="W135" s="42">
        <f t="shared" si="2"/>
        <v>0</v>
      </c>
    </row>
    <row r="136" spans="1:23" s="41" customFormat="1" ht="30" customHeight="1">
      <c r="B136" s="24"/>
      <c r="C136" s="259">
        <v>2018</v>
      </c>
      <c r="D136" s="259"/>
      <c r="E136" s="8" t="s">
        <v>1313</v>
      </c>
      <c r="F136" s="261" t="s">
        <v>1312</v>
      </c>
      <c r="G136" s="261"/>
      <c r="H136" s="261"/>
      <c r="I136" s="8" t="s">
        <v>450</v>
      </c>
      <c r="J136" s="261" t="s">
        <v>17</v>
      </c>
      <c r="K136" s="261"/>
      <c r="L136" s="16" t="s">
        <v>18</v>
      </c>
      <c r="M136" s="16">
        <v>3</v>
      </c>
      <c r="N136" s="259" t="s">
        <v>19</v>
      </c>
      <c r="O136" s="259"/>
      <c r="P136" s="259"/>
      <c r="Q136" s="16" t="s">
        <v>18</v>
      </c>
      <c r="R136" s="40"/>
      <c r="S136" s="40"/>
      <c r="T136" s="40"/>
      <c r="U136" s="40"/>
      <c r="V136" s="40"/>
      <c r="W136" s="40">
        <f t="shared" si="2"/>
        <v>0</v>
      </c>
    </row>
    <row r="137" spans="1:23" ht="30" customHeight="1">
      <c r="A137" s="26"/>
      <c r="C137" s="249">
        <v>2018</v>
      </c>
      <c r="D137" s="249"/>
      <c r="E137" s="22" t="s">
        <v>1311</v>
      </c>
      <c r="F137" s="270" t="s">
        <v>1310</v>
      </c>
      <c r="G137" s="270"/>
      <c r="H137" s="270"/>
      <c r="I137" s="22" t="s">
        <v>450</v>
      </c>
      <c r="J137" s="270" t="s">
        <v>17</v>
      </c>
      <c r="K137" s="270"/>
      <c r="L137" s="21" t="s">
        <v>29</v>
      </c>
      <c r="M137" s="21">
        <v>4</v>
      </c>
      <c r="N137" s="249" t="s">
        <v>19</v>
      </c>
      <c r="O137" s="249"/>
      <c r="P137" s="249"/>
      <c r="Q137" s="21" t="s">
        <v>29</v>
      </c>
      <c r="W137" s="42">
        <f t="shared" si="2"/>
        <v>0</v>
      </c>
    </row>
    <row r="138" spans="1:23" s="39" customFormat="1" ht="30" customHeight="1">
      <c r="B138" s="25"/>
      <c r="C138" s="256">
        <v>2018</v>
      </c>
      <c r="D138" s="256"/>
      <c r="E138" s="20" t="s">
        <v>1309</v>
      </c>
      <c r="F138" s="258" t="s">
        <v>1308</v>
      </c>
      <c r="G138" s="258"/>
      <c r="H138" s="258"/>
      <c r="I138" s="20" t="s">
        <v>450</v>
      </c>
      <c r="J138" s="258" t="s">
        <v>17</v>
      </c>
      <c r="K138" s="258"/>
      <c r="L138" s="19" t="s">
        <v>18</v>
      </c>
      <c r="M138" s="19">
        <v>2</v>
      </c>
      <c r="N138" s="256" t="s">
        <v>19</v>
      </c>
      <c r="O138" s="256"/>
      <c r="P138" s="256"/>
      <c r="Q138" s="19" t="s">
        <v>18</v>
      </c>
      <c r="R138" s="38"/>
      <c r="S138" s="38"/>
      <c r="T138" s="38"/>
      <c r="U138" s="38">
        <f>U139+U153+U166+U174+U185+U193+U198+U204+U232+U241+U246+U256+U261+U271+U276+U285+U287+U290+U312</f>
        <v>0</v>
      </c>
      <c r="V138" s="38"/>
      <c r="W138" s="38">
        <f t="shared" si="2"/>
        <v>0</v>
      </c>
    </row>
    <row r="139" spans="1:23" s="41" customFormat="1" ht="30" customHeight="1">
      <c r="B139" s="24"/>
      <c r="C139" s="259">
        <v>2018</v>
      </c>
      <c r="D139" s="259"/>
      <c r="E139" s="8" t="s">
        <v>1307</v>
      </c>
      <c r="F139" s="261" t="s">
        <v>1305</v>
      </c>
      <c r="G139" s="261"/>
      <c r="H139" s="261"/>
      <c r="I139" s="8" t="s">
        <v>450</v>
      </c>
      <c r="J139" s="261" t="s">
        <v>17</v>
      </c>
      <c r="K139" s="261"/>
      <c r="L139" s="16" t="s">
        <v>18</v>
      </c>
      <c r="M139" s="16">
        <v>3</v>
      </c>
      <c r="N139" s="259" t="s">
        <v>19</v>
      </c>
      <c r="O139" s="259"/>
      <c r="P139" s="259"/>
      <c r="Q139" s="16" t="s">
        <v>18</v>
      </c>
      <c r="R139" s="40"/>
      <c r="S139" s="40"/>
      <c r="T139" s="40"/>
      <c r="U139" s="40"/>
      <c r="V139" s="40"/>
      <c r="W139" s="40">
        <f t="shared" si="2"/>
        <v>0</v>
      </c>
    </row>
    <row r="140" spans="1:23" ht="30" customHeight="1">
      <c r="B140" s="23"/>
      <c r="C140" s="249">
        <v>2018</v>
      </c>
      <c r="D140" s="249"/>
      <c r="E140" s="22" t="s">
        <v>1306</v>
      </c>
      <c r="F140" s="270" t="s">
        <v>1305</v>
      </c>
      <c r="G140" s="270"/>
      <c r="H140" s="270"/>
      <c r="I140" s="22" t="s">
        <v>450</v>
      </c>
      <c r="J140" s="270" t="s">
        <v>17</v>
      </c>
      <c r="K140" s="270"/>
      <c r="L140" s="21" t="s">
        <v>18</v>
      </c>
      <c r="M140" s="21">
        <v>4</v>
      </c>
      <c r="N140" s="249" t="s">
        <v>19</v>
      </c>
      <c r="O140" s="249"/>
      <c r="P140" s="249"/>
      <c r="Q140" s="21" t="s">
        <v>18</v>
      </c>
      <c r="W140" s="42">
        <f t="shared" si="2"/>
        <v>0</v>
      </c>
    </row>
    <row r="141" spans="1:23" ht="30" customHeight="1">
      <c r="B141" s="26"/>
      <c r="C141" s="249">
        <v>2018</v>
      </c>
      <c r="D141" s="249"/>
      <c r="E141" s="22" t="s">
        <v>1304</v>
      </c>
      <c r="F141" s="270" t="s">
        <v>1303</v>
      </c>
      <c r="G141" s="270"/>
      <c r="H141" s="270"/>
      <c r="I141" s="22" t="s">
        <v>450</v>
      </c>
      <c r="J141" s="270" t="s">
        <v>17</v>
      </c>
      <c r="K141" s="270"/>
      <c r="L141" s="21" t="s">
        <v>29</v>
      </c>
      <c r="M141" s="21">
        <v>5</v>
      </c>
      <c r="N141" s="249" t="s">
        <v>19</v>
      </c>
      <c r="O141" s="249"/>
      <c r="P141" s="249"/>
      <c r="Q141" s="21" t="s">
        <v>18</v>
      </c>
      <c r="W141" s="42">
        <f t="shared" si="2"/>
        <v>0</v>
      </c>
    </row>
    <row r="142" spans="1:23" ht="30" customHeight="1">
      <c r="B142" s="26"/>
      <c r="C142" s="249">
        <v>2018</v>
      </c>
      <c r="D142" s="249"/>
      <c r="E142" s="22" t="s">
        <v>1302</v>
      </c>
      <c r="F142" s="270" t="s">
        <v>1301</v>
      </c>
      <c r="G142" s="270"/>
      <c r="H142" s="270"/>
      <c r="I142" s="22" t="s">
        <v>450</v>
      </c>
      <c r="J142" s="270" t="s">
        <v>17</v>
      </c>
      <c r="K142" s="270"/>
      <c r="L142" s="21" t="s">
        <v>29</v>
      </c>
      <c r="M142" s="21">
        <v>5</v>
      </c>
      <c r="N142" s="249" t="s">
        <v>19</v>
      </c>
      <c r="O142" s="249"/>
      <c r="P142" s="249"/>
      <c r="Q142" s="21" t="s">
        <v>18</v>
      </c>
      <c r="W142" s="42">
        <f t="shared" si="2"/>
        <v>0</v>
      </c>
    </row>
    <row r="143" spans="1:23" ht="30" customHeight="1">
      <c r="B143" s="26"/>
      <c r="C143" s="249">
        <v>2018</v>
      </c>
      <c r="D143" s="249"/>
      <c r="E143" s="22" t="s">
        <v>1300</v>
      </c>
      <c r="F143" s="270" t="s">
        <v>1299</v>
      </c>
      <c r="G143" s="270"/>
      <c r="H143" s="270"/>
      <c r="I143" s="22" t="s">
        <v>450</v>
      </c>
      <c r="J143" s="270" t="s">
        <v>17</v>
      </c>
      <c r="K143" s="270"/>
      <c r="L143" s="21" t="s">
        <v>29</v>
      </c>
      <c r="M143" s="21">
        <v>5</v>
      </c>
      <c r="N143" s="249" t="s">
        <v>19</v>
      </c>
      <c r="O143" s="249"/>
      <c r="P143" s="249"/>
      <c r="Q143" s="21" t="s">
        <v>18</v>
      </c>
      <c r="W143" s="42">
        <f t="shared" si="2"/>
        <v>0</v>
      </c>
    </row>
    <row r="144" spans="1:23" ht="30" customHeight="1">
      <c r="B144" s="26"/>
      <c r="C144" s="249">
        <v>2018</v>
      </c>
      <c r="D144" s="249"/>
      <c r="E144" s="22" t="s">
        <v>1298</v>
      </c>
      <c r="F144" s="270" t="s">
        <v>1297</v>
      </c>
      <c r="G144" s="270"/>
      <c r="H144" s="270"/>
      <c r="I144" s="22" t="s">
        <v>450</v>
      </c>
      <c r="J144" s="270" t="s">
        <v>17</v>
      </c>
      <c r="K144" s="270"/>
      <c r="L144" s="21" t="s">
        <v>29</v>
      </c>
      <c r="M144" s="21">
        <v>5</v>
      </c>
      <c r="N144" s="249" t="s">
        <v>19</v>
      </c>
      <c r="O144" s="249"/>
      <c r="P144" s="249"/>
      <c r="Q144" s="21" t="s">
        <v>18</v>
      </c>
      <c r="W144" s="42">
        <f t="shared" si="2"/>
        <v>0</v>
      </c>
    </row>
    <row r="145" spans="2:23" ht="30" customHeight="1">
      <c r="B145" s="26"/>
      <c r="C145" s="249">
        <v>2018</v>
      </c>
      <c r="D145" s="249"/>
      <c r="E145" s="22" t="s">
        <v>1296</v>
      </c>
      <c r="F145" s="270" t="s">
        <v>1295</v>
      </c>
      <c r="G145" s="270"/>
      <c r="H145" s="270"/>
      <c r="I145" s="22" t="s">
        <v>450</v>
      </c>
      <c r="J145" s="270" t="s">
        <v>17</v>
      </c>
      <c r="K145" s="270"/>
      <c r="L145" s="21" t="s">
        <v>29</v>
      </c>
      <c r="M145" s="21">
        <v>5</v>
      </c>
      <c r="N145" s="249" t="s">
        <v>19</v>
      </c>
      <c r="O145" s="249"/>
      <c r="P145" s="249"/>
      <c r="Q145" s="21" t="s">
        <v>18</v>
      </c>
      <c r="W145" s="42">
        <f t="shared" si="2"/>
        <v>0</v>
      </c>
    </row>
    <row r="146" spans="2:23" ht="30" customHeight="1">
      <c r="B146" s="26"/>
      <c r="C146" s="249">
        <v>2018</v>
      </c>
      <c r="D146" s="249"/>
      <c r="E146" s="22" t="s">
        <v>1294</v>
      </c>
      <c r="F146" s="270" t="s">
        <v>1293</v>
      </c>
      <c r="G146" s="270"/>
      <c r="H146" s="270"/>
      <c r="I146" s="22" t="s">
        <v>450</v>
      </c>
      <c r="J146" s="270" t="s">
        <v>17</v>
      </c>
      <c r="K146" s="270"/>
      <c r="L146" s="21" t="s">
        <v>29</v>
      </c>
      <c r="M146" s="21">
        <v>5</v>
      </c>
      <c r="N146" s="249" t="s">
        <v>19</v>
      </c>
      <c r="O146" s="249"/>
      <c r="P146" s="249"/>
      <c r="Q146" s="21" t="s">
        <v>18</v>
      </c>
      <c r="W146" s="42">
        <f t="shared" si="2"/>
        <v>0</v>
      </c>
    </row>
    <row r="147" spans="2:23" ht="30" customHeight="1">
      <c r="B147" s="26"/>
      <c r="C147" s="249">
        <v>2018</v>
      </c>
      <c r="D147" s="249"/>
      <c r="E147" s="22" t="s">
        <v>1292</v>
      </c>
      <c r="F147" s="270" t="s">
        <v>1291</v>
      </c>
      <c r="G147" s="270"/>
      <c r="H147" s="270"/>
      <c r="I147" s="22" t="s">
        <v>450</v>
      </c>
      <c r="J147" s="270" t="s">
        <v>17</v>
      </c>
      <c r="K147" s="270"/>
      <c r="L147" s="21" t="s">
        <v>29</v>
      </c>
      <c r="M147" s="21">
        <v>5</v>
      </c>
      <c r="N147" s="249" t="s">
        <v>19</v>
      </c>
      <c r="O147" s="249"/>
      <c r="P147" s="249"/>
      <c r="Q147" s="21" t="s">
        <v>18</v>
      </c>
      <c r="W147" s="42">
        <f t="shared" si="2"/>
        <v>0</v>
      </c>
    </row>
    <row r="148" spans="2:23" ht="30" customHeight="1">
      <c r="B148" s="26"/>
      <c r="C148" s="249">
        <v>2018</v>
      </c>
      <c r="D148" s="249"/>
      <c r="E148" s="22" t="s">
        <v>1290</v>
      </c>
      <c r="F148" s="270" t="s">
        <v>1289</v>
      </c>
      <c r="G148" s="270"/>
      <c r="H148" s="270"/>
      <c r="I148" s="22" t="s">
        <v>450</v>
      </c>
      <c r="J148" s="270" t="s">
        <v>17</v>
      </c>
      <c r="K148" s="270"/>
      <c r="L148" s="21" t="s">
        <v>29</v>
      </c>
      <c r="M148" s="21">
        <v>5</v>
      </c>
      <c r="N148" s="249" t="s">
        <v>19</v>
      </c>
      <c r="O148" s="249"/>
      <c r="P148" s="249"/>
      <c r="Q148" s="21" t="s">
        <v>18</v>
      </c>
      <c r="W148" s="42">
        <f t="shared" si="2"/>
        <v>0</v>
      </c>
    </row>
    <row r="149" spans="2:23" ht="30" customHeight="1">
      <c r="B149" s="26"/>
      <c r="C149" s="249">
        <v>2018</v>
      </c>
      <c r="D149" s="249"/>
      <c r="E149" s="22" t="s">
        <v>1288</v>
      </c>
      <c r="F149" s="270" t="s">
        <v>1287</v>
      </c>
      <c r="G149" s="270"/>
      <c r="H149" s="270"/>
      <c r="I149" s="22" t="s">
        <v>450</v>
      </c>
      <c r="J149" s="270" t="s">
        <v>17</v>
      </c>
      <c r="K149" s="270"/>
      <c r="L149" s="21" t="s">
        <v>29</v>
      </c>
      <c r="M149" s="21">
        <v>5</v>
      </c>
      <c r="N149" s="249" t="s">
        <v>19</v>
      </c>
      <c r="O149" s="249"/>
      <c r="P149" s="249"/>
      <c r="Q149" s="21" t="s">
        <v>18</v>
      </c>
      <c r="W149" s="42">
        <f t="shared" si="2"/>
        <v>0</v>
      </c>
    </row>
    <row r="150" spans="2:23" ht="30" customHeight="1">
      <c r="B150" s="26"/>
      <c r="C150" s="249">
        <v>2018</v>
      </c>
      <c r="D150" s="249"/>
      <c r="E150" s="22" t="s">
        <v>1286</v>
      </c>
      <c r="F150" s="270" t="s">
        <v>1285</v>
      </c>
      <c r="G150" s="270"/>
      <c r="H150" s="270"/>
      <c r="I150" s="22" t="s">
        <v>450</v>
      </c>
      <c r="J150" s="270" t="s">
        <v>17</v>
      </c>
      <c r="K150" s="270"/>
      <c r="L150" s="21" t="s">
        <v>29</v>
      </c>
      <c r="M150" s="21">
        <v>5</v>
      </c>
      <c r="N150" s="249" t="s">
        <v>19</v>
      </c>
      <c r="O150" s="249"/>
      <c r="P150" s="249"/>
      <c r="Q150" s="21" t="s">
        <v>18</v>
      </c>
      <c r="W150" s="42">
        <f t="shared" si="2"/>
        <v>0</v>
      </c>
    </row>
    <row r="151" spans="2:23" ht="30" customHeight="1">
      <c r="B151" s="26"/>
      <c r="C151" s="249">
        <v>2018</v>
      </c>
      <c r="D151" s="249"/>
      <c r="E151" s="22" t="s">
        <v>1284</v>
      </c>
      <c r="F151" s="270" t="s">
        <v>1283</v>
      </c>
      <c r="G151" s="270"/>
      <c r="H151" s="270"/>
      <c r="I151" s="22" t="s">
        <v>450</v>
      </c>
      <c r="J151" s="270" t="s">
        <v>17</v>
      </c>
      <c r="K151" s="270"/>
      <c r="L151" s="21" t="s">
        <v>29</v>
      </c>
      <c r="M151" s="21">
        <v>5</v>
      </c>
      <c r="N151" s="249" t="s">
        <v>19</v>
      </c>
      <c r="O151" s="249"/>
      <c r="P151" s="249"/>
      <c r="Q151" s="21" t="s">
        <v>18</v>
      </c>
      <c r="W151" s="42">
        <f t="shared" si="2"/>
        <v>0</v>
      </c>
    </row>
    <row r="152" spans="2:23" ht="30" customHeight="1">
      <c r="B152" s="26"/>
      <c r="C152" s="249">
        <v>2018</v>
      </c>
      <c r="D152" s="249"/>
      <c r="E152" s="22" t="s">
        <v>1282</v>
      </c>
      <c r="F152" s="270" t="s">
        <v>1281</v>
      </c>
      <c r="G152" s="270"/>
      <c r="H152" s="270"/>
      <c r="I152" s="22" t="s">
        <v>450</v>
      </c>
      <c r="J152" s="270" t="s">
        <v>17</v>
      </c>
      <c r="K152" s="270"/>
      <c r="L152" s="21" t="s">
        <v>29</v>
      </c>
      <c r="M152" s="21">
        <v>5</v>
      </c>
      <c r="N152" s="249" t="s">
        <v>19</v>
      </c>
      <c r="O152" s="249"/>
      <c r="P152" s="249"/>
      <c r="Q152" s="21" t="s">
        <v>18</v>
      </c>
      <c r="W152" s="42">
        <f t="shared" si="2"/>
        <v>0</v>
      </c>
    </row>
    <row r="153" spans="2:23" s="41" customFormat="1" ht="30" customHeight="1">
      <c r="B153" s="24"/>
      <c r="C153" s="259">
        <v>2018</v>
      </c>
      <c r="D153" s="259"/>
      <c r="E153" s="8" t="s">
        <v>1280</v>
      </c>
      <c r="F153" s="261" t="s">
        <v>1279</v>
      </c>
      <c r="G153" s="261"/>
      <c r="H153" s="261"/>
      <c r="I153" s="8" t="s">
        <v>450</v>
      </c>
      <c r="J153" s="261" t="s">
        <v>17</v>
      </c>
      <c r="K153" s="261"/>
      <c r="L153" s="16" t="s">
        <v>18</v>
      </c>
      <c r="M153" s="16">
        <v>3</v>
      </c>
      <c r="N153" s="259" t="s">
        <v>19</v>
      </c>
      <c r="O153" s="259"/>
      <c r="P153" s="259"/>
      <c r="Q153" s="16" t="s">
        <v>18</v>
      </c>
      <c r="R153" s="40"/>
      <c r="S153" s="40"/>
      <c r="T153" s="40"/>
      <c r="U153" s="40"/>
      <c r="V153" s="40"/>
      <c r="W153" s="40">
        <f t="shared" si="2"/>
        <v>0</v>
      </c>
    </row>
    <row r="154" spans="2:23" ht="30" customHeight="1">
      <c r="B154" s="23"/>
      <c r="C154" s="249">
        <v>2018</v>
      </c>
      <c r="D154" s="249"/>
      <c r="E154" s="22" t="s">
        <v>1278</v>
      </c>
      <c r="F154" s="270" t="s">
        <v>1277</v>
      </c>
      <c r="G154" s="270"/>
      <c r="H154" s="270"/>
      <c r="I154" s="22" t="s">
        <v>450</v>
      </c>
      <c r="J154" s="270" t="s">
        <v>17</v>
      </c>
      <c r="K154" s="270"/>
      <c r="L154" s="21" t="s">
        <v>18</v>
      </c>
      <c r="M154" s="21">
        <v>4</v>
      </c>
      <c r="N154" s="249" t="s">
        <v>19</v>
      </c>
      <c r="O154" s="249"/>
      <c r="P154" s="249"/>
      <c r="Q154" s="21" t="s">
        <v>18</v>
      </c>
      <c r="W154" s="42">
        <f t="shared" si="2"/>
        <v>0</v>
      </c>
    </row>
    <row r="155" spans="2:23" ht="30" customHeight="1">
      <c r="B155" s="26"/>
      <c r="C155" s="249">
        <v>2018</v>
      </c>
      <c r="D155" s="249"/>
      <c r="E155" s="22" t="s">
        <v>1276</v>
      </c>
      <c r="F155" s="270" t="s">
        <v>1275</v>
      </c>
      <c r="G155" s="270"/>
      <c r="H155" s="270"/>
      <c r="I155" s="22" t="s">
        <v>450</v>
      </c>
      <c r="J155" s="270" t="s">
        <v>17</v>
      </c>
      <c r="K155" s="270"/>
      <c r="L155" s="21" t="s">
        <v>29</v>
      </c>
      <c r="M155" s="21">
        <v>5</v>
      </c>
      <c r="N155" s="249" t="s">
        <v>19</v>
      </c>
      <c r="O155" s="249"/>
      <c r="P155" s="249"/>
      <c r="Q155" s="21" t="s">
        <v>18</v>
      </c>
      <c r="W155" s="42">
        <f t="shared" si="2"/>
        <v>0</v>
      </c>
    </row>
    <row r="156" spans="2:23" ht="30" customHeight="1">
      <c r="B156" s="26"/>
      <c r="C156" s="249">
        <v>2018</v>
      </c>
      <c r="D156" s="249"/>
      <c r="E156" s="22" t="s">
        <v>1274</v>
      </c>
      <c r="F156" s="270" t="s">
        <v>1273</v>
      </c>
      <c r="G156" s="270"/>
      <c r="H156" s="270"/>
      <c r="I156" s="22" t="s">
        <v>450</v>
      </c>
      <c r="J156" s="270" t="s">
        <v>17</v>
      </c>
      <c r="K156" s="270"/>
      <c r="L156" s="21" t="s">
        <v>29</v>
      </c>
      <c r="M156" s="21">
        <v>5</v>
      </c>
      <c r="N156" s="249" t="s">
        <v>19</v>
      </c>
      <c r="O156" s="249"/>
      <c r="P156" s="249"/>
      <c r="Q156" s="21" t="s">
        <v>18</v>
      </c>
      <c r="W156" s="42">
        <f t="shared" si="2"/>
        <v>0</v>
      </c>
    </row>
    <row r="157" spans="2:23" ht="30" customHeight="1">
      <c r="B157" s="26"/>
      <c r="C157" s="249">
        <v>2018</v>
      </c>
      <c r="D157" s="249"/>
      <c r="E157" s="22" t="s">
        <v>1272</v>
      </c>
      <c r="F157" s="270" t="s">
        <v>1271</v>
      </c>
      <c r="G157" s="270"/>
      <c r="H157" s="270"/>
      <c r="I157" s="22" t="s">
        <v>450</v>
      </c>
      <c r="J157" s="270" t="s">
        <v>17</v>
      </c>
      <c r="K157" s="270"/>
      <c r="L157" s="21" t="s">
        <v>29</v>
      </c>
      <c r="M157" s="21">
        <v>5</v>
      </c>
      <c r="N157" s="249" t="s">
        <v>19</v>
      </c>
      <c r="O157" s="249"/>
      <c r="P157" s="249"/>
      <c r="Q157" s="21" t="s">
        <v>18</v>
      </c>
      <c r="W157" s="42">
        <f t="shared" si="2"/>
        <v>0</v>
      </c>
    </row>
    <row r="158" spans="2:23" ht="30" customHeight="1">
      <c r="B158" s="23"/>
      <c r="C158" s="249">
        <v>2018</v>
      </c>
      <c r="D158" s="249"/>
      <c r="E158" s="22" t="s">
        <v>1270</v>
      </c>
      <c r="F158" s="270" t="s">
        <v>1269</v>
      </c>
      <c r="G158" s="270"/>
      <c r="H158" s="270"/>
      <c r="I158" s="22" t="s">
        <v>450</v>
      </c>
      <c r="J158" s="270" t="s">
        <v>17</v>
      </c>
      <c r="K158" s="270"/>
      <c r="L158" s="21" t="s">
        <v>18</v>
      </c>
      <c r="M158" s="21">
        <v>4</v>
      </c>
      <c r="N158" s="249" t="s">
        <v>19</v>
      </c>
      <c r="O158" s="249"/>
      <c r="P158" s="249"/>
      <c r="Q158" s="21" t="s">
        <v>18</v>
      </c>
      <c r="W158" s="42">
        <f t="shared" si="2"/>
        <v>0</v>
      </c>
    </row>
    <row r="159" spans="2:23" ht="30" customHeight="1">
      <c r="B159" s="26"/>
      <c r="C159" s="249">
        <v>2018</v>
      </c>
      <c r="D159" s="249"/>
      <c r="E159" s="22" t="s">
        <v>1268</v>
      </c>
      <c r="F159" s="270" t="s">
        <v>1267</v>
      </c>
      <c r="G159" s="270"/>
      <c r="H159" s="270"/>
      <c r="I159" s="22" t="s">
        <v>450</v>
      </c>
      <c r="J159" s="270" t="s">
        <v>17</v>
      </c>
      <c r="K159" s="270"/>
      <c r="L159" s="21" t="s">
        <v>29</v>
      </c>
      <c r="M159" s="21">
        <v>5</v>
      </c>
      <c r="N159" s="249" t="s">
        <v>19</v>
      </c>
      <c r="O159" s="249"/>
      <c r="P159" s="249"/>
      <c r="Q159" s="21" t="s">
        <v>18</v>
      </c>
      <c r="W159" s="42">
        <f t="shared" si="2"/>
        <v>0</v>
      </c>
    </row>
    <row r="160" spans="2:23" ht="30" customHeight="1">
      <c r="B160" s="26"/>
      <c r="C160" s="249">
        <v>2018</v>
      </c>
      <c r="D160" s="249"/>
      <c r="E160" s="22" t="s">
        <v>1266</v>
      </c>
      <c r="F160" s="270" t="s">
        <v>1265</v>
      </c>
      <c r="G160" s="270"/>
      <c r="H160" s="270"/>
      <c r="I160" s="22" t="s">
        <v>450</v>
      </c>
      <c r="J160" s="270" t="s">
        <v>17</v>
      </c>
      <c r="K160" s="270"/>
      <c r="L160" s="21" t="s">
        <v>29</v>
      </c>
      <c r="M160" s="21">
        <v>5</v>
      </c>
      <c r="N160" s="249" t="s">
        <v>19</v>
      </c>
      <c r="O160" s="249"/>
      <c r="P160" s="249"/>
      <c r="Q160" s="21" t="s">
        <v>18</v>
      </c>
      <c r="W160" s="42">
        <f t="shared" si="2"/>
        <v>0</v>
      </c>
    </row>
    <row r="161" spans="2:23" ht="30" customHeight="1">
      <c r="B161" s="26"/>
      <c r="C161" s="249">
        <v>2018</v>
      </c>
      <c r="D161" s="249"/>
      <c r="E161" s="22" t="s">
        <v>1264</v>
      </c>
      <c r="F161" s="270" t="s">
        <v>1263</v>
      </c>
      <c r="G161" s="270"/>
      <c r="H161" s="270"/>
      <c r="I161" s="22" t="s">
        <v>450</v>
      </c>
      <c r="J161" s="270" t="s">
        <v>17</v>
      </c>
      <c r="K161" s="270"/>
      <c r="L161" s="21" t="s">
        <v>29</v>
      </c>
      <c r="M161" s="21">
        <v>5</v>
      </c>
      <c r="N161" s="249" t="s">
        <v>19</v>
      </c>
      <c r="O161" s="249"/>
      <c r="P161" s="249"/>
      <c r="Q161" s="21" t="s">
        <v>18</v>
      </c>
      <c r="W161" s="42">
        <f t="shared" si="2"/>
        <v>0</v>
      </c>
    </row>
    <row r="162" spans="2:23" ht="30" customHeight="1">
      <c r="B162" s="23"/>
      <c r="C162" s="249">
        <v>2018</v>
      </c>
      <c r="D162" s="249"/>
      <c r="E162" s="22" t="s">
        <v>1262</v>
      </c>
      <c r="F162" s="270" t="s">
        <v>1261</v>
      </c>
      <c r="G162" s="270"/>
      <c r="H162" s="270"/>
      <c r="I162" s="22" t="s">
        <v>450</v>
      </c>
      <c r="J162" s="270" t="s">
        <v>17</v>
      </c>
      <c r="K162" s="270"/>
      <c r="L162" s="21" t="s">
        <v>18</v>
      </c>
      <c r="M162" s="21">
        <v>4</v>
      </c>
      <c r="N162" s="249" t="s">
        <v>19</v>
      </c>
      <c r="O162" s="249"/>
      <c r="P162" s="249"/>
      <c r="Q162" s="21" t="s">
        <v>18</v>
      </c>
      <c r="W162" s="42">
        <f t="shared" si="2"/>
        <v>0</v>
      </c>
    </row>
    <row r="163" spans="2:23" ht="30" customHeight="1">
      <c r="B163" s="26"/>
      <c r="C163" s="249">
        <v>2018</v>
      </c>
      <c r="D163" s="249"/>
      <c r="E163" s="22" t="s">
        <v>1260</v>
      </c>
      <c r="F163" s="270" t="s">
        <v>1259</v>
      </c>
      <c r="G163" s="270"/>
      <c r="H163" s="270"/>
      <c r="I163" s="22" t="s">
        <v>450</v>
      </c>
      <c r="J163" s="270" t="s">
        <v>17</v>
      </c>
      <c r="K163" s="270"/>
      <c r="L163" s="21" t="s">
        <v>29</v>
      </c>
      <c r="M163" s="21">
        <v>5</v>
      </c>
      <c r="N163" s="249" t="s">
        <v>19</v>
      </c>
      <c r="O163" s="249"/>
      <c r="P163" s="249"/>
      <c r="Q163" s="21" t="s">
        <v>18</v>
      </c>
      <c r="W163" s="42">
        <f t="shared" si="2"/>
        <v>0</v>
      </c>
    </row>
    <row r="164" spans="2:23" ht="30" customHeight="1">
      <c r="B164" s="26"/>
      <c r="C164" s="249">
        <v>2018</v>
      </c>
      <c r="D164" s="249"/>
      <c r="E164" s="22" t="s">
        <v>1258</v>
      </c>
      <c r="F164" s="270" t="s">
        <v>1257</v>
      </c>
      <c r="G164" s="270"/>
      <c r="H164" s="270"/>
      <c r="I164" s="22" t="s">
        <v>450</v>
      </c>
      <c r="J164" s="270" t="s">
        <v>17</v>
      </c>
      <c r="K164" s="270"/>
      <c r="L164" s="21" t="s">
        <v>29</v>
      </c>
      <c r="M164" s="21">
        <v>5</v>
      </c>
      <c r="N164" s="249" t="s">
        <v>19</v>
      </c>
      <c r="O164" s="249"/>
      <c r="P164" s="249"/>
      <c r="Q164" s="21" t="s">
        <v>18</v>
      </c>
      <c r="W164" s="42">
        <f t="shared" si="2"/>
        <v>0</v>
      </c>
    </row>
    <row r="165" spans="2:23" ht="30" customHeight="1">
      <c r="B165" s="26"/>
      <c r="C165" s="249">
        <v>2018</v>
      </c>
      <c r="D165" s="249"/>
      <c r="E165" s="22" t="s">
        <v>1256</v>
      </c>
      <c r="F165" s="270" t="s">
        <v>1255</v>
      </c>
      <c r="G165" s="270"/>
      <c r="H165" s="270"/>
      <c r="I165" s="22" t="s">
        <v>450</v>
      </c>
      <c r="J165" s="270" t="s">
        <v>17</v>
      </c>
      <c r="K165" s="270"/>
      <c r="L165" s="21" t="s">
        <v>29</v>
      </c>
      <c r="M165" s="21">
        <v>5</v>
      </c>
      <c r="N165" s="249" t="s">
        <v>19</v>
      </c>
      <c r="O165" s="249"/>
      <c r="P165" s="249"/>
      <c r="Q165" s="21" t="s">
        <v>18</v>
      </c>
      <c r="W165" s="42">
        <f t="shared" si="2"/>
        <v>0</v>
      </c>
    </row>
    <row r="166" spans="2:23" s="41" customFormat="1" ht="30" customHeight="1">
      <c r="B166" s="24"/>
      <c r="C166" s="259">
        <v>2018</v>
      </c>
      <c r="D166" s="259"/>
      <c r="E166" s="8" t="s">
        <v>1254</v>
      </c>
      <c r="F166" s="261" t="s">
        <v>1253</v>
      </c>
      <c r="G166" s="261"/>
      <c r="H166" s="261"/>
      <c r="I166" s="8" t="s">
        <v>450</v>
      </c>
      <c r="J166" s="261" t="s">
        <v>17</v>
      </c>
      <c r="K166" s="261"/>
      <c r="L166" s="16" t="s">
        <v>18</v>
      </c>
      <c r="M166" s="16">
        <v>3</v>
      </c>
      <c r="N166" s="259" t="s">
        <v>19</v>
      </c>
      <c r="O166" s="259"/>
      <c r="P166" s="259"/>
      <c r="Q166" s="16" t="s">
        <v>18</v>
      </c>
      <c r="R166" s="40"/>
      <c r="S166" s="40"/>
      <c r="T166" s="40"/>
      <c r="U166" s="40"/>
      <c r="V166" s="40"/>
      <c r="W166" s="40">
        <f t="shared" si="2"/>
        <v>0</v>
      </c>
    </row>
    <row r="167" spans="2:23" ht="38.25" customHeight="1">
      <c r="B167" s="23"/>
      <c r="C167" s="249">
        <v>2018</v>
      </c>
      <c r="D167" s="249"/>
      <c r="E167" s="22" t="s">
        <v>1252</v>
      </c>
      <c r="F167" s="270" t="s">
        <v>1251</v>
      </c>
      <c r="G167" s="270"/>
      <c r="H167" s="270"/>
      <c r="I167" s="22" t="s">
        <v>450</v>
      </c>
      <c r="J167" s="270" t="s">
        <v>17</v>
      </c>
      <c r="K167" s="270"/>
      <c r="L167" s="21" t="s">
        <v>18</v>
      </c>
      <c r="M167" s="21">
        <v>4</v>
      </c>
      <c r="N167" s="249" t="s">
        <v>19</v>
      </c>
      <c r="O167" s="249"/>
      <c r="P167" s="249"/>
      <c r="Q167" s="21" t="s">
        <v>18</v>
      </c>
      <c r="W167" s="42">
        <f t="shared" si="2"/>
        <v>0</v>
      </c>
    </row>
    <row r="168" spans="2:23" ht="30" customHeight="1">
      <c r="B168" s="26"/>
      <c r="C168" s="249">
        <v>2018</v>
      </c>
      <c r="D168" s="249"/>
      <c r="E168" s="22" t="s">
        <v>1250</v>
      </c>
      <c r="F168" s="270" t="s">
        <v>1249</v>
      </c>
      <c r="G168" s="270"/>
      <c r="H168" s="270"/>
      <c r="I168" s="22" t="s">
        <v>450</v>
      </c>
      <c r="J168" s="270" t="s">
        <v>17</v>
      </c>
      <c r="K168" s="270"/>
      <c r="L168" s="21" t="s">
        <v>29</v>
      </c>
      <c r="M168" s="21">
        <v>5</v>
      </c>
      <c r="N168" s="249" t="s">
        <v>19</v>
      </c>
      <c r="O168" s="249"/>
      <c r="P168" s="249"/>
      <c r="Q168" s="21" t="s">
        <v>18</v>
      </c>
      <c r="W168" s="42">
        <f t="shared" si="2"/>
        <v>0</v>
      </c>
    </row>
    <row r="169" spans="2:23" ht="30" customHeight="1">
      <c r="B169" s="26"/>
      <c r="C169" s="249">
        <v>2018</v>
      </c>
      <c r="D169" s="249"/>
      <c r="E169" s="22" t="s">
        <v>1248</v>
      </c>
      <c r="F169" s="270" t="s">
        <v>1247</v>
      </c>
      <c r="G169" s="270"/>
      <c r="H169" s="270"/>
      <c r="I169" s="22" t="s">
        <v>450</v>
      </c>
      <c r="J169" s="270" t="s">
        <v>17</v>
      </c>
      <c r="K169" s="270"/>
      <c r="L169" s="21" t="s">
        <v>29</v>
      </c>
      <c r="M169" s="21">
        <v>5</v>
      </c>
      <c r="N169" s="249" t="s">
        <v>19</v>
      </c>
      <c r="O169" s="249"/>
      <c r="P169" s="249"/>
      <c r="Q169" s="21" t="s">
        <v>18</v>
      </c>
      <c r="W169" s="42">
        <f t="shared" si="2"/>
        <v>0</v>
      </c>
    </row>
    <row r="170" spans="2:23" ht="30" customHeight="1">
      <c r="B170" s="26"/>
      <c r="C170" s="249">
        <v>2018</v>
      </c>
      <c r="D170" s="249"/>
      <c r="E170" s="22" t="s">
        <v>1246</v>
      </c>
      <c r="F170" s="270" t="s">
        <v>1245</v>
      </c>
      <c r="G170" s="270"/>
      <c r="H170" s="270"/>
      <c r="I170" s="22" t="s">
        <v>450</v>
      </c>
      <c r="J170" s="270" t="s">
        <v>17</v>
      </c>
      <c r="K170" s="270"/>
      <c r="L170" s="21" t="s">
        <v>29</v>
      </c>
      <c r="M170" s="21">
        <v>5</v>
      </c>
      <c r="N170" s="249" t="s">
        <v>19</v>
      </c>
      <c r="O170" s="249"/>
      <c r="P170" s="249"/>
      <c r="Q170" s="21" t="s">
        <v>18</v>
      </c>
      <c r="W170" s="42">
        <f t="shared" si="2"/>
        <v>0</v>
      </c>
    </row>
    <row r="171" spans="2:23" ht="30" customHeight="1">
      <c r="B171" s="26"/>
      <c r="C171" s="249">
        <v>2018</v>
      </c>
      <c r="D171" s="249"/>
      <c r="E171" s="22" t="s">
        <v>1244</v>
      </c>
      <c r="F171" s="270" t="s">
        <v>1243</v>
      </c>
      <c r="G171" s="270"/>
      <c r="H171" s="270"/>
      <c r="I171" s="22" t="s">
        <v>450</v>
      </c>
      <c r="J171" s="270" t="s">
        <v>17</v>
      </c>
      <c r="K171" s="270"/>
      <c r="L171" s="21" t="s">
        <v>29</v>
      </c>
      <c r="M171" s="21">
        <v>5</v>
      </c>
      <c r="N171" s="249" t="s">
        <v>19</v>
      </c>
      <c r="O171" s="249"/>
      <c r="P171" s="249"/>
      <c r="Q171" s="21" t="s">
        <v>18</v>
      </c>
      <c r="W171" s="42">
        <f t="shared" si="2"/>
        <v>0</v>
      </c>
    </row>
    <row r="172" spans="2:23" ht="30" customHeight="1">
      <c r="B172" s="26"/>
      <c r="C172" s="249">
        <v>2018</v>
      </c>
      <c r="D172" s="249"/>
      <c r="E172" s="22" t="s">
        <v>1242</v>
      </c>
      <c r="F172" s="270" t="s">
        <v>1241</v>
      </c>
      <c r="G172" s="270"/>
      <c r="H172" s="270"/>
      <c r="I172" s="22" t="s">
        <v>450</v>
      </c>
      <c r="J172" s="270" t="s">
        <v>17</v>
      </c>
      <c r="K172" s="270"/>
      <c r="L172" s="21" t="s">
        <v>29</v>
      </c>
      <c r="M172" s="21">
        <v>5</v>
      </c>
      <c r="N172" s="249" t="s">
        <v>19</v>
      </c>
      <c r="O172" s="249"/>
      <c r="P172" s="249"/>
      <c r="Q172" s="21" t="s">
        <v>18</v>
      </c>
      <c r="W172" s="42">
        <f t="shared" si="2"/>
        <v>0</v>
      </c>
    </row>
    <row r="173" spans="2:23" ht="30" customHeight="1">
      <c r="B173" s="26"/>
      <c r="C173" s="249">
        <v>2018</v>
      </c>
      <c r="D173" s="249"/>
      <c r="E173" s="22" t="s">
        <v>1240</v>
      </c>
      <c r="F173" s="270" t="s">
        <v>1239</v>
      </c>
      <c r="G173" s="270"/>
      <c r="H173" s="270"/>
      <c r="I173" s="22" t="s">
        <v>450</v>
      </c>
      <c r="J173" s="270" t="s">
        <v>17</v>
      </c>
      <c r="K173" s="270"/>
      <c r="L173" s="21" t="s">
        <v>29</v>
      </c>
      <c r="M173" s="21">
        <v>5</v>
      </c>
      <c r="N173" s="249" t="s">
        <v>19</v>
      </c>
      <c r="O173" s="249"/>
      <c r="P173" s="249"/>
      <c r="Q173" s="21" t="s">
        <v>18</v>
      </c>
      <c r="W173" s="42">
        <f t="shared" si="2"/>
        <v>0</v>
      </c>
    </row>
    <row r="174" spans="2:23" s="41" customFormat="1" ht="30" customHeight="1">
      <c r="B174" s="24"/>
      <c r="C174" s="259">
        <v>2018</v>
      </c>
      <c r="D174" s="259"/>
      <c r="E174" s="8" t="s">
        <v>1238</v>
      </c>
      <c r="F174" s="261" t="s">
        <v>1237</v>
      </c>
      <c r="G174" s="261"/>
      <c r="H174" s="261"/>
      <c r="I174" s="8" t="s">
        <v>450</v>
      </c>
      <c r="J174" s="261" t="s">
        <v>17</v>
      </c>
      <c r="K174" s="261"/>
      <c r="L174" s="16" t="s">
        <v>18</v>
      </c>
      <c r="M174" s="16">
        <v>3</v>
      </c>
      <c r="N174" s="259" t="s">
        <v>19</v>
      </c>
      <c r="O174" s="259"/>
      <c r="P174" s="259"/>
      <c r="Q174" s="16" t="s">
        <v>18</v>
      </c>
      <c r="R174" s="40"/>
      <c r="S174" s="40"/>
      <c r="T174" s="40"/>
      <c r="U174" s="40"/>
      <c r="V174" s="40"/>
      <c r="W174" s="40">
        <f t="shared" si="2"/>
        <v>0</v>
      </c>
    </row>
    <row r="175" spans="2:23" ht="30" customHeight="1">
      <c r="B175" s="23"/>
      <c r="C175" s="249">
        <v>2018</v>
      </c>
      <c r="D175" s="249"/>
      <c r="E175" s="22" t="s">
        <v>1236</v>
      </c>
      <c r="F175" s="270" t="s">
        <v>1234</v>
      </c>
      <c r="G175" s="270"/>
      <c r="H175" s="270"/>
      <c r="I175" s="22" t="s">
        <v>450</v>
      </c>
      <c r="J175" s="270" t="s">
        <v>17</v>
      </c>
      <c r="K175" s="270"/>
      <c r="L175" s="21" t="s">
        <v>18</v>
      </c>
      <c r="M175" s="21">
        <v>4</v>
      </c>
      <c r="N175" s="249" t="s">
        <v>19</v>
      </c>
      <c r="O175" s="249"/>
      <c r="P175" s="249"/>
      <c r="Q175" s="21" t="s">
        <v>18</v>
      </c>
      <c r="W175" s="42">
        <f t="shared" si="2"/>
        <v>0</v>
      </c>
    </row>
    <row r="176" spans="2:23" ht="30" customHeight="1">
      <c r="B176" s="26"/>
      <c r="C176" s="249">
        <v>2018</v>
      </c>
      <c r="D176" s="249"/>
      <c r="E176" s="22" t="s">
        <v>1235</v>
      </c>
      <c r="F176" s="270" t="s">
        <v>1234</v>
      </c>
      <c r="G176" s="270"/>
      <c r="H176" s="270"/>
      <c r="I176" s="22" t="s">
        <v>450</v>
      </c>
      <c r="J176" s="270" t="s">
        <v>17</v>
      </c>
      <c r="K176" s="270"/>
      <c r="L176" s="21" t="s">
        <v>29</v>
      </c>
      <c r="M176" s="21">
        <v>5</v>
      </c>
      <c r="N176" s="249" t="s">
        <v>19</v>
      </c>
      <c r="O176" s="249"/>
      <c r="P176" s="249"/>
      <c r="Q176" s="21" t="s">
        <v>18</v>
      </c>
      <c r="W176" s="42">
        <f t="shared" si="2"/>
        <v>0</v>
      </c>
    </row>
    <row r="177" spans="2:23" ht="30" customHeight="1">
      <c r="B177" s="26"/>
      <c r="C177" s="249">
        <v>2018</v>
      </c>
      <c r="D177" s="249"/>
      <c r="E177" s="22" t="s">
        <v>1233</v>
      </c>
      <c r="F177" s="270" t="s">
        <v>1232</v>
      </c>
      <c r="G177" s="270"/>
      <c r="H177" s="270"/>
      <c r="I177" s="22" t="s">
        <v>450</v>
      </c>
      <c r="J177" s="270" t="s">
        <v>17</v>
      </c>
      <c r="K177" s="270"/>
      <c r="L177" s="21" t="s">
        <v>29</v>
      </c>
      <c r="M177" s="21">
        <v>5</v>
      </c>
      <c r="N177" s="249" t="s">
        <v>19</v>
      </c>
      <c r="O177" s="249"/>
      <c r="P177" s="249"/>
      <c r="Q177" s="21" t="s">
        <v>18</v>
      </c>
      <c r="W177" s="42">
        <f t="shared" si="2"/>
        <v>0</v>
      </c>
    </row>
    <row r="178" spans="2:23" ht="30" customHeight="1">
      <c r="B178" s="26"/>
      <c r="C178" s="249">
        <v>2018</v>
      </c>
      <c r="D178" s="249"/>
      <c r="E178" s="22" t="s">
        <v>1231</v>
      </c>
      <c r="F178" s="270" t="s">
        <v>1230</v>
      </c>
      <c r="G178" s="270"/>
      <c r="H178" s="270"/>
      <c r="I178" s="22" t="s">
        <v>450</v>
      </c>
      <c r="J178" s="270" t="s">
        <v>17</v>
      </c>
      <c r="K178" s="270"/>
      <c r="L178" s="21" t="s">
        <v>29</v>
      </c>
      <c r="M178" s="21">
        <v>5</v>
      </c>
      <c r="N178" s="249" t="s">
        <v>19</v>
      </c>
      <c r="O178" s="249"/>
      <c r="P178" s="249"/>
      <c r="Q178" s="21" t="s">
        <v>18</v>
      </c>
      <c r="W178" s="42">
        <f t="shared" si="2"/>
        <v>0</v>
      </c>
    </row>
    <row r="179" spans="2:23" ht="30" customHeight="1">
      <c r="B179" s="26"/>
      <c r="C179" s="249">
        <v>2018</v>
      </c>
      <c r="D179" s="249"/>
      <c r="E179" s="22" t="s">
        <v>1229</v>
      </c>
      <c r="F179" s="270" t="s">
        <v>1228</v>
      </c>
      <c r="G179" s="270"/>
      <c r="H179" s="270"/>
      <c r="I179" s="22" t="s">
        <v>450</v>
      </c>
      <c r="J179" s="270" t="s">
        <v>17</v>
      </c>
      <c r="K179" s="270"/>
      <c r="L179" s="21" t="s">
        <v>29</v>
      </c>
      <c r="M179" s="21">
        <v>5</v>
      </c>
      <c r="N179" s="249" t="s">
        <v>19</v>
      </c>
      <c r="O179" s="249"/>
      <c r="P179" s="249"/>
      <c r="Q179" s="21" t="s">
        <v>18</v>
      </c>
      <c r="W179" s="42">
        <f t="shared" si="2"/>
        <v>0</v>
      </c>
    </row>
    <row r="180" spans="2:23" ht="30" customHeight="1">
      <c r="B180" s="23"/>
      <c r="C180" s="249">
        <v>2018</v>
      </c>
      <c r="D180" s="249"/>
      <c r="E180" s="22" t="s">
        <v>1227</v>
      </c>
      <c r="F180" s="270" t="s">
        <v>1225</v>
      </c>
      <c r="G180" s="270"/>
      <c r="H180" s="270"/>
      <c r="I180" s="22" t="s">
        <v>450</v>
      </c>
      <c r="J180" s="270" t="s">
        <v>17</v>
      </c>
      <c r="K180" s="270"/>
      <c r="L180" s="21" t="s">
        <v>18</v>
      </c>
      <c r="M180" s="21">
        <v>4</v>
      </c>
      <c r="N180" s="249" t="s">
        <v>19</v>
      </c>
      <c r="O180" s="249"/>
      <c r="P180" s="249"/>
      <c r="Q180" s="21" t="s">
        <v>18</v>
      </c>
      <c r="W180" s="42">
        <f t="shared" si="2"/>
        <v>0</v>
      </c>
    </row>
    <row r="181" spans="2:23" ht="30" customHeight="1">
      <c r="B181" s="26"/>
      <c r="C181" s="249">
        <v>2018</v>
      </c>
      <c r="D181" s="249"/>
      <c r="E181" s="22" t="s">
        <v>1226</v>
      </c>
      <c r="F181" s="270" t="s">
        <v>1225</v>
      </c>
      <c r="G181" s="270"/>
      <c r="H181" s="270"/>
      <c r="I181" s="22" t="s">
        <v>450</v>
      </c>
      <c r="J181" s="270" t="s">
        <v>17</v>
      </c>
      <c r="K181" s="270"/>
      <c r="L181" s="21" t="s">
        <v>29</v>
      </c>
      <c r="M181" s="21">
        <v>5</v>
      </c>
      <c r="N181" s="249" t="s">
        <v>19</v>
      </c>
      <c r="O181" s="249"/>
      <c r="P181" s="249"/>
      <c r="Q181" s="21" t="s">
        <v>18</v>
      </c>
      <c r="W181" s="42">
        <f t="shared" si="2"/>
        <v>0</v>
      </c>
    </row>
    <row r="182" spans="2:23" ht="30" customHeight="1">
      <c r="B182" s="26"/>
      <c r="C182" s="249">
        <v>2018</v>
      </c>
      <c r="D182" s="249"/>
      <c r="E182" s="22" t="s">
        <v>1224</v>
      </c>
      <c r="F182" s="270" t="s">
        <v>1223</v>
      </c>
      <c r="G182" s="270"/>
      <c r="H182" s="270"/>
      <c r="I182" s="22" t="s">
        <v>450</v>
      </c>
      <c r="J182" s="270" t="s">
        <v>17</v>
      </c>
      <c r="K182" s="270"/>
      <c r="L182" s="21" t="s">
        <v>29</v>
      </c>
      <c r="M182" s="21">
        <v>5</v>
      </c>
      <c r="N182" s="249" t="s">
        <v>19</v>
      </c>
      <c r="O182" s="249"/>
      <c r="P182" s="249"/>
      <c r="Q182" s="21" t="s">
        <v>18</v>
      </c>
      <c r="W182" s="42">
        <f t="shared" si="2"/>
        <v>0</v>
      </c>
    </row>
    <row r="183" spans="2:23" ht="30" customHeight="1">
      <c r="B183" s="26"/>
      <c r="C183" s="249">
        <v>2018</v>
      </c>
      <c r="D183" s="249"/>
      <c r="E183" s="22" t="s">
        <v>1222</v>
      </c>
      <c r="F183" s="270" t="s">
        <v>1221</v>
      </c>
      <c r="G183" s="270"/>
      <c r="H183" s="270"/>
      <c r="I183" s="22" t="s">
        <v>450</v>
      </c>
      <c r="J183" s="270" t="s">
        <v>17</v>
      </c>
      <c r="K183" s="270"/>
      <c r="L183" s="21" t="s">
        <v>29</v>
      </c>
      <c r="M183" s="21">
        <v>5</v>
      </c>
      <c r="N183" s="249" t="s">
        <v>19</v>
      </c>
      <c r="O183" s="249"/>
      <c r="P183" s="249"/>
      <c r="Q183" s="21" t="s">
        <v>18</v>
      </c>
      <c r="W183" s="42">
        <f t="shared" si="2"/>
        <v>0</v>
      </c>
    </row>
    <row r="184" spans="2:23" ht="30" customHeight="1">
      <c r="B184" s="26"/>
      <c r="C184" s="249">
        <v>2018</v>
      </c>
      <c r="D184" s="249"/>
      <c r="E184" s="22" t="s">
        <v>1220</v>
      </c>
      <c r="F184" s="270" t="s">
        <v>1219</v>
      </c>
      <c r="G184" s="270"/>
      <c r="H184" s="270"/>
      <c r="I184" s="22" t="s">
        <v>450</v>
      </c>
      <c r="J184" s="270" t="s">
        <v>17</v>
      </c>
      <c r="K184" s="270"/>
      <c r="L184" s="21" t="s">
        <v>29</v>
      </c>
      <c r="M184" s="21">
        <v>5</v>
      </c>
      <c r="N184" s="249" t="s">
        <v>19</v>
      </c>
      <c r="O184" s="249"/>
      <c r="P184" s="249"/>
      <c r="Q184" s="21" t="s">
        <v>18</v>
      </c>
      <c r="W184" s="42">
        <f t="shared" si="2"/>
        <v>0</v>
      </c>
    </row>
    <row r="185" spans="2:23" s="41" customFormat="1" ht="30" customHeight="1">
      <c r="B185" s="24"/>
      <c r="C185" s="259">
        <v>2018</v>
      </c>
      <c r="D185" s="259"/>
      <c r="E185" s="8" t="s">
        <v>1218</v>
      </c>
      <c r="F185" s="261" t="s">
        <v>1217</v>
      </c>
      <c r="G185" s="261"/>
      <c r="H185" s="261"/>
      <c r="I185" s="8" t="s">
        <v>450</v>
      </c>
      <c r="J185" s="261" t="s">
        <v>17</v>
      </c>
      <c r="K185" s="261"/>
      <c r="L185" s="16" t="s">
        <v>18</v>
      </c>
      <c r="M185" s="16">
        <v>3</v>
      </c>
      <c r="N185" s="259" t="s">
        <v>19</v>
      </c>
      <c r="O185" s="259"/>
      <c r="P185" s="259"/>
      <c r="Q185" s="16" t="s">
        <v>18</v>
      </c>
      <c r="R185" s="40"/>
      <c r="S185" s="40"/>
      <c r="T185" s="40"/>
      <c r="U185" s="40"/>
      <c r="V185" s="40"/>
      <c r="W185" s="40">
        <f t="shared" si="2"/>
        <v>0</v>
      </c>
    </row>
    <row r="186" spans="2:23" ht="30" customHeight="1">
      <c r="B186" s="23"/>
      <c r="C186" s="249">
        <v>2018</v>
      </c>
      <c r="D186" s="249"/>
      <c r="E186" s="22" t="s">
        <v>1216</v>
      </c>
      <c r="F186" s="270" t="s">
        <v>1215</v>
      </c>
      <c r="G186" s="270"/>
      <c r="H186" s="270"/>
      <c r="I186" s="22" t="s">
        <v>450</v>
      </c>
      <c r="J186" s="270" t="s">
        <v>17</v>
      </c>
      <c r="K186" s="270"/>
      <c r="L186" s="21" t="s">
        <v>18</v>
      </c>
      <c r="M186" s="21">
        <v>4</v>
      </c>
      <c r="N186" s="249" t="s">
        <v>19</v>
      </c>
      <c r="O186" s="249"/>
      <c r="P186" s="249"/>
      <c r="Q186" s="21" t="s">
        <v>18</v>
      </c>
      <c r="W186" s="42">
        <f t="shared" si="2"/>
        <v>0</v>
      </c>
    </row>
    <row r="187" spans="2:23" ht="30" customHeight="1">
      <c r="B187" s="26"/>
      <c r="C187" s="249">
        <v>2018</v>
      </c>
      <c r="D187" s="249"/>
      <c r="E187" s="22" t="s">
        <v>1214</v>
      </c>
      <c r="F187" s="270" t="s">
        <v>1213</v>
      </c>
      <c r="G187" s="270"/>
      <c r="H187" s="270"/>
      <c r="I187" s="22" t="s">
        <v>450</v>
      </c>
      <c r="J187" s="270" t="s">
        <v>17</v>
      </c>
      <c r="K187" s="270"/>
      <c r="L187" s="21" t="s">
        <v>29</v>
      </c>
      <c r="M187" s="21">
        <v>5</v>
      </c>
      <c r="N187" s="249" t="s">
        <v>19</v>
      </c>
      <c r="O187" s="249"/>
      <c r="P187" s="249"/>
      <c r="Q187" s="21" t="s">
        <v>18</v>
      </c>
      <c r="W187" s="42">
        <f t="shared" si="2"/>
        <v>0</v>
      </c>
    </row>
    <row r="188" spans="2:23" ht="30" customHeight="1">
      <c r="B188" s="26"/>
      <c r="C188" s="249">
        <v>2018</v>
      </c>
      <c r="D188" s="249"/>
      <c r="E188" s="22" t="s">
        <v>1212</v>
      </c>
      <c r="F188" s="270" t="s">
        <v>1211</v>
      </c>
      <c r="G188" s="270"/>
      <c r="H188" s="270"/>
      <c r="I188" s="22" t="s">
        <v>450</v>
      </c>
      <c r="J188" s="270" t="s">
        <v>17</v>
      </c>
      <c r="K188" s="270"/>
      <c r="L188" s="21" t="s">
        <v>29</v>
      </c>
      <c r="M188" s="21">
        <v>5</v>
      </c>
      <c r="N188" s="249" t="s">
        <v>19</v>
      </c>
      <c r="O188" s="249"/>
      <c r="P188" s="249"/>
      <c r="Q188" s="21" t="s">
        <v>18</v>
      </c>
      <c r="W188" s="42">
        <f t="shared" si="2"/>
        <v>0</v>
      </c>
    </row>
    <row r="189" spans="2:23" ht="30" customHeight="1">
      <c r="B189" s="26"/>
      <c r="C189" s="249">
        <v>2018</v>
      </c>
      <c r="D189" s="249"/>
      <c r="E189" s="22" t="s">
        <v>1210</v>
      </c>
      <c r="F189" s="270" t="s">
        <v>1209</v>
      </c>
      <c r="G189" s="270"/>
      <c r="H189" s="270"/>
      <c r="I189" s="22" t="s">
        <v>450</v>
      </c>
      <c r="J189" s="270" t="s">
        <v>17</v>
      </c>
      <c r="K189" s="270"/>
      <c r="L189" s="21" t="s">
        <v>29</v>
      </c>
      <c r="M189" s="21">
        <v>5</v>
      </c>
      <c r="N189" s="249" t="s">
        <v>19</v>
      </c>
      <c r="O189" s="249"/>
      <c r="P189" s="249"/>
      <c r="Q189" s="21" t="s">
        <v>18</v>
      </c>
      <c r="W189" s="42">
        <f t="shared" si="2"/>
        <v>0</v>
      </c>
    </row>
    <row r="190" spans="2:23" ht="30" customHeight="1">
      <c r="B190" s="23"/>
      <c r="C190" s="249">
        <v>2018</v>
      </c>
      <c r="D190" s="249"/>
      <c r="E190" s="22" t="s">
        <v>1208</v>
      </c>
      <c r="F190" s="270" t="s">
        <v>1207</v>
      </c>
      <c r="G190" s="270"/>
      <c r="H190" s="270"/>
      <c r="I190" s="22" t="s">
        <v>450</v>
      </c>
      <c r="J190" s="270" t="s">
        <v>17</v>
      </c>
      <c r="K190" s="270"/>
      <c r="L190" s="21" t="s">
        <v>18</v>
      </c>
      <c r="M190" s="21">
        <v>4</v>
      </c>
      <c r="N190" s="249" t="s">
        <v>19</v>
      </c>
      <c r="O190" s="249"/>
      <c r="P190" s="249"/>
      <c r="Q190" s="21" t="s">
        <v>18</v>
      </c>
      <c r="W190" s="42">
        <f t="shared" si="2"/>
        <v>0</v>
      </c>
    </row>
    <row r="191" spans="2:23" ht="30" customHeight="1">
      <c r="B191" s="26"/>
      <c r="C191" s="249">
        <v>2018</v>
      </c>
      <c r="D191" s="249"/>
      <c r="E191" s="22" t="s">
        <v>1206</v>
      </c>
      <c r="F191" s="270" t="s">
        <v>1205</v>
      </c>
      <c r="G191" s="270"/>
      <c r="H191" s="270"/>
      <c r="I191" s="22" t="s">
        <v>450</v>
      </c>
      <c r="J191" s="270" t="s">
        <v>17</v>
      </c>
      <c r="K191" s="270"/>
      <c r="L191" s="21" t="s">
        <v>29</v>
      </c>
      <c r="M191" s="21">
        <v>5</v>
      </c>
      <c r="N191" s="249" t="s">
        <v>19</v>
      </c>
      <c r="O191" s="249"/>
      <c r="P191" s="249"/>
      <c r="Q191" s="21" t="s">
        <v>18</v>
      </c>
      <c r="W191" s="42">
        <f t="shared" si="2"/>
        <v>0</v>
      </c>
    </row>
    <row r="192" spans="2:23" ht="30" customHeight="1">
      <c r="B192" s="26"/>
      <c r="C192" s="249">
        <v>2018</v>
      </c>
      <c r="D192" s="249"/>
      <c r="E192" s="22" t="s">
        <v>1204</v>
      </c>
      <c r="F192" s="270" t="s">
        <v>1203</v>
      </c>
      <c r="G192" s="270"/>
      <c r="H192" s="270"/>
      <c r="I192" s="22" t="s">
        <v>450</v>
      </c>
      <c r="J192" s="270" t="s">
        <v>17</v>
      </c>
      <c r="K192" s="270"/>
      <c r="L192" s="21" t="s">
        <v>29</v>
      </c>
      <c r="M192" s="21">
        <v>5</v>
      </c>
      <c r="N192" s="249" t="s">
        <v>19</v>
      </c>
      <c r="O192" s="249"/>
      <c r="P192" s="249"/>
      <c r="Q192" s="21" t="s">
        <v>18</v>
      </c>
      <c r="W192" s="42">
        <f t="shared" si="2"/>
        <v>0</v>
      </c>
    </row>
    <row r="193" spans="2:23" s="41" customFormat="1" ht="30" customHeight="1">
      <c r="B193" s="24"/>
      <c r="C193" s="259">
        <v>2018</v>
      </c>
      <c r="D193" s="259"/>
      <c r="E193" s="8" t="s">
        <v>1202</v>
      </c>
      <c r="F193" s="261" t="s">
        <v>1200</v>
      </c>
      <c r="G193" s="261"/>
      <c r="H193" s="261"/>
      <c r="I193" s="8" t="s">
        <v>450</v>
      </c>
      <c r="J193" s="261" t="s">
        <v>17</v>
      </c>
      <c r="K193" s="261"/>
      <c r="L193" s="16" t="s">
        <v>18</v>
      </c>
      <c r="M193" s="16">
        <v>3</v>
      </c>
      <c r="N193" s="259" t="s">
        <v>19</v>
      </c>
      <c r="O193" s="259"/>
      <c r="P193" s="259"/>
      <c r="Q193" s="16" t="s">
        <v>18</v>
      </c>
      <c r="R193" s="40"/>
      <c r="S193" s="40"/>
      <c r="T193" s="40"/>
      <c r="U193" s="40"/>
      <c r="V193" s="40"/>
      <c r="W193" s="40">
        <f t="shared" si="2"/>
        <v>0</v>
      </c>
    </row>
    <row r="194" spans="2:23" ht="30" customHeight="1">
      <c r="B194" s="23"/>
      <c r="C194" s="249">
        <v>2018</v>
      </c>
      <c r="D194" s="249"/>
      <c r="E194" s="22" t="s">
        <v>1201</v>
      </c>
      <c r="F194" s="270" t="s">
        <v>1200</v>
      </c>
      <c r="G194" s="270"/>
      <c r="H194" s="270"/>
      <c r="I194" s="22" t="s">
        <v>450</v>
      </c>
      <c r="J194" s="270" t="s">
        <v>17</v>
      </c>
      <c r="K194" s="270"/>
      <c r="L194" s="21" t="s">
        <v>18</v>
      </c>
      <c r="M194" s="21">
        <v>4</v>
      </c>
      <c r="N194" s="249" t="s">
        <v>19</v>
      </c>
      <c r="O194" s="249"/>
      <c r="P194" s="249"/>
      <c r="Q194" s="21" t="s">
        <v>18</v>
      </c>
      <c r="W194" s="42">
        <f t="shared" si="2"/>
        <v>0</v>
      </c>
    </row>
    <row r="195" spans="2:23" ht="30" customHeight="1">
      <c r="B195" s="26"/>
      <c r="C195" s="249">
        <v>2018</v>
      </c>
      <c r="D195" s="249"/>
      <c r="E195" s="22" t="s">
        <v>1199</v>
      </c>
      <c r="F195" s="270" t="s">
        <v>1198</v>
      </c>
      <c r="G195" s="270"/>
      <c r="H195" s="270"/>
      <c r="I195" s="22" t="s">
        <v>450</v>
      </c>
      <c r="J195" s="270" t="s">
        <v>17</v>
      </c>
      <c r="K195" s="270"/>
      <c r="L195" s="21" t="s">
        <v>29</v>
      </c>
      <c r="M195" s="21">
        <v>5</v>
      </c>
      <c r="N195" s="249" t="s">
        <v>19</v>
      </c>
      <c r="O195" s="249"/>
      <c r="P195" s="249"/>
      <c r="Q195" s="21" t="s">
        <v>18</v>
      </c>
      <c r="W195" s="42">
        <f t="shared" ref="W195:W258" si="3">R195+S195+T195+U195+V195</f>
        <v>0</v>
      </c>
    </row>
    <row r="196" spans="2:23" ht="30" customHeight="1">
      <c r="B196" s="26"/>
      <c r="C196" s="249">
        <v>2018</v>
      </c>
      <c r="D196" s="249"/>
      <c r="E196" s="22" t="s">
        <v>1197</v>
      </c>
      <c r="F196" s="270" t="s">
        <v>1196</v>
      </c>
      <c r="G196" s="270"/>
      <c r="H196" s="270"/>
      <c r="I196" s="22" t="s">
        <v>450</v>
      </c>
      <c r="J196" s="270" t="s">
        <v>17</v>
      </c>
      <c r="K196" s="270"/>
      <c r="L196" s="21" t="s">
        <v>29</v>
      </c>
      <c r="M196" s="21">
        <v>5</v>
      </c>
      <c r="N196" s="249" t="s">
        <v>19</v>
      </c>
      <c r="O196" s="249"/>
      <c r="P196" s="249"/>
      <c r="Q196" s="21" t="s">
        <v>18</v>
      </c>
      <c r="W196" s="42">
        <f t="shared" si="3"/>
        <v>0</v>
      </c>
    </row>
    <row r="197" spans="2:23" ht="30" customHeight="1">
      <c r="B197" s="26"/>
      <c r="C197" s="249">
        <v>2018</v>
      </c>
      <c r="D197" s="249"/>
      <c r="E197" s="22" t="s">
        <v>1195</v>
      </c>
      <c r="F197" s="270" t="s">
        <v>1194</v>
      </c>
      <c r="G197" s="270"/>
      <c r="H197" s="270"/>
      <c r="I197" s="22" t="s">
        <v>450</v>
      </c>
      <c r="J197" s="270" t="s">
        <v>17</v>
      </c>
      <c r="K197" s="270"/>
      <c r="L197" s="21" t="s">
        <v>29</v>
      </c>
      <c r="M197" s="21">
        <v>5</v>
      </c>
      <c r="N197" s="249" t="s">
        <v>19</v>
      </c>
      <c r="O197" s="249"/>
      <c r="P197" s="249"/>
      <c r="Q197" s="21" t="s">
        <v>18</v>
      </c>
      <c r="W197" s="42">
        <f t="shared" si="3"/>
        <v>0</v>
      </c>
    </row>
    <row r="198" spans="2:23" s="41" customFormat="1" ht="30" customHeight="1">
      <c r="B198" s="24"/>
      <c r="C198" s="259">
        <v>2018</v>
      </c>
      <c r="D198" s="259"/>
      <c r="E198" s="8" t="s">
        <v>1193</v>
      </c>
      <c r="F198" s="261" t="s">
        <v>1191</v>
      </c>
      <c r="G198" s="261"/>
      <c r="H198" s="261"/>
      <c r="I198" s="8" t="s">
        <v>450</v>
      </c>
      <c r="J198" s="261" t="s">
        <v>17</v>
      </c>
      <c r="K198" s="261"/>
      <c r="L198" s="16" t="s">
        <v>18</v>
      </c>
      <c r="M198" s="16">
        <v>3</v>
      </c>
      <c r="N198" s="259" t="s">
        <v>19</v>
      </c>
      <c r="O198" s="259"/>
      <c r="P198" s="259"/>
      <c r="Q198" s="16" t="s">
        <v>18</v>
      </c>
      <c r="R198" s="40"/>
      <c r="S198" s="40"/>
      <c r="T198" s="40"/>
      <c r="U198" s="40"/>
      <c r="V198" s="40"/>
      <c r="W198" s="40">
        <f t="shared" si="3"/>
        <v>0</v>
      </c>
    </row>
    <row r="199" spans="2:23" ht="30" customHeight="1">
      <c r="B199" s="23"/>
      <c r="C199" s="249">
        <v>2018</v>
      </c>
      <c r="D199" s="249"/>
      <c r="E199" s="22" t="s">
        <v>1192</v>
      </c>
      <c r="F199" s="270" t="s">
        <v>1191</v>
      </c>
      <c r="G199" s="270"/>
      <c r="H199" s="270"/>
      <c r="I199" s="22" t="s">
        <v>450</v>
      </c>
      <c r="J199" s="270" t="s">
        <v>17</v>
      </c>
      <c r="K199" s="270"/>
      <c r="L199" s="21" t="s">
        <v>18</v>
      </c>
      <c r="M199" s="21">
        <v>4</v>
      </c>
      <c r="N199" s="249" t="s">
        <v>19</v>
      </c>
      <c r="O199" s="249"/>
      <c r="P199" s="249"/>
      <c r="Q199" s="21" t="s">
        <v>18</v>
      </c>
      <c r="W199" s="42">
        <f t="shared" si="3"/>
        <v>0</v>
      </c>
    </row>
    <row r="200" spans="2:23" ht="30" customHeight="1">
      <c r="B200" s="26"/>
      <c r="C200" s="249">
        <v>2018</v>
      </c>
      <c r="D200" s="249"/>
      <c r="E200" s="22" t="s">
        <v>1190</v>
      </c>
      <c r="F200" s="270" t="s">
        <v>1189</v>
      </c>
      <c r="G200" s="270"/>
      <c r="H200" s="270"/>
      <c r="I200" s="22" t="s">
        <v>450</v>
      </c>
      <c r="J200" s="270" t="s">
        <v>17</v>
      </c>
      <c r="K200" s="270"/>
      <c r="L200" s="21" t="s">
        <v>29</v>
      </c>
      <c r="M200" s="21">
        <v>5</v>
      </c>
      <c r="N200" s="249" t="s">
        <v>19</v>
      </c>
      <c r="O200" s="249"/>
      <c r="P200" s="249"/>
      <c r="Q200" s="21" t="s">
        <v>18</v>
      </c>
      <c r="W200" s="42">
        <f t="shared" si="3"/>
        <v>0</v>
      </c>
    </row>
    <row r="201" spans="2:23" ht="30" customHeight="1">
      <c r="B201" s="26"/>
      <c r="C201" s="249">
        <v>2018</v>
      </c>
      <c r="D201" s="249"/>
      <c r="E201" s="22" t="s">
        <v>1188</v>
      </c>
      <c r="F201" s="270" t="s">
        <v>1187</v>
      </c>
      <c r="G201" s="270"/>
      <c r="H201" s="270"/>
      <c r="I201" s="22" t="s">
        <v>450</v>
      </c>
      <c r="J201" s="270" t="s">
        <v>17</v>
      </c>
      <c r="K201" s="270"/>
      <c r="L201" s="21" t="s">
        <v>29</v>
      </c>
      <c r="M201" s="21">
        <v>5</v>
      </c>
      <c r="N201" s="249" t="s">
        <v>19</v>
      </c>
      <c r="O201" s="249"/>
      <c r="P201" s="249"/>
      <c r="Q201" s="21" t="s">
        <v>18</v>
      </c>
      <c r="W201" s="42">
        <f t="shared" si="3"/>
        <v>0</v>
      </c>
    </row>
    <row r="202" spans="2:23" ht="30" customHeight="1">
      <c r="B202" s="26"/>
      <c r="C202" s="249">
        <v>2018</v>
      </c>
      <c r="D202" s="249"/>
      <c r="E202" s="22" t="s">
        <v>1186</v>
      </c>
      <c r="F202" s="270" t="s">
        <v>1185</v>
      </c>
      <c r="G202" s="270"/>
      <c r="H202" s="270"/>
      <c r="I202" s="22" t="s">
        <v>450</v>
      </c>
      <c r="J202" s="270" t="s">
        <v>17</v>
      </c>
      <c r="K202" s="270"/>
      <c r="L202" s="21" t="s">
        <v>29</v>
      </c>
      <c r="M202" s="21">
        <v>5</v>
      </c>
      <c r="N202" s="249" t="s">
        <v>19</v>
      </c>
      <c r="O202" s="249"/>
      <c r="P202" s="249"/>
      <c r="Q202" s="21" t="s">
        <v>18</v>
      </c>
      <c r="W202" s="42">
        <f t="shared" si="3"/>
        <v>0</v>
      </c>
    </row>
    <row r="203" spans="2:23" ht="30" customHeight="1">
      <c r="B203" s="26"/>
      <c r="C203" s="249">
        <v>2018</v>
      </c>
      <c r="D203" s="249"/>
      <c r="E203" s="22" t="s">
        <v>1184</v>
      </c>
      <c r="F203" s="270" t="s">
        <v>1183</v>
      </c>
      <c r="G203" s="270"/>
      <c r="H203" s="270"/>
      <c r="I203" s="22" t="s">
        <v>450</v>
      </c>
      <c r="J203" s="270" t="s">
        <v>17</v>
      </c>
      <c r="K203" s="270"/>
      <c r="L203" s="21" t="s">
        <v>29</v>
      </c>
      <c r="M203" s="21">
        <v>5</v>
      </c>
      <c r="N203" s="249" t="s">
        <v>19</v>
      </c>
      <c r="O203" s="249"/>
      <c r="P203" s="249"/>
      <c r="Q203" s="21" t="s">
        <v>18</v>
      </c>
      <c r="W203" s="42">
        <f t="shared" si="3"/>
        <v>0</v>
      </c>
    </row>
    <row r="204" spans="2:23" s="41" customFormat="1" ht="30" customHeight="1">
      <c r="B204" s="24"/>
      <c r="C204" s="259">
        <v>2018</v>
      </c>
      <c r="D204" s="259"/>
      <c r="E204" s="8" t="s">
        <v>1182</v>
      </c>
      <c r="F204" s="261" t="s">
        <v>1181</v>
      </c>
      <c r="G204" s="261"/>
      <c r="H204" s="261"/>
      <c r="I204" s="8" t="s">
        <v>450</v>
      </c>
      <c r="J204" s="261" t="s">
        <v>17</v>
      </c>
      <c r="K204" s="261"/>
      <c r="L204" s="16" t="s">
        <v>18</v>
      </c>
      <c r="M204" s="16">
        <v>3</v>
      </c>
      <c r="N204" s="259" t="s">
        <v>19</v>
      </c>
      <c r="O204" s="259"/>
      <c r="P204" s="259"/>
      <c r="Q204" s="16" t="s">
        <v>18</v>
      </c>
      <c r="R204" s="40"/>
      <c r="S204" s="40"/>
      <c r="T204" s="40"/>
      <c r="U204" s="40"/>
      <c r="V204" s="40"/>
      <c r="W204" s="40">
        <f t="shared" si="3"/>
        <v>0</v>
      </c>
    </row>
    <row r="205" spans="2:23" ht="30" customHeight="1">
      <c r="B205" s="23"/>
      <c r="C205" s="249">
        <v>2018</v>
      </c>
      <c r="D205" s="249"/>
      <c r="E205" s="22" t="s">
        <v>1180</v>
      </c>
      <c r="F205" s="270" t="s">
        <v>1179</v>
      </c>
      <c r="G205" s="270"/>
      <c r="H205" s="270"/>
      <c r="I205" s="22" t="s">
        <v>450</v>
      </c>
      <c r="J205" s="270" t="s">
        <v>17</v>
      </c>
      <c r="K205" s="270"/>
      <c r="L205" s="21" t="s">
        <v>18</v>
      </c>
      <c r="M205" s="21">
        <v>4</v>
      </c>
      <c r="N205" s="249" t="s">
        <v>19</v>
      </c>
      <c r="O205" s="249"/>
      <c r="P205" s="249"/>
      <c r="Q205" s="21" t="s">
        <v>18</v>
      </c>
      <c r="W205" s="42">
        <f t="shared" si="3"/>
        <v>0</v>
      </c>
    </row>
    <row r="206" spans="2:23" ht="30" customHeight="1">
      <c r="B206" s="26"/>
      <c r="C206" s="249">
        <v>2018</v>
      </c>
      <c r="D206" s="249"/>
      <c r="E206" s="22" t="s">
        <v>1178</v>
      </c>
      <c r="F206" s="270" t="s">
        <v>1177</v>
      </c>
      <c r="G206" s="270"/>
      <c r="H206" s="270"/>
      <c r="I206" s="22" t="s">
        <v>450</v>
      </c>
      <c r="J206" s="270" t="s">
        <v>17</v>
      </c>
      <c r="K206" s="270"/>
      <c r="L206" s="21" t="s">
        <v>29</v>
      </c>
      <c r="M206" s="21">
        <v>5</v>
      </c>
      <c r="N206" s="249" t="s">
        <v>19</v>
      </c>
      <c r="O206" s="249"/>
      <c r="P206" s="249"/>
      <c r="Q206" s="21" t="s">
        <v>18</v>
      </c>
      <c r="R206" s="44"/>
      <c r="S206" s="44"/>
      <c r="T206" s="44"/>
      <c r="U206" s="44"/>
      <c r="V206" s="44"/>
      <c r="W206" s="44">
        <f t="shared" si="3"/>
        <v>0</v>
      </c>
    </row>
    <row r="207" spans="2:23" ht="30" customHeight="1">
      <c r="B207" s="26"/>
      <c r="C207" s="249">
        <v>2018</v>
      </c>
      <c r="D207" s="249"/>
      <c r="E207" s="22" t="s">
        <v>1176</v>
      </c>
      <c r="F207" s="270" t="s">
        <v>1175</v>
      </c>
      <c r="G207" s="270"/>
      <c r="H207" s="270"/>
      <c r="I207" s="22" t="s">
        <v>450</v>
      </c>
      <c r="J207" s="270" t="s">
        <v>17</v>
      </c>
      <c r="K207" s="270"/>
      <c r="L207" s="21" t="s">
        <v>29</v>
      </c>
      <c r="M207" s="21">
        <v>5</v>
      </c>
      <c r="N207" s="249" t="s">
        <v>19</v>
      </c>
      <c r="O207" s="249"/>
      <c r="P207" s="249"/>
      <c r="Q207" s="21" t="s">
        <v>18</v>
      </c>
      <c r="R207" s="44"/>
      <c r="S207" s="44"/>
      <c r="T207" s="44"/>
      <c r="U207" s="44"/>
      <c r="V207" s="44"/>
      <c r="W207" s="44">
        <f t="shared" si="3"/>
        <v>0</v>
      </c>
    </row>
    <row r="208" spans="2:23" ht="30" customHeight="1">
      <c r="B208" s="26"/>
      <c r="C208" s="249">
        <v>2018</v>
      </c>
      <c r="D208" s="249"/>
      <c r="E208" s="22" t="s">
        <v>1174</v>
      </c>
      <c r="F208" s="270" t="s">
        <v>1173</v>
      </c>
      <c r="G208" s="270"/>
      <c r="H208" s="270"/>
      <c r="I208" s="22" t="s">
        <v>450</v>
      </c>
      <c r="J208" s="270" t="s">
        <v>17</v>
      </c>
      <c r="K208" s="270"/>
      <c r="L208" s="21" t="s">
        <v>29</v>
      </c>
      <c r="M208" s="21">
        <v>5</v>
      </c>
      <c r="N208" s="249" t="s">
        <v>19</v>
      </c>
      <c r="O208" s="249"/>
      <c r="P208" s="249"/>
      <c r="Q208" s="21" t="s">
        <v>18</v>
      </c>
      <c r="R208" s="44"/>
      <c r="S208" s="44"/>
      <c r="T208" s="44"/>
      <c r="U208" s="44"/>
      <c r="V208" s="44"/>
      <c r="W208" s="44">
        <f t="shared" si="3"/>
        <v>0</v>
      </c>
    </row>
    <row r="209" spans="2:23" ht="30" customHeight="1">
      <c r="B209" s="23"/>
      <c r="C209" s="249">
        <v>2018</v>
      </c>
      <c r="D209" s="249"/>
      <c r="E209" s="22" t="s">
        <v>1172</v>
      </c>
      <c r="F209" s="270" t="s">
        <v>1171</v>
      </c>
      <c r="G209" s="270"/>
      <c r="H209" s="270"/>
      <c r="I209" s="22" t="s">
        <v>450</v>
      </c>
      <c r="J209" s="270" t="s">
        <v>17</v>
      </c>
      <c r="K209" s="270"/>
      <c r="L209" s="21" t="s">
        <v>18</v>
      </c>
      <c r="M209" s="21">
        <v>4</v>
      </c>
      <c r="N209" s="249" t="s">
        <v>19</v>
      </c>
      <c r="O209" s="249"/>
      <c r="P209" s="249"/>
      <c r="Q209" s="21" t="s">
        <v>18</v>
      </c>
      <c r="W209" s="42">
        <f t="shared" si="3"/>
        <v>0</v>
      </c>
    </row>
    <row r="210" spans="2:23" ht="30" customHeight="1">
      <c r="B210" s="26"/>
      <c r="C210" s="249">
        <v>2018</v>
      </c>
      <c r="D210" s="249"/>
      <c r="E210" s="22" t="s">
        <v>1170</v>
      </c>
      <c r="F210" s="270" t="s">
        <v>1169</v>
      </c>
      <c r="G210" s="270"/>
      <c r="H210" s="270"/>
      <c r="I210" s="22" t="s">
        <v>450</v>
      </c>
      <c r="J210" s="270" t="s">
        <v>17</v>
      </c>
      <c r="K210" s="270"/>
      <c r="L210" s="21" t="s">
        <v>29</v>
      </c>
      <c r="M210" s="21">
        <v>5</v>
      </c>
      <c r="N210" s="249" t="s">
        <v>19</v>
      </c>
      <c r="O210" s="249"/>
      <c r="P210" s="249"/>
      <c r="Q210" s="21" t="s">
        <v>18</v>
      </c>
      <c r="R210" s="44"/>
      <c r="S210" s="44"/>
      <c r="T210" s="44"/>
      <c r="U210" s="44"/>
      <c r="V210" s="44"/>
      <c r="W210" s="44">
        <f t="shared" si="3"/>
        <v>0</v>
      </c>
    </row>
    <row r="211" spans="2:23" ht="30" customHeight="1">
      <c r="B211" s="26"/>
      <c r="C211" s="249">
        <v>2018</v>
      </c>
      <c r="D211" s="249"/>
      <c r="E211" s="22" t="s">
        <v>1168</v>
      </c>
      <c r="F211" s="270" t="s">
        <v>1167</v>
      </c>
      <c r="G211" s="270"/>
      <c r="H211" s="270"/>
      <c r="I211" s="22" t="s">
        <v>450</v>
      </c>
      <c r="J211" s="270" t="s">
        <v>17</v>
      </c>
      <c r="K211" s="270"/>
      <c r="L211" s="21" t="s">
        <v>29</v>
      </c>
      <c r="M211" s="21">
        <v>5</v>
      </c>
      <c r="N211" s="249" t="s">
        <v>19</v>
      </c>
      <c r="O211" s="249"/>
      <c r="P211" s="249"/>
      <c r="Q211" s="21" t="s">
        <v>18</v>
      </c>
      <c r="W211" s="42">
        <f t="shared" si="3"/>
        <v>0</v>
      </c>
    </row>
    <row r="212" spans="2:23" ht="30" customHeight="1">
      <c r="B212" s="26"/>
      <c r="C212" s="249">
        <v>2018</v>
      </c>
      <c r="D212" s="249"/>
      <c r="E212" s="22" t="s">
        <v>1166</v>
      </c>
      <c r="F212" s="270" t="s">
        <v>1165</v>
      </c>
      <c r="G212" s="270"/>
      <c r="H212" s="270"/>
      <c r="I212" s="22" t="s">
        <v>450</v>
      </c>
      <c r="J212" s="270" t="s">
        <v>17</v>
      </c>
      <c r="K212" s="270"/>
      <c r="L212" s="21" t="s">
        <v>29</v>
      </c>
      <c r="M212" s="21">
        <v>5</v>
      </c>
      <c r="N212" s="249" t="s">
        <v>19</v>
      </c>
      <c r="O212" s="249"/>
      <c r="P212" s="249"/>
      <c r="Q212" s="21" t="s">
        <v>18</v>
      </c>
      <c r="W212" s="42">
        <f t="shared" si="3"/>
        <v>0</v>
      </c>
    </row>
    <row r="213" spans="2:23" ht="30" customHeight="1">
      <c r="B213" s="23"/>
      <c r="C213" s="249">
        <v>2018</v>
      </c>
      <c r="D213" s="249"/>
      <c r="E213" s="22" t="s">
        <v>1164</v>
      </c>
      <c r="F213" s="270" t="s">
        <v>1163</v>
      </c>
      <c r="G213" s="270"/>
      <c r="H213" s="270"/>
      <c r="I213" s="22" t="s">
        <v>450</v>
      </c>
      <c r="J213" s="270" t="s">
        <v>17</v>
      </c>
      <c r="K213" s="270"/>
      <c r="L213" s="21" t="s">
        <v>18</v>
      </c>
      <c r="M213" s="21">
        <v>4</v>
      </c>
      <c r="N213" s="249" t="s">
        <v>19</v>
      </c>
      <c r="O213" s="249"/>
      <c r="P213" s="249"/>
      <c r="Q213" s="21" t="s">
        <v>18</v>
      </c>
      <c r="W213" s="42">
        <f t="shared" si="3"/>
        <v>0</v>
      </c>
    </row>
    <row r="214" spans="2:23" ht="30" customHeight="1">
      <c r="B214" s="26"/>
      <c r="C214" s="249">
        <v>2018</v>
      </c>
      <c r="D214" s="249"/>
      <c r="E214" s="22" t="s">
        <v>1162</v>
      </c>
      <c r="F214" s="270" t="s">
        <v>1161</v>
      </c>
      <c r="G214" s="270"/>
      <c r="H214" s="270"/>
      <c r="I214" s="22" t="s">
        <v>450</v>
      </c>
      <c r="J214" s="270" t="s">
        <v>17</v>
      </c>
      <c r="K214" s="270"/>
      <c r="L214" s="21" t="s">
        <v>29</v>
      </c>
      <c r="M214" s="21">
        <v>5</v>
      </c>
      <c r="N214" s="249" t="s">
        <v>19</v>
      </c>
      <c r="O214" s="249"/>
      <c r="P214" s="249"/>
      <c r="Q214" s="21" t="s">
        <v>18</v>
      </c>
      <c r="W214" s="42">
        <f t="shared" si="3"/>
        <v>0</v>
      </c>
    </row>
    <row r="215" spans="2:23" ht="30" customHeight="1">
      <c r="B215" s="26"/>
      <c r="C215" s="249">
        <v>2018</v>
      </c>
      <c r="D215" s="249"/>
      <c r="E215" s="22" t="s">
        <v>1160</v>
      </c>
      <c r="F215" s="270" t="s">
        <v>1159</v>
      </c>
      <c r="G215" s="270"/>
      <c r="H215" s="270"/>
      <c r="I215" s="22" t="s">
        <v>450</v>
      </c>
      <c r="J215" s="270" t="s">
        <v>17</v>
      </c>
      <c r="K215" s="270"/>
      <c r="L215" s="21" t="s">
        <v>29</v>
      </c>
      <c r="M215" s="21">
        <v>5</v>
      </c>
      <c r="N215" s="249" t="s">
        <v>19</v>
      </c>
      <c r="O215" s="249"/>
      <c r="P215" s="249"/>
      <c r="Q215" s="21" t="s">
        <v>18</v>
      </c>
      <c r="W215" s="42">
        <f t="shared" si="3"/>
        <v>0</v>
      </c>
    </row>
    <row r="216" spans="2:23" ht="30" customHeight="1">
      <c r="B216" s="23"/>
      <c r="C216" s="249">
        <v>2018</v>
      </c>
      <c r="D216" s="249"/>
      <c r="E216" s="22" t="s">
        <v>1158</v>
      </c>
      <c r="F216" s="270" t="s">
        <v>1157</v>
      </c>
      <c r="G216" s="270"/>
      <c r="H216" s="270"/>
      <c r="I216" s="22" t="s">
        <v>450</v>
      </c>
      <c r="J216" s="270" t="s">
        <v>17</v>
      </c>
      <c r="K216" s="270"/>
      <c r="L216" s="21" t="s">
        <v>18</v>
      </c>
      <c r="M216" s="21">
        <v>4</v>
      </c>
      <c r="N216" s="249" t="s">
        <v>19</v>
      </c>
      <c r="O216" s="249"/>
      <c r="P216" s="249"/>
      <c r="Q216" s="21" t="s">
        <v>18</v>
      </c>
      <c r="W216" s="42">
        <f t="shared" si="3"/>
        <v>0</v>
      </c>
    </row>
    <row r="217" spans="2:23" ht="30" customHeight="1">
      <c r="B217" s="26"/>
      <c r="C217" s="249">
        <v>2018</v>
      </c>
      <c r="D217" s="249"/>
      <c r="E217" s="22" t="s">
        <v>1156</v>
      </c>
      <c r="F217" s="270" t="s">
        <v>1155</v>
      </c>
      <c r="G217" s="270"/>
      <c r="H217" s="270"/>
      <c r="I217" s="22" t="s">
        <v>450</v>
      </c>
      <c r="J217" s="270" t="s">
        <v>17</v>
      </c>
      <c r="K217" s="270"/>
      <c r="L217" s="21" t="s">
        <v>29</v>
      </c>
      <c r="M217" s="21">
        <v>5</v>
      </c>
      <c r="N217" s="249" t="s">
        <v>19</v>
      </c>
      <c r="O217" s="249"/>
      <c r="P217" s="249"/>
      <c r="Q217" s="21" t="s">
        <v>18</v>
      </c>
      <c r="W217" s="42">
        <f t="shared" si="3"/>
        <v>0</v>
      </c>
    </row>
    <row r="218" spans="2:23" ht="30" customHeight="1">
      <c r="B218" s="26"/>
      <c r="C218" s="249">
        <v>2018</v>
      </c>
      <c r="D218" s="249"/>
      <c r="E218" s="22" t="s">
        <v>1154</v>
      </c>
      <c r="F218" s="270" t="s">
        <v>1153</v>
      </c>
      <c r="G218" s="270"/>
      <c r="H218" s="270"/>
      <c r="I218" s="22" t="s">
        <v>450</v>
      </c>
      <c r="J218" s="270" t="s">
        <v>17</v>
      </c>
      <c r="K218" s="270"/>
      <c r="L218" s="21" t="s">
        <v>29</v>
      </c>
      <c r="M218" s="21">
        <v>5</v>
      </c>
      <c r="N218" s="249" t="s">
        <v>19</v>
      </c>
      <c r="O218" s="249"/>
      <c r="P218" s="249"/>
      <c r="Q218" s="21" t="s">
        <v>18</v>
      </c>
      <c r="W218" s="42">
        <f t="shared" si="3"/>
        <v>0</v>
      </c>
    </row>
    <row r="219" spans="2:23" ht="30" customHeight="1">
      <c r="B219" s="26"/>
      <c r="C219" s="249">
        <v>2018</v>
      </c>
      <c r="D219" s="249"/>
      <c r="E219" s="22" t="s">
        <v>1152</v>
      </c>
      <c r="F219" s="270" t="s">
        <v>1151</v>
      </c>
      <c r="G219" s="270"/>
      <c r="H219" s="270"/>
      <c r="I219" s="22" t="s">
        <v>450</v>
      </c>
      <c r="J219" s="270" t="s">
        <v>17</v>
      </c>
      <c r="K219" s="270"/>
      <c r="L219" s="21" t="s">
        <v>29</v>
      </c>
      <c r="M219" s="21">
        <v>5</v>
      </c>
      <c r="N219" s="249" t="s">
        <v>19</v>
      </c>
      <c r="O219" s="249"/>
      <c r="P219" s="249"/>
      <c r="Q219" s="21" t="s">
        <v>18</v>
      </c>
      <c r="W219" s="42">
        <f t="shared" si="3"/>
        <v>0</v>
      </c>
    </row>
    <row r="220" spans="2:23" ht="30" customHeight="1">
      <c r="B220" s="23"/>
      <c r="C220" s="249">
        <v>2018</v>
      </c>
      <c r="D220" s="249"/>
      <c r="E220" s="22" t="s">
        <v>1150</v>
      </c>
      <c r="F220" s="270" t="s">
        <v>1149</v>
      </c>
      <c r="G220" s="270"/>
      <c r="H220" s="270"/>
      <c r="I220" s="22" t="s">
        <v>450</v>
      </c>
      <c r="J220" s="270" t="s">
        <v>17</v>
      </c>
      <c r="K220" s="270"/>
      <c r="L220" s="21" t="s">
        <v>18</v>
      </c>
      <c r="M220" s="21">
        <v>4</v>
      </c>
      <c r="N220" s="249" t="s">
        <v>19</v>
      </c>
      <c r="O220" s="249"/>
      <c r="P220" s="249"/>
      <c r="Q220" s="21" t="s">
        <v>18</v>
      </c>
      <c r="W220" s="42">
        <f t="shared" si="3"/>
        <v>0</v>
      </c>
    </row>
    <row r="221" spans="2:23" ht="30" customHeight="1">
      <c r="B221" s="26"/>
      <c r="C221" s="249">
        <v>2018</v>
      </c>
      <c r="D221" s="249"/>
      <c r="E221" s="22" t="s">
        <v>1148</v>
      </c>
      <c r="F221" s="270" t="s">
        <v>1147</v>
      </c>
      <c r="G221" s="270"/>
      <c r="H221" s="270"/>
      <c r="I221" s="22" t="s">
        <v>450</v>
      </c>
      <c r="J221" s="270" t="s">
        <v>17</v>
      </c>
      <c r="K221" s="270"/>
      <c r="L221" s="21" t="s">
        <v>29</v>
      </c>
      <c r="M221" s="21">
        <v>5</v>
      </c>
      <c r="N221" s="249" t="s">
        <v>19</v>
      </c>
      <c r="O221" s="249"/>
      <c r="P221" s="249"/>
      <c r="Q221" s="21" t="s">
        <v>18</v>
      </c>
      <c r="W221" s="42">
        <f t="shared" si="3"/>
        <v>0</v>
      </c>
    </row>
    <row r="222" spans="2:23" ht="30" customHeight="1">
      <c r="B222" s="26"/>
      <c r="C222" s="249">
        <v>2018</v>
      </c>
      <c r="D222" s="249"/>
      <c r="E222" s="22" t="s">
        <v>1146</v>
      </c>
      <c r="F222" s="270" t="s">
        <v>1145</v>
      </c>
      <c r="G222" s="270"/>
      <c r="H222" s="270"/>
      <c r="I222" s="22" t="s">
        <v>450</v>
      </c>
      <c r="J222" s="270" t="s">
        <v>17</v>
      </c>
      <c r="K222" s="270"/>
      <c r="L222" s="21" t="s">
        <v>29</v>
      </c>
      <c r="M222" s="21">
        <v>5</v>
      </c>
      <c r="N222" s="249" t="s">
        <v>19</v>
      </c>
      <c r="O222" s="249"/>
      <c r="P222" s="249"/>
      <c r="Q222" s="21" t="s">
        <v>18</v>
      </c>
      <c r="W222" s="42">
        <f t="shared" si="3"/>
        <v>0</v>
      </c>
    </row>
    <row r="223" spans="2:23" ht="30" customHeight="1">
      <c r="B223" s="26"/>
      <c r="C223" s="249">
        <v>2018</v>
      </c>
      <c r="D223" s="249"/>
      <c r="E223" s="22" t="s">
        <v>1144</v>
      </c>
      <c r="F223" s="270" t="s">
        <v>1143</v>
      </c>
      <c r="G223" s="270"/>
      <c r="H223" s="270"/>
      <c r="I223" s="22" t="s">
        <v>450</v>
      </c>
      <c r="J223" s="270" t="s">
        <v>17</v>
      </c>
      <c r="K223" s="270"/>
      <c r="L223" s="21" t="s">
        <v>29</v>
      </c>
      <c r="M223" s="21">
        <v>5</v>
      </c>
      <c r="N223" s="249" t="s">
        <v>19</v>
      </c>
      <c r="O223" s="249"/>
      <c r="P223" s="249"/>
      <c r="Q223" s="21" t="s">
        <v>18</v>
      </c>
      <c r="W223" s="42">
        <f t="shared" si="3"/>
        <v>0</v>
      </c>
    </row>
    <row r="224" spans="2:23" ht="30" customHeight="1">
      <c r="B224" s="23"/>
      <c r="C224" s="249">
        <v>2018</v>
      </c>
      <c r="D224" s="249"/>
      <c r="E224" s="22" t="s">
        <v>1142</v>
      </c>
      <c r="F224" s="270" t="s">
        <v>1141</v>
      </c>
      <c r="G224" s="270"/>
      <c r="H224" s="270"/>
      <c r="I224" s="22" t="s">
        <v>450</v>
      </c>
      <c r="J224" s="270" t="s">
        <v>17</v>
      </c>
      <c r="K224" s="270"/>
      <c r="L224" s="21" t="s">
        <v>18</v>
      </c>
      <c r="M224" s="21">
        <v>4</v>
      </c>
      <c r="N224" s="249" t="s">
        <v>19</v>
      </c>
      <c r="O224" s="249"/>
      <c r="P224" s="249"/>
      <c r="Q224" s="21" t="s">
        <v>18</v>
      </c>
      <c r="W224" s="42">
        <f t="shared" si="3"/>
        <v>0</v>
      </c>
    </row>
    <row r="225" spans="2:23" ht="30" customHeight="1">
      <c r="B225" s="26"/>
      <c r="C225" s="249">
        <v>2018</v>
      </c>
      <c r="D225" s="249"/>
      <c r="E225" s="22" t="s">
        <v>1140</v>
      </c>
      <c r="F225" s="270" t="s">
        <v>1139</v>
      </c>
      <c r="G225" s="270"/>
      <c r="H225" s="270"/>
      <c r="I225" s="22" t="s">
        <v>450</v>
      </c>
      <c r="J225" s="270" t="s">
        <v>17</v>
      </c>
      <c r="K225" s="270"/>
      <c r="L225" s="21" t="s">
        <v>29</v>
      </c>
      <c r="M225" s="21">
        <v>5</v>
      </c>
      <c r="N225" s="249" t="s">
        <v>19</v>
      </c>
      <c r="O225" s="249"/>
      <c r="P225" s="249"/>
      <c r="Q225" s="21" t="s">
        <v>18</v>
      </c>
      <c r="W225" s="42">
        <f t="shared" si="3"/>
        <v>0</v>
      </c>
    </row>
    <row r="226" spans="2:23" ht="30" customHeight="1">
      <c r="B226" s="26"/>
      <c r="C226" s="249">
        <v>2018</v>
      </c>
      <c r="D226" s="249"/>
      <c r="E226" s="22" t="s">
        <v>1138</v>
      </c>
      <c r="F226" s="270" t="s">
        <v>1137</v>
      </c>
      <c r="G226" s="270"/>
      <c r="H226" s="270"/>
      <c r="I226" s="22" t="s">
        <v>450</v>
      </c>
      <c r="J226" s="270" t="s">
        <v>17</v>
      </c>
      <c r="K226" s="270"/>
      <c r="L226" s="21" t="s">
        <v>29</v>
      </c>
      <c r="M226" s="21">
        <v>5</v>
      </c>
      <c r="N226" s="249" t="s">
        <v>19</v>
      </c>
      <c r="O226" s="249"/>
      <c r="P226" s="249"/>
      <c r="Q226" s="21" t="s">
        <v>18</v>
      </c>
      <c r="W226" s="42">
        <f t="shared" si="3"/>
        <v>0</v>
      </c>
    </row>
    <row r="227" spans="2:23" ht="30" customHeight="1">
      <c r="B227" s="26"/>
      <c r="C227" s="249">
        <v>2018</v>
      </c>
      <c r="D227" s="249"/>
      <c r="E227" s="22" t="s">
        <v>1136</v>
      </c>
      <c r="F227" s="270" t="s">
        <v>1135</v>
      </c>
      <c r="G227" s="270"/>
      <c r="H227" s="270"/>
      <c r="I227" s="22" t="s">
        <v>450</v>
      </c>
      <c r="J227" s="270" t="s">
        <v>17</v>
      </c>
      <c r="K227" s="270"/>
      <c r="L227" s="21" t="s">
        <v>29</v>
      </c>
      <c r="M227" s="21">
        <v>5</v>
      </c>
      <c r="N227" s="249" t="s">
        <v>19</v>
      </c>
      <c r="O227" s="249"/>
      <c r="P227" s="249"/>
      <c r="Q227" s="21" t="s">
        <v>18</v>
      </c>
      <c r="W227" s="42">
        <f t="shared" si="3"/>
        <v>0</v>
      </c>
    </row>
    <row r="228" spans="2:23" ht="30" customHeight="1">
      <c r="B228" s="23"/>
      <c r="C228" s="249">
        <v>2018</v>
      </c>
      <c r="D228" s="249"/>
      <c r="E228" s="22" t="s">
        <v>1134</v>
      </c>
      <c r="F228" s="270" t="s">
        <v>1133</v>
      </c>
      <c r="G228" s="270"/>
      <c r="H228" s="270"/>
      <c r="I228" s="22" t="s">
        <v>450</v>
      </c>
      <c r="J228" s="270" t="s">
        <v>17</v>
      </c>
      <c r="K228" s="270"/>
      <c r="L228" s="21" t="s">
        <v>18</v>
      </c>
      <c r="M228" s="21">
        <v>4</v>
      </c>
      <c r="N228" s="249" t="s">
        <v>19</v>
      </c>
      <c r="O228" s="249"/>
      <c r="P228" s="249"/>
      <c r="Q228" s="21" t="s">
        <v>18</v>
      </c>
      <c r="W228" s="42">
        <f t="shared" si="3"/>
        <v>0</v>
      </c>
    </row>
    <row r="229" spans="2:23" ht="30" customHeight="1">
      <c r="B229" s="26"/>
      <c r="C229" s="249">
        <v>2018</v>
      </c>
      <c r="D229" s="249"/>
      <c r="E229" s="22" t="s">
        <v>1132</v>
      </c>
      <c r="F229" s="270" t="s">
        <v>1131</v>
      </c>
      <c r="G229" s="270"/>
      <c r="H229" s="270"/>
      <c r="I229" s="22" t="s">
        <v>450</v>
      </c>
      <c r="J229" s="270" t="s">
        <v>17</v>
      </c>
      <c r="K229" s="270"/>
      <c r="L229" s="21" t="s">
        <v>29</v>
      </c>
      <c r="M229" s="21">
        <v>5</v>
      </c>
      <c r="N229" s="249" t="s">
        <v>19</v>
      </c>
      <c r="O229" s="249"/>
      <c r="P229" s="249"/>
      <c r="Q229" s="21" t="s">
        <v>18</v>
      </c>
      <c r="W229" s="42">
        <f t="shared" si="3"/>
        <v>0</v>
      </c>
    </row>
    <row r="230" spans="2:23" ht="36.75" customHeight="1">
      <c r="B230" s="26"/>
      <c r="C230" s="249">
        <v>2018</v>
      </c>
      <c r="D230" s="249"/>
      <c r="E230" s="22" t="s">
        <v>1130</v>
      </c>
      <c r="F230" s="270" t="s">
        <v>1129</v>
      </c>
      <c r="G230" s="270"/>
      <c r="H230" s="270"/>
      <c r="I230" s="22" t="s">
        <v>450</v>
      </c>
      <c r="J230" s="270" t="s">
        <v>17</v>
      </c>
      <c r="K230" s="270"/>
      <c r="L230" s="21" t="s">
        <v>29</v>
      </c>
      <c r="M230" s="21">
        <v>5</v>
      </c>
      <c r="N230" s="249" t="s">
        <v>19</v>
      </c>
      <c r="O230" s="249"/>
      <c r="P230" s="249"/>
      <c r="Q230" s="21" t="s">
        <v>18</v>
      </c>
      <c r="W230" s="42">
        <f t="shared" si="3"/>
        <v>0</v>
      </c>
    </row>
    <row r="231" spans="2:23" ht="30" customHeight="1">
      <c r="B231" s="26"/>
      <c r="C231" s="249">
        <v>2018</v>
      </c>
      <c r="D231" s="249"/>
      <c r="E231" s="22" t="s">
        <v>1128</v>
      </c>
      <c r="F231" s="270" t="s">
        <v>1127</v>
      </c>
      <c r="G231" s="270"/>
      <c r="H231" s="270"/>
      <c r="I231" s="22" t="s">
        <v>450</v>
      </c>
      <c r="J231" s="270" t="s">
        <v>17</v>
      </c>
      <c r="K231" s="270"/>
      <c r="L231" s="21" t="s">
        <v>29</v>
      </c>
      <c r="M231" s="21">
        <v>5</v>
      </c>
      <c r="N231" s="249" t="s">
        <v>19</v>
      </c>
      <c r="O231" s="249"/>
      <c r="P231" s="249"/>
      <c r="Q231" s="21" t="s">
        <v>18</v>
      </c>
      <c r="W231" s="42">
        <f t="shared" si="3"/>
        <v>0</v>
      </c>
    </row>
    <row r="232" spans="2:23" s="41" customFormat="1" ht="30" customHeight="1">
      <c r="B232" s="24"/>
      <c r="C232" s="259">
        <v>2018</v>
      </c>
      <c r="D232" s="259"/>
      <c r="E232" s="8" t="s">
        <v>1126</v>
      </c>
      <c r="F232" s="261" t="s">
        <v>1125</v>
      </c>
      <c r="G232" s="261"/>
      <c r="H232" s="261"/>
      <c r="I232" s="8" t="s">
        <v>450</v>
      </c>
      <c r="J232" s="261" t="s">
        <v>17</v>
      </c>
      <c r="K232" s="261"/>
      <c r="L232" s="16" t="s">
        <v>18</v>
      </c>
      <c r="M232" s="16">
        <v>3</v>
      </c>
      <c r="N232" s="259" t="s">
        <v>19</v>
      </c>
      <c r="O232" s="259"/>
      <c r="P232" s="259"/>
      <c r="Q232" s="16" t="s">
        <v>18</v>
      </c>
      <c r="R232" s="40"/>
      <c r="S232" s="40"/>
      <c r="T232" s="40"/>
      <c r="U232" s="40"/>
      <c r="V232" s="40"/>
      <c r="W232" s="40">
        <f t="shared" si="3"/>
        <v>0</v>
      </c>
    </row>
    <row r="233" spans="2:23" ht="30" customHeight="1">
      <c r="B233" s="23"/>
      <c r="C233" s="249">
        <v>2018</v>
      </c>
      <c r="D233" s="249"/>
      <c r="E233" s="22" t="s">
        <v>1124</v>
      </c>
      <c r="F233" s="270" t="s">
        <v>1123</v>
      </c>
      <c r="G233" s="270"/>
      <c r="H233" s="270"/>
      <c r="I233" s="22" t="s">
        <v>450</v>
      </c>
      <c r="J233" s="270" t="s">
        <v>17</v>
      </c>
      <c r="K233" s="270"/>
      <c r="L233" s="21" t="s">
        <v>18</v>
      </c>
      <c r="M233" s="21">
        <v>4</v>
      </c>
      <c r="N233" s="249" t="s">
        <v>19</v>
      </c>
      <c r="O233" s="249"/>
      <c r="P233" s="249"/>
      <c r="Q233" s="21" t="s">
        <v>18</v>
      </c>
      <c r="W233" s="42">
        <f t="shared" si="3"/>
        <v>0</v>
      </c>
    </row>
    <row r="234" spans="2:23" ht="30" customHeight="1">
      <c r="B234" s="26"/>
      <c r="C234" s="249">
        <v>2018</v>
      </c>
      <c r="D234" s="249"/>
      <c r="E234" s="22" t="s">
        <v>1122</v>
      </c>
      <c r="F234" s="270" t="s">
        <v>1121</v>
      </c>
      <c r="G234" s="270"/>
      <c r="H234" s="270"/>
      <c r="I234" s="22" t="s">
        <v>450</v>
      </c>
      <c r="J234" s="270" t="s">
        <v>17</v>
      </c>
      <c r="K234" s="270"/>
      <c r="L234" s="21" t="s">
        <v>29</v>
      </c>
      <c r="M234" s="21">
        <v>5</v>
      </c>
      <c r="N234" s="249" t="s">
        <v>19</v>
      </c>
      <c r="O234" s="249"/>
      <c r="P234" s="249"/>
      <c r="Q234" s="21" t="s">
        <v>18</v>
      </c>
      <c r="W234" s="42">
        <f t="shared" si="3"/>
        <v>0</v>
      </c>
    </row>
    <row r="235" spans="2:23" ht="30" customHeight="1">
      <c r="B235" s="26"/>
      <c r="C235" s="249">
        <v>2018</v>
      </c>
      <c r="D235" s="249"/>
      <c r="E235" s="22" t="s">
        <v>1120</v>
      </c>
      <c r="F235" s="270" t="s">
        <v>1119</v>
      </c>
      <c r="G235" s="270"/>
      <c r="H235" s="270"/>
      <c r="I235" s="22" t="s">
        <v>450</v>
      </c>
      <c r="J235" s="270" t="s">
        <v>17</v>
      </c>
      <c r="K235" s="270"/>
      <c r="L235" s="21" t="s">
        <v>29</v>
      </c>
      <c r="M235" s="21">
        <v>5</v>
      </c>
      <c r="N235" s="249" t="s">
        <v>19</v>
      </c>
      <c r="O235" s="249"/>
      <c r="P235" s="249"/>
      <c r="Q235" s="21" t="s">
        <v>18</v>
      </c>
      <c r="W235" s="42">
        <f t="shared" si="3"/>
        <v>0</v>
      </c>
    </row>
    <row r="236" spans="2:23" ht="30" customHeight="1">
      <c r="B236" s="26"/>
      <c r="C236" s="249">
        <v>2018</v>
      </c>
      <c r="D236" s="249"/>
      <c r="E236" s="22" t="s">
        <v>1118</v>
      </c>
      <c r="F236" s="270" t="s">
        <v>1117</v>
      </c>
      <c r="G236" s="270"/>
      <c r="H236" s="270"/>
      <c r="I236" s="22" t="s">
        <v>450</v>
      </c>
      <c r="J236" s="270" t="s">
        <v>17</v>
      </c>
      <c r="K236" s="270"/>
      <c r="L236" s="21" t="s">
        <v>29</v>
      </c>
      <c r="M236" s="21">
        <v>5</v>
      </c>
      <c r="N236" s="249" t="s">
        <v>19</v>
      </c>
      <c r="O236" s="249"/>
      <c r="P236" s="249"/>
      <c r="Q236" s="21" t="s">
        <v>18</v>
      </c>
      <c r="W236" s="42">
        <f t="shared" si="3"/>
        <v>0</v>
      </c>
    </row>
    <row r="237" spans="2:23" ht="30" customHeight="1">
      <c r="B237" s="23"/>
      <c r="C237" s="249">
        <v>2018</v>
      </c>
      <c r="D237" s="249"/>
      <c r="E237" s="22" t="s">
        <v>1116</v>
      </c>
      <c r="F237" s="270" t="s">
        <v>1115</v>
      </c>
      <c r="G237" s="270"/>
      <c r="H237" s="270"/>
      <c r="I237" s="22" t="s">
        <v>450</v>
      </c>
      <c r="J237" s="270" t="s">
        <v>17</v>
      </c>
      <c r="K237" s="270"/>
      <c r="L237" s="21" t="s">
        <v>18</v>
      </c>
      <c r="M237" s="21">
        <v>4</v>
      </c>
      <c r="N237" s="249" t="s">
        <v>19</v>
      </c>
      <c r="O237" s="249"/>
      <c r="P237" s="249"/>
      <c r="Q237" s="21" t="s">
        <v>18</v>
      </c>
      <c r="W237" s="42">
        <f t="shared" si="3"/>
        <v>0</v>
      </c>
    </row>
    <row r="238" spans="2:23" ht="30" customHeight="1">
      <c r="B238" s="26"/>
      <c r="C238" s="249">
        <v>2018</v>
      </c>
      <c r="D238" s="249"/>
      <c r="E238" s="22" t="s">
        <v>1114</v>
      </c>
      <c r="F238" s="270" t="s">
        <v>1113</v>
      </c>
      <c r="G238" s="270"/>
      <c r="H238" s="270"/>
      <c r="I238" s="22" t="s">
        <v>450</v>
      </c>
      <c r="J238" s="270" t="s">
        <v>17</v>
      </c>
      <c r="K238" s="270"/>
      <c r="L238" s="21" t="s">
        <v>29</v>
      </c>
      <c r="M238" s="21">
        <v>5</v>
      </c>
      <c r="N238" s="249" t="s">
        <v>19</v>
      </c>
      <c r="O238" s="249"/>
      <c r="P238" s="249"/>
      <c r="Q238" s="21" t="s">
        <v>18</v>
      </c>
      <c r="W238" s="42">
        <f t="shared" si="3"/>
        <v>0</v>
      </c>
    </row>
    <row r="239" spans="2:23" ht="30" customHeight="1">
      <c r="B239" s="26"/>
      <c r="C239" s="249">
        <v>2018</v>
      </c>
      <c r="D239" s="249"/>
      <c r="E239" s="22" t="s">
        <v>1112</v>
      </c>
      <c r="F239" s="270" t="s">
        <v>1111</v>
      </c>
      <c r="G239" s="270"/>
      <c r="H239" s="270"/>
      <c r="I239" s="22" t="s">
        <v>450</v>
      </c>
      <c r="J239" s="270" t="s">
        <v>17</v>
      </c>
      <c r="K239" s="270"/>
      <c r="L239" s="21" t="s">
        <v>29</v>
      </c>
      <c r="M239" s="21">
        <v>5</v>
      </c>
      <c r="N239" s="249" t="s">
        <v>19</v>
      </c>
      <c r="O239" s="249"/>
      <c r="P239" s="249"/>
      <c r="Q239" s="21" t="s">
        <v>18</v>
      </c>
      <c r="W239" s="42">
        <f t="shared" si="3"/>
        <v>0</v>
      </c>
    </row>
    <row r="240" spans="2:23" ht="30" customHeight="1">
      <c r="B240" s="26"/>
      <c r="C240" s="249">
        <v>2018</v>
      </c>
      <c r="D240" s="249"/>
      <c r="E240" s="22" t="s">
        <v>1110</v>
      </c>
      <c r="F240" s="270" t="s">
        <v>1109</v>
      </c>
      <c r="G240" s="270"/>
      <c r="H240" s="270"/>
      <c r="I240" s="22" t="s">
        <v>450</v>
      </c>
      <c r="J240" s="270" t="s">
        <v>17</v>
      </c>
      <c r="K240" s="270"/>
      <c r="L240" s="21" t="s">
        <v>29</v>
      </c>
      <c r="M240" s="21">
        <v>5</v>
      </c>
      <c r="N240" s="249" t="s">
        <v>19</v>
      </c>
      <c r="O240" s="249"/>
      <c r="P240" s="249"/>
      <c r="Q240" s="21" t="s">
        <v>18</v>
      </c>
      <c r="W240" s="42">
        <f t="shared" si="3"/>
        <v>0</v>
      </c>
    </row>
    <row r="241" spans="2:23" s="41" customFormat="1" ht="30" customHeight="1">
      <c r="B241" s="24"/>
      <c r="C241" s="259">
        <v>2018</v>
      </c>
      <c r="D241" s="259"/>
      <c r="E241" s="8" t="s">
        <v>1108</v>
      </c>
      <c r="F241" s="261" t="s">
        <v>1106</v>
      </c>
      <c r="G241" s="261"/>
      <c r="H241" s="261"/>
      <c r="I241" s="8" t="s">
        <v>450</v>
      </c>
      <c r="J241" s="261" t="s">
        <v>17</v>
      </c>
      <c r="K241" s="261"/>
      <c r="L241" s="16" t="s">
        <v>18</v>
      </c>
      <c r="M241" s="16">
        <v>3</v>
      </c>
      <c r="N241" s="259" t="s">
        <v>19</v>
      </c>
      <c r="O241" s="259"/>
      <c r="P241" s="259"/>
      <c r="Q241" s="16" t="s">
        <v>18</v>
      </c>
      <c r="R241" s="40"/>
      <c r="S241" s="40"/>
      <c r="T241" s="40"/>
      <c r="U241" s="40"/>
      <c r="V241" s="40"/>
      <c r="W241" s="40">
        <f t="shared" si="3"/>
        <v>0</v>
      </c>
    </row>
    <row r="242" spans="2:23" ht="30" customHeight="1">
      <c r="B242" s="23"/>
      <c r="C242" s="249">
        <v>2018</v>
      </c>
      <c r="D242" s="249"/>
      <c r="E242" s="22" t="s">
        <v>1107</v>
      </c>
      <c r="F242" s="270" t="s">
        <v>1106</v>
      </c>
      <c r="G242" s="270"/>
      <c r="H242" s="270"/>
      <c r="I242" s="22" t="s">
        <v>450</v>
      </c>
      <c r="J242" s="270" t="s">
        <v>17</v>
      </c>
      <c r="K242" s="270"/>
      <c r="L242" s="21" t="s">
        <v>18</v>
      </c>
      <c r="M242" s="21">
        <v>4</v>
      </c>
      <c r="N242" s="249" t="s">
        <v>19</v>
      </c>
      <c r="O242" s="249"/>
      <c r="P242" s="249"/>
      <c r="Q242" s="21" t="s">
        <v>18</v>
      </c>
      <c r="W242" s="42">
        <f t="shared" si="3"/>
        <v>0</v>
      </c>
    </row>
    <row r="243" spans="2:23" ht="30" customHeight="1">
      <c r="B243" s="26"/>
      <c r="C243" s="249">
        <v>2018</v>
      </c>
      <c r="D243" s="249"/>
      <c r="E243" s="22" t="s">
        <v>1105</v>
      </c>
      <c r="F243" s="270" t="s">
        <v>1104</v>
      </c>
      <c r="G243" s="270"/>
      <c r="H243" s="270"/>
      <c r="I243" s="22" t="s">
        <v>450</v>
      </c>
      <c r="J243" s="270" t="s">
        <v>17</v>
      </c>
      <c r="K243" s="270"/>
      <c r="L243" s="21" t="s">
        <v>29</v>
      </c>
      <c r="M243" s="21">
        <v>5</v>
      </c>
      <c r="N243" s="249" t="s">
        <v>19</v>
      </c>
      <c r="O243" s="249"/>
      <c r="P243" s="249"/>
      <c r="Q243" s="21" t="s">
        <v>18</v>
      </c>
      <c r="W243" s="42">
        <f t="shared" si="3"/>
        <v>0</v>
      </c>
    </row>
    <row r="244" spans="2:23" ht="30" customHeight="1">
      <c r="B244" s="26"/>
      <c r="C244" s="249">
        <v>2018</v>
      </c>
      <c r="D244" s="249"/>
      <c r="E244" s="22" t="s">
        <v>1103</v>
      </c>
      <c r="F244" s="270" t="s">
        <v>1102</v>
      </c>
      <c r="G244" s="270"/>
      <c r="H244" s="270"/>
      <c r="I244" s="22" t="s">
        <v>450</v>
      </c>
      <c r="J244" s="270" t="s">
        <v>17</v>
      </c>
      <c r="K244" s="270"/>
      <c r="L244" s="21" t="s">
        <v>29</v>
      </c>
      <c r="M244" s="21">
        <v>5</v>
      </c>
      <c r="N244" s="249" t="s">
        <v>19</v>
      </c>
      <c r="O244" s="249"/>
      <c r="P244" s="249"/>
      <c r="Q244" s="21" t="s">
        <v>18</v>
      </c>
      <c r="W244" s="42">
        <f t="shared" si="3"/>
        <v>0</v>
      </c>
    </row>
    <row r="245" spans="2:23" ht="30" customHeight="1">
      <c r="B245" s="26"/>
      <c r="C245" s="249">
        <v>2018</v>
      </c>
      <c r="D245" s="249"/>
      <c r="E245" s="22" t="s">
        <v>1101</v>
      </c>
      <c r="F245" s="270" t="s">
        <v>1100</v>
      </c>
      <c r="G245" s="270"/>
      <c r="H245" s="270"/>
      <c r="I245" s="22" t="s">
        <v>450</v>
      </c>
      <c r="J245" s="270" t="s">
        <v>17</v>
      </c>
      <c r="K245" s="270"/>
      <c r="L245" s="21" t="s">
        <v>29</v>
      </c>
      <c r="M245" s="21">
        <v>5</v>
      </c>
      <c r="N245" s="249" t="s">
        <v>19</v>
      </c>
      <c r="O245" s="249"/>
      <c r="P245" s="249"/>
      <c r="Q245" s="21" t="s">
        <v>18</v>
      </c>
      <c r="W245" s="42">
        <f t="shared" si="3"/>
        <v>0</v>
      </c>
    </row>
    <row r="246" spans="2:23" s="41" customFormat="1" ht="30" customHeight="1">
      <c r="B246" s="24"/>
      <c r="C246" s="259">
        <v>2018</v>
      </c>
      <c r="D246" s="259"/>
      <c r="E246" s="8" t="s">
        <v>1099</v>
      </c>
      <c r="F246" s="261" t="s">
        <v>1098</v>
      </c>
      <c r="G246" s="261"/>
      <c r="H246" s="261"/>
      <c r="I246" s="8" t="s">
        <v>450</v>
      </c>
      <c r="J246" s="261" t="s">
        <v>17</v>
      </c>
      <c r="K246" s="261"/>
      <c r="L246" s="16" t="s">
        <v>18</v>
      </c>
      <c r="M246" s="16">
        <v>3</v>
      </c>
      <c r="N246" s="259" t="s">
        <v>19</v>
      </c>
      <c r="O246" s="259"/>
      <c r="P246" s="259"/>
      <c r="Q246" s="16" t="s">
        <v>18</v>
      </c>
      <c r="R246" s="40"/>
      <c r="S246" s="40"/>
      <c r="T246" s="40"/>
      <c r="U246" s="40"/>
      <c r="V246" s="40"/>
      <c r="W246" s="40">
        <f t="shared" si="3"/>
        <v>0</v>
      </c>
    </row>
    <row r="247" spans="2:23" ht="30" customHeight="1">
      <c r="B247" s="23"/>
      <c r="C247" s="249">
        <v>2018</v>
      </c>
      <c r="D247" s="249"/>
      <c r="E247" s="22" t="s">
        <v>1097</v>
      </c>
      <c r="F247" s="270" t="s">
        <v>1096</v>
      </c>
      <c r="G247" s="270"/>
      <c r="H247" s="270"/>
      <c r="I247" s="22" t="s">
        <v>450</v>
      </c>
      <c r="J247" s="270" t="s">
        <v>17</v>
      </c>
      <c r="K247" s="270"/>
      <c r="L247" s="21" t="s">
        <v>18</v>
      </c>
      <c r="M247" s="21">
        <v>4</v>
      </c>
      <c r="N247" s="249" t="s">
        <v>19</v>
      </c>
      <c r="O247" s="249"/>
      <c r="P247" s="249"/>
      <c r="Q247" s="21" t="s">
        <v>18</v>
      </c>
      <c r="W247" s="42">
        <f t="shared" si="3"/>
        <v>0</v>
      </c>
    </row>
    <row r="248" spans="2:23" ht="30" customHeight="1">
      <c r="B248" s="26"/>
      <c r="C248" s="249">
        <v>2018</v>
      </c>
      <c r="D248" s="249"/>
      <c r="E248" s="22" t="s">
        <v>1095</v>
      </c>
      <c r="F248" s="270" t="s">
        <v>1094</v>
      </c>
      <c r="G248" s="270"/>
      <c r="H248" s="270"/>
      <c r="I248" s="22" t="s">
        <v>450</v>
      </c>
      <c r="J248" s="270" t="s">
        <v>17</v>
      </c>
      <c r="K248" s="270"/>
      <c r="L248" s="21" t="s">
        <v>29</v>
      </c>
      <c r="M248" s="21">
        <v>5</v>
      </c>
      <c r="N248" s="249" t="s">
        <v>19</v>
      </c>
      <c r="O248" s="249"/>
      <c r="P248" s="249"/>
      <c r="Q248" s="21" t="s">
        <v>18</v>
      </c>
      <c r="W248" s="42">
        <f t="shared" si="3"/>
        <v>0</v>
      </c>
    </row>
    <row r="249" spans="2:23" ht="30" customHeight="1">
      <c r="B249" s="26"/>
      <c r="C249" s="249">
        <v>2018</v>
      </c>
      <c r="D249" s="249"/>
      <c r="E249" s="22" t="s">
        <v>1093</v>
      </c>
      <c r="F249" s="270" t="s">
        <v>1092</v>
      </c>
      <c r="G249" s="270"/>
      <c r="H249" s="270"/>
      <c r="I249" s="22" t="s">
        <v>450</v>
      </c>
      <c r="J249" s="270" t="s">
        <v>17</v>
      </c>
      <c r="K249" s="270"/>
      <c r="L249" s="21" t="s">
        <v>29</v>
      </c>
      <c r="M249" s="21">
        <v>5</v>
      </c>
      <c r="N249" s="249" t="s">
        <v>19</v>
      </c>
      <c r="O249" s="249"/>
      <c r="P249" s="249"/>
      <c r="Q249" s="21" t="s">
        <v>18</v>
      </c>
      <c r="W249" s="42">
        <f t="shared" si="3"/>
        <v>0</v>
      </c>
    </row>
    <row r="250" spans="2:23" ht="30" customHeight="1">
      <c r="B250" s="26"/>
      <c r="C250" s="249">
        <v>2018</v>
      </c>
      <c r="D250" s="249"/>
      <c r="E250" s="22" t="s">
        <v>1091</v>
      </c>
      <c r="F250" s="270" t="s">
        <v>1090</v>
      </c>
      <c r="G250" s="270"/>
      <c r="H250" s="270"/>
      <c r="I250" s="22" t="s">
        <v>450</v>
      </c>
      <c r="J250" s="270" t="s">
        <v>17</v>
      </c>
      <c r="K250" s="270"/>
      <c r="L250" s="21" t="s">
        <v>29</v>
      </c>
      <c r="M250" s="21">
        <v>5</v>
      </c>
      <c r="N250" s="249" t="s">
        <v>19</v>
      </c>
      <c r="O250" s="249"/>
      <c r="P250" s="249"/>
      <c r="Q250" s="21" t="s">
        <v>18</v>
      </c>
      <c r="W250" s="42">
        <f t="shared" si="3"/>
        <v>0</v>
      </c>
    </row>
    <row r="251" spans="2:23" ht="30" customHeight="1">
      <c r="B251" s="26"/>
      <c r="C251" s="249">
        <v>2018</v>
      </c>
      <c r="D251" s="249"/>
      <c r="E251" s="22" t="s">
        <v>1089</v>
      </c>
      <c r="F251" s="270" t="s">
        <v>1088</v>
      </c>
      <c r="G251" s="270"/>
      <c r="H251" s="270"/>
      <c r="I251" s="22" t="s">
        <v>450</v>
      </c>
      <c r="J251" s="270" t="s">
        <v>17</v>
      </c>
      <c r="K251" s="270"/>
      <c r="L251" s="21" t="s">
        <v>29</v>
      </c>
      <c r="M251" s="21">
        <v>5</v>
      </c>
      <c r="N251" s="249" t="s">
        <v>19</v>
      </c>
      <c r="O251" s="249"/>
      <c r="P251" s="249"/>
      <c r="Q251" s="21" t="s">
        <v>18</v>
      </c>
      <c r="W251" s="42">
        <f t="shared" si="3"/>
        <v>0</v>
      </c>
    </row>
    <row r="252" spans="2:23" ht="30" customHeight="1">
      <c r="B252" s="23"/>
      <c r="C252" s="249">
        <v>2018</v>
      </c>
      <c r="D252" s="249"/>
      <c r="E252" s="22" t="s">
        <v>1087</v>
      </c>
      <c r="F252" s="270" t="s">
        <v>1086</v>
      </c>
      <c r="G252" s="270"/>
      <c r="H252" s="270"/>
      <c r="I252" s="22" t="s">
        <v>450</v>
      </c>
      <c r="J252" s="270" t="s">
        <v>17</v>
      </c>
      <c r="K252" s="270"/>
      <c r="L252" s="21" t="s">
        <v>18</v>
      </c>
      <c r="M252" s="21">
        <v>4</v>
      </c>
      <c r="N252" s="249" t="s">
        <v>19</v>
      </c>
      <c r="O252" s="249"/>
      <c r="P252" s="249"/>
      <c r="Q252" s="21" t="s">
        <v>18</v>
      </c>
      <c r="W252" s="42">
        <f t="shared" si="3"/>
        <v>0</v>
      </c>
    </row>
    <row r="253" spans="2:23" ht="30" customHeight="1">
      <c r="B253" s="26"/>
      <c r="C253" s="249">
        <v>2018</v>
      </c>
      <c r="D253" s="249"/>
      <c r="E253" s="22" t="s">
        <v>1085</v>
      </c>
      <c r="F253" s="270" t="s">
        <v>1084</v>
      </c>
      <c r="G253" s="270"/>
      <c r="H253" s="270"/>
      <c r="I253" s="22" t="s">
        <v>450</v>
      </c>
      <c r="J253" s="270" t="s">
        <v>17</v>
      </c>
      <c r="K253" s="270"/>
      <c r="L253" s="21" t="s">
        <v>29</v>
      </c>
      <c r="M253" s="21">
        <v>5</v>
      </c>
      <c r="N253" s="249" t="s">
        <v>19</v>
      </c>
      <c r="O253" s="249"/>
      <c r="P253" s="249"/>
      <c r="Q253" s="21" t="s">
        <v>18</v>
      </c>
      <c r="W253" s="42">
        <f t="shared" si="3"/>
        <v>0</v>
      </c>
    </row>
    <row r="254" spans="2:23" ht="30" customHeight="1">
      <c r="B254" s="26"/>
      <c r="C254" s="249">
        <v>2018</v>
      </c>
      <c r="D254" s="249"/>
      <c r="E254" s="22" t="s">
        <v>1083</v>
      </c>
      <c r="F254" s="270" t="s">
        <v>1082</v>
      </c>
      <c r="G254" s="270"/>
      <c r="H254" s="270"/>
      <c r="I254" s="22" t="s">
        <v>450</v>
      </c>
      <c r="J254" s="270" t="s">
        <v>17</v>
      </c>
      <c r="K254" s="270"/>
      <c r="L254" s="21" t="s">
        <v>29</v>
      </c>
      <c r="M254" s="21">
        <v>5</v>
      </c>
      <c r="N254" s="249" t="s">
        <v>19</v>
      </c>
      <c r="O254" s="249"/>
      <c r="P254" s="249"/>
      <c r="Q254" s="21" t="s">
        <v>18</v>
      </c>
      <c r="W254" s="42">
        <f t="shared" si="3"/>
        <v>0</v>
      </c>
    </row>
    <row r="255" spans="2:23" ht="30" customHeight="1">
      <c r="B255" s="26"/>
      <c r="C255" s="249">
        <v>2018</v>
      </c>
      <c r="D255" s="249"/>
      <c r="E255" s="22" t="s">
        <v>1081</v>
      </c>
      <c r="F255" s="270" t="s">
        <v>1080</v>
      </c>
      <c r="G255" s="270"/>
      <c r="H255" s="270"/>
      <c r="I255" s="22" t="s">
        <v>450</v>
      </c>
      <c r="J255" s="270" t="s">
        <v>17</v>
      </c>
      <c r="K255" s="270"/>
      <c r="L255" s="21" t="s">
        <v>29</v>
      </c>
      <c r="M255" s="21">
        <v>5</v>
      </c>
      <c r="N255" s="249" t="s">
        <v>19</v>
      </c>
      <c r="O255" s="249"/>
      <c r="P255" s="249"/>
      <c r="Q255" s="21" t="s">
        <v>18</v>
      </c>
      <c r="W255" s="42">
        <f t="shared" si="3"/>
        <v>0</v>
      </c>
    </row>
    <row r="256" spans="2:23" s="41" customFormat="1" ht="30" customHeight="1">
      <c r="B256" s="24"/>
      <c r="C256" s="259">
        <v>2018</v>
      </c>
      <c r="D256" s="259"/>
      <c r="E256" s="8" t="s">
        <v>1079</v>
      </c>
      <c r="F256" s="261" t="s">
        <v>1077</v>
      </c>
      <c r="G256" s="261"/>
      <c r="H256" s="261"/>
      <c r="I256" s="8" t="s">
        <v>450</v>
      </c>
      <c r="J256" s="261" t="s">
        <v>17</v>
      </c>
      <c r="K256" s="261"/>
      <c r="L256" s="16" t="s">
        <v>18</v>
      </c>
      <c r="M256" s="16">
        <v>3</v>
      </c>
      <c r="N256" s="259" t="s">
        <v>19</v>
      </c>
      <c r="O256" s="259"/>
      <c r="P256" s="259"/>
      <c r="Q256" s="16" t="s">
        <v>18</v>
      </c>
      <c r="R256" s="40"/>
      <c r="S256" s="40"/>
      <c r="T256" s="40"/>
      <c r="U256" s="40"/>
      <c r="V256" s="40"/>
      <c r="W256" s="40">
        <f t="shared" si="3"/>
        <v>0</v>
      </c>
    </row>
    <row r="257" spans="2:23" ht="30" customHeight="1">
      <c r="B257" s="23"/>
      <c r="C257" s="249">
        <v>2018</v>
      </c>
      <c r="D257" s="249"/>
      <c r="E257" s="22" t="s">
        <v>1078</v>
      </c>
      <c r="F257" s="270" t="s">
        <v>1077</v>
      </c>
      <c r="G257" s="270"/>
      <c r="H257" s="270"/>
      <c r="I257" s="22" t="s">
        <v>450</v>
      </c>
      <c r="J257" s="270" t="s">
        <v>17</v>
      </c>
      <c r="K257" s="270"/>
      <c r="L257" s="21" t="s">
        <v>18</v>
      </c>
      <c r="M257" s="21">
        <v>4</v>
      </c>
      <c r="N257" s="249" t="s">
        <v>19</v>
      </c>
      <c r="O257" s="249"/>
      <c r="P257" s="249"/>
      <c r="Q257" s="21" t="s">
        <v>18</v>
      </c>
      <c r="W257" s="42">
        <f t="shared" si="3"/>
        <v>0</v>
      </c>
    </row>
    <row r="258" spans="2:23" ht="30" customHeight="1">
      <c r="B258" s="26"/>
      <c r="C258" s="249">
        <v>2018</v>
      </c>
      <c r="D258" s="249"/>
      <c r="E258" s="22" t="s">
        <v>1076</v>
      </c>
      <c r="F258" s="270" t="s">
        <v>1075</v>
      </c>
      <c r="G258" s="270"/>
      <c r="H258" s="270"/>
      <c r="I258" s="22" t="s">
        <v>450</v>
      </c>
      <c r="J258" s="270" t="s">
        <v>17</v>
      </c>
      <c r="K258" s="270"/>
      <c r="L258" s="21" t="s">
        <v>29</v>
      </c>
      <c r="M258" s="21">
        <v>5</v>
      </c>
      <c r="N258" s="249" t="s">
        <v>19</v>
      </c>
      <c r="O258" s="249"/>
      <c r="P258" s="249"/>
      <c r="Q258" s="21" t="s">
        <v>18</v>
      </c>
      <c r="W258" s="42">
        <f t="shared" si="3"/>
        <v>0</v>
      </c>
    </row>
    <row r="259" spans="2:23" ht="30" customHeight="1">
      <c r="B259" s="26"/>
      <c r="C259" s="249">
        <v>2018</v>
      </c>
      <c r="D259" s="249"/>
      <c r="E259" s="22" t="s">
        <v>1074</v>
      </c>
      <c r="F259" s="270" t="s">
        <v>1073</v>
      </c>
      <c r="G259" s="270"/>
      <c r="H259" s="270"/>
      <c r="I259" s="22" t="s">
        <v>450</v>
      </c>
      <c r="J259" s="270" t="s">
        <v>17</v>
      </c>
      <c r="K259" s="270"/>
      <c r="L259" s="21" t="s">
        <v>29</v>
      </c>
      <c r="M259" s="21">
        <v>5</v>
      </c>
      <c r="N259" s="249" t="s">
        <v>19</v>
      </c>
      <c r="O259" s="249"/>
      <c r="P259" s="249"/>
      <c r="Q259" s="21" t="s">
        <v>18</v>
      </c>
      <c r="W259" s="42">
        <f t="shared" ref="W259:W322" si="4">R259+S259+T259+U259+V259</f>
        <v>0</v>
      </c>
    </row>
    <row r="260" spans="2:23" ht="30" customHeight="1">
      <c r="B260" s="26"/>
      <c r="C260" s="249">
        <v>2018</v>
      </c>
      <c r="D260" s="249"/>
      <c r="E260" s="22" t="s">
        <v>1072</v>
      </c>
      <c r="F260" s="270" t="s">
        <v>1071</v>
      </c>
      <c r="G260" s="270"/>
      <c r="H260" s="270"/>
      <c r="I260" s="22" t="s">
        <v>450</v>
      </c>
      <c r="J260" s="270" t="s">
        <v>17</v>
      </c>
      <c r="K260" s="270"/>
      <c r="L260" s="21" t="s">
        <v>29</v>
      </c>
      <c r="M260" s="21">
        <v>5</v>
      </c>
      <c r="N260" s="249" t="s">
        <v>19</v>
      </c>
      <c r="O260" s="249"/>
      <c r="P260" s="249"/>
      <c r="Q260" s="21" t="s">
        <v>18</v>
      </c>
      <c r="W260" s="42">
        <f t="shared" si="4"/>
        <v>0</v>
      </c>
    </row>
    <row r="261" spans="2:23" s="41" customFormat="1" ht="30" customHeight="1">
      <c r="B261" s="24"/>
      <c r="C261" s="259">
        <v>2018</v>
      </c>
      <c r="D261" s="259"/>
      <c r="E261" s="8" t="s">
        <v>1070</v>
      </c>
      <c r="F261" s="261" t="s">
        <v>1068</v>
      </c>
      <c r="G261" s="261"/>
      <c r="H261" s="261"/>
      <c r="I261" s="8" t="s">
        <v>450</v>
      </c>
      <c r="J261" s="261" t="s">
        <v>17</v>
      </c>
      <c r="K261" s="261"/>
      <c r="L261" s="16" t="s">
        <v>18</v>
      </c>
      <c r="M261" s="16">
        <v>3</v>
      </c>
      <c r="N261" s="259" t="s">
        <v>19</v>
      </c>
      <c r="O261" s="259"/>
      <c r="P261" s="259"/>
      <c r="Q261" s="16" t="s">
        <v>18</v>
      </c>
      <c r="R261" s="40"/>
      <c r="S261" s="40"/>
      <c r="T261" s="40"/>
      <c r="U261" s="40"/>
      <c r="V261" s="40"/>
      <c r="W261" s="40">
        <f t="shared" si="4"/>
        <v>0</v>
      </c>
    </row>
    <row r="262" spans="2:23" ht="30" customHeight="1">
      <c r="B262" s="23"/>
      <c r="C262" s="249">
        <v>2018</v>
      </c>
      <c r="D262" s="249"/>
      <c r="E262" s="22" t="s">
        <v>1069</v>
      </c>
      <c r="F262" s="270" t="s">
        <v>1068</v>
      </c>
      <c r="G262" s="270"/>
      <c r="H262" s="270"/>
      <c r="I262" s="22" t="s">
        <v>450</v>
      </c>
      <c r="J262" s="270" t="s">
        <v>17</v>
      </c>
      <c r="K262" s="270"/>
      <c r="L262" s="21" t="s">
        <v>18</v>
      </c>
      <c r="M262" s="21">
        <v>4</v>
      </c>
      <c r="N262" s="249" t="s">
        <v>19</v>
      </c>
      <c r="O262" s="249"/>
      <c r="P262" s="249"/>
      <c r="Q262" s="21" t="s">
        <v>18</v>
      </c>
      <c r="W262" s="42">
        <f t="shared" si="4"/>
        <v>0</v>
      </c>
    </row>
    <row r="263" spans="2:23" ht="30" customHeight="1">
      <c r="B263" s="26"/>
      <c r="C263" s="249">
        <v>2018</v>
      </c>
      <c r="D263" s="249"/>
      <c r="E263" s="22" t="s">
        <v>1067</v>
      </c>
      <c r="F263" s="270" t="s">
        <v>1066</v>
      </c>
      <c r="G263" s="270"/>
      <c r="H263" s="270"/>
      <c r="I263" s="22" t="s">
        <v>450</v>
      </c>
      <c r="J263" s="270" t="s">
        <v>17</v>
      </c>
      <c r="K263" s="270"/>
      <c r="L263" s="21" t="s">
        <v>29</v>
      </c>
      <c r="M263" s="21">
        <v>5</v>
      </c>
      <c r="N263" s="249" t="s">
        <v>19</v>
      </c>
      <c r="O263" s="249"/>
      <c r="P263" s="249"/>
      <c r="Q263" s="21" t="s">
        <v>18</v>
      </c>
      <c r="W263" s="42">
        <f t="shared" si="4"/>
        <v>0</v>
      </c>
    </row>
    <row r="264" spans="2:23" ht="30" customHeight="1">
      <c r="B264" s="26"/>
      <c r="C264" s="249">
        <v>2018</v>
      </c>
      <c r="D264" s="249"/>
      <c r="E264" s="22" t="s">
        <v>1065</v>
      </c>
      <c r="F264" s="270" t="s">
        <v>1064</v>
      </c>
      <c r="G264" s="270"/>
      <c r="H264" s="270"/>
      <c r="I264" s="22" t="s">
        <v>450</v>
      </c>
      <c r="J264" s="270" t="s">
        <v>17</v>
      </c>
      <c r="K264" s="270"/>
      <c r="L264" s="21" t="s">
        <v>29</v>
      </c>
      <c r="M264" s="21">
        <v>5</v>
      </c>
      <c r="N264" s="249" t="s">
        <v>19</v>
      </c>
      <c r="O264" s="249"/>
      <c r="P264" s="249"/>
      <c r="Q264" s="21" t="s">
        <v>18</v>
      </c>
      <c r="W264" s="42">
        <f t="shared" si="4"/>
        <v>0</v>
      </c>
    </row>
    <row r="265" spans="2:23" ht="30" customHeight="1">
      <c r="B265" s="26"/>
      <c r="C265" s="249">
        <v>2018</v>
      </c>
      <c r="D265" s="249"/>
      <c r="E265" s="22" t="s">
        <v>1063</v>
      </c>
      <c r="F265" s="270" t="s">
        <v>1062</v>
      </c>
      <c r="G265" s="270"/>
      <c r="H265" s="270"/>
      <c r="I265" s="22" t="s">
        <v>450</v>
      </c>
      <c r="J265" s="270" t="s">
        <v>17</v>
      </c>
      <c r="K265" s="270"/>
      <c r="L265" s="21" t="s">
        <v>29</v>
      </c>
      <c r="M265" s="21">
        <v>5</v>
      </c>
      <c r="N265" s="249" t="s">
        <v>19</v>
      </c>
      <c r="O265" s="249"/>
      <c r="P265" s="249"/>
      <c r="Q265" s="21" t="s">
        <v>18</v>
      </c>
      <c r="W265" s="42">
        <f t="shared" si="4"/>
        <v>0</v>
      </c>
    </row>
    <row r="266" spans="2:23" ht="30" customHeight="1">
      <c r="B266" s="23"/>
      <c r="C266" s="249">
        <v>2018</v>
      </c>
      <c r="D266" s="249"/>
      <c r="E266" s="22" t="s">
        <v>1061</v>
      </c>
      <c r="F266" s="270" t="s">
        <v>1060</v>
      </c>
      <c r="G266" s="270"/>
      <c r="H266" s="270"/>
      <c r="I266" s="22" t="s">
        <v>450</v>
      </c>
      <c r="J266" s="270" t="s">
        <v>17</v>
      </c>
      <c r="K266" s="270"/>
      <c r="L266" s="21" t="s">
        <v>18</v>
      </c>
      <c r="M266" s="21">
        <v>4</v>
      </c>
      <c r="N266" s="249" t="s">
        <v>19</v>
      </c>
      <c r="O266" s="249"/>
      <c r="P266" s="249"/>
      <c r="Q266" s="21" t="s">
        <v>18</v>
      </c>
      <c r="W266" s="42">
        <f t="shared" si="4"/>
        <v>0</v>
      </c>
    </row>
    <row r="267" spans="2:23" ht="30" customHeight="1">
      <c r="B267" s="26"/>
      <c r="C267" s="249">
        <v>2018</v>
      </c>
      <c r="D267" s="249"/>
      <c r="E267" s="22" t="s">
        <v>1059</v>
      </c>
      <c r="F267" s="270" t="s">
        <v>1058</v>
      </c>
      <c r="G267" s="270"/>
      <c r="H267" s="270"/>
      <c r="I267" s="22" t="s">
        <v>450</v>
      </c>
      <c r="J267" s="270" t="s">
        <v>17</v>
      </c>
      <c r="K267" s="270"/>
      <c r="L267" s="21" t="s">
        <v>29</v>
      </c>
      <c r="M267" s="21">
        <v>5</v>
      </c>
      <c r="N267" s="249" t="s">
        <v>19</v>
      </c>
      <c r="O267" s="249"/>
      <c r="P267" s="249"/>
      <c r="Q267" s="21" t="s">
        <v>18</v>
      </c>
      <c r="W267" s="42">
        <f t="shared" si="4"/>
        <v>0</v>
      </c>
    </row>
    <row r="268" spans="2:23" ht="30" customHeight="1">
      <c r="B268" s="26"/>
      <c r="C268" s="249">
        <v>2018</v>
      </c>
      <c r="D268" s="249"/>
      <c r="E268" s="22" t="s">
        <v>1057</v>
      </c>
      <c r="F268" s="270" t="s">
        <v>1056</v>
      </c>
      <c r="G268" s="270"/>
      <c r="H268" s="270"/>
      <c r="I268" s="22" t="s">
        <v>450</v>
      </c>
      <c r="J268" s="270" t="s">
        <v>17</v>
      </c>
      <c r="K268" s="270"/>
      <c r="L268" s="21" t="s">
        <v>29</v>
      </c>
      <c r="M268" s="21">
        <v>5</v>
      </c>
      <c r="N268" s="249" t="s">
        <v>19</v>
      </c>
      <c r="O268" s="249"/>
      <c r="P268" s="249"/>
      <c r="Q268" s="21" t="s">
        <v>18</v>
      </c>
      <c r="W268" s="42">
        <f t="shared" si="4"/>
        <v>0</v>
      </c>
    </row>
    <row r="269" spans="2:23" ht="30" customHeight="1">
      <c r="B269" s="26"/>
      <c r="C269" s="249">
        <v>2018</v>
      </c>
      <c r="D269" s="249"/>
      <c r="E269" s="22" t="s">
        <v>1055</v>
      </c>
      <c r="F269" s="270" t="s">
        <v>1054</v>
      </c>
      <c r="G269" s="270"/>
      <c r="H269" s="270"/>
      <c r="I269" s="22" t="s">
        <v>450</v>
      </c>
      <c r="J269" s="270" t="s">
        <v>17</v>
      </c>
      <c r="K269" s="270"/>
      <c r="L269" s="21" t="s">
        <v>29</v>
      </c>
      <c r="M269" s="21">
        <v>5</v>
      </c>
      <c r="N269" s="249" t="s">
        <v>19</v>
      </c>
      <c r="O269" s="249"/>
      <c r="P269" s="249"/>
      <c r="Q269" s="21" t="s">
        <v>18</v>
      </c>
      <c r="W269" s="42">
        <f t="shared" si="4"/>
        <v>0</v>
      </c>
    </row>
    <row r="270" spans="2:23" ht="30" customHeight="1">
      <c r="B270" s="26"/>
      <c r="C270" s="249">
        <v>2018</v>
      </c>
      <c r="D270" s="249"/>
      <c r="E270" s="22" t="s">
        <v>1053</v>
      </c>
      <c r="F270" s="270" t="s">
        <v>1052</v>
      </c>
      <c r="G270" s="270"/>
      <c r="H270" s="270"/>
      <c r="I270" s="22" t="s">
        <v>450</v>
      </c>
      <c r="J270" s="270" t="s">
        <v>17</v>
      </c>
      <c r="K270" s="270"/>
      <c r="L270" s="21" t="s">
        <v>29</v>
      </c>
      <c r="M270" s="21">
        <v>5</v>
      </c>
      <c r="N270" s="249" t="s">
        <v>19</v>
      </c>
      <c r="O270" s="249"/>
      <c r="P270" s="249"/>
      <c r="Q270" s="21" t="s">
        <v>18</v>
      </c>
      <c r="W270" s="42">
        <f t="shared" si="4"/>
        <v>0</v>
      </c>
    </row>
    <row r="271" spans="2:23" s="41" customFormat="1" ht="30" customHeight="1">
      <c r="B271" s="24"/>
      <c r="C271" s="259">
        <v>2018</v>
      </c>
      <c r="D271" s="259"/>
      <c r="E271" s="8" t="s">
        <v>1051</v>
      </c>
      <c r="F271" s="261" t="s">
        <v>1049</v>
      </c>
      <c r="G271" s="261"/>
      <c r="H271" s="261"/>
      <c r="I271" s="8" t="s">
        <v>450</v>
      </c>
      <c r="J271" s="261" t="s">
        <v>17</v>
      </c>
      <c r="K271" s="261"/>
      <c r="L271" s="16" t="s">
        <v>18</v>
      </c>
      <c r="M271" s="16">
        <v>3</v>
      </c>
      <c r="N271" s="259" t="s">
        <v>19</v>
      </c>
      <c r="O271" s="259"/>
      <c r="P271" s="259"/>
      <c r="Q271" s="16" t="s">
        <v>18</v>
      </c>
      <c r="R271" s="40"/>
      <c r="S271" s="40"/>
      <c r="T271" s="40"/>
      <c r="U271" s="40"/>
      <c r="V271" s="40"/>
      <c r="W271" s="40">
        <f t="shared" si="4"/>
        <v>0</v>
      </c>
    </row>
    <row r="272" spans="2:23" ht="30" customHeight="1">
      <c r="B272" s="23"/>
      <c r="C272" s="249">
        <v>2018</v>
      </c>
      <c r="D272" s="249"/>
      <c r="E272" s="22" t="s">
        <v>1050</v>
      </c>
      <c r="F272" s="270" t="s">
        <v>1049</v>
      </c>
      <c r="G272" s="270"/>
      <c r="H272" s="270"/>
      <c r="I272" s="22" t="s">
        <v>450</v>
      </c>
      <c r="J272" s="270" t="s">
        <v>17</v>
      </c>
      <c r="K272" s="270"/>
      <c r="L272" s="21" t="s">
        <v>18</v>
      </c>
      <c r="M272" s="21">
        <v>4</v>
      </c>
      <c r="N272" s="249" t="s">
        <v>19</v>
      </c>
      <c r="O272" s="249"/>
      <c r="P272" s="249"/>
      <c r="Q272" s="21" t="s">
        <v>18</v>
      </c>
      <c r="W272" s="42">
        <f t="shared" si="4"/>
        <v>0</v>
      </c>
    </row>
    <row r="273" spans="2:23" ht="30" customHeight="1">
      <c r="B273" s="26"/>
      <c r="C273" s="249">
        <v>2018</v>
      </c>
      <c r="D273" s="249"/>
      <c r="E273" s="22" t="s">
        <v>1048</v>
      </c>
      <c r="F273" s="270" t="s">
        <v>1047</v>
      </c>
      <c r="G273" s="270"/>
      <c r="H273" s="270"/>
      <c r="I273" s="22" t="s">
        <v>450</v>
      </c>
      <c r="J273" s="270" t="s">
        <v>17</v>
      </c>
      <c r="K273" s="270"/>
      <c r="L273" s="21" t="s">
        <v>29</v>
      </c>
      <c r="M273" s="21">
        <v>5</v>
      </c>
      <c r="N273" s="249" t="s">
        <v>19</v>
      </c>
      <c r="O273" s="249"/>
      <c r="P273" s="249"/>
      <c r="Q273" s="21" t="s">
        <v>18</v>
      </c>
      <c r="W273" s="42">
        <f t="shared" si="4"/>
        <v>0</v>
      </c>
    </row>
    <row r="274" spans="2:23" ht="30" customHeight="1">
      <c r="B274" s="26"/>
      <c r="C274" s="249">
        <v>2018</v>
      </c>
      <c r="D274" s="249"/>
      <c r="E274" s="22" t="s">
        <v>1046</v>
      </c>
      <c r="F274" s="270" t="s">
        <v>1045</v>
      </c>
      <c r="G274" s="270"/>
      <c r="H274" s="270"/>
      <c r="I274" s="22" t="s">
        <v>450</v>
      </c>
      <c r="J274" s="270" t="s">
        <v>17</v>
      </c>
      <c r="K274" s="270"/>
      <c r="L274" s="21" t="s">
        <v>29</v>
      </c>
      <c r="M274" s="21">
        <v>5</v>
      </c>
      <c r="N274" s="249" t="s">
        <v>19</v>
      </c>
      <c r="O274" s="249"/>
      <c r="P274" s="249"/>
      <c r="Q274" s="21" t="s">
        <v>18</v>
      </c>
      <c r="W274" s="42">
        <f t="shared" si="4"/>
        <v>0</v>
      </c>
    </row>
    <row r="275" spans="2:23" ht="30" customHeight="1">
      <c r="B275" s="26"/>
      <c r="C275" s="249">
        <v>2018</v>
      </c>
      <c r="D275" s="249"/>
      <c r="E275" s="22" t="s">
        <v>1044</v>
      </c>
      <c r="F275" s="270" t="s">
        <v>1043</v>
      </c>
      <c r="G275" s="270"/>
      <c r="H275" s="270"/>
      <c r="I275" s="22" t="s">
        <v>450</v>
      </c>
      <c r="J275" s="270" t="s">
        <v>17</v>
      </c>
      <c r="K275" s="270"/>
      <c r="L275" s="21" t="s">
        <v>29</v>
      </c>
      <c r="M275" s="21">
        <v>5</v>
      </c>
      <c r="N275" s="249" t="s">
        <v>19</v>
      </c>
      <c r="O275" s="249"/>
      <c r="P275" s="249"/>
      <c r="Q275" s="21" t="s">
        <v>18</v>
      </c>
      <c r="W275" s="42">
        <f t="shared" si="4"/>
        <v>0</v>
      </c>
    </row>
    <row r="276" spans="2:23" s="41" customFormat="1" ht="30" customHeight="1">
      <c r="B276" s="24"/>
      <c r="C276" s="259">
        <v>2018</v>
      </c>
      <c r="D276" s="259"/>
      <c r="E276" s="8" t="s">
        <v>1042</v>
      </c>
      <c r="F276" s="261" t="s">
        <v>1040</v>
      </c>
      <c r="G276" s="261"/>
      <c r="H276" s="261"/>
      <c r="I276" s="8" t="s">
        <v>450</v>
      </c>
      <c r="J276" s="261" t="s">
        <v>17</v>
      </c>
      <c r="K276" s="261"/>
      <c r="L276" s="16" t="s">
        <v>18</v>
      </c>
      <c r="M276" s="16">
        <v>3</v>
      </c>
      <c r="N276" s="259" t="s">
        <v>19</v>
      </c>
      <c r="O276" s="259"/>
      <c r="P276" s="259"/>
      <c r="Q276" s="16" t="s">
        <v>18</v>
      </c>
      <c r="R276" s="40"/>
      <c r="S276" s="40"/>
      <c r="T276" s="40"/>
      <c r="U276" s="40"/>
      <c r="V276" s="40"/>
      <c r="W276" s="40">
        <f t="shared" si="4"/>
        <v>0</v>
      </c>
    </row>
    <row r="277" spans="2:23" ht="30" customHeight="1">
      <c r="B277" s="23"/>
      <c r="C277" s="249">
        <v>2018</v>
      </c>
      <c r="D277" s="249"/>
      <c r="E277" s="22" t="s">
        <v>1041</v>
      </c>
      <c r="F277" s="270" t="s">
        <v>1040</v>
      </c>
      <c r="G277" s="270"/>
      <c r="H277" s="270"/>
      <c r="I277" s="22" t="s">
        <v>450</v>
      </c>
      <c r="J277" s="270" t="s">
        <v>17</v>
      </c>
      <c r="K277" s="270"/>
      <c r="L277" s="21" t="s">
        <v>18</v>
      </c>
      <c r="M277" s="21">
        <v>4</v>
      </c>
      <c r="N277" s="249" t="s">
        <v>19</v>
      </c>
      <c r="O277" s="249"/>
      <c r="P277" s="249"/>
      <c r="Q277" s="21" t="s">
        <v>18</v>
      </c>
      <c r="W277" s="42">
        <f t="shared" si="4"/>
        <v>0</v>
      </c>
    </row>
    <row r="278" spans="2:23" ht="30" customHeight="1">
      <c r="B278" s="26"/>
      <c r="C278" s="249">
        <v>2018</v>
      </c>
      <c r="D278" s="249"/>
      <c r="E278" s="22" t="s">
        <v>1039</v>
      </c>
      <c r="F278" s="270" t="s">
        <v>1038</v>
      </c>
      <c r="G278" s="270"/>
      <c r="H278" s="270"/>
      <c r="I278" s="22" t="s">
        <v>450</v>
      </c>
      <c r="J278" s="270" t="s">
        <v>17</v>
      </c>
      <c r="K278" s="270"/>
      <c r="L278" s="21" t="s">
        <v>29</v>
      </c>
      <c r="M278" s="21">
        <v>5</v>
      </c>
      <c r="N278" s="249" t="s">
        <v>19</v>
      </c>
      <c r="O278" s="249"/>
      <c r="P278" s="249"/>
      <c r="Q278" s="21" t="s">
        <v>18</v>
      </c>
      <c r="W278" s="42">
        <f t="shared" si="4"/>
        <v>0</v>
      </c>
    </row>
    <row r="279" spans="2:23" ht="30" customHeight="1">
      <c r="B279" s="26"/>
      <c r="C279" s="249">
        <v>2018</v>
      </c>
      <c r="D279" s="249"/>
      <c r="E279" s="22" t="s">
        <v>1037</v>
      </c>
      <c r="F279" s="270" t="s">
        <v>1036</v>
      </c>
      <c r="G279" s="270"/>
      <c r="H279" s="270"/>
      <c r="I279" s="22" t="s">
        <v>450</v>
      </c>
      <c r="J279" s="270" t="s">
        <v>17</v>
      </c>
      <c r="K279" s="270"/>
      <c r="L279" s="21" t="s">
        <v>29</v>
      </c>
      <c r="M279" s="21">
        <v>5</v>
      </c>
      <c r="N279" s="249" t="s">
        <v>19</v>
      </c>
      <c r="O279" s="249"/>
      <c r="P279" s="249"/>
      <c r="Q279" s="21" t="s">
        <v>29</v>
      </c>
      <c r="W279" s="42">
        <f t="shared" si="4"/>
        <v>0</v>
      </c>
    </row>
    <row r="280" spans="2:23" ht="30" customHeight="1">
      <c r="B280" s="26"/>
      <c r="C280" s="249">
        <v>2018</v>
      </c>
      <c r="D280" s="249"/>
      <c r="E280" s="22" t="s">
        <v>1035</v>
      </c>
      <c r="F280" s="270" t="s">
        <v>1034</v>
      </c>
      <c r="G280" s="270"/>
      <c r="H280" s="270"/>
      <c r="I280" s="22" t="s">
        <v>450</v>
      </c>
      <c r="J280" s="270" t="s">
        <v>17</v>
      </c>
      <c r="K280" s="270"/>
      <c r="L280" s="21" t="s">
        <v>29</v>
      </c>
      <c r="M280" s="21">
        <v>5</v>
      </c>
      <c r="N280" s="249" t="s">
        <v>19</v>
      </c>
      <c r="O280" s="249"/>
      <c r="P280" s="249"/>
      <c r="Q280" s="21" t="s">
        <v>18</v>
      </c>
      <c r="R280" s="44"/>
      <c r="S280" s="44"/>
      <c r="T280" s="44"/>
      <c r="U280" s="44"/>
      <c r="V280" s="44"/>
      <c r="W280" s="44">
        <f t="shared" si="4"/>
        <v>0</v>
      </c>
    </row>
    <row r="281" spans="2:23" ht="30" customHeight="1">
      <c r="B281" s="26"/>
      <c r="C281" s="249">
        <v>2018</v>
      </c>
      <c r="D281" s="249"/>
      <c r="E281" s="22" t="s">
        <v>1033</v>
      </c>
      <c r="F281" s="270" t="s">
        <v>1032</v>
      </c>
      <c r="G281" s="270"/>
      <c r="H281" s="270"/>
      <c r="I281" s="22" t="s">
        <v>450</v>
      </c>
      <c r="J281" s="270" t="s">
        <v>17</v>
      </c>
      <c r="K281" s="270"/>
      <c r="L281" s="21" t="s">
        <v>29</v>
      </c>
      <c r="M281" s="21">
        <v>5</v>
      </c>
      <c r="N281" s="249" t="s">
        <v>19</v>
      </c>
      <c r="O281" s="249"/>
      <c r="P281" s="249"/>
      <c r="Q281" s="21" t="s">
        <v>18</v>
      </c>
      <c r="R281" s="44"/>
      <c r="S281" s="44"/>
      <c r="T281" s="44"/>
      <c r="U281" s="44"/>
      <c r="V281" s="44"/>
      <c r="W281" s="44">
        <f t="shared" si="4"/>
        <v>0</v>
      </c>
    </row>
    <row r="282" spans="2:23" ht="30" customHeight="1">
      <c r="B282" s="26"/>
      <c r="C282" s="249">
        <v>2018</v>
      </c>
      <c r="D282" s="249"/>
      <c r="E282" s="22" t="s">
        <v>1031</v>
      </c>
      <c r="F282" s="270" t="s">
        <v>1030</v>
      </c>
      <c r="G282" s="270"/>
      <c r="H282" s="270"/>
      <c r="I282" s="22" t="s">
        <v>450</v>
      </c>
      <c r="J282" s="270" t="s">
        <v>17</v>
      </c>
      <c r="K282" s="270"/>
      <c r="L282" s="21" t="s">
        <v>29</v>
      </c>
      <c r="M282" s="21">
        <v>5</v>
      </c>
      <c r="N282" s="249" t="s">
        <v>19</v>
      </c>
      <c r="O282" s="249"/>
      <c r="P282" s="249"/>
      <c r="Q282" s="21" t="s">
        <v>18</v>
      </c>
      <c r="W282" s="42">
        <f t="shared" si="4"/>
        <v>0</v>
      </c>
    </row>
    <row r="283" spans="2:23" ht="30" customHeight="1">
      <c r="B283" s="26"/>
      <c r="C283" s="249">
        <v>2018</v>
      </c>
      <c r="D283" s="249"/>
      <c r="E283" s="22" t="s">
        <v>1029</v>
      </c>
      <c r="F283" s="270" t="s">
        <v>1028</v>
      </c>
      <c r="G283" s="270"/>
      <c r="H283" s="270"/>
      <c r="I283" s="22" t="s">
        <v>450</v>
      </c>
      <c r="J283" s="270" t="s">
        <v>17</v>
      </c>
      <c r="K283" s="270"/>
      <c r="L283" s="21" t="s">
        <v>29</v>
      </c>
      <c r="M283" s="21">
        <v>5</v>
      </c>
      <c r="N283" s="249" t="s">
        <v>19</v>
      </c>
      <c r="O283" s="249"/>
      <c r="P283" s="249"/>
      <c r="Q283" s="21" t="s">
        <v>18</v>
      </c>
      <c r="W283" s="42">
        <f t="shared" si="4"/>
        <v>0</v>
      </c>
    </row>
    <row r="284" spans="2:23" ht="30" customHeight="1">
      <c r="B284" s="26"/>
      <c r="C284" s="249">
        <v>2018</v>
      </c>
      <c r="D284" s="249"/>
      <c r="E284" s="22" t="s">
        <v>1027</v>
      </c>
      <c r="F284" s="270" t="s">
        <v>1026</v>
      </c>
      <c r="G284" s="270"/>
      <c r="H284" s="270"/>
      <c r="I284" s="22" t="s">
        <v>450</v>
      </c>
      <c r="J284" s="270" t="s">
        <v>17</v>
      </c>
      <c r="K284" s="270"/>
      <c r="L284" s="21" t="s">
        <v>29</v>
      </c>
      <c r="M284" s="21">
        <v>5</v>
      </c>
      <c r="N284" s="249" t="s">
        <v>19</v>
      </c>
      <c r="O284" s="249"/>
      <c r="P284" s="249"/>
      <c r="Q284" s="21" t="s">
        <v>18</v>
      </c>
      <c r="W284" s="42">
        <f t="shared" si="4"/>
        <v>0</v>
      </c>
    </row>
    <row r="285" spans="2:23" s="41" customFormat="1" ht="30" customHeight="1">
      <c r="B285" s="24"/>
      <c r="C285" s="259">
        <v>2018</v>
      </c>
      <c r="D285" s="259"/>
      <c r="E285" s="8" t="s">
        <v>1025</v>
      </c>
      <c r="F285" s="261" t="s">
        <v>1024</v>
      </c>
      <c r="G285" s="261"/>
      <c r="H285" s="261"/>
      <c r="I285" s="8" t="s">
        <v>450</v>
      </c>
      <c r="J285" s="261" t="s">
        <v>17</v>
      </c>
      <c r="K285" s="261"/>
      <c r="L285" s="16" t="s">
        <v>18</v>
      </c>
      <c r="M285" s="16">
        <v>3</v>
      </c>
      <c r="N285" s="259" t="s">
        <v>19</v>
      </c>
      <c r="O285" s="259"/>
      <c r="P285" s="259"/>
      <c r="Q285" s="16" t="s">
        <v>18</v>
      </c>
      <c r="R285" s="40"/>
      <c r="S285" s="40"/>
      <c r="T285" s="40"/>
      <c r="U285" s="40"/>
      <c r="V285" s="40"/>
      <c r="W285" s="40">
        <f t="shared" si="4"/>
        <v>0</v>
      </c>
    </row>
    <row r="286" spans="2:23" ht="30" customHeight="1">
      <c r="B286" s="23"/>
      <c r="C286" s="249">
        <v>2018</v>
      </c>
      <c r="D286" s="249"/>
      <c r="E286" s="22" t="s">
        <v>1023</v>
      </c>
      <c r="F286" s="270" t="s">
        <v>1022</v>
      </c>
      <c r="G286" s="270"/>
      <c r="H286" s="270"/>
      <c r="I286" s="22" t="s">
        <v>450</v>
      </c>
      <c r="J286" s="270" t="s">
        <v>17</v>
      </c>
      <c r="K286" s="270"/>
      <c r="L286" s="21" t="s">
        <v>29</v>
      </c>
      <c r="M286" s="21">
        <v>4</v>
      </c>
      <c r="N286" s="249" t="s">
        <v>19</v>
      </c>
      <c r="O286" s="249"/>
      <c r="P286" s="249"/>
      <c r="Q286" s="21" t="s">
        <v>18</v>
      </c>
      <c r="W286" s="42">
        <f t="shared" si="4"/>
        <v>0</v>
      </c>
    </row>
    <row r="287" spans="2:23" s="41" customFormat="1" ht="30" customHeight="1">
      <c r="B287" s="24"/>
      <c r="C287" s="259">
        <v>2018</v>
      </c>
      <c r="D287" s="259"/>
      <c r="E287" s="8" t="s">
        <v>1021</v>
      </c>
      <c r="F287" s="261" t="s">
        <v>1020</v>
      </c>
      <c r="G287" s="261"/>
      <c r="H287" s="261"/>
      <c r="I287" s="8" t="s">
        <v>450</v>
      </c>
      <c r="J287" s="261" t="s">
        <v>17</v>
      </c>
      <c r="K287" s="261"/>
      <c r="L287" s="16" t="s">
        <v>18</v>
      </c>
      <c r="M287" s="16">
        <v>3</v>
      </c>
      <c r="N287" s="259" t="s">
        <v>19</v>
      </c>
      <c r="O287" s="259"/>
      <c r="P287" s="259"/>
      <c r="Q287" s="16" t="s">
        <v>18</v>
      </c>
      <c r="R287" s="40"/>
      <c r="S287" s="40"/>
      <c r="T287" s="40"/>
      <c r="U287" s="40"/>
      <c r="V287" s="40"/>
      <c r="W287" s="40">
        <f t="shared" si="4"/>
        <v>0</v>
      </c>
    </row>
    <row r="288" spans="2:23" ht="30" customHeight="1">
      <c r="B288" s="23"/>
      <c r="C288" s="249">
        <v>2018</v>
      </c>
      <c r="D288" s="249"/>
      <c r="E288" s="22" t="s">
        <v>1019</v>
      </c>
      <c r="F288" s="270" t="s">
        <v>1018</v>
      </c>
      <c r="G288" s="270"/>
      <c r="H288" s="270"/>
      <c r="I288" s="22" t="s">
        <v>450</v>
      </c>
      <c r="J288" s="270" t="s">
        <v>17</v>
      </c>
      <c r="K288" s="270"/>
      <c r="L288" s="21" t="s">
        <v>29</v>
      </c>
      <c r="M288" s="21">
        <v>4</v>
      </c>
      <c r="N288" s="249" t="s">
        <v>19</v>
      </c>
      <c r="O288" s="249"/>
      <c r="P288" s="249"/>
      <c r="Q288" s="21" t="s">
        <v>18</v>
      </c>
      <c r="W288" s="42">
        <f t="shared" si="4"/>
        <v>0</v>
      </c>
    </row>
    <row r="289" spans="2:23" ht="30" customHeight="1">
      <c r="B289" s="23"/>
      <c r="C289" s="249">
        <v>2018</v>
      </c>
      <c r="D289" s="249"/>
      <c r="E289" s="22" t="s">
        <v>1017</v>
      </c>
      <c r="F289" s="270" t="s">
        <v>1016</v>
      </c>
      <c r="G289" s="270"/>
      <c r="H289" s="270"/>
      <c r="I289" s="22" t="s">
        <v>450</v>
      </c>
      <c r="J289" s="270" t="s">
        <v>17</v>
      </c>
      <c r="K289" s="270"/>
      <c r="L289" s="21" t="s">
        <v>29</v>
      </c>
      <c r="M289" s="21">
        <v>4</v>
      </c>
      <c r="N289" s="249" t="s">
        <v>19</v>
      </c>
      <c r="O289" s="249"/>
      <c r="P289" s="249"/>
      <c r="Q289" s="21" t="s">
        <v>18</v>
      </c>
      <c r="W289" s="42">
        <f t="shared" si="4"/>
        <v>0</v>
      </c>
    </row>
    <row r="290" spans="2:23" s="41" customFormat="1" ht="30" customHeight="1">
      <c r="B290" s="24"/>
      <c r="C290" s="259">
        <v>2018</v>
      </c>
      <c r="D290" s="259"/>
      <c r="E290" s="8" t="s">
        <v>1015</v>
      </c>
      <c r="F290" s="261" t="s">
        <v>1014</v>
      </c>
      <c r="G290" s="261"/>
      <c r="H290" s="261"/>
      <c r="I290" s="8" t="s">
        <v>450</v>
      </c>
      <c r="J290" s="261" t="s">
        <v>17</v>
      </c>
      <c r="K290" s="261"/>
      <c r="L290" s="16" t="s">
        <v>18</v>
      </c>
      <c r="M290" s="16">
        <v>3</v>
      </c>
      <c r="N290" s="259" t="s">
        <v>19</v>
      </c>
      <c r="O290" s="259"/>
      <c r="P290" s="259"/>
      <c r="Q290" s="16" t="s">
        <v>18</v>
      </c>
      <c r="R290" s="40"/>
      <c r="S290" s="40"/>
      <c r="T290" s="40"/>
      <c r="U290" s="40">
        <f>U291+U292+U293+U294+U295+U296+U297+U298+U299+U300+U301+U302+U303+U304+U305+U307+U306+U308+U309+U310+U311</f>
        <v>0</v>
      </c>
      <c r="V290" s="40"/>
      <c r="W290" s="40">
        <f t="shared" si="4"/>
        <v>0</v>
      </c>
    </row>
    <row r="291" spans="2:23" ht="30" customHeight="1">
      <c r="B291" s="23"/>
      <c r="C291" s="249">
        <v>2018</v>
      </c>
      <c r="D291" s="249"/>
      <c r="E291" s="22" t="s">
        <v>1013</v>
      </c>
      <c r="F291" s="270" t="s">
        <v>1012</v>
      </c>
      <c r="G291" s="270"/>
      <c r="H291" s="270"/>
      <c r="I291" s="22" t="s">
        <v>450</v>
      </c>
      <c r="J291" s="270" t="s">
        <v>17</v>
      </c>
      <c r="K291" s="270"/>
      <c r="L291" s="21" t="s">
        <v>29</v>
      </c>
      <c r="M291" s="21">
        <v>4</v>
      </c>
      <c r="N291" s="249" t="s">
        <v>19</v>
      </c>
      <c r="O291" s="249"/>
      <c r="P291" s="249"/>
      <c r="Q291" s="21" t="s">
        <v>18</v>
      </c>
      <c r="W291" s="42">
        <f t="shared" si="4"/>
        <v>0</v>
      </c>
    </row>
    <row r="292" spans="2:23" ht="30" customHeight="1">
      <c r="B292" s="23"/>
      <c r="C292" s="249">
        <v>2018</v>
      </c>
      <c r="D292" s="249"/>
      <c r="E292" s="22" t="s">
        <v>1011</v>
      </c>
      <c r="F292" s="270" t="s">
        <v>1010</v>
      </c>
      <c r="G292" s="270"/>
      <c r="H292" s="270"/>
      <c r="I292" s="22" t="s">
        <v>450</v>
      </c>
      <c r="J292" s="270" t="s">
        <v>17</v>
      </c>
      <c r="K292" s="270"/>
      <c r="L292" s="21" t="s">
        <v>29</v>
      </c>
      <c r="M292" s="21">
        <v>4</v>
      </c>
      <c r="N292" s="249" t="s">
        <v>19</v>
      </c>
      <c r="O292" s="249"/>
      <c r="P292" s="249"/>
      <c r="Q292" s="21" t="s">
        <v>18</v>
      </c>
      <c r="W292" s="42">
        <f t="shared" si="4"/>
        <v>0</v>
      </c>
    </row>
    <row r="293" spans="2:23" ht="30" customHeight="1">
      <c r="B293" s="23"/>
      <c r="C293" s="249">
        <v>2018</v>
      </c>
      <c r="D293" s="249"/>
      <c r="E293" s="22" t="s">
        <v>1009</v>
      </c>
      <c r="F293" s="270" t="s">
        <v>1008</v>
      </c>
      <c r="G293" s="270"/>
      <c r="H293" s="270"/>
      <c r="I293" s="22" t="s">
        <v>450</v>
      </c>
      <c r="J293" s="270" t="s">
        <v>17</v>
      </c>
      <c r="K293" s="270"/>
      <c r="L293" s="21" t="s">
        <v>29</v>
      </c>
      <c r="M293" s="21">
        <v>4</v>
      </c>
      <c r="N293" s="249" t="s">
        <v>19</v>
      </c>
      <c r="O293" s="249"/>
      <c r="P293" s="249"/>
      <c r="Q293" s="21" t="s">
        <v>18</v>
      </c>
      <c r="W293" s="42">
        <f t="shared" si="4"/>
        <v>0</v>
      </c>
    </row>
    <row r="294" spans="2:23" ht="30" customHeight="1">
      <c r="B294" s="23"/>
      <c r="C294" s="249">
        <v>2018</v>
      </c>
      <c r="D294" s="249"/>
      <c r="E294" s="22" t="s">
        <v>1007</v>
      </c>
      <c r="F294" s="270" t="s">
        <v>1006</v>
      </c>
      <c r="G294" s="270"/>
      <c r="H294" s="270"/>
      <c r="I294" s="22" t="s">
        <v>450</v>
      </c>
      <c r="J294" s="270" t="s">
        <v>17</v>
      </c>
      <c r="K294" s="270"/>
      <c r="L294" s="21" t="s">
        <v>29</v>
      </c>
      <c r="M294" s="21">
        <v>4</v>
      </c>
      <c r="N294" s="249" t="s">
        <v>19</v>
      </c>
      <c r="O294" s="249"/>
      <c r="P294" s="249"/>
      <c r="Q294" s="21" t="s">
        <v>18</v>
      </c>
      <c r="W294" s="42">
        <f t="shared" si="4"/>
        <v>0</v>
      </c>
    </row>
    <row r="295" spans="2:23" ht="30" customHeight="1">
      <c r="B295" s="23"/>
      <c r="C295" s="249">
        <v>2018</v>
      </c>
      <c r="D295" s="249"/>
      <c r="E295" s="22" t="s">
        <v>1005</v>
      </c>
      <c r="F295" s="270" t="s">
        <v>1004</v>
      </c>
      <c r="G295" s="270"/>
      <c r="H295" s="270"/>
      <c r="I295" s="22" t="s">
        <v>450</v>
      </c>
      <c r="J295" s="270" t="s">
        <v>17</v>
      </c>
      <c r="K295" s="270"/>
      <c r="L295" s="21" t="s">
        <v>29</v>
      </c>
      <c r="M295" s="21">
        <v>4</v>
      </c>
      <c r="N295" s="249" t="s">
        <v>19</v>
      </c>
      <c r="O295" s="249"/>
      <c r="P295" s="249"/>
      <c r="Q295" s="21" t="s">
        <v>18</v>
      </c>
      <c r="W295" s="42">
        <f t="shared" si="4"/>
        <v>0</v>
      </c>
    </row>
    <row r="296" spans="2:23" ht="30" customHeight="1">
      <c r="B296" s="23"/>
      <c r="C296" s="249">
        <v>2018</v>
      </c>
      <c r="D296" s="249"/>
      <c r="E296" s="22" t="s">
        <v>1003</v>
      </c>
      <c r="F296" s="270" t="s">
        <v>1002</v>
      </c>
      <c r="G296" s="270"/>
      <c r="H296" s="270"/>
      <c r="I296" s="22" t="s">
        <v>450</v>
      </c>
      <c r="J296" s="270" t="s">
        <v>17</v>
      </c>
      <c r="K296" s="270"/>
      <c r="L296" s="21" t="s">
        <v>29</v>
      </c>
      <c r="M296" s="21">
        <v>4</v>
      </c>
      <c r="N296" s="249" t="s">
        <v>19</v>
      </c>
      <c r="O296" s="249"/>
      <c r="P296" s="249"/>
      <c r="Q296" s="21" t="s">
        <v>18</v>
      </c>
      <c r="W296" s="42">
        <f t="shared" si="4"/>
        <v>0</v>
      </c>
    </row>
    <row r="297" spans="2:23" ht="30" customHeight="1">
      <c r="B297" s="23"/>
      <c r="C297" s="249">
        <v>2018</v>
      </c>
      <c r="D297" s="249"/>
      <c r="E297" s="22" t="s">
        <v>1001</v>
      </c>
      <c r="F297" s="270" t="s">
        <v>1000</v>
      </c>
      <c r="G297" s="270"/>
      <c r="H297" s="270"/>
      <c r="I297" s="22" t="s">
        <v>450</v>
      </c>
      <c r="J297" s="270" t="s">
        <v>17</v>
      </c>
      <c r="K297" s="270"/>
      <c r="L297" s="21" t="s">
        <v>18</v>
      </c>
      <c r="M297" s="21">
        <v>4</v>
      </c>
      <c r="N297" s="249" t="s">
        <v>19</v>
      </c>
      <c r="O297" s="249"/>
      <c r="P297" s="249"/>
      <c r="Q297" s="21" t="s">
        <v>18</v>
      </c>
      <c r="W297" s="42">
        <f t="shared" si="4"/>
        <v>0</v>
      </c>
    </row>
    <row r="298" spans="2:23" ht="30" customHeight="1">
      <c r="B298" s="26"/>
      <c r="C298" s="249">
        <v>2018</v>
      </c>
      <c r="D298" s="249"/>
      <c r="E298" s="22" t="s">
        <v>999</v>
      </c>
      <c r="F298" s="270" t="s">
        <v>998</v>
      </c>
      <c r="G298" s="270"/>
      <c r="H298" s="270"/>
      <c r="I298" s="22" t="s">
        <v>450</v>
      </c>
      <c r="J298" s="270" t="s">
        <v>17</v>
      </c>
      <c r="K298" s="270"/>
      <c r="L298" s="21" t="s">
        <v>29</v>
      </c>
      <c r="M298" s="21">
        <v>5</v>
      </c>
      <c r="N298" s="249" t="s">
        <v>19</v>
      </c>
      <c r="O298" s="249"/>
      <c r="P298" s="249"/>
      <c r="Q298" s="21" t="s">
        <v>18</v>
      </c>
      <c r="W298" s="42">
        <f t="shared" si="4"/>
        <v>0</v>
      </c>
    </row>
    <row r="299" spans="2:23" ht="30" customHeight="1">
      <c r="B299" s="26"/>
      <c r="C299" s="249">
        <v>2018</v>
      </c>
      <c r="D299" s="249"/>
      <c r="E299" s="22" t="s">
        <v>997</v>
      </c>
      <c r="F299" s="270" t="s">
        <v>996</v>
      </c>
      <c r="G299" s="270"/>
      <c r="H299" s="270"/>
      <c r="I299" s="22" t="s">
        <v>450</v>
      </c>
      <c r="J299" s="270" t="s">
        <v>17</v>
      </c>
      <c r="K299" s="270"/>
      <c r="L299" s="21" t="s">
        <v>29</v>
      </c>
      <c r="M299" s="21">
        <v>5</v>
      </c>
      <c r="N299" s="249" t="s">
        <v>19</v>
      </c>
      <c r="O299" s="249"/>
      <c r="P299" s="249"/>
      <c r="Q299" s="21" t="s">
        <v>18</v>
      </c>
      <c r="W299" s="42">
        <f t="shared" si="4"/>
        <v>0</v>
      </c>
    </row>
    <row r="300" spans="2:23" ht="30" customHeight="1">
      <c r="B300" s="23"/>
      <c r="C300" s="249">
        <v>2018</v>
      </c>
      <c r="D300" s="249"/>
      <c r="E300" s="22" t="s">
        <v>995</v>
      </c>
      <c r="F300" s="270" t="s">
        <v>994</v>
      </c>
      <c r="G300" s="270"/>
      <c r="H300" s="270"/>
      <c r="I300" s="22" t="s">
        <v>450</v>
      </c>
      <c r="J300" s="270" t="s">
        <v>17</v>
      </c>
      <c r="K300" s="270"/>
      <c r="L300" s="21" t="s">
        <v>29</v>
      </c>
      <c r="M300" s="21">
        <v>4</v>
      </c>
      <c r="N300" s="249" t="s">
        <v>19</v>
      </c>
      <c r="O300" s="249"/>
      <c r="P300" s="249"/>
      <c r="Q300" s="21" t="s">
        <v>18</v>
      </c>
      <c r="W300" s="42">
        <f t="shared" si="4"/>
        <v>0</v>
      </c>
    </row>
    <row r="301" spans="2:23" ht="30" customHeight="1">
      <c r="B301" s="23"/>
      <c r="C301" s="249">
        <v>2018</v>
      </c>
      <c r="D301" s="249"/>
      <c r="E301" s="22" t="s">
        <v>993</v>
      </c>
      <c r="F301" s="270" t="s">
        <v>992</v>
      </c>
      <c r="G301" s="270"/>
      <c r="H301" s="270"/>
      <c r="I301" s="22" t="s">
        <v>450</v>
      </c>
      <c r="J301" s="270" t="s">
        <v>17</v>
      </c>
      <c r="K301" s="270"/>
      <c r="L301" s="21" t="s">
        <v>29</v>
      </c>
      <c r="M301" s="21">
        <v>4</v>
      </c>
      <c r="N301" s="249" t="s">
        <v>19</v>
      </c>
      <c r="O301" s="249"/>
      <c r="P301" s="249"/>
      <c r="Q301" s="21" t="s">
        <v>18</v>
      </c>
      <c r="W301" s="42">
        <f t="shared" si="4"/>
        <v>0</v>
      </c>
    </row>
    <row r="302" spans="2:23" ht="30" customHeight="1">
      <c r="B302" s="23"/>
      <c r="C302" s="249">
        <v>2018</v>
      </c>
      <c r="D302" s="249"/>
      <c r="E302" s="22" t="s">
        <v>991</v>
      </c>
      <c r="F302" s="270" t="s">
        <v>990</v>
      </c>
      <c r="G302" s="270"/>
      <c r="H302" s="270"/>
      <c r="I302" s="22" t="s">
        <v>450</v>
      </c>
      <c r="J302" s="270" t="s">
        <v>17</v>
      </c>
      <c r="K302" s="270"/>
      <c r="L302" s="21" t="s">
        <v>29</v>
      </c>
      <c r="M302" s="21">
        <v>4</v>
      </c>
      <c r="N302" s="249" t="s">
        <v>19</v>
      </c>
      <c r="O302" s="249"/>
      <c r="P302" s="249"/>
      <c r="Q302" s="21" t="s">
        <v>18</v>
      </c>
      <c r="W302" s="42">
        <f t="shared" si="4"/>
        <v>0</v>
      </c>
    </row>
    <row r="303" spans="2:23" ht="30" customHeight="1">
      <c r="B303" s="23"/>
      <c r="C303" s="249">
        <v>2018</v>
      </c>
      <c r="D303" s="249"/>
      <c r="E303" s="22" t="s">
        <v>989</v>
      </c>
      <c r="F303" s="270" t="s">
        <v>988</v>
      </c>
      <c r="G303" s="270"/>
      <c r="H303" s="270"/>
      <c r="I303" s="22" t="s">
        <v>450</v>
      </c>
      <c r="J303" s="270" t="s">
        <v>17</v>
      </c>
      <c r="K303" s="270"/>
      <c r="L303" s="21" t="s">
        <v>29</v>
      </c>
      <c r="M303" s="21">
        <v>4</v>
      </c>
      <c r="N303" s="249" t="s">
        <v>19</v>
      </c>
      <c r="O303" s="249"/>
      <c r="P303" s="249"/>
      <c r="Q303" s="21" t="s">
        <v>18</v>
      </c>
      <c r="W303" s="42">
        <f t="shared" si="4"/>
        <v>0</v>
      </c>
    </row>
    <row r="304" spans="2:23" ht="30" customHeight="1">
      <c r="B304" s="23"/>
      <c r="C304" s="249">
        <v>2018</v>
      </c>
      <c r="D304" s="249"/>
      <c r="E304" s="22" t="s">
        <v>987</v>
      </c>
      <c r="F304" s="270" t="s">
        <v>986</v>
      </c>
      <c r="G304" s="270"/>
      <c r="H304" s="270"/>
      <c r="I304" s="22" t="s">
        <v>450</v>
      </c>
      <c r="J304" s="270" t="s">
        <v>17</v>
      </c>
      <c r="K304" s="270"/>
      <c r="L304" s="21" t="s">
        <v>29</v>
      </c>
      <c r="M304" s="21">
        <v>4</v>
      </c>
      <c r="N304" s="249" t="s">
        <v>19</v>
      </c>
      <c r="O304" s="249"/>
      <c r="P304" s="249"/>
      <c r="Q304" s="21" t="s">
        <v>18</v>
      </c>
      <c r="W304" s="42">
        <f t="shared" si="4"/>
        <v>0</v>
      </c>
    </row>
    <row r="305" spans="2:23" ht="30" customHeight="1">
      <c r="B305" s="23"/>
      <c r="C305" s="249">
        <v>2018</v>
      </c>
      <c r="D305" s="249"/>
      <c r="E305" s="22" t="s">
        <v>985</v>
      </c>
      <c r="F305" s="270" t="s">
        <v>984</v>
      </c>
      <c r="G305" s="270"/>
      <c r="H305" s="270"/>
      <c r="I305" s="22" t="s">
        <v>450</v>
      </c>
      <c r="J305" s="270" t="s">
        <v>17</v>
      </c>
      <c r="K305" s="270"/>
      <c r="L305" s="21" t="s">
        <v>29</v>
      </c>
      <c r="M305" s="21">
        <v>4</v>
      </c>
      <c r="N305" s="249" t="s">
        <v>19</v>
      </c>
      <c r="O305" s="249"/>
      <c r="P305" s="249"/>
      <c r="Q305" s="21" t="s">
        <v>18</v>
      </c>
      <c r="W305" s="42">
        <f t="shared" si="4"/>
        <v>0</v>
      </c>
    </row>
    <row r="306" spans="2:23" ht="30" customHeight="1">
      <c r="B306" s="23"/>
      <c r="C306" s="249">
        <v>2018</v>
      </c>
      <c r="D306" s="249"/>
      <c r="E306" s="22" t="s">
        <v>983</v>
      </c>
      <c r="F306" s="270" t="s">
        <v>982</v>
      </c>
      <c r="G306" s="270"/>
      <c r="H306" s="270"/>
      <c r="I306" s="22" t="s">
        <v>450</v>
      </c>
      <c r="J306" s="270" t="s">
        <v>17</v>
      </c>
      <c r="K306" s="270"/>
      <c r="L306" s="21" t="s">
        <v>29</v>
      </c>
      <c r="M306" s="21">
        <v>4</v>
      </c>
      <c r="N306" s="249" t="s">
        <v>19</v>
      </c>
      <c r="O306" s="249"/>
      <c r="P306" s="249"/>
      <c r="Q306" s="21" t="s">
        <v>18</v>
      </c>
      <c r="W306" s="42">
        <f t="shared" si="4"/>
        <v>0</v>
      </c>
    </row>
    <row r="307" spans="2:23" ht="30" customHeight="1">
      <c r="B307" s="23"/>
      <c r="C307" s="249">
        <v>2018</v>
      </c>
      <c r="D307" s="249"/>
      <c r="E307" s="22" t="s">
        <v>981</v>
      </c>
      <c r="F307" s="270" t="s">
        <v>980</v>
      </c>
      <c r="G307" s="270"/>
      <c r="H307" s="270"/>
      <c r="I307" s="22" t="s">
        <v>450</v>
      </c>
      <c r="J307" s="270" t="s">
        <v>17</v>
      </c>
      <c r="K307" s="270"/>
      <c r="L307" s="21" t="s">
        <v>29</v>
      </c>
      <c r="M307" s="21">
        <v>4</v>
      </c>
      <c r="N307" s="249" t="s">
        <v>19</v>
      </c>
      <c r="O307" s="249"/>
      <c r="P307" s="249"/>
      <c r="Q307" s="21" t="s">
        <v>18</v>
      </c>
      <c r="W307" s="42">
        <f t="shared" si="4"/>
        <v>0</v>
      </c>
    </row>
    <row r="308" spans="2:23" ht="30" customHeight="1">
      <c r="B308" s="23"/>
      <c r="C308" s="249">
        <v>2018</v>
      </c>
      <c r="D308" s="249"/>
      <c r="E308" s="22" t="s">
        <v>979</v>
      </c>
      <c r="F308" s="270" t="s">
        <v>978</v>
      </c>
      <c r="G308" s="270"/>
      <c r="H308" s="270"/>
      <c r="I308" s="22" t="s">
        <v>450</v>
      </c>
      <c r="J308" s="270" t="s">
        <v>17</v>
      </c>
      <c r="K308" s="270"/>
      <c r="L308" s="21" t="s">
        <v>29</v>
      </c>
      <c r="M308" s="21">
        <v>4</v>
      </c>
      <c r="N308" s="249" t="s">
        <v>19</v>
      </c>
      <c r="O308" s="249"/>
      <c r="P308" s="249"/>
      <c r="Q308" s="21" t="s">
        <v>18</v>
      </c>
      <c r="W308" s="42">
        <f t="shared" si="4"/>
        <v>0</v>
      </c>
    </row>
    <row r="309" spans="2:23" ht="30" customHeight="1">
      <c r="B309" s="23"/>
      <c r="C309" s="249">
        <v>2018</v>
      </c>
      <c r="D309" s="249"/>
      <c r="E309" s="22" t="s">
        <v>977</v>
      </c>
      <c r="F309" s="270" t="s">
        <v>976</v>
      </c>
      <c r="G309" s="270"/>
      <c r="H309" s="270"/>
      <c r="I309" s="22" t="s">
        <v>450</v>
      </c>
      <c r="J309" s="270" t="s">
        <v>17</v>
      </c>
      <c r="K309" s="270"/>
      <c r="L309" s="21" t="s">
        <v>29</v>
      </c>
      <c r="M309" s="21">
        <v>4</v>
      </c>
      <c r="N309" s="249" t="s">
        <v>19</v>
      </c>
      <c r="O309" s="249"/>
      <c r="P309" s="249"/>
      <c r="Q309" s="21" t="s">
        <v>18</v>
      </c>
      <c r="W309" s="42">
        <f t="shared" si="4"/>
        <v>0</v>
      </c>
    </row>
    <row r="310" spans="2:23" ht="30" customHeight="1">
      <c r="B310" s="23"/>
      <c r="C310" s="249">
        <v>2018</v>
      </c>
      <c r="D310" s="249"/>
      <c r="E310" s="22" t="s">
        <v>975</v>
      </c>
      <c r="F310" s="270" t="s">
        <v>974</v>
      </c>
      <c r="G310" s="270"/>
      <c r="H310" s="270"/>
      <c r="I310" s="22" t="s">
        <v>450</v>
      </c>
      <c r="J310" s="270" t="s">
        <v>17</v>
      </c>
      <c r="K310" s="270"/>
      <c r="L310" s="21" t="s">
        <v>29</v>
      </c>
      <c r="M310" s="21">
        <v>4</v>
      </c>
      <c r="N310" s="249" t="s">
        <v>19</v>
      </c>
      <c r="O310" s="249"/>
      <c r="P310" s="249"/>
      <c r="Q310" s="21" t="s">
        <v>18</v>
      </c>
      <c r="W310" s="42">
        <f t="shared" si="4"/>
        <v>0</v>
      </c>
    </row>
    <row r="311" spans="2:23" ht="30" customHeight="1">
      <c r="B311" s="23"/>
      <c r="C311" s="249">
        <v>2018</v>
      </c>
      <c r="D311" s="249"/>
      <c r="E311" s="22" t="s">
        <v>973</v>
      </c>
      <c r="F311" s="270" t="s">
        <v>972</v>
      </c>
      <c r="G311" s="270"/>
      <c r="H311" s="270"/>
      <c r="I311" s="22" t="s">
        <v>450</v>
      </c>
      <c r="J311" s="270" t="s">
        <v>17</v>
      </c>
      <c r="K311" s="270"/>
      <c r="L311" s="21" t="s">
        <v>29</v>
      </c>
      <c r="M311" s="21">
        <v>4</v>
      </c>
      <c r="N311" s="249" t="s">
        <v>19</v>
      </c>
      <c r="O311" s="249"/>
      <c r="P311" s="249"/>
      <c r="Q311" s="21" t="s">
        <v>18</v>
      </c>
      <c r="W311" s="42">
        <f t="shared" si="4"/>
        <v>0</v>
      </c>
    </row>
    <row r="312" spans="2:23" s="41" customFormat="1" ht="30" customHeight="1">
      <c r="B312" s="24"/>
      <c r="C312" s="259">
        <v>2018</v>
      </c>
      <c r="D312" s="259"/>
      <c r="E312" s="8" t="s">
        <v>971</v>
      </c>
      <c r="F312" s="261" t="s">
        <v>970</v>
      </c>
      <c r="G312" s="261"/>
      <c r="H312" s="261"/>
      <c r="I312" s="8" t="s">
        <v>450</v>
      </c>
      <c r="J312" s="261" t="s">
        <v>17</v>
      </c>
      <c r="K312" s="261"/>
      <c r="L312" s="16" t="s">
        <v>18</v>
      </c>
      <c r="M312" s="16">
        <v>3</v>
      </c>
      <c r="N312" s="259" t="s">
        <v>19</v>
      </c>
      <c r="O312" s="259"/>
      <c r="P312" s="259"/>
      <c r="Q312" s="16" t="s">
        <v>18</v>
      </c>
      <c r="R312" s="40"/>
      <c r="S312" s="40"/>
      <c r="T312" s="40"/>
      <c r="U312" s="40"/>
      <c r="V312" s="40"/>
      <c r="W312" s="40">
        <f t="shared" si="4"/>
        <v>0</v>
      </c>
    </row>
    <row r="313" spans="2:23" ht="30" customHeight="1">
      <c r="B313" s="23"/>
      <c r="C313" s="249">
        <v>2018</v>
      </c>
      <c r="D313" s="249"/>
      <c r="E313" s="22" t="s">
        <v>969</v>
      </c>
      <c r="F313" s="270" t="s">
        <v>968</v>
      </c>
      <c r="G313" s="270"/>
      <c r="H313" s="270"/>
      <c r="I313" s="22" t="s">
        <v>450</v>
      </c>
      <c r="J313" s="270" t="s">
        <v>17</v>
      </c>
      <c r="K313" s="270"/>
      <c r="L313" s="21" t="s">
        <v>29</v>
      </c>
      <c r="M313" s="21">
        <v>4</v>
      </c>
      <c r="N313" s="249" t="s">
        <v>19</v>
      </c>
      <c r="O313" s="249"/>
      <c r="P313" s="249"/>
      <c r="Q313" s="21" t="s">
        <v>18</v>
      </c>
      <c r="W313" s="42">
        <f t="shared" si="4"/>
        <v>0</v>
      </c>
    </row>
    <row r="314" spans="2:23" ht="30" customHeight="1">
      <c r="B314" s="23"/>
      <c r="C314" s="249">
        <v>2018</v>
      </c>
      <c r="D314" s="249"/>
      <c r="E314" s="22" t="s">
        <v>967</v>
      </c>
      <c r="F314" s="270" t="s">
        <v>966</v>
      </c>
      <c r="G314" s="270"/>
      <c r="H314" s="270"/>
      <c r="I314" s="22" t="s">
        <v>450</v>
      </c>
      <c r="J314" s="270" t="s">
        <v>17</v>
      </c>
      <c r="K314" s="270"/>
      <c r="L314" s="21" t="s">
        <v>29</v>
      </c>
      <c r="M314" s="21">
        <v>4</v>
      </c>
      <c r="N314" s="249" t="s">
        <v>19</v>
      </c>
      <c r="O314" s="249"/>
      <c r="P314" s="249"/>
      <c r="Q314" s="21" t="s">
        <v>18</v>
      </c>
      <c r="W314" s="42">
        <f t="shared" si="4"/>
        <v>0</v>
      </c>
    </row>
    <row r="315" spans="2:23" s="39" customFormat="1" ht="30" customHeight="1">
      <c r="B315" s="25"/>
      <c r="C315" s="256">
        <v>2018</v>
      </c>
      <c r="D315" s="256"/>
      <c r="E315" s="20" t="s">
        <v>965</v>
      </c>
      <c r="F315" s="258" t="s">
        <v>964</v>
      </c>
      <c r="G315" s="258"/>
      <c r="H315" s="258"/>
      <c r="I315" s="20" t="s">
        <v>450</v>
      </c>
      <c r="J315" s="258" t="s">
        <v>17</v>
      </c>
      <c r="K315" s="258"/>
      <c r="L315" s="19" t="s">
        <v>18</v>
      </c>
      <c r="M315" s="19">
        <v>2</v>
      </c>
      <c r="N315" s="256" t="s">
        <v>19</v>
      </c>
      <c r="O315" s="256"/>
      <c r="P315" s="256"/>
      <c r="Q315" s="19" t="s">
        <v>18</v>
      </c>
      <c r="R315" s="38"/>
      <c r="S315" s="38">
        <f>S316+S318+S320+S323+S327+S330+S332+S335+S341+S353+S359+S361+S364+S366+S368</f>
        <v>4006.8</v>
      </c>
      <c r="T315" s="38">
        <f>T316+T318+T320+T323+T327+T330+T332+T335+T341+T353+T359+T361+T364+T366+T368</f>
        <v>1796.73</v>
      </c>
      <c r="U315" s="38"/>
      <c r="V315" s="38">
        <f>V316+V318+V320+V323+V327+V330+V332+V335+V341+V353+V359+V361+V364+V366+V368</f>
        <v>40562.29</v>
      </c>
      <c r="W315" s="38">
        <f t="shared" si="4"/>
        <v>46365.82</v>
      </c>
    </row>
    <row r="316" spans="2:23" s="41" customFormat="1" ht="30" customHeight="1">
      <c r="B316" s="24"/>
      <c r="C316" s="259">
        <v>2018</v>
      </c>
      <c r="D316" s="259"/>
      <c r="E316" s="8" t="s">
        <v>963</v>
      </c>
      <c r="F316" s="261" t="s">
        <v>962</v>
      </c>
      <c r="G316" s="261"/>
      <c r="H316" s="261"/>
      <c r="I316" s="8" t="s">
        <v>450</v>
      </c>
      <c r="J316" s="261" t="s">
        <v>17</v>
      </c>
      <c r="K316" s="261"/>
      <c r="L316" s="16" t="s">
        <v>18</v>
      </c>
      <c r="M316" s="16">
        <v>3</v>
      </c>
      <c r="N316" s="259" t="s">
        <v>19</v>
      </c>
      <c r="O316" s="259"/>
      <c r="P316" s="259"/>
      <c r="Q316" s="16" t="s">
        <v>18</v>
      </c>
      <c r="R316" s="40"/>
      <c r="S316" s="40"/>
      <c r="T316" s="40"/>
      <c r="U316" s="40"/>
      <c r="V316" s="40"/>
      <c r="W316" s="40">
        <f t="shared" si="4"/>
        <v>0</v>
      </c>
    </row>
    <row r="317" spans="2:23" ht="30" customHeight="1">
      <c r="B317" s="23"/>
      <c r="C317" s="249">
        <v>2018</v>
      </c>
      <c r="D317" s="249"/>
      <c r="E317" s="22" t="s">
        <v>961</v>
      </c>
      <c r="F317" s="270" t="s">
        <v>960</v>
      </c>
      <c r="G317" s="270"/>
      <c r="H317" s="270"/>
      <c r="I317" s="22" t="s">
        <v>450</v>
      </c>
      <c r="J317" s="270" t="s">
        <v>17</v>
      </c>
      <c r="K317" s="270"/>
      <c r="L317" s="21" t="s">
        <v>29</v>
      </c>
      <c r="M317" s="21">
        <v>4</v>
      </c>
      <c r="N317" s="249" t="s">
        <v>19</v>
      </c>
      <c r="O317" s="249"/>
      <c r="P317" s="249"/>
      <c r="Q317" s="21" t="s">
        <v>18</v>
      </c>
      <c r="W317" s="42">
        <f t="shared" si="4"/>
        <v>0</v>
      </c>
    </row>
    <row r="318" spans="2:23" s="41" customFormat="1" ht="30" customHeight="1">
      <c r="B318" s="24"/>
      <c r="C318" s="259">
        <v>2018</v>
      </c>
      <c r="D318" s="259"/>
      <c r="E318" s="8" t="s">
        <v>959</v>
      </c>
      <c r="F318" s="261" t="s">
        <v>958</v>
      </c>
      <c r="G318" s="261"/>
      <c r="H318" s="261"/>
      <c r="I318" s="8" t="s">
        <v>450</v>
      </c>
      <c r="J318" s="261" t="s">
        <v>17</v>
      </c>
      <c r="K318" s="261"/>
      <c r="L318" s="16" t="s">
        <v>18</v>
      </c>
      <c r="M318" s="16">
        <v>3</v>
      </c>
      <c r="N318" s="259" t="s">
        <v>19</v>
      </c>
      <c r="O318" s="259"/>
      <c r="P318" s="259"/>
      <c r="Q318" s="16" t="s">
        <v>18</v>
      </c>
      <c r="R318" s="40"/>
      <c r="S318" s="40"/>
      <c r="T318" s="40"/>
      <c r="U318" s="40"/>
      <c r="V318" s="40"/>
      <c r="W318" s="40">
        <f t="shared" si="4"/>
        <v>0</v>
      </c>
    </row>
    <row r="319" spans="2:23" ht="30" customHeight="1">
      <c r="B319" s="23"/>
      <c r="C319" s="249">
        <v>2018</v>
      </c>
      <c r="D319" s="249"/>
      <c r="E319" s="22" t="s">
        <v>957</v>
      </c>
      <c r="F319" s="270" t="s">
        <v>956</v>
      </c>
      <c r="G319" s="270"/>
      <c r="H319" s="270"/>
      <c r="I319" s="22" t="s">
        <v>450</v>
      </c>
      <c r="J319" s="270" t="s">
        <v>17</v>
      </c>
      <c r="K319" s="270"/>
      <c r="L319" s="21" t="s">
        <v>29</v>
      </c>
      <c r="M319" s="21">
        <v>4</v>
      </c>
      <c r="N319" s="249" t="s">
        <v>19</v>
      </c>
      <c r="O319" s="249"/>
      <c r="P319" s="249"/>
      <c r="Q319" s="21" t="s">
        <v>18</v>
      </c>
      <c r="W319" s="42">
        <f t="shared" si="4"/>
        <v>0</v>
      </c>
    </row>
    <row r="320" spans="2:23" s="41" customFormat="1" ht="43.5" customHeight="1">
      <c r="B320" s="24"/>
      <c r="C320" s="259">
        <v>2018</v>
      </c>
      <c r="D320" s="259"/>
      <c r="E320" s="8" t="s">
        <v>955</v>
      </c>
      <c r="F320" s="261" t="s">
        <v>954</v>
      </c>
      <c r="G320" s="261"/>
      <c r="H320" s="261"/>
      <c r="I320" s="8" t="s">
        <v>450</v>
      </c>
      <c r="J320" s="261" t="s">
        <v>17</v>
      </c>
      <c r="K320" s="261"/>
      <c r="L320" s="16" t="s">
        <v>18</v>
      </c>
      <c r="M320" s="16">
        <v>3</v>
      </c>
      <c r="N320" s="259" t="s">
        <v>19</v>
      </c>
      <c r="O320" s="259"/>
      <c r="P320" s="259"/>
      <c r="Q320" s="16" t="s">
        <v>18</v>
      </c>
      <c r="R320" s="40"/>
      <c r="S320" s="40">
        <f>S321+S322</f>
        <v>0</v>
      </c>
      <c r="T320" s="40"/>
      <c r="U320" s="40"/>
      <c r="V320" s="40"/>
      <c r="W320" s="40">
        <f t="shared" si="4"/>
        <v>0</v>
      </c>
    </row>
    <row r="321" spans="2:23" ht="30" customHeight="1">
      <c r="B321" s="23"/>
      <c r="C321" s="249">
        <v>2018</v>
      </c>
      <c r="D321" s="249"/>
      <c r="E321" s="22" t="s">
        <v>953</v>
      </c>
      <c r="F321" s="270" t="s">
        <v>952</v>
      </c>
      <c r="G321" s="270"/>
      <c r="H321" s="270"/>
      <c r="I321" s="22" t="s">
        <v>450</v>
      </c>
      <c r="J321" s="270" t="s">
        <v>17</v>
      </c>
      <c r="K321" s="270"/>
      <c r="L321" s="21" t="s">
        <v>29</v>
      </c>
      <c r="M321" s="21">
        <v>4</v>
      </c>
      <c r="N321" s="249" t="s">
        <v>19</v>
      </c>
      <c r="O321" s="249"/>
      <c r="P321" s="249"/>
      <c r="Q321" s="21" t="s">
        <v>18</v>
      </c>
      <c r="W321" s="42">
        <f t="shared" si="4"/>
        <v>0</v>
      </c>
    </row>
    <row r="322" spans="2:23" ht="30" customHeight="1">
      <c r="B322" s="23"/>
      <c r="C322" s="249">
        <v>2018</v>
      </c>
      <c r="D322" s="249"/>
      <c r="E322" s="22" t="s">
        <v>951</v>
      </c>
      <c r="F322" s="270" t="s">
        <v>950</v>
      </c>
      <c r="G322" s="270"/>
      <c r="H322" s="270"/>
      <c r="I322" s="22" t="s">
        <v>450</v>
      </c>
      <c r="J322" s="270" t="s">
        <v>17</v>
      </c>
      <c r="K322" s="270"/>
      <c r="L322" s="21" t="s">
        <v>29</v>
      </c>
      <c r="M322" s="21">
        <v>4</v>
      </c>
      <c r="N322" s="249" t="s">
        <v>19</v>
      </c>
      <c r="O322" s="249"/>
      <c r="P322" s="249"/>
      <c r="Q322" s="21" t="s">
        <v>18</v>
      </c>
      <c r="W322" s="42">
        <f t="shared" si="4"/>
        <v>0</v>
      </c>
    </row>
    <row r="323" spans="2:23" s="41" customFormat="1" ht="30" customHeight="1">
      <c r="B323" s="24"/>
      <c r="C323" s="259">
        <v>2018</v>
      </c>
      <c r="D323" s="259"/>
      <c r="E323" s="8" t="s">
        <v>949</v>
      </c>
      <c r="F323" s="261" t="s">
        <v>948</v>
      </c>
      <c r="G323" s="261"/>
      <c r="H323" s="261"/>
      <c r="I323" s="8" t="s">
        <v>450</v>
      </c>
      <c r="J323" s="261" t="s">
        <v>17</v>
      </c>
      <c r="K323" s="261"/>
      <c r="L323" s="16" t="s">
        <v>18</v>
      </c>
      <c r="M323" s="16">
        <v>3</v>
      </c>
      <c r="N323" s="259" t="s">
        <v>19</v>
      </c>
      <c r="O323" s="259"/>
      <c r="P323" s="259"/>
      <c r="Q323" s="16" t="s">
        <v>18</v>
      </c>
      <c r="R323" s="40"/>
      <c r="S323" s="40"/>
      <c r="T323" s="40"/>
      <c r="U323" s="40"/>
      <c r="V323" s="40">
        <f>V324+V325+V326</f>
        <v>474.11</v>
      </c>
      <c r="W323" s="40">
        <f t="shared" ref="W323:W386" si="5">R323+S323+T323+U323+V323</f>
        <v>474.11</v>
      </c>
    </row>
    <row r="324" spans="2:23" ht="30" customHeight="1">
      <c r="B324" s="23"/>
      <c r="C324" s="249">
        <v>2018</v>
      </c>
      <c r="D324" s="249"/>
      <c r="E324" s="22" t="s">
        <v>947</v>
      </c>
      <c r="F324" s="270" t="s">
        <v>946</v>
      </c>
      <c r="G324" s="270"/>
      <c r="H324" s="270"/>
      <c r="I324" s="22" t="s">
        <v>450</v>
      </c>
      <c r="J324" s="270" t="s">
        <v>17</v>
      </c>
      <c r="K324" s="270"/>
      <c r="L324" s="21" t="s">
        <v>29</v>
      </c>
      <c r="M324" s="21">
        <v>4</v>
      </c>
      <c r="N324" s="249" t="s">
        <v>19</v>
      </c>
      <c r="O324" s="249"/>
      <c r="P324" s="249"/>
      <c r="Q324" s="21" t="s">
        <v>18</v>
      </c>
      <c r="W324" s="42">
        <f t="shared" si="5"/>
        <v>0</v>
      </c>
    </row>
    <row r="325" spans="2:23" ht="30" customHeight="1">
      <c r="B325" s="23"/>
      <c r="C325" s="249">
        <v>2018</v>
      </c>
      <c r="D325" s="249"/>
      <c r="E325" s="22" t="s">
        <v>945</v>
      </c>
      <c r="F325" s="270" t="s">
        <v>944</v>
      </c>
      <c r="G325" s="270"/>
      <c r="H325" s="270"/>
      <c r="I325" s="22" t="s">
        <v>450</v>
      </c>
      <c r="J325" s="270" t="s">
        <v>17</v>
      </c>
      <c r="K325" s="270"/>
      <c r="L325" s="21" t="s">
        <v>29</v>
      </c>
      <c r="M325" s="21">
        <v>4</v>
      </c>
      <c r="N325" s="249" t="s">
        <v>19</v>
      </c>
      <c r="O325" s="249"/>
      <c r="P325" s="249"/>
      <c r="Q325" s="21" t="s">
        <v>18</v>
      </c>
      <c r="V325" s="42">
        <v>474.11</v>
      </c>
      <c r="W325" s="42">
        <f t="shared" si="5"/>
        <v>474.11</v>
      </c>
    </row>
    <row r="326" spans="2:23" ht="30" customHeight="1">
      <c r="B326" s="23"/>
      <c r="C326" s="249">
        <v>2018</v>
      </c>
      <c r="D326" s="249"/>
      <c r="E326" s="22" t="s">
        <v>943</v>
      </c>
      <c r="F326" s="270" t="s">
        <v>942</v>
      </c>
      <c r="G326" s="270"/>
      <c r="H326" s="270"/>
      <c r="I326" s="22" t="s">
        <v>450</v>
      </c>
      <c r="J326" s="270" t="s">
        <v>17</v>
      </c>
      <c r="K326" s="270"/>
      <c r="L326" s="21" t="s">
        <v>29</v>
      </c>
      <c r="M326" s="21">
        <v>4</v>
      </c>
      <c r="N326" s="249" t="s">
        <v>19</v>
      </c>
      <c r="O326" s="249"/>
      <c r="P326" s="249"/>
      <c r="Q326" s="21" t="s">
        <v>18</v>
      </c>
      <c r="W326" s="42">
        <f t="shared" si="5"/>
        <v>0</v>
      </c>
    </row>
    <row r="327" spans="2:23" s="41" customFormat="1" ht="30" customHeight="1">
      <c r="B327" s="24"/>
      <c r="C327" s="259">
        <v>2018</v>
      </c>
      <c r="D327" s="259"/>
      <c r="E327" s="8" t="s">
        <v>941</v>
      </c>
      <c r="F327" s="261" t="s">
        <v>940</v>
      </c>
      <c r="G327" s="261"/>
      <c r="H327" s="261"/>
      <c r="I327" s="8" t="s">
        <v>450</v>
      </c>
      <c r="J327" s="261" t="s">
        <v>17</v>
      </c>
      <c r="K327" s="261"/>
      <c r="L327" s="16" t="s">
        <v>18</v>
      </c>
      <c r="M327" s="16">
        <v>3</v>
      </c>
      <c r="N327" s="259" t="s">
        <v>19</v>
      </c>
      <c r="O327" s="259"/>
      <c r="P327" s="259"/>
      <c r="Q327" s="16" t="s">
        <v>18</v>
      </c>
      <c r="R327" s="40"/>
      <c r="S327" s="40"/>
      <c r="T327" s="40"/>
      <c r="U327" s="40"/>
      <c r="V327" s="40"/>
      <c r="W327" s="40">
        <f t="shared" si="5"/>
        <v>0</v>
      </c>
    </row>
    <row r="328" spans="2:23" ht="30" customHeight="1">
      <c r="B328" s="23"/>
      <c r="C328" s="249">
        <v>2018</v>
      </c>
      <c r="D328" s="249"/>
      <c r="E328" s="22" t="s">
        <v>939</v>
      </c>
      <c r="F328" s="270" t="s">
        <v>938</v>
      </c>
      <c r="G328" s="270"/>
      <c r="H328" s="270"/>
      <c r="I328" s="22" t="s">
        <v>450</v>
      </c>
      <c r="J328" s="270" t="s">
        <v>17</v>
      </c>
      <c r="K328" s="270"/>
      <c r="L328" s="21" t="s">
        <v>29</v>
      </c>
      <c r="M328" s="21">
        <v>4</v>
      </c>
      <c r="N328" s="249" t="s">
        <v>19</v>
      </c>
      <c r="O328" s="249"/>
      <c r="P328" s="249"/>
      <c r="Q328" s="21" t="s">
        <v>18</v>
      </c>
      <c r="W328" s="42">
        <f t="shared" si="5"/>
        <v>0</v>
      </c>
    </row>
    <row r="329" spans="2:23" ht="30" customHeight="1">
      <c r="B329" s="23"/>
      <c r="C329" s="249">
        <v>2018</v>
      </c>
      <c r="D329" s="249"/>
      <c r="E329" s="22" t="s">
        <v>937</v>
      </c>
      <c r="F329" s="270" t="s">
        <v>936</v>
      </c>
      <c r="G329" s="270"/>
      <c r="H329" s="270"/>
      <c r="I329" s="22" t="s">
        <v>450</v>
      </c>
      <c r="J329" s="270" t="s">
        <v>17</v>
      </c>
      <c r="K329" s="270"/>
      <c r="L329" s="21" t="s">
        <v>29</v>
      </c>
      <c r="M329" s="21">
        <v>4</v>
      </c>
      <c r="N329" s="249" t="s">
        <v>19</v>
      </c>
      <c r="O329" s="249"/>
      <c r="P329" s="249"/>
      <c r="Q329" s="21" t="s">
        <v>18</v>
      </c>
      <c r="W329" s="42">
        <f t="shared" si="5"/>
        <v>0</v>
      </c>
    </row>
    <row r="330" spans="2:23" s="41" customFormat="1" ht="30" customHeight="1">
      <c r="B330" s="24"/>
      <c r="C330" s="259">
        <v>2018</v>
      </c>
      <c r="D330" s="259"/>
      <c r="E330" s="8" t="s">
        <v>935</v>
      </c>
      <c r="F330" s="261" t="s">
        <v>934</v>
      </c>
      <c r="G330" s="261"/>
      <c r="H330" s="261"/>
      <c r="I330" s="8" t="s">
        <v>450</v>
      </c>
      <c r="J330" s="261" t="s">
        <v>17</v>
      </c>
      <c r="K330" s="261"/>
      <c r="L330" s="16" t="s">
        <v>18</v>
      </c>
      <c r="M330" s="16">
        <v>3</v>
      </c>
      <c r="N330" s="259" t="s">
        <v>19</v>
      </c>
      <c r="O330" s="259"/>
      <c r="P330" s="259"/>
      <c r="Q330" s="16" t="s">
        <v>18</v>
      </c>
      <c r="R330" s="40"/>
      <c r="S330" s="40"/>
      <c r="T330" s="40"/>
      <c r="U330" s="40"/>
      <c r="V330" s="40"/>
      <c r="W330" s="40">
        <f t="shared" si="5"/>
        <v>0</v>
      </c>
    </row>
    <row r="331" spans="2:23" ht="30" customHeight="1">
      <c r="B331" s="23"/>
      <c r="C331" s="249">
        <v>2018</v>
      </c>
      <c r="D331" s="249"/>
      <c r="E331" s="22" t="s">
        <v>933</v>
      </c>
      <c r="F331" s="270" t="s">
        <v>932</v>
      </c>
      <c r="G331" s="270"/>
      <c r="H331" s="270"/>
      <c r="I331" s="22" t="s">
        <v>450</v>
      </c>
      <c r="J331" s="270" t="s">
        <v>17</v>
      </c>
      <c r="K331" s="270"/>
      <c r="L331" s="21" t="s">
        <v>29</v>
      </c>
      <c r="M331" s="21">
        <v>4</v>
      </c>
      <c r="N331" s="249" t="s">
        <v>19</v>
      </c>
      <c r="O331" s="249"/>
      <c r="P331" s="249"/>
      <c r="Q331" s="21" t="s">
        <v>18</v>
      </c>
      <c r="W331" s="42">
        <f t="shared" si="5"/>
        <v>0</v>
      </c>
    </row>
    <row r="332" spans="2:23" s="41" customFormat="1" ht="30" customHeight="1">
      <c r="B332" s="24"/>
      <c r="C332" s="259">
        <v>2018</v>
      </c>
      <c r="D332" s="259"/>
      <c r="E332" s="8" t="s">
        <v>931</v>
      </c>
      <c r="F332" s="261" t="s">
        <v>930</v>
      </c>
      <c r="G332" s="261"/>
      <c r="H332" s="261"/>
      <c r="I332" s="8" t="s">
        <v>450</v>
      </c>
      <c r="J332" s="261" t="s">
        <v>17</v>
      </c>
      <c r="K332" s="261"/>
      <c r="L332" s="16" t="s">
        <v>18</v>
      </c>
      <c r="M332" s="16">
        <v>3</v>
      </c>
      <c r="N332" s="259" t="s">
        <v>19</v>
      </c>
      <c r="O332" s="259"/>
      <c r="P332" s="259"/>
      <c r="Q332" s="16" t="s">
        <v>18</v>
      </c>
      <c r="R332" s="40"/>
      <c r="S332" s="40"/>
      <c r="T332" s="40"/>
      <c r="U332" s="40"/>
      <c r="V332" s="40"/>
      <c r="W332" s="40">
        <f t="shared" si="5"/>
        <v>0</v>
      </c>
    </row>
    <row r="333" spans="2:23" ht="30" customHeight="1">
      <c r="B333" s="23"/>
      <c r="C333" s="249">
        <v>2018</v>
      </c>
      <c r="D333" s="249"/>
      <c r="E333" s="22" t="s">
        <v>929</v>
      </c>
      <c r="F333" s="270" t="s">
        <v>928</v>
      </c>
      <c r="G333" s="270"/>
      <c r="H333" s="270"/>
      <c r="I333" s="22" t="s">
        <v>450</v>
      </c>
      <c r="J333" s="270" t="s">
        <v>17</v>
      </c>
      <c r="K333" s="270"/>
      <c r="L333" s="21" t="s">
        <v>29</v>
      </c>
      <c r="M333" s="21">
        <v>4</v>
      </c>
      <c r="N333" s="249" t="s">
        <v>19</v>
      </c>
      <c r="O333" s="249"/>
      <c r="P333" s="249"/>
      <c r="Q333" s="21" t="s">
        <v>18</v>
      </c>
      <c r="W333" s="42">
        <f t="shared" si="5"/>
        <v>0</v>
      </c>
    </row>
    <row r="334" spans="2:23" ht="30" customHeight="1">
      <c r="B334" s="23"/>
      <c r="C334" s="249">
        <v>2018</v>
      </c>
      <c r="D334" s="249"/>
      <c r="E334" s="22" t="s">
        <v>927</v>
      </c>
      <c r="F334" s="270" t="s">
        <v>926</v>
      </c>
      <c r="G334" s="270"/>
      <c r="H334" s="270"/>
      <c r="I334" s="22" t="s">
        <v>450</v>
      </c>
      <c r="J334" s="270" t="s">
        <v>17</v>
      </c>
      <c r="K334" s="270"/>
      <c r="L334" s="21" t="s">
        <v>29</v>
      </c>
      <c r="M334" s="21">
        <v>4</v>
      </c>
      <c r="N334" s="249" t="s">
        <v>19</v>
      </c>
      <c r="O334" s="249"/>
      <c r="P334" s="249"/>
      <c r="Q334" s="21" t="s">
        <v>18</v>
      </c>
      <c r="W334" s="42">
        <f t="shared" si="5"/>
        <v>0</v>
      </c>
    </row>
    <row r="335" spans="2:23" s="41" customFormat="1" ht="30" customHeight="1">
      <c r="B335" s="24"/>
      <c r="C335" s="259">
        <v>2018</v>
      </c>
      <c r="D335" s="259"/>
      <c r="E335" s="8" t="s">
        <v>925</v>
      </c>
      <c r="F335" s="261" t="s">
        <v>924</v>
      </c>
      <c r="G335" s="261"/>
      <c r="H335" s="261"/>
      <c r="I335" s="8" t="s">
        <v>450</v>
      </c>
      <c r="J335" s="261" t="s">
        <v>17</v>
      </c>
      <c r="K335" s="261"/>
      <c r="L335" s="16" t="s">
        <v>18</v>
      </c>
      <c r="M335" s="16">
        <v>3</v>
      </c>
      <c r="N335" s="259" t="s">
        <v>19</v>
      </c>
      <c r="O335" s="259"/>
      <c r="P335" s="259"/>
      <c r="Q335" s="16" t="s">
        <v>18</v>
      </c>
      <c r="R335" s="40"/>
      <c r="S335" s="40"/>
      <c r="T335" s="40"/>
      <c r="U335" s="40"/>
      <c r="V335" s="40"/>
      <c r="W335" s="40">
        <f t="shared" si="5"/>
        <v>0</v>
      </c>
    </row>
    <row r="336" spans="2:23" ht="30" customHeight="1">
      <c r="B336" s="23"/>
      <c r="C336" s="249">
        <v>2018</v>
      </c>
      <c r="D336" s="249"/>
      <c r="E336" s="22" t="s">
        <v>923</v>
      </c>
      <c r="F336" s="270" t="s">
        <v>922</v>
      </c>
      <c r="G336" s="270"/>
      <c r="H336" s="270"/>
      <c r="I336" s="22" t="s">
        <v>450</v>
      </c>
      <c r="J336" s="270" t="s">
        <v>17</v>
      </c>
      <c r="K336" s="270"/>
      <c r="L336" s="21" t="s">
        <v>29</v>
      </c>
      <c r="M336" s="21">
        <v>4</v>
      </c>
      <c r="N336" s="249" t="s">
        <v>19</v>
      </c>
      <c r="O336" s="249"/>
      <c r="P336" s="249"/>
      <c r="Q336" s="21" t="s">
        <v>18</v>
      </c>
      <c r="W336" s="42">
        <f t="shared" si="5"/>
        <v>0</v>
      </c>
    </row>
    <row r="337" spans="2:23" ht="30" customHeight="1">
      <c r="B337" s="23"/>
      <c r="C337" s="249">
        <v>2018</v>
      </c>
      <c r="D337" s="249"/>
      <c r="E337" s="22" t="s">
        <v>921</v>
      </c>
      <c r="F337" s="270" t="s">
        <v>920</v>
      </c>
      <c r="G337" s="270"/>
      <c r="H337" s="270"/>
      <c r="I337" s="22" t="s">
        <v>450</v>
      </c>
      <c r="J337" s="270" t="s">
        <v>17</v>
      </c>
      <c r="K337" s="270"/>
      <c r="L337" s="21" t="s">
        <v>29</v>
      </c>
      <c r="M337" s="21">
        <v>4</v>
      </c>
      <c r="N337" s="249" t="s">
        <v>19</v>
      </c>
      <c r="O337" s="249"/>
      <c r="P337" s="249"/>
      <c r="Q337" s="21" t="s">
        <v>18</v>
      </c>
      <c r="W337" s="42">
        <f t="shared" si="5"/>
        <v>0</v>
      </c>
    </row>
    <row r="338" spans="2:23" ht="30" customHeight="1">
      <c r="B338" s="23"/>
      <c r="C338" s="249">
        <v>2018</v>
      </c>
      <c r="D338" s="249"/>
      <c r="E338" s="22" t="s">
        <v>919</v>
      </c>
      <c r="F338" s="270" t="s">
        <v>918</v>
      </c>
      <c r="G338" s="270"/>
      <c r="H338" s="270"/>
      <c r="I338" s="22" t="s">
        <v>450</v>
      </c>
      <c r="J338" s="270" t="s">
        <v>17</v>
      </c>
      <c r="K338" s="270"/>
      <c r="L338" s="21" t="s">
        <v>29</v>
      </c>
      <c r="M338" s="21">
        <v>4</v>
      </c>
      <c r="N338" s="249" t="s">
        <v>19</v>
      </c>
      <c r="O338" s="249"/>
      <c r="P338" s="249"/>
      <c r="Q338" s="21" t="s">
        <v>18</v>
      </c>
      <c r="W338" s="42">
        <f t="shared" si="5"/>
        <v>0</v>
      </c>
    </row>
    <row r="339" spans="2:23" ht="30" customHeight="1">
      <c r="B339" s="23"/>
      <c r="C339" s="249">
        <v>2018</v>
      </c>
      <c r="D339" s="249"/>
      <c r="E339" s="22" t="s">
        <v>917</v>
      </c>
      <c r="F339" s="270" t="s">
        <v>916</v>
      </c>
      <c r="G339" s="270"/>
      <c r="H339" s="270"/>
      <c r="I339" s="22" t="s">
        <v>450</v>
      </c>
      <c r="J339" s="270" t="s">
        <v>17</v>
      </c>
      <c r="K339" s="270"/>
      <c r="L339" s="21" t="s">
        <v>29</v>
      </c>
      <c r="M339" s="21">
        <v>4</v>
      </c>
      <c r="N339" s="249" t="s">
        <v>19</v>
      </c>
      <c r="O339" s="249"/>
      <c r="P339" s="249"/>
      <c r="Q339" s="21" t="s">
        <v>18</v>
      </c>
      <c r="W339" s="42">
        <f t="shared" si="5"/>
        <v>0</v>
      </c>
    </row>
    <row r="340" spans="2:23" ht="30" customHeight="1">
      <c r="B340" s="23"/>
      <c r="C340" s="249">
        <v>2018</v>
      </c>
      <c r="D340" s="249"/>
      <c r="E340" s="22" t="s">
        <v>915</v>
      </c>
      <c r="F340" s="270" t="s">
        <v>914</v>
      </c>
      <c r="G340" s="270"/>
      <c r="H340" s="270"/>
      <c r="I340" s="22" t="s">
        <v>450</v>
      </c>
      <c r="J340" s="270" t="s">
        <v>17</v>
      </c>
      <c r="K340" s="270"/>
      <c r="L340" s="21" t="s">
        <v>29</v>
      </c>
      <c r="M340" s="21">
        <v>4</v>
      </c>
      <c r="N340" s="249" t="s">
        <v>19</v>
      </c>
      <c r="O340" s="249"/>
      <c r="P340" s="249"/>
      <c r="Q340" s="21" t="s">
        <v>18</v>
      </c>
      <c r="W340" s="42">
        <f t="shared" si="5"/>
        <v>0</v>
      </c>
    </row>
    <row r="341" spans="2:23" s="41" customFormat="1" ht="30" customHeight="1">
      <c r="B341" s="24"/>
      <c r="C341" s="259">
        <v>2018</v>
      </c>
      <c r="D341" s="259"/>
      <c r="E341" s="8" t="s">
        <v>913</v>
      </c>
      <c r="F341" s="261" t="s">
        <v>912</v>
      </c>
      <c r="G341" s="261"/>
      <c r="H341" s="261"/>
      <c r="I341" s="8" t="s">
        <v>450</v>
      </c>
      <c r="J341" s="261" t="s">
        <v>17</v>
      </c>
      <c r="K341" s="261"/>
      <c r="L341" s="16" t="s">
        <v>18</v>
      </c>
      <c r="M341" s="16">
        <v>3</v>
      </c>
      <c r="N341" s="259" t="s">
        <v>19</v>
      </c>
      <c r="O341" s="259"/>
      <c r="P341" s="259"/>
      <c r="Q341" s="16" t="s">
        <v>18</v>
      </c>
      <c r="R341" s="40"/>
      <c r="S341" s="40">
        <f>S342+S343+S344+S345+S346+S347+S348+S349+S350+S351+S352</f>
        <v>4006.8</v>
      </c>
      <c r="T341" s="40">
        <f>T342+T343+T344+T345+T346+T347+T348+T349+T350+T351+T352</f>
        <v>1796.73</v>
      </c>
      <c r="U341" s="40"/>
      <c r="V341" s="40">
        <f>V342+V343+V344+V345+V346+V347+V348+V349+V350+V351+V352</f>
        <v>17354.21</v>
      </c>
      <c r="W341" s="40">
        <f t="shared" si="5"/>
        <v>23157.739999999998</v>
      </c>
    </row>
    <row r="342" spans="2:23" ht="30" customHeight="1">
      <c r="B342" s="23"/>
      <c r="C342" s="249">
        <v>2018</v>
      </c>
      <c r="D342" s="249"/>
      <c r="E342" s="22" t="s">
        <v>911</v>
      </c>
      <c r="F342" s="270" t="s">
        <v>910</v>
      </c>
      <c r="G342" s="270"/>
      <c r="H342" s="270"/>
      <c r="I342" s="22" t="s">
        <v>450</v>
      </c>
      <c r="J342" s="270" t="s">
        <v>17</v>
      </c>
      <c r="K342" s="270"/>
      <c r="L342" s="21" t="s">
        <v>29</v>
      </c>
      <c r="M342" s="21">
        <v>4</v>
      </c>
      <c r="N342" s="249" t="s">
        <v>19</v>
      </c>
      <c r="O342" s="249"/>
      <c r="P342" s="249"/>
      <c r="Q342" s="21" t="s">
        <v>18</v>
      </c>
      <c r="W342" s="42">
        <f t="shared" si="5"/>
        <v>0</v>
      </c>
    </row>
    <row r="343" spans="2:23" ht="30" customHeight="1">
      <c r="B343" s="23"/>
      <c r="C343" s="249">
        <v>2018</v>
      </c>
      <c r="D343" s="249"/>
      <c r="E343" s="22" t="s">
        <v>909</v>
      </c>
      <c r="F343" s="270" t="s">
        <v>908</v>
      </c>
      <c r="G343" s="270"/>
      <c r="H343" s="270"/>
      <c r="I343" s="22" t="s">
        <v>450</v>
      </c>
      <c r="J343" s="270" t="s">
        <v>17</v>
      </c>
      <c r="K343" s="270"/>
      <c r="L343" s="21" t="s">
        <v>29</v>
      </c>
      <c r="M343" s="21">
        <v>4</v>
      </c>
      <c r="N343" s="249" t="s">
        <v>19</v>
      </c>
      <c r="O343" s="249"/>
      <c r="P343" s="249"/>
      <c r="Q343" s="21" t="s">
        <v>18</v>
      </c>
      <c r="W343" s="42">
        <f t="shared" si="5"/>
        <v>0</v>
      </c>
    </row>
    <row r="344" spans="2:23" ht="30" customHeight="1">
      <c r="B344" s="23"/>
      <c r="C344" s="249">
        <v>2018</v>
      </c>
      <c r="D344" s="249"/>
      <c r="E344" s="22" t="s">
        <v>907</v>
      </c>
      <c r="F344" s="270" t="s">
        <v>906</v>
      </c>
      <c r="G344" s="270"/>
      <c r="H344" s="270"/>
      <c r="I344" s="22" t="s">
        <v>450</v>
      </c>
      <c r="J344" s="270" t="s">
        <v>17</v>
      </c>
      <c r="K344" s="270"/>
      <c r="L344" s="21" t="s">
        <v>29</v>
      </c>
      <c r="M344" s="21">
        <v>4</v>
      </c>
      <c r="N344" s="249" t="s">
        <v>19</v>
      </c>
      <c r="O344" s="249"/>
      <c r="P344" s="249"/>
      <c r="Q344" s="21" t="s">
        <v>18</v>
      </c>
      <c r="W344" s="42">
        <f t="shared" si="5"/>
        <v>0</v>
      </c>
    </row>
    <row r="345" spans="2:23" ht="30" customHeight="1">
      <c r="B345" s="23"/>
      <c r="C345" s="249">
        <v>2018</v>
      </c>
      <c r="D345" s="249"/>
      <c r="E345" s="22" t="s">
        <v>905</v>
      </c>
      <c r="F345" s="270" t="s">
        <v>904</v>
      </c>
      <c r="G345" s="270"/>
      <c r="H345" s="270"/>
      <c r="I345" s="22" t="s">
        <v>450</v>
      </c>
      <c r="J345" s="270" t="s">
        <v>17</v>
      </c>
      <c r="K345" s="270"/>
      <c r="L345" s="21" t="s">
        <v>29</v>
      </c>
      <c r="M345" s="21">
        <v>4</v>
      </c>
      <c r="N345" s="249" t="s">
        <v>19</v>
      </c>
      <c r="O345" s="249"/>
      <c r="P345" s="249"/>
      <c r="Q345" s="21" t="s">
        <v>18</v>
      </c>
      <c r="V345" s="42">
        <v>3177.17</v>
      </c>
      <c r="W345" s="42">
        <f t="shared" si="5"/>
        <v>3177.17</v>
      </c>
    </row>
    <row r="346" spans="2:23" ht="30" customHeight="1">
      <c r="B346" s="23"/>
      <c r="C346" s="249">
        <v>2018</v>
      </c>
      <c r="D346" s="249"/>
      <c r="E346" s="22" t="s">
        <v>903</v>
      </c>
      <c r="F346" s="270" t="s">
        <v>902</v>
      </c>
      <c r="G346" s="270"/>
      <c r="H346" s="270"/>
      <c r="I346" s="22" t="s">
        <v>450</v>
      </c>
      <c r="J346" s="270" t="s">
        <v>17</v>
      </c>
      <c r="K346" s="270"/>
      <c r="L346" s="21" t="s">
        <v>29</v>
      </c>
      <c r="M346" s="21">
        <v>4</v>
      </c>
      <c r="N346" s="249" t="s">
        <v>19</v>
      </c>
      <c r="O346" s="249"/>
      <c r="P346" s="249"/>
      <c r="Q346" s="21" t="s">
        <v>18</v>
      </c>
      <c r="S346" s="42">
        <v>3093.17</v>
      </c>
      <c r="T346" s="42">
        <f>913.54+883.19</f>
        <v>1796.73</v>
      </c>
      <c r="V346" s="42">
        <v>12367.16</v>
      </c>
      <c r="W346" s="42">
        <f t="shared" si="5"/>
        <v>17257.059999999998</v>
      </c>
    </row>
    <row r="347" spans="2:23" ht="30" customHeight="1">
      <c r="B347" s="23"/>
      <c r="C347" s="249">
        <v>2018</v>
      </c>
      <c r="D347" s="249"/>
      <c r="E347" s="22" t="s">
        <v>901</v>
      </c>
      <c r="F347" s="270" t="s">
        <v>900</v>
      </c>
      <c r="G347" s="270"/>
      <c r="H347" s="270"/>
      <c r="I347" s="22" t="s">
        <v>450</v>
      </c>
      <c r="J347" s="270" t="s">
        <v>17</v>
      </c>
      <c r="K347" s="270"/>
      <c r="L347" s="21" t="s">
        <v>29</v>
      </c>
      <c r="M347" s="21">
        <v>4</v>
      </c>
      <c r="N347" s="249" t="s">
        <v>19</v>
      </c>
      <c r="O347" s="249"/>
      <c r="P347" s="249"/>
      <c r="Q347" s="21" t="s">
        <v>18</v>
      </c>
      <c r="S347" s="42">
        <v>453.84</v>
      </c>
      <c r="V347" s="42">
        <v>434.32</v>
      </c>
      <c r="W347" s="42">
        <f t="shared" si="5"/>
        <v>888.16</v>
      </c>
    </row>
    <row r="348" spans="2:23" ht="30" customHeight="1">
      <c r="B348" s="23"/>
      <c r="C348" s="249">
        <v>2018</v>
      </c>
      <c r="D348" s="249"/>
      <c r="E348" s="22" t="s">
        <v>899</v>
      </c>
      <c r="F348" s="270" t="s">
        <v>898</v>
      </c>
      <c r="G348" s="270"/>
      <c r="H348" s="270"/>
      <c r="I348" s="22" t="s">
        <v>450</v>
      </c>
      <c r="J348" s="270" t="s">
        <v>17</v>
      </c>
      <c r="K348" s="270"/>
      <c r="L348" s="21" t="s">
        <v>29</v>
      </c>
      <c r="M348" s="21">
        <v>4</v>
      </c>
      <c r="N348" s="249" t="s">
        <v>19</v>
      </c>
      <c r="O348" s="249"/>
      <c r="P348" s="249"/>
      <c r="Q348" s="21" t="s">
        <v>18</v>
      </c>
      <c r="S348" s="42">
        <v>459.79</v>
      </c>
      <c r="V348" s="42">
        <v>1375.56</v>
      </c>
      <c r="W348" s="42">
        <f t="shared" si="5"/>
        <v>1835.35</v>
      </c>
    </row>
    <row r="349" spans="2:23" ht="30" customHeight="1">
      <c r="B349" s="23"/>
      <c r="C349" s="249">
        <v>2018</v>
      </c>
      <c r="D349" s="249"/>
      <c r="E349" s="22" t="s">
        <v>897</v>
      </c>
      <c r="F349" s="270" t="s">
        <v>896</v>
      </c>
      <c r="G349" s="270"/>
      <c r="H349" s="270"/>
      <c r="I349" s="22" t="s">
        <v>450</v>
      </c>
      <c r="J349" s="270" t="s">
        <v>17</v>
      </c>
      <c r="K349" s="270"/>
      <c r="L349" s="21" t="s">
        <v>29</v>
      </c>
      <c r="M349" s="21">
        <v>4</v>
      </c>
      <c r="N349" s="249" t="s">
        <v>19</v>
      </c>
      <c r="O349" s="249"/>
      <c r="P349" s="249"/>
      <c r="Q349" s="21" t="s">
        <v>18</v>
      </c>
      <c r="W349" s="42">
        <f t="shared" si="5"/>
        <v>0</v>
      </c>
    </row>
    <row r="350" spans="2:23" ht="30" customHeight="1">
      <c r="B350" s="23"/>
      <c r="C350" s="249">
        <v>2018</v>
      </c>
      <c r="D350" s="249"/>
      <c r="E350" s="22" t="s">
        <v>895</v>
      </c>
      <c r="F350" s="270" t="s">
        <v>894</v>
      </c>
      <c r="G350" s="270"/>
      <c r="H350" s="270"/>
      <c r="I350" s="22" t="s">
        <v>450</v>
      </c>
      <c r="J350" s="270" t="s">
        <v>17</v>
      </c>
      <c r="K350" s="270"/>
      <c r="L350" s="21" t="s">
        <v>29</v>
      </c>
      <c r="M350" s="21">
        <v>4</v>
      </c>
      <c r="N350" s="249" t="s">
        <v>19</v>
      </c>
      <c r="O350" s="249"/>
      <c r="P350" s="249"/>
      <c r="Q350" s="21" t="s">
        <v>18</v>
      </c>
      <c r="W350" s="42">
        <f t="shared" si="5"/>
        <v>0</v>
      </c>
    </row>
    <row r="351" spans="2:23" ht="30" customHeight="1">
      <c r="B351" s="23"/>
      <c r="C351" s="249">
        <v>2018</v>
      </c>
      <c r="D351" s="249"/>
      <c r="E351" s="22" t="s">
        <v>893</v>
      </c>
      <c r="F351" s="270" t="s">
        <v>892</v>
      </c>
      <c r="G351" s="270"/>
      <c r="H351" s="270"/>
      <c r="I351" s="22" t="s">
        <v>450</v>
      </c>
      <c r="J351" s="270" t="s">
        <v>17</v>
      </c>
      <c r="K351" s="270"/>
      <c r="L351" s="21" t="s">
        <v>29</v>
      </c>
      <c r="M351" s="21">
        <v>4</v>
      </c>
      <c r="N351" s="249" t="s">
        <v>19</v>
      </c>
      <c r="O351" s="249"/>
      <c r="P351" s="249"/>
      <c r="Q351" s="21" t="s">
        <v>18</v>
      </c>
      <c r="W351" s="42">
        <f t="shared" si="5"/>
        <v>0</v>
      </c>
    </row>
    <row r="352" spans="2:23" ht="30" customHeight="1">
      <c r="B352" s="23"/>
      <c r="C352" s="249">
        <v>2018</v>
      </c>
      <c r="D352" s="249"/>
      <c r="E352" s="22" t="s">
        <v>891</v>
      </c>
      <c r="F352" s="270" t="s">
        <v>890</v>
      </c>
      <c r="G352" s="270"/>
      <c r="H352" s="270"/>
      <c r="I352" s="22" t="s">
        <v>450</v>
      </c>
      <c r="J352" s="270" t="s">
        <v>17</v>
      </c>
      <c r="K352" s="270"/>
      <c r="L352" s="21" t="s">
        <v>29</v>
      </c>
      <c r="M352" s="21">
        <v>4</v>
      </c>
      <c r="N352" s="249" t="s">
        <v>19</v>
      </c>
      <c r="O352" s="249"/>
      <c r="P352" s="249"/>
      <c r="Q352" s="21" t="s">
        <v>18</v>
      </c>
      <c r="W352" s="42">
        <f t="shared" si="5"/>
        <v>0</v>
      </c>
    </row>
    <row r="353" spans="2:23" s="41" customFormat="1" ht="30" customHeight="1">
      <c r="B353" s="24"/>
      <c r="C353" s="259">
        <v>2018</v>
      </c>
      <c r="D353" s="259"/>
      <c r="E353" s="8" t="s">
        <v>889</v>
      </c>
      <c r="F353" s="261" t="s">
        <v>888</v>
      </c>
      <c r="G353" s="261"/>
      <c r="H353" s="261"/>
      <c r="I353" s="8" t="s">
        <v>450</v>
      </c>
      <c r="J353" s="261" t="s">
        <v>17</v>
      </c>
      <c r="K353" s="261"/>
      <c r="L353" s="16" t="s">
        <v>18</v>
      </c>
      <c r="M353" s="16">
        <v>3</v>
      </c>
      <c r="N353" s="259" t="s">
        <v>19</v>
      </c>
      <c r="O353" s="259"/>
      <c r="P353" s="259"/>
      <c r="Q353" s="16" t="s">
        <v>18</v>
      </c>
      <c r="R353" s="40"/>
      <c r="S353" s="40">
        <f>S354+S355+S356+S357+S358</f>
        <v>0</v>
      </c>
      <c r="T353" s="40">
        <f>T354+T355+T356+T357+T358</f>
        <v>0</v>
      </c>
      <c r="U353" s="40"/>
      <c r="V353" s="40">
        <f>V354+V355+V356+V357+V358</f>
        <v>22733.97</v>
      </c>
      <c r="W353" s="40">
        <f t="shared" si="5"/>
        <v>22733.97</v>
      </c>
    </row>
    <row r="354" spans="2:23" ht="30" customHeight="1">
      <c r="B354" s="23"/>
      <c r="C354" s="249">
        <v>2018</v>
      </c>
      <c r="D354" s="249"/>
      <c r="E354" s="22" t="s">
        <v>887</v>
      </c>
      <c r="F354" s="270" t="s">
        <v>886</v>
      </c>
      <c r="G354" s="270"/>
      <c r="H354" s="270"/>
      <c r="I354" s="22" t="s">
        <v>450</v>
      </c>
      <c r="J354" s="270" t="s">
        <v>17</v>
      </c>
      <c r="K354" s="270"/>
      <c r="L354" s="21" t="s">
        <v>29</v>
      </c>
      <c r="M354" s="21">
        <v>4</v>
      </c>
      <c r="N354" s="249" t="s">
        <v>19</v>
      </c>
      <c r="O354" s="249"/>
      <c r="P354" s="249"/>
      <c r="Q354" s="21" t="s">
        <v>18</v>
      </c>
      <c r="V354" s="42">
        <v>18973.37</v>
      </c>
      <c r="W354" s="42">
        <f t="shared" si="5"/>
        <v>18973.37</v>
      </c>
    </row>
    <row r="355" spans="2:23" ht="30" customHeight="1">
      <c r="B355" s="23"/>
      <c r="C355" s="249">
        <v>2018</v>
      </c>
      <c r="D355" s="249"/>
      <c r="E355" s="22" t="s">
        <v>885</v>
      </c>
      <c r="F355" s="270" t="s">
        <v>884</v>
      </c>
      <c r="G355" s="270"/>
      <c r="H355" s="270"/>
      <c r="I355" s="22" t="s">
        <v>450</v>
      </c>
      <c r="J355" s="270" t="s">
        <v>17</v>
      </c>
      <c r="K355" s="270"/>
      <c r="L355" s="21" t="s">
        <v>29</v>
      </c>
      <c r="M355" s="21">
        <v>4</v>
      </c>
      <c r="N355" s="249" t="s">
        <v>19</v>
      </c>
      <c r="O355" s="249"/>
      <c r="P355" s="249"/>
      <c r="Q355" s="21" t="s">
        <v>18</v>
      </c>
      <c r="V355" s="42">
        <v>1503.55</v>
      </c>
      <c r="W355" s="42">
        <f t="shared" si="5"/>
        <v>1503.55</v>
      </c>
    </row>
    <row r="356" spans="2:23" ht="30" customHeight="1">
      <c r="B356" s="23"/>
      <c r="C356" s="249">
        <v>2018</v>
      </c>
      <c r="D356" s="249"/>
      <c r="E356" s="22" t="s">
        <v>883</v>
      </c>
      <c r="F356" s="270" t="s">
        <v>882</v>
      </c>
      <c r="G356" s="270"/>
      <c r="H356" s="270"/>
      <c r="I356" s="22" t="s">
        <v>450</v>
      </c>
      <c r="J356" s="270" t="s">
        <v>17</v>
      </c>
      <c r="K356" s="270"/>
      <c r="L356" s="21" t="s">
        <v>29</v>
      </c>
      <c r="M356" s="21">
        <v>4</v>
      </c>
      <c r="N356" s="249" t="s">
        <v>19</v>
      </c>
      <c r="O356" s="249"/>
      <c r="P356" s="249"/>
      <c r="Q356" s="21" t="s">
        <v>18</v>
      </c>
      <c r="V356" s="42">
        <v>1763.99</v>
      </c>
      <c r="W356" s="42">
        <f t="shared" si="5"/>
        <v>1763.99</v>
      </c>
    </row>
    <row r="357" spans="2:23" ht="30" customHeight="1">
      <c r="B357" s="23"/>
      <c r="C357" s="249">
        <v>2018</v>
      </c>
      <c r="D357" s="249"/>
      <c r="E357" s="22" t="s">
        <v>881</v>
      </c>
      <c r="F357" s="270" t="s">
        <v>880</v>
      </c>
      <c r="G357" s="270"/>
      <c r="H357" s="270"/>
      <c r="I357" s="22" t="s">
        <v>450</v>
      </c>
      <c r="J357" s="270" t="s">
        <v>17</v>
      </c>
      <c r="K357" s="270"/>
      <c r="L357" s="21" t="s">
        <v>29</v>
      </c>
      <c r="M357" s="21">
        <v>4</v>
      </c>
      <c r="N357" s="249" t="s">
        <v>19</v>
      </c>
      <c r="O357" s="249"/>
      <c r="P357" s="249"/>
      <c r="Q357" s="21" t="s">
        <v>18</v>
      </c>
      <c r="W357" s="42">
        <f t="shared" si="5"/>
        <v>0</v>
      </c>
    </row>
    <row r="358" spans="2:23" ht="30" customHeight="1">
      <c r="B358" s="23"/>
      <c r="C358" s="249">
        <v>2018</v>
      </c>
      <c r="D358" s="249"/>
      <c r="E358" s="22" t="s">
        <v>879</v>
      </c>
      <c r="F358" s="270" t="s">
        <v>878</v>
      </c>
      <c r="G358" s="270"/>
      <c r="H358" s="270"/>
      <c r="I358" s="22" t="s">
        <v>450</v>
      </c>
      <c r="J358" s="270" t="s">
        <v>17</v>
      </c>
      <c r="K358" s="270"/>
      <c r="L358" s="21" t="s">
        <v>29</v>
      </c>
      <c r="M358" s="21">
        <v>4</v>
      </c>
      <c r="N358" s="249" t="s">
        <v>19</v>
      </c>
      <c r="O358" s="249"/>
      <c r="P358" s="249"/>
      <c r="Q358" s="21" t="s">
        <v>18</v>
      </c>
      <c r="V358" s="42">
        <v>493.06</v>
      </c>
      <c r="W358" s="42">
        <f t="shared" si="5"/>
        <v>493.06</v>
      </c>
    </row>
    <row r="359" spans="2:23" s="41" customFormat="1" ht="30" customHeight="1">
      <c r="B359" s="24"/>
      <c r="C359" s="259">
        <v>2018</v>
      </c>
      <c r="D359" s="259"/>
      <c r="E359" s="8" t="s">
        <v>877</v>
      </c>
      <c r="F359" s="261" t="s">
        <v>876</v>
      </c>
      <c r="G359" s="261"/>
      <c r="H359" s="261"/>
      <c r="I359" s="8" t="s">
        <v>450</v>
      </c>
      <c r="J359" s="261" t="s">
        <v>17</v>
      </c>
      <c r="K359" s="261"/>
      <c r="L359" s="16" t="s">
        <v>18</v>
      </c>
      <c r="M359" s="16">
        <v>3</v>
      </c>
      <c r="N359" s="259" t="s">
        <v>19</v>
      </c>
      <c r="O359" s="259"/>
      <c r="P359" s="259"/>
      <c r="Q359" s="16" t="s">
        <v>18</v>
      </c>
      <c r="R359" s="40"/>
      <c r="S359" s="40"/>
      <c r="T359" s="40"/>
      <c r="U359" s="40"/>
      <c r="V359" s="40"/>
      <c r="W359" s="40">
        <f t="shared" si="5"/>
        <v>0</v>
      </c>
    </row>
    <row r="360" spans="2:23" ht="30" customHeight="1">
      <c r="B360" s="23"/>
      <c r="C360" s="249">
        <v>2018</v>
      </c>
      <c r="D360" s="249"/>
      <c r="E360" s="22" t="s">
        <v>875</v>
      </c>
      <c r="F360" s="270" t="s">
        <v>874</v>
      </c>
      <c r="G360" s="270"/>
      <c r="H360" s="270"/>
      <c r="I360" s="22" t="s">
        <v>450</v>
      </c>
      <c r="J360" s="270" t="s">
        <v>17</v>
      </c>
      <c r="K360" s="270"/>
      <c r="L360" s="21" t="s">
        <v>29</v>
      </c>
      <c r="M360" s="21">
        <v>4</v>
      </c>
      <c r="N360" s="249" t="s">
        <v>19</v>
      </c>
      <c r="O360" s="249"/>
      <c r="P360" s="249"/>
      <c r="Q360" s="21" t="s">
        <v>18</v>
      </c>
      <c r="W360" s="42">
        <f t="shared" si="5"/>
        <v>0</v>
      </c>
    </row>
    <row r="361" spans="2:23" s="41" customFormat="1" ht="30" customHeight="1">
      <c r="B361" s="24"/>
      <c r="C361" s="259">
        <v>2018</v>
      </c>
      <c r="D361" s="259"/>
      <c r="E361" s="8" t="s">
        <v>873</v>
      </c>
      <c r="F361" s="261" t="s">
        <v>872</v>
      </c>
      <c r="G361" s="261"/>
      <c r="H361" s="261"/>
      <c r="I361" s="8" t="s">
        <v>450</v>
      </c>
      <c r="J361" s="261" t="s">
        <v>17</v>
      </c>
      <c r="K361" s="261"/>
      <c r="L361" s="16" t="s">
        <v>18</v>
      </c>
      <c r="M361" s="16">
        <v>3</v>
      </c>
      <c r="N361" s="259" t="s">
        <v>19</v>
      </c>
      <c r="O361" s="259"/>
      <c r="P361" s="259"/>
      <c r="Q361" s="16" t="s">
        <v>18</v>
      </c>
      <c r="R361" s="40"/>
      <c r="S361" s="40"/>
      <c r="T361" s="40"/>
      <c r="U361" s="40"/>
      <c r="V361" s="40"/>
      <c r="W361" s="40">
        <f t="shared" si="5"/>
        <v>0</v>
      </c>
    </row>
    <row r="362" spans="2:23" ht="30" customHeight="1">
      <c r="B362" s="23"/>
      <c r="C362" s="249">
        <v>2018</v>
      </c>
      <c r="D362" s="249"/>
      <c r="E362" s="22" t="s">
        <v>871</v>
      </c>
      <c r="F362" s="270" t="s">
        <v>870</v>
      </c>
      <c r="G362" s="270"/>
      <c r="H362" s="270"/>
      <c r="I362" s="22" t="s">
        <v>450</v>
      </c>
      <c r="J362" s="270" t="s">
        <v>17</v>
      </c>
      <c r="K362" s="270"/>
      <c r="L362" s="21" t="s">
        <v>29</v>
      </c>
      <c r="M362" s="21">
        <v>4</v>
      </c>
      <c r="N362" s="249" t="s">
        <v>19</v>
      </c>
      <c r="O362" s="249"/>
      <c r="P362" s="249"/>
      <c r="Q362" s="21" t="s">
        <v>18</v>
      </c>
      <c r="W362" s="42">
        <f t="shared" si="5"/>
        <v>0</v>
      </c>
    </row>
    <row r="363" spans="2:23" ht="30" customHeight="1">
      <c r="B363" s="23"/>
      <c r="C363" s="249">
        <v>2018</v>
      </c>
      <c r="D363" s="249"/>
      <c r="E363" s="22" t="s">
        <v>869</v>
      </c>
      <c r="F363" s="270" t="s">
        <v>868</v>
      </c>
      <c r="G363" s="270"/>
      <c r="H363" s="270"/>
      <c r="I363" s="22" t="s">
        <v>450</v>
      </c>
      <c r="J363" s="270" t="s">
        <v>17</v>
      </c>
      <c r="K363" s="270"/>
      <c r="L363" s="21" t="s">
        <v>29</v>
      </c>
      <c r="M363" s="21">
        <v>4</v>
      </c>
      <c r="N363" s="249" t="s">
        <v>19</v>
      </c>
      <c r="O363" s="249"/>
      <c r="P363" s="249"/>
      <c r="Q363" s="21" t="s">
        <v>18</v>
      </c>
      <c r="W363" s="42">
        <f t="shared" si="5"/>
        <v>0</v>
      </c>
    </row>
    <row r="364" spans="2:23" s="41" customFormat="1" ht="30" customHeight="1">
      <c r="B364" s="24"/>
      <c r="C364" s="259">
        <v>2018</v>
      </c>
      <c r="D364" s="259"/>
      <c r="E364" s="8" t="s">
        <v>867</v>
      </c>
      <c r="F364" s="261" t="s">
        <v>866</v>
      </c>
      <c r="G364" s="261"/>
      <c r="H364" s="261"/>
      <c r="I364" s="8" t="s">
        <v>450</v>
      </c>
      <c r="J364" s="261" t="s">
        <v>17</v>
      </c>
      <c r="K364" s="261"/>
      <c r="L364" s="16" t="s">
        <v>18</v>
      </c>
      <c r="M364" s="16">
        <v>3</v>
      </c>
      <c r="N364" s="259" t="s">
        <v>19</v>
      </c>
      <c r="O364" s="259"/>
      <c r="P364" s="259"/>
      <c r="Q364" s="16" t="s">
        <v>18</v>
      </c>
      <c r="R364" s="40"/>
      <c r="S364" s="40"/>
      <c r="T364" s="40"/>
      <c r="U364" s="40"/>
      <c r="V364" s="40"/>
      <c r="W364" s="40">
        <f t="shared" si="5"/>
        <v>0</v>
      </c>
    </row>
    <row r="365" spans="2:23" ht="30" customHeight="1">
      <c r="B365" s="23"/>
      <c r="C365" s="249">
        <v>2018</v>
      </c>
      <c r="D365" s="249"/>
      <c r="E365" s="22" t="s">
        <v>865</v>
      </c>
      <c r="F365" s="270" t="s">
        <v>864</v>
      </c>
      <c r="G365" s="270"/>
      <c r="H365" s="270"/>
      <c r="I365" s="22" t="s">
        <v>450</v>
      </c>
      <c r="J365" s="270" t="s">
        <v>17</v>
      </c>
      <c r="K365" s="270"/>
      <c r="L365" s="21" t="s">
        <v>29</v>
      </c>
      <c r="M365" s="21">
        <v>4</v>
      </c>
      <c r="N365" s="249" t="s">
        <v>19</v>
      </c>
      <c r="O365" s="249"/>
      <c r="P365" s="249"/>
      <c r="Q365" s="21" t="s">
        <v>18</v>
      </c>
      <c r="W365" s="42">
        <f t="shared" si="5"/>
        <v>0</v>
      </c>
    </row>
    <row r="366" spans="2:23" s="41" customFormat="1" ht="30" customHeight="1">
      <c r="B366" s="24"/>
      <c r="C366" s="259">
        <v>2018</v>
      </c>
      <c r="D366" s="259"/>
      <c r="E366" s="8" t="s">
        <v>863</v>
      </c>
      <c r="F366" s="261" t="s">
        <v>862</v>
      </c>
      <c r="G366" s="261"/>
      <c r="H366" s="261"/>
      <c r="I366" s="8" t="s">
        <v>450</v>
      </c>
      <c r="J366" s="261" t="s">
        <v>17</v>
      </c>
      <c r="K366" s="261"/>
      <c r="L366" s="16" t="s">
        <v>18</v>
      </c>
      <c r="M366" s="16">
        <v>3</v>
      </c>
      <c r="N366" s="259" t="s">
        <v>19</v>
      </c>
      <c r="O366" s="259"/>
      <c r="P366" s="259"/>
      <c r="Q366" s="16" t="s">
        <v>18</v>
      </c>
      <c r="R366" s="40"/>
      <c r="S366" s="40">
        <f>S367</f>
        <v>0</v>
      </c>
      <c r="T366" s="40"/>
      <c r="U366" s="40"/>
      <c r="V366" s="40"/>
      <c r="W366" s="40">
        <f t="shared" si="5"/>
        <v>0</v>
      </c>
    </row>
    <row r="367" spans="2:23" ht="30" customHeight="1">
      <c r="B367" s="23"/>
      <c r="C367" s="249">
        <v>2018</v>
      </c>
      <c r="D367" s="249"/>
      <c r="E367" s="22" t="s">
        <v>861</v>
      </c>
      <c r="F367" s="270" t="s">
        <v>860</v>
      </c>
      <c r="G367" s="270"/>
      <c r="H367" s="270"/>
      <c r="I367" s="22" t="s">
        <v>450</v>
      </c>
      <c r="J367" s="270" t="s">
        <v>17</v>
      </c>
      <c r="K367" s="270"/>
      <c r="L367" s="21" t="s">
        <v>29</v>
      </c>
      <c r="M367" s="21">
        <v>4</v>
      </c>
      <c r="N367" s="249" t="s">
        <v>19</v>
      </c>
      <c r="O367" s="249"/>
      <c r="P367" s="249"/>
      <c r="Q367" s="21" t="s">
        <v>18</v>
      </c>
      <c r="W367" s="42">
        <f t="shared" si="5"/>
        <v>0</v>
      </c>
    </row>
    <row r="368" spans="2:23" s="41" customFormat="1" ht="30" customHeight="1">
      <c r="B368" s="24"/>
      <c r="C368" s="259">
        <v>2018</v>
      </c>
      <c r="D368" s="259"/>
      <c r="E368" s="8" t="s">
        <v>859</v>
      </c>
      <c r="F368" s="261" t="s">
        <v>858</v>
      </c>
      <c r="G368" s="261"/>
      <c r="H368" s="261"/>
      <c r="I368" s="8" t="s">
        <v>450</v>
      </c>
      <c r="J368" s="261" t="s">
        <v>17</v>
      </c>
      <c r="K368" s="261"/>
      <c r="L368" s="16" t="s">
        <v>18</v>
      </c>
      <c r="M368" s="16">
        <v>3</v>
      </c>
      <c r="N368" s="259" t="s">
        <v>19</v>
      </c>
      <c r="O368" s="259"/>
      <c r="P368" s="259"/>
      <c r="Q368" s="16" t="s">
        <v>18</v>
      </c>
      <c r="R368" s="40"/>
      <c r="S368" s="40"/>
      <c r="T368" s="40"/>
      <c r="U368" s="40"/>
      <c r="V368" s="40"/>
      <c r="W368" s="40">
        <f t="shared" si="5"/>
        <v>0</v>
      </c>
    </row>
    <row r="369" spans="2:23" ht="30" customHeight="1">
      <c r="B369" s="23"/>
      <c r="C369" s="249">
        <v>2018</v>
      </c>
      <c r="D369" s="249"/>
      <c r="E369" s="22" t="s">
        <v>857</v>
      </c>
      <c r="F369" s="270" t="s">
        <v>856</v>
      </c>
      <c r="G369" s="270"/>
      <c r="H369" s="270"/>
      <c r="I369" s="22" t="s">
        <v>450</v>
      </c>
      <c r="J369" s="270" t="s">
        <v>17</v>
      </c>
      <c r="K369" s="270"/>
      <c r="L369" s="21" t="s">
        <v>29</v>
      </c>
      <c r="M369" s="21">
        <v>4</v>
      </c>
      <c r="N369" s="249" t="s">
        <v>19</v>
      </c>
      <c r="O369" s="249"/>
      <c r="P369" s="249"/>
      <c r="Q369" s="21" t="s">
        <v>18</v>
      </c>
      <c r="W369" s="42">
        <f t="shared" si="5"/>
        <v>0</v>
      </c>
    </row>
    <row r="370" spans="2:23" ht="30" customHeight="1">
      <c r="B370" s="23"/>
      <c r="C370" s="249">
        <v>2018</v>
      </c>
      <c r="D370" s="249"/>
      <c r="E370" s="22" t="s">
        <v>855</v>
      </c>
      <c r="F370" s="270" t="s">
        <v>854</v>
      </c>
      <c r="G370" s="270"/>
      <c r="H370" s="270"/>
      <c r="I370" s="22" t="s">
        <v>450</v>
      </c>
      <c r="J370" s="270" t="s">
        <v>17</v>
      </c>
      <c r="K370" s="270"/>
      <c r="L370" s="21" t="s">
        <v>29</v>
      </c>
      <c r="M370" s="21">
        <v>4</v>
      </c>
      <c r="N370" s="249" t="s">
        <v>19</v>
      </c>
      <c r="O370" s="249"/>
      <c r="P370" s="249"/>
      <c r="Q370" s="21" t="s">
        <v>18</v>
      </c>
      <c r="W370" s="42">
        <f t="shared" si="5"/>
        <v>0</v>
      </c>
    </row>
    <row r="371" spans="2:23" ht="30" customHeight="1">
      <c r="B371" s="23"/>
      <c r="C371" s="249">
        <v>2018</v>
      </c>
      <c r="D371" s="249"/>
      <c r="E371" s="22" t="s">
        <v>853</v>
      </c>
      <c r="F371" s="270" t="s">
        <v>852</v>
      </c>
      <c r="G371" s="270"/>
      <c r="H371" s="270"/>
      <c r="I371" s="22" t="s">
        <v>450</v>
      </c>
      <c r="J371" s="270" t="s">
        <v>17</v>
      </c>
      <c r="K371" s="270"/>
      <c r="L371" s="21" t="s">
        <v>29</v>
      </c>
      <c r="M371" s="21">
        <v>4</v>
      </c>
      <c r="N371" s="249" t="s">
        <v>19</v>
      </c>
      <c r="O371" s="249"/>
      <c r="P371" s="249"/>
      <c r="Q371" s="21" t="s">
        <v>18</v>
      </c>
      <c r="W371" s="42">
        <f t="shared" si="5"/>
        <v>0</v>
      </c>
    </row>
    <row r="372" spans="2:23" s="39" customFormat="1" ht="30" customHeight="1">
      <c r="B372" s="25"/>
      <c r="C372" s="256">
        <v>2018</v>
      </c>
      <c r="D372" s="256"/>
      <c r="E372" s="20" t="s">
        <v>851</v>
      </c>
      <c r="F372" s="258" t="s">
        <v>850</v>
      </c>
      <c r="G372" s="258"/>
      <c r="H372" s="258"/>
      <c r="I372" s="20" t="s">
        <v>450</v>
      </c>
      <c r="J372" s="258" t="s">
        <v>17</v>
      </c>
      <c r="K372" s="258"/>
      <c r="L372" s="19" t="s">
        <v>18</v>
      </c>
      <c r="M372" s="19">
        <v>2</v>
      </c>
      <c r="N372" s="256" t="s">
        <v>19</v>
      </c>
      <c r="O372" s="256"/>
      <c r="P372" s="256"/>
      <c r="Q372" s="19" t="s">
        <v>18</v>
      </c>
      <c r="R372" s="38"/>
      <c r="S372" s="38"/>
      <c r="T372" s="38"/>
      <c r="U372" s="38"/>
      <c r="V372" s="38"/>
      <c r="W372" s="38">
        <f t="shared" si="5"/>
        <v>0</v>
      </c>
    </row>
    <row r="373" spans="2:23" s="41" customFormat="1" ht="30" customHeight="1">
      <c r="B373" s="24"/>
      <c r="C373" s="259">
        <v>2018</v>
      </c>
      <c r="D373" s="259"/>
      <c r="E373" s="8" t="s">
        <v>849</v>
      </c>
      <c r="F373" s="261" t="s">
        <v>848</v>
      </c>
      <c r="G373" s="261"/>
      <c r="H373" s="261"/>
      <c r="I373" s="8" t="s">
        <v>450</v>
      </c>
      <c r="J373" s="261" t="s">
        <v>17</v>
      </c>
      <c r="K373" s="261"/>
      <c r="L373" s="16" t="s">
        <v>18</v>
      </c>
      <c r="M373" s="16">
        <v>3</v>
      </c>
      <c r="N373" s="259" t="s">
        <v>19</v>
      </c>
      <c r="O373" s="259"/>
      <c r="P373" s="259"/>
      <c r="Q373" s="16" t="s">
        <v>18</v>
      </c>
      <c r="R373" s="40"/>
      <c r="S373" s="40"/>
      <c r="T373" s="40"/>
      <c r="U373" s="40"/>
      <c r="V373" s="40"/>
      <c r="W373" s="40">
        <f t="shared" si="5"/>
        <v>0</v>
      </c>
    </row>
    <row r="374" spans="2:23" ht="30" customHeight="1">
      <c r="B374" s="23"/>
      <c r="C374" s="249">
        <v>2018</v>
      </c>
      <c r="D374" s="249"/>
      <c r="E374" s="22" t="s">
        <v>847</v>
      </c>
      <c r="F374" s="270" t="s">
        <v>846</v>
      </c>
      <c r="G374" s="270"/>
      <c r="H374" s="270"/>
      <c r="I374" s="22" t="s">
        <v>450</v>
      </c>
      <c r="J374" s="270" t="s">
        <v>17</v>
      </c>
      <c r="K374" s="270"/>
      <c r="L374" s="21" t="s">
        <v>29</v>
      </c>
      <c r="M374" s="21">
        <v>4</v>
      </c>
      <c r="N374" s="249" t="s">
        <v>19</v>
      </c>
      <c r="O374" s="249"/>
      <c r="P374" s="249"/>
      <c r="Q374" s="21" t="s">
        <v>18</v>
      </c>
      <c r="W374" s="42">
        <f t="shared" si="5"/>
        <v>0</v>
      </c>
    </row>
    <row r="375" spans="2:23" s="41" customFormat="1" ht="30" customHeight="1">
      <c r="B375" s="24"/>
      <c r="C375" s="259">
        <v>2018</v>
      </c>
      <c r="D375" s="259"/>
      <c r="E375" s="8" t="s">
        <v>845</v>
      </c>
      <c r="F375" s="261" t="s">
        <v>844</v>
      </c>
      <c r="G375" s="261"/>
      <c r="H375" s="261"/>
      <c r="I375" s="8" t="s">
        <v>450</v>
      </c>
      <c r="J375" s="261" t="s">
        <v>17</v>
      </c>
      <c r="K375" s="261"/>
      <c r="L375" s="16" t="s">
        <v>18</v>
      </c>
      <c r="M375" s="16">
        <v>3</v>
      </c>
      <c r="N375" s="259" t="s">
        <v>19</v>
      </c>
      <c r="O375" s="259"/>
      <c r="P375" s="259"/>
      <c r="Q375" s="16" t="s">
        <v>18</v>
      </c>
      <c r="R375" s="40"/>
      <c r="S375" s="40"/>
      <c r="T375" s="40"/>
      <c r="U375" s="40"/>
      <c r="V375" s="40"/>
      <c r="W375" s="40">
        <f t="shared" si="5"/>
        <v>0</v>
      </c>
    </row>
    <row r="376" spans="2:23" ht="30" customHeight="1">
      <c r="B376" s="23"/>
      <c r="C376" s="249">
        <v>2018</v>
      </c>
      <c r="D376" s="249"/>
      <c r="E376" s="22" t="s">
        <v>843</v>
      </c>
      <c r="F376" s="270" t="s">
        <v>842</v>
      </c>
      <c r="G376" s="270"/>
      <c r="H376" s="270"/>
      <c r="I376" s="22" t="s">
        <v>450</v>
      </c>
      <c r="J376" s="270" t="s">
        <v>17</v>
      </c>
      <c r="K376" s="270"/>
      <c r="L376" s="21" t="s">
        <v>29</v>
      </c>
      <c r="M376" s="21">
        <v>4</v>
      </c>
      <c r="N376" s="249" t="s">
        <v>19</v>
      </c>
      <c r="O376" s="249"/>
      <c r="P376" s="249"/>
      <c r="Q376" s="21" t="s">
        <v>18</v>
      </c>
      <c r="W376" s="42">
        <f t="shared" si="5"/>
        <v>0</v>
      </c>
    </row>
    <row r="377" spans="2:23" s="41" customFormat="1" ht="30" customHeight="1">
      <c r="B377" s="24"/>
      <c r="C377" s="259">
        <v>2018</v>
      </c>
      <c r="D377" s="259"/>
      <c r="E377" s="8" t="s">
        <v>841</v>
      </c>
      <c r="F377" s="261" t="s">
        <v>840</v>
      </c>
      <c r="G377" s="261"/>
      <c r="H377" s="261"/>
      <c r="I377" s="8" t="s">
        <v>450</v>
      </c>
      <c r="J377" s="261" t="s">
        <v>17</v>
      </c>
      <c r="K377" s="261"/>
      <c r="L377" s="16" t="s">
        <v>18</v>
      </c>
      <c r="M377" s="16">
        <v>3</v>
      </c>
      <c r="N377" s="259" t="s">
        <v>19</v>
      </c>
      <c r="O377" s="259"/>
      <c r="P377" s="259"/>
      <c r="Q377" s="16" t="s">
        <v>18</v>
      </c>
      <c r="R377" s="40"/>
      <c r="S377" s="40"/>
      <c r="T377" s="40"/>
      <c r="U377" s="40"/>
      <c r="V377" s="40"/>
      <c r="W377" s="40">
        <f t="shared" si="5"/>
        <v>0</v>
      </c>
    </row>
    <row r="378" spans="2:23" ht="30" customHeight="1">
      <c r="B378" s="23"/>
      <c r="C378" s="249">
        <v>2018</v>
      </c>
      <c r="D378" s="249"/>
      <c r="E378" s="22" t="s">
        <v>839</v>
      </c>
      <c r="F378" s="270" t="s">
        <v>838</v>
      </c>
      <c r="G378" s="270"/>
      <c r="H378" s="270"/>
      <c r="I378" s="22" t="s">
        <v>450</v>
      </c>
      <c r="J378" s="270" t="s">
        <v>17</v>
      </c>
      <c r="K378" s="270"/>
      <c r="L378" s="21" t="s">
        <v>29</v>
      </c>
      <c r="M378" s="21">
        <v>4</v>
      </c>
      <c r="N378" s="249" t="s">
        <v>19</v>
      </c>
      <c r="O378" s="249"/>
      <c r="P378" s="249"/>
      <c r="Q378" s="21" t="s">
        <v>18</v>
      </c>
      <c r="W378" s="42">
        <f t="shared" si="5"/>
        <v>0</v>
      </c>
    </row>
    <row r="379" spans="2:23" s="41" customFormat="1" ht="30" customHeight="1">
      <c r="B379" s="24"/>
      <c r="C379" s="259">
        <v>2018</v>
      </c>
      <c r="D379" s="259"/>
      <c r="E379" s="8" t="s">
        <v>837</v>
      </c>
      <c r="F379" s="261" t="s">
        <v>836</v>
      </c>
      <c r="G379" s="261"/>
      <c r="H379" s="261"/>
      <c r="I379" s="8" t="s">
        <v>450</v>
      </c>
      <c r="J379" s="261" t="s">
        <v>17</v>
      </c>
      <c r="K379" s="261"/>
      <c r="L379" s="16" t="s">
        <v>18</v>
      </c>
      <c r="M379" s="16">
        <v>3</v>
      </c>
      <c r="N379" s="259" t="s">
        <v>19</v>
      </c>
      <c r="O379" s="259"/>
      <c r="P379" s="259"/>
      <c r="Q379" s="16" t="s">
        <v>18</v>
      </c>
      <c r="R379" s="40"/>
      <c r="S379" s="40"/>
      <c r="T379" s="40"/>
      <c r="U379" s="40"/>
      <c r="V379" s="40"/>
      <c r="W379" s="40">
        <f t="shared" si="5"/>
        <v>0</v>
      </c>
    </row>
    <row r="380" spans="2:23" ht="30" customHeight="1">
      <c r="B380" s="23"/>
      <c r="C380" s="249">
        <v>2018</v>
      </c>
      <c r="D380" s="249"/>
      <c r="E380" s="22" t="s">
        <v>835</v>
      </c>
      <c r="F380" s="270" t="s">
        <v>834</v>
      </c>
      <c r="G380" s="270"/>
      <c r="H380" s="270"/>
      <c r="I380" s="22" t="s">
        <v>450</v>
      </c>
      <c r="J380" s="270" t="s">
        <v>17</v>
      </c>
      <c r="K380" s="270"/>
      <c r="L380" s="21" t="s">
        <v>29</v>
      </c>
      <c r="M380" s="21">
        <v>4</v>
      </c>
      <c r="N380" s="249" t="s">
        <v>19</v>
      </c>
      <c r="O380" s="249"/>
      <c r="P380" s="249"/>
      <c r="Q380" s="21" t="s">
        <v>18</v>
      </c>
      <c r="W380" s="42">
        <f t="shared" si="5"/>
        <v>0</v>
      </c>
    </row>
    <row r="381" spans="2:23" s="41" customFormat="1" ht="30" customHeight="1">
      <c r="B381" s="24"/>
      <c r="C381" s="259">
        <v>2018</v>
      </c>
      <c r="D381" s="259"/>
      <c r="E381" s="8" t="s">
        <v>833</v>
      </c>
      <c r="F381" s="261" t="s">
        <v>832</v>
      </c>
      <c r="G381" s="261"/>
      <c r="H381" s="261"/>
      <c r="I381" s="8" t="s">
        <v>450</v>
      </c>
      <c r="J381" s="261" t="s">
        <v>17</v>
      </c>
      <c r="K381" s="261"/>
      <c r="L381" s="16" t="s">
        <v>18</v>
      </c>
      <c r="M381" s="16">
        <v>3</v>
      </c>
      <c r="N381" s="259" t="s">
        <v>19</v>
      </c>
      <c r="O381" s="259"/>
      <c r="P381" s="259"/>
      <c r="Q381" s="16" t="s">
        <v>18</v>
      </c>
      <c r="R381" s="40"/>
      <c r="S381" s="40"/>
      <c r="T381" s="40"/>
      <c r="U381" s="40"/>
      <c r="V381" s="40"/>
      <c r="W381" s="40">
        <f t="shared" si="5"/>
        <v>0</v>
      </c>
    </row>
    <row r="382" spans="2:23" ht="30" customHeight="1">
      <c r="B382" s="23"/>
      <c r="C382" s="249">
        <v>2018</v>
      </c>
      <c r="D382" s="249"/>
      <c r="E382" s="22" t="s">
        <v>831</v>
      </c>
      <c r="F382" s="270" t="s">
        <v>830</v>
      </c>
      <c r="G382" s="270"/>
      <c r="H382" s="270"/>
      <c r="I382" s="22" t="s">
        <v>450</v>
      </c>
      <c r="J382" s="270" t="s">
        <v>17</v>
      </c>
      <c r="K382" s="270"/>
      <c r="L382" s="21" t="s">
        <v>29</v>
      </c>
      <c r="M382" s="21">
        <v>4</v>
      </c>
      <c r="N382" s="249" t="s">
        <v>19</v>
      </c>
      <c r="O382" s="249"/>
      <c r="P382" s="249"/>
      <c r="Q382" s="21" t="s">
        <v>18</v>
      </c>
      <c r="W382" s="42">
        <f t="shared" si="5"/>
        <v>0</v>
      </c>
    </row>
    <row r="383" spans="2:23" s="39" customFormat="1" ht="30" customHeight="1">
      <c r="B383" s="25"/>
      <c r="C383" s="256">
        <v>2018</v>
      </c>
      <c r="D383" s="256"/>
      <c r="E383" s="20" t="s">
        <v>829</v>
      </c>
      <c r="F383" s="258" t="s">
        <v>828</v>
      </c>
      <c r="G383" s="258"/>
      <c r="H383" s="258"/>
      <c r="I383" s="20" t="s">
        <v>450</v>
      </c>
      <c r="J383" s="258" t="s">
        <v>17</v>
      </c>
      <c r="K383" s="258"/>
      <c r="L383" s="19" t="s">
        <v>18</v>
      </c>
      <c r="M383" s="19">
        <v>2</v>
      </c>
      <c r="N383" s="256" t="s">
        <v>19</v>
      </c>
      <c r="O383" s="256"/>
      <c r="P383" s="256"/>
      <c r="Q383" s="19" t="s">
        <v>18</v>
      </c>
      <c r="R383" s="38"/>
      <c r="S383" s="38"/>
      <c r="T383" s="38"/>
      <c r="U383" s="38">
        <f>U384+U397+U414+U424+U435+U459+U467+U476+U489</f>
        <v>0</v>
      </c>
      <c r="V383" s="38"/>
      <c r="W383" s="38">
        <f t="shared" si="5"/>
        <v>0</v>
      </c>
    </row>
    <row r="384" spans="2:23" s="41" customFormat="1" ht="30" customHeight="1">
      <c r="B384" s="24"/>
      <c r="C384" s="259">
        <v>2018</v>
      </c>
      <c r="D384" s="259"/>
      <c r="E384" s="8" t="s">
        <v>827</v>
      </c>
      <c r="F384" s="261" t="s">
        <v>826</v>
      </c>
      <c r="G384" s="261"/>
      <c r="H384" s="261"/>
      <c r="I384" s="8" t="s">
        <v>450</v>
      </c>
      <c r="J384" s="261" t="s">
        <v>17</v>
      </c>
      <c r="K384" s="261"/>
      <c r="L384" s="16" t="s">
        <v>18</v>
      </c>
      <c r="M384" s="16">
        <v>3</v>
      </c>
      <c r="N384" s="259" t="s">
        <v>19</v>
      </c>
      <c r="O384" s="259"/>
      <c r="P384" s="259"/>
      <c r="Q384" s="16" t="s">
        <v>18</v>
      </c>
      <c r="R384" s="40"/>
      <c r="S384" s="40"/>
      <c r="T384" s="40"/>
      <c r="U384" s="40"/>
      <c r="V384" s="40"/>
      <c r="W384" s="40">
        <f t="shared" si="5"/>
        <v>0</v>
      </c>
    </row>
    <row r="385" spans="2:23" ht="30" customHeight="1">
      <c r="B385" s="23"/>
      <c r="C385" s="249">
        <v>2018</v>
      </c>
      <c r="D385" s="249"/>
      <c r="E385" s="22" t="s">
        <v>825</v>
      </c>
      <c r="F385" s="270" t="s">
        <v>824</v>
      </c>
      <c r="G385" s="270"/>
      <c r="H385" s="270"/>
      <c r="I385" s="22" t="s">
        <v>450</v>
      </c>
      <c r="J385" s="270" t="s">
        <v>17</v>
      </c>
      <c r="K385" s="270"/>
      <c r="L385" s="21" t="s">
        <v>29</v>
      </c>
      <c r="M385" s="21">
        <v>4</v>
      </c>
      <c r="N385" s="249" t="s">
        <v>19</v>
      </c>
      <c r="O385" s="249"/>
      <c r="P385" s="249"/>
      <c r="Q385" s="21" t="s">
        <v>18</v>
      </c>
      <c r="W385" s="42">
        <f t="shared" si="5"/>
        <v>0</v>
      </c>
    </row>
    <row r="386" spans="2:23" ht="30" customHeight="1">
      <c r="B386" s="23"/>
      <c r="C386" s="249">
        <v>2018</v>
      </c>
      <c r="D386" s="249"/>
      <c r="E386" s="22" t="s">
        <v>823</v>
      </c>
      <c r="F386" s="270" t="s">
        <v>822</v>
      </c>
      <c r="G386" s="270"/>
      <c r="H386" s="270"/>
      <c r="I386" s="22" t="s">
        <v>450</v>
      </c>
      <c r="J386" s="270" t="s">
        <v>17</v>
      </c>
      <c r="K386" s="270"/>
      <c r="L386" s="21" t="s">
        <v>29</v>
      </c>
      <c r="M386" s="21">
        <v>4</v>
      </c>
      <c r="N386" s="249" t="s">
        <v>19</v>
      </c>
      <c r="O386" s="249"/>
      <c r="P386" s="249"/>
      <c r="Q386" s="21" t="s">
        <v>18</v>
      </c>
      <c r="W386" s="42">
        <f t="shared" si="5"/>
        <v>0</v>
      </c>
    </row>
    <row r="387" spans="2:23" ht="30" customHeight="1">
      <c r="B387" s="23"/>
      <c r="C387" s="249">
        <v>2018</v>
      </c>
      <c r="D387" s="249"/>
      <c r="E387" s="22" t="s">
        <v>821</v>
      </c>
      <c r="F387" s="270" t="s">
        <v>820</v>
      </c>
      <c r="G387" s="270"/>
      <c r="H387" s="270"/>
      <c r="I387" s="22" t="s">
        <v>450</v>
      </c>
      <c r="J387" s="270" t="s">
        <v>17</v>
      </c>
      <c r="K387" s="270"/>
      <c r="L387" s="21" t="s">
        <v>29</v>
      </c>
      <c r="M387" s="21">
        <v>4</v>
      </c>
      <c r="N387" s="249" t="s">
        <v>19</v>
      </c>
      <c r="O387" s="249"/>
      <c r="P387" s="249"/>
      <c r="Q387" s="21" t="s">
        <v>18</v>
      </c>
      <c r="W387" s="42">
        <f t="shared" ref="W387:W450" si="6">R387+S387+T387+U387+V387</f>
        <v>0</v>
      </c>
    </row>
    <row r="388" spans="2:23" ht="30" customHeight="1">
      <c r="B388" s="23"/>
      <c r="C388" s="249">
        <v>2018</v>
      </c>
      <c r="D388" s="249"/>
      <c r="E388" s="22" t="s">
        <v>819</v>
      </c>
      <c r="F388" s="270" t="s">
        <v>818</v>
      </c>
      <c r="G388" s="270"/>
      <c r="H388" s="270"/>
      <c r="I388" s="22" t="s">
        <v>450</v>
      </c>
      <c r="J388" s="270" t="s">
        <v>17</v>
      </c>
      <c r="K388" s="270"/>
      <c r="L388" s="21" t="s">
        <v>29</v>
      </c>
      <c r="M388" s="21">
        <v>4</v>
      </c>
      <c r="N388" s="249" t="s">
        <v>19</v>
      </c>
      <c r="O388" s="249"/>
      <c r="P388" s="249"/>
      <c r="Q388" s="21" t="s">
        <v>18</v>
      </c>
      <c r="W388" s="42">
        <f t="shared" si="6"/>
        <v>0</v>
      </c>
    </row>
    <row r="389" spans="2:23" ht="30" customHeight="1">
      <c r="B389" s="23"/>
      <c r="C389" s="249">
        <v>2018</v>
      </c>
      <c r="D389" s="249"/>
      <c r="E389" s="22" t="s">
        <v>817</v>
      </c>
      <c r="F389" s="270" t="s">
        <v>816</v>
      </c>
      <c r="G389" s="270"/>
      <c r="H389" s="270"/>
      <c r="I389" s="22" t="s">
        <v>450</v>
      </c>
      <c r="J389" s="270" t="s">
        <v>17</v>
      </c>
      <c r="K389" s="270"/>
      <c r="L389" s="21" t="s">
        <v>29</v>
      </c>
      <c r="M389" s="21">
        <v>4</v>
      </c>
      <c r="N389" s="249" t="s">
        <v>19</v>
      </c>
      <c r="O389" s="249"/>
      <c r="P389" s="249"/>
      <c r="Q389" s="21" t="s">
        <v>18</v>
      </c>
      <c r="W389" s="42">
        <f t="shared" si="6"/>
        <v>0</v>
      </c>
    </row>
    <row r="390" spans="2:23" ht="30" customHeight="1">
      <c r="B390" s="23"/>
      <c r="C390" s="249">
        <v>2018</v>
      </c>
      <c r="D390" s="249"/>
      <c r="E390" s="22" t="s">
        <v>815</v>
      </c>
      <c r="F390" s="270" t="s">
        <v>814</v>
      </c>
      <c r="G390" s="270"/>
      <c r="H390" s="270"/>
      <c r="I390" s="22" t="s">
        <v>450</v>
      </c>
      <c r="J390" s="270" t="s">
        <v>17</v>
      </c>
      <c r="K390" s="270"/>
      <c r="L390" s="21" t="s">
        <v>29</v>
      </c>
      <c r="M390" s="21">
        <v>4</v>
      </c>
      <c r="N390" s="249" t="s">
        <v>19</v>
      </c>
      <c r="O390" s="249"/>
      <c r="P390" s="249"/>
      <c r="Q390" s="21" t="s">
        <v>18</v>
      </c>
      <c r="W390" s="42">
        <f t="shared" si="6"/>
        <v>0</v>
      </c>
    </row>
    <row r="391" spans="2:23" ht="30" customHeight="1">
      <c r="B391" s="23"/>
      <c r="C391" s="249">
        <v>2018</v>
      </c>
      <c r="D391" s="249"/>
      <c r="E391" s="22" t="s">
        <v>813</v>
      </c>
      <c r="F391" s="270" t="s">
        <v>812</v>
      </c>
      <c r="G391" s="270"/>
      <c r="H391" s="270"/>
      <c r="I391" s="22" t="s">
        <v>450</v>
      </c>
      <c r="J391" s="270" t="s">
        <v>17</v>
      </c>
      <c r="K391" s="270"/>
      <c r="L391" s="21" t="s">
        <v>29</v>
      </c>
      <c r="M391" s="21">
        <v>4</v>
      </c>
      <c r="N391" s="249" t="s">
        <v>19</v>
      </c>
      <c r="O391" s="249"/>
      <c r="P391" s="249"/>
      <c r="Q391" s="21" t="s">
        <v>18</v>
      </c>
      <c r="W391" s="42">
        <f t="shared" si="6"/>
        <v>0</v>
      </c>
    </row>
    <row r="392" spans="2:23" ht="30" customHeight="1">
      <c r="B392" s="23"/>
      <c r="C392" s="249">
        <v>2018</v>
      </c>
      <c r="D392" s="249"/>
      <c r="E392" s="22" t="s">
        <v>811</v>
      </c>
      <c r="F392" s="270" t="s">
        <v>810</v>
      </c>
      <c r="G392" s="270"/>
      <c r="H392" s="270"/>
      <c r="I392" s="22" t="s">
        <v>450</v>
      </c>
      <c r="J392" s="270" t="s">
        <v>17</v>
      </c>
      <c r="K392" s="270"/>
      <c r="L392" s="21" t="s">
        <v>29</v>
      </c>
      <c r="M392" s="21">
        <v>4</v>
      </c>
      <c r="N392" s="249" t="s">
        <v>19</v>
      </c>
      <c r="O392" s="249"/>
      <c r="P392" s="249"/>
      <c r="Q392" s="21" t="s">
        <v>18</v>
      </c>
      <c r="W392" s="42">
        <f t="shared" si="6"/>
        <v>0</v>
      </c>
    </row>
    <row r="393" spans="2:23" ht="30" customHeight="1">
      <c r="B393" s="23"/>
      <c r="C393" s="249">
        <v>2018</v>
      </c>
      <c r="D393" s="249"/>
      <c r="E393" s="22" t="s">
        <v>809</v>
      </c>
      <c r="F393" s="270" t="s">
        <v>808</v>
      </c>
      <c r="G393" s="270"/>
      <c r="H393" s="270"/>
      <c r="I393" s="22" t="s">
        <v>450</v>
      </c>
      <c r="J393" s="270" t="s">
        <v>17</v>
      </c>
      <c r="K393" s="270"/>
      <c r="L393" s="21" t="s">
        <v>29</v>
      </c>
      <c r="M393" s="21">
        <v>4</v>
      </c>
      <c r="N393" s="249" t="s">
        <v>19</v>
      </c>
      <c r="O393" s="249"/>
      <c r="P393" s="249"/>
      <c r="Q393" s="21" t="s">
        <v>18</v>
      </c>
      <c r="W393" s="42">
        <f t="shared" si="6"/>
        <v>0</v>
      </c>
    </row>
    <row r="394" spans="2:23" ht="30" customHeight="1">
      <c r="B394" s="23"/>
      <c r="C394" s="249">
        <v>2018</v>
      </c>
      <c r="D394" s="249"/>
      <c r="E394" s="22" t="s">
        <v>807</v>
      </c>
      <c r="F394" s="270" t="s">
        <v>806</v>
      </c>
      <c r="G394" s="270"/>
      <c r="H394" s="270"/>
      <c r="I394" s="22" t="s">
        <v>450</v>
      </c>
      <c r="J394" s="270" t="s">
        <v>17</v>
      </c>
      <c r="K394" s="270"/>
      <c r="L394" s="21" t="s">
        <v>29</v>
      </c>
      <c r="M394" s="21">
        <v>4</v>
      </c>
      <c r="N394" s="249" t="s">
        <v>19</v>
      </c>
      <c r="O394" s="249"/>
      <c r="P394" s="249"/>
      <c r="Q394" s="21" t="s">
        <v>18</v>
      </c>
      <c r="W394" s="42">
        <f t="shared" si="6"/>
        <v>0</v>
      </c>
    </row>
    <row r="395" spans="2:23" ht="30" customHeight="1">
      <c r="B395" s="23"/>
      <c r="C395" s="249">
        <v>2018</v>
      </c>
      <c r="D395" s="249"/>
      <c r="E395" s="22" t="s">
        <v>805</v>
      </c>
      <c r="F395" s="270" t="s">
        <v>804</v>
      </c>
      <c r="G395" s="270"/>
      <c r="H395" s="270"/>
      <c r="I395" s="22" t="s">
        <v>450</v>
      </c>
      <c r="J395" s="270" t="s">
        <v>17</v>
      </c>
      <c r="K395" s="270"/>
      <c r="L395" s="21" t="s">
        <v>29</v>
      </c>
      <c r="M395" s="21">
        <v>4</v>
      </c>
      <c r="N395" s="249" t="s">
        <v>19</v>
      </c>
      <c r="O395" s="249"/>
      <c r="P395" s="249"/>
      <c r="Q395" s="21" t="s">
        <v>18</v>
      </c>
      <c r="W395" s="42">
        <f t="shared" si="6"/>
        <v>0</v>
      </c>
    </row>
    <row r="396" spans="2:23" ht="30" customHeight="1">
      <c r="B396" s="23"/>
      <c r="C396" s="249">
        <v>2018</v>
      </c>
      <c r="D396" s="249"/>
      <c r="E396" s="22" t="s">
        <v>803</v>
      </c>
      <c r="F396" s="270" t="s">
        <v>802</v>
      </c>
      <c r="G396" s="270"/>
      <c r="H396" s="270"/>
      <c r="I396" s="22" t="s">
        <v>450</v>
      </c>
      <c r="J396" s="270" t="s">
        <v>17</v>
      </c>
      <c r="K396" s="270"/>
      <c r="L396" s="21" t="s">
        <v>29</v>
      </c>
      <c r="M396" s="21">
        <v>4</v>
      </c>
      <c r="N396" s="249" t="s">
        <v>19</v>
      </c>
      <c r="O396" s="249"/>
      <c r="P396" s="249"/>
      <c r="Q396" s="21" t="s">
        <v>18</v>
      </c>
      <c r="W396" s="42">
        <f t="shared" si="6"/>
        <v>0</v>
      </c>
    </row>
    <row r="397" spans="2:23" s="41" customFormat="1" ht="30" customHeight="1">
      <c r="B397" s="24"/>
      <c r="C397" s="259">
        <v>2018</v>
      </c>
      <c r="D397" s="259"/>
      <c r="E397" s="8" t="s">
        <v>801</v>
      </c>
      <c r="F397" s="261" t="s">
        <v>800</v>
      </c>
      <c r="G397" s="261"/>
      <c r="H397" s="261"/>
      <c r="I397" s="8" t="s">
        <v>450</v>
      </c>
      <c r="J397" s="261" t="s">
        <v>17</v>
      </c>
      <c r="K397" s="261"/>
      <c r="L397" s="16" t="s">
        <v>18</v>
      </c>
      <c r="M397" s="16">
        <v>3</v>
      </c>
      <c r="N397" s="259" t="s">
        <v>19</v>
      </c>
      <c r="O397" s="259"/>
      <c r="P397" s="259"/>
      <c r="Q397" s="16" t="s">
        <v>18</v>
      </c>
      <c r="R397" s="40"/>
      <c r="S397" s="40"/>
      <c r="T397" s="40"/>
      <c r="U397" s="40"/>
      <c r="V397" s="40"/>
      <c r="W397" s="40">
        <f t="shared" si="6"/>
        <v>0</v>
      </c>
    </row>
    <row r="398" spans="2:23" ht="30" customHeight="1">
      <c r="B398" s="23"/>
      <c r="C398" s="249">
        <v>2018</v>
      </c>
      <c r="D398" s="249"/>
      <c r="E398" s="22" t="s">
        <v>799</v>
      </c>
      <c r="F398" s="270" t="s">
        <v>798</v>
      </c>
      <c r="G398" s="270"/>
      <c r="H398" s="270"/>
      <c r="I398" s="22" t="s">
        <v>450</v>
      </c>
      <c r="J398" s="270" t="s">
        <v>17</v>
      </c>
      <c r="K398" s="270"/>
      <c r="L398" s="21" t="s">
        <v>29</v>
      </c>
      <c r="M398" s="21">
        <v>4</v>
      </c>
      <c r="N398" s="249" t="s">
        <v>19</v>
      </c>
      <c r="O398" s="249"/>
      <c r="P398" s="249"/>
      <c r="Q398" s="21" t="s">
        <v>18</v>
      </c>
      <c r="W398" s="42">
        <f t="shared" si="6"/>
        <v>0</v>
      </c>
    </row>
    <row r="399" spans="2:23" ht="30" customHeight="1">
      <c r="B399" s="23"/>
      <c r="C399" s="249">
        <v>2018</v>
      </c>
      <c r="D399" s="249"/>
      <c r="E399" s="22" t="s">
        <v>797</v>
      </c>
      <c r="F399" s="270" t="s">
        <v>796</v>
      </c>
      <c r="G399" s="270"/>
      <c r="H399" s="270"/>
      <c r="I399" s="22" t="s">
        <v>450</v>
      </c>
      <c r="J399" s="270" t="s">
        <v>17</v>
      </c>
      <c r="K399" s="270"/>
      <c r="L399" s="21" t="s">
        <v>29</v>
      </c>
      <c r="M399" s="21">
        <v>4</v>
      </c>
      <c r="N399" s="249" t="s">
        <v>19</v>
      </c>
      <c r="O399" s="249"/>
      <c r="P399" s="249"/>
      <c r="Q399" s="21" t="s">
        <v>18</v>
      </c>
      <c r="W399" s="42">
        <f t="shared" si="6"/>
        <v>0</v>
      </c>
    </row>
    <row r="400" spans="2:23" ht="30" customHeight="1">
      <c r="B400" s="23"/>
      <c r="C400" s="249">
        <v>2018</v>
      </c>
      <c r="D400" s="249"/>
      <c r="E400" s="22" t="s">
        <v>795</v>
      </c>
      <c r="F400" s="270" t="s">
        <v>794</v>
      </c>
      <c r="G400" s="270"/>
      <c r="H400" s="270"/>
      <c r="I400" s="22" t="s">
        <v>450</v>
      </c>
      <c r="J400" s="270" t="s">
        <v>17</v>
      </c>
      <c r="K400" s="270"/>
      <c r="L400" s="21" t="s">
        <v>29</v>
      </c>
      <c r="M400" s="21">
        <v>4</v>
      </c>
      <c r="N400" s="249" t="s">
        <v>19</v>
      </c>
      <c r="O400" s="249"/>
      <c r="P400" s="249"/>
      <c r="Q400" s="21" t="s">
        <v>18</v>
      </c>
      <c r="W400" s="42">
        <f t="shared" si="6"/>
        <v>0</v>
      </c>
    </row>
    <row r="401" spans="2:23" ht="30" customHeight="1">
      <c r="B401" s="23"/>
      <c r="C401" s="249">
        <v>2018</v>
      </c>
      <c r="D401" s="249"/>
      <c r="E401" s="22" t="s">
        <v>793</v>
      </c>
      <c r="F401" s="270" t="s">
        <v>792</v>
      </c>
      <c r="G401" s="270"/>
      <c r="H401" s="270"/>
      <c r="I401" s="22" t="s">
        <v>450</v>
      </c>
      <c r="J401" s="270" t="s">
        <v>17</v>
      </c>
      <c r="K401" s="270"/>
      <c r="L401" s="21" t="s">
        <v>29</v>
      </c>
      <c r="M401" s="21">
        <v>4</v>
      </c>
      <c r="N401" s="249" t="s">
        <v>19</v>
      </c>
      <c r="O401" s="249"/>
      <c r="P401" s="249"/>
      <c r="Q401" s="21" t="s">
        <v>18</v>
      </c>
      <c r="W401" s="42">
        <f t="shared" si="6"/>
        <v>0</v>
      </c>
    </row>
    <row r="402" spans="2:23" ht="30" customHeight="1">
      <c r="B402" s="23"/>
      <c r="C402" s="249">
        <v>2018</v>
      </c>
      <c r="D402" s="249"/>
      <c r="E402" s="22" t="s">
        <v>791</v>
      </c>
      <c r="F402" s="270" t="s">
        <v>790</v>
      </c>
      <c r="G402" s="270"/>
      <c r="H402" s="270"/>
      <c r="I402" s="22" t="s">
        <v>450</v>
      </c>
      <c r="J402" s="270" t="s">
        <v>17</v>
      </c>
      <c r="K402" s="270"/>
      <c r="L402" s="21" t="s">
        <v>29</v>
      </c>
      <c r="M402" s="21">
        <v>4</v>
      </c>
      <c r="N402" s="249" t="s">
        <v>19</v>
      </c>
      <c r="O402" s="249"/>
      <c r="P402" s="249"/>
      <c r="Q402" s="21" t="s">
        <v>18</v>
      </c>
      <c r="W402" s="42">
        <f t="shared" si="6"/>
        <v>0</v>
      </c>
    </row>
    <row r="403" spans="2:23" ht="30" customHeight="1">
      <c r="B403" s="23"/>
      <c r="C403" s="249">
        <v>2018</v>
      </c>
      <c r="D403" s="249"/>
      <c r="E403" s="22" t="s">
        <v>789</v>
      </c>
      <c r="F403" s="270" t="s">
        <v>788</v>
      </c>
      <c r="G403" s="270"/>
      <c r="H403" s="270"/>
      <c r="I403" s="22" t="s">
        <v>450</v>
      </c>
      <c r="J403" s="270" t="s">
        <v>17</v>
      </c>
      <c r="K403" s="270"/>
      <c r="L403" s="21" t="s">
        <v>29</v>
      </c>
      <c r="M403" s="21">
        <v>4</v>
      </c>
      <c r="N403" s="249" t="s">
        <v>19</v>
      </c>
      <c r="O403" s="249"/>
      <c r="P403" s="249"/>
      <c r="Q403" s="21" t="s">
        <v>18</v>
      </c>
      <c r="W403" s="42">
        <f t="shared" si="6"/>
        <v>0</v>
      </c>
    </row>
    <row r="404" spans="2:23" ht="30" customHeight="1">
      <c r="B404" s="23"/>
      <c r="C404" s="249">
        <v>2018</v>
      </c>
      <c r="D404" s="249"/>
      <c r="E404" s="22" t="s">
        <v>787</v>
      </c>
      <c r="F404" s="270" t="s">
        <v>786</v>
      </c>
      <c r="G404" s="270"/>
      <c r="H404" s="270"/>
      <c r="I404" s="22" t="s">
        <v>450</v>
      </c>
      <c r="J404" s="270" t="s">
        <v>17</v>
      </c>
      <c r="K404" s="270"/>
      <c r="L404" s="21" t="s">
        <v>29</v>
      </c>
      <c r="M404" s="21">
        <v>4</v>
      </c>
      <c r="N404" s="249" t="s">
        <v>19</v>
      </c>
      <c r="O404" s="249"/>
      <c r="P404" s="249"/>
      <c r="Q404" s="21" t="s">
        <v>18</v>
      </c>
      <c r="W404" s="42">
        <f t="shared" si="6"/>
        <v>0</v>
      </c>
    </row>
    <row r="405" spans="2:23" ht="30" customHeight="1">
      <c r="B405" s="23"/>
      <c r="C405" s="249">
        <v>2018</v>
      </c>
      <c r="D405" s="249"/>
      <c r="E405" s="22" t="s">
        <v>785</v>
      </c>
      <c r="F405" s="270" t="s">
        <v>784</v>
      </c>
      <c r="G405" s="270"/>
      <c r="H405" s="270"/>
      <c r="I405" s="22" t="s">
        <v>450</v>
      </c>
      <c r="J405" s="270" t="s">
        <v>17</v>
      </c>
      <c r="K405" s="270"/>
      <c r="L405" s="21" t="s">
        <v>29</v>
      </c>
      <c r="M405" s="21">
        <v>4</v>
      </c>
      <c r="N405" s="249" t="s">
        <v>19</v>
      </c>
      <c r="O405" s="249"/>
      <c r="P405" s="249"/>
      <c r="Q405" s="21" t="s">
        <v>18</v>
      </c>
      <c r="W405" s="42">
        <f t="shared" si="6"/>
        <v>0</v>
      </c>
    </row>
    <row r="406" spans="2:23" ht="30" customHeight="1">
      <c r="B406" s="23"/>
      <c r="C406" s="249">
        <v>2018</v>
      </c>
      <c r="D406" s="249"/>
      <c r="E406" s="22" t="s">
        <v>783</v>
      </c>
      <c r="F406" s="270" t="s">
        <v>782</v>
      </c>
      <c r="G406" s="270"/>
      <c r="H406" s="270"/>
      <c r="I406" s="22" t="s">
        <v>450</v>
      </c>
      <c r="J406" s="270" t="s">
        <v>17</v>
      </c>
      <c r="K406" s="270"/>
      <c r="L406" s="21" t="s">
        <v>29</v>
      </c>
      <c r="M406" s="21">
        <v>4</v>
      </c>
      <c r="N406" s="249" t="s">
        <v>19</v>
      </c>
      <c r="O406" s="249"/>
      <c r="P406" s="249"/>
      <c r="Q406" s="21" t="s">
        <v>18</v>
      </c>
      <c r="W406" s="42">
        <f t="shared" si="6"/>
        <v>0</v>
      </c>
    </row>
    <row r="407" spans="2:23" ht="30" customHeight="1">
      <c r="B407" s="23"/>
      <c r="C407" s="249">
        <v>2018</v>
      </c>
      <c r="D407" s="249"/>
      <c r="E407" s="22" t="s">
        <v>781</v>
      </c>
      <c r="F407" s="270" t="s">
        <v>780</v>
      </c>
      <c r="G407" s="270"/>
      <c r="H407" s="270"/>
      <c r="I407" s="22" t="s">
        <v>450</v>
      </c>
      <c r="J407" s="270" t="s">
        <v>17</v>
      </c>
      <c r="K407" s="270"/>
      <c r="L407" s="21" t="s">
        <v>29</v>
      </c>
      <c r="M407" s="21">
        <v>4</v>
      </c>
      <c r="N407" s="249" t="s">
        <v>19</v>
      </c>
      <c r="O407" s="249"/>
      <c r="P407" s="249"/>
      <c r="Q407" s="21" t="s">
        <v>18</v>
      </c>
      <c r="W407" s="42">
        <f t="shared" si="6"/>
        <v>0</v>
      </c>
    </row>
    <row r="408" spans="2:23" ht="30" customHeight="1">
      <c r="B408" s="23"/>
      <c r="C408" s="249">
        <v>2018</v>
      </c>
      <c r="D408" s="249"/>
      <c r="E408" s="22" t="s">
        <v>779</v>
      </c>
      <c r="F408" s="270" t="s">
        <v>778</v>
      </c>
      <c r="G408" s="270"/>
      <c r="H408" s="270"/>
      <c r="I408" s="22" t="s">
        <v>450</v>
      </c>
      <c r="J408" s="270" t="s">
        <v>17</v>
      </c>
      <c r="K408" s="270"/>
      <c r="L408" s="21" t="s">
        <v>29</v>
      </c>
      <c r="M408" s="21">
        <v>4</v>
      </c>
      <c r="N408" s="249" t="s">
        <v>19</v>
      </c>
      <c r="O408" s="249"/>
      <c r="P408" s="249"/>
      <c r="Q408" s="21" t="s">
        <v>18</v>
      </c>
      <c r="W408" s="42">
        <f t="shared" si="6"/>
        <v>0</v>
      </c>
    </row>
    <row r="409" spans="2:23" ht="30" customHeight="1">
      <c r="B409" s="23"/>
      <c r="C409" s="249">
        <v>2018</v>
      </c>
      <c r="D409" s="249"/>
      <c r="E409" s="22" t="s">
        <v>777</v>
      </c>
      <c r="F409" s="270" t="s">
        <v>776</v>
      </c>
      <c r="G409" s="270"/>
      <c r="H409" s="270"/>
      <c r="I409" s="22" t="s">
        <v>450</v>
      </c>
      <c r="J409" s="270" t="s">
        <v>17</v>
      </c>
      <c r="K409" s="270"/>
      <c r="L409" s="21" t="s">
        <v>29</v>
      </c>
      <c r="M409" s="21">
        <v>4</v>
      </c>
      <c r="N409" s="249" t="s">
        <v>19</v>
      </c>
      <c r="O409" s="249"/>
      <c r="P409" s="249"/>
      <c r="Q409" s="21" t="s">
        <v>18</v>
      </c>
      <c r="W409" s="42">
        <f t="shared" si="6"/>
        <v>0</v>
      </c>
    </row>
    <row r="410" spans="2:23" ht="30" customHeight="1">
      <c r="B410" s="23"/>
      <c r="C410" s="249">
        <v>2018</v>
      </c>
      <c r="D410" s="249"/>
      <c r="E410" s="22" t="s">
        <v>775</v>
      </c>
      <c r="F410" s="270" t="s">
        <v>774</v>
      </c>
      <c r="G410" s="270"/>
      <c r="H410" s="270"/>
      <c r="I410" s="22" t="s">
        <v>450</v>
      </c>
      <c r="J410" s="270" t="s">
        <v>17</v>
      </c>
      <c r="K410" s="270"/>
      <c r="L410" s="21" t="s">
        <v>29</v>
      </c>
      <c r="M410" s="21">
        <v>4</v>
      </c>
      <c r="N410" s="249" t="s">
        <v>19</v>
      </c>
      <c r="O410" s="249"/>
      <c r="P410" s="249"/>
      <c r="Q410" s="21" t="s">
        <v>18</v>
      </c>
      <c r="W410" s="42">
        <f t="shared" si="6"/>
        <v>0</v>
      </c>
    </row>
    <row r="411" spans="2:23" ht="30" customHeight="1">
      <c r="B411" s="23"/>
      <c r="C411" s="249">
        <v>2018</v>
      </c>
      <c r="D411" s="249"/>
      <c r="E411" s="22" t="s">
        <v>773</v>
      </c>
      <c r="F411" s="270" t="s">
        <v>772</v>
      </c>
      <c r="G411" s="270"/>
      <c r="H411" s="270"/>
      <c r="I411" s="22" t="s">
        <v>450</v>
      </c>
      <c r="J411" s="270" t="s">
        <v>17</v>
      </c>
      <c r="K411" s="270"/>
      <c r="L411" s="21" t="s">
        <v>29</v>
      </c>
      <c r="M411" s="21">
        <v>4</v>
      </c>
      <c r="N411" s="249" t="s">
        <v>19</v>
      </c>
      <c r="O411" s="249"/>
      <c r="P411" s="249"/>
      <c r="Q411" s="21" t="s">
        <v>18</v>
      </c>
      <c r="W411" s="42">
        <f t="shared" si="6"/>
        <v>0</v>
      </c>
    </row>
    <row r="412" spans="2:23" ht="30" customHeight="1">
      <c r="B412" s="23"/>
      <c r="C412" s="249">
        <v>2018</v>
      </c>
      <c r="D412" s="249"/>
      <c r="E412" s="22" t="s">
        <v>771</v>
      </c>
      <c r="F412" s="270" t="s">
        <v>770</v>
      </c>
      <c r="G412" s="270"/>
      <c r="H412" s="270"/>
      <c r="I412" s="22" t="s">
        <v>450</v>
      </c>
      <c r="J412" s="270" t="s">
        <v>17</v>
      </c>
      <c r="K412" s="270"/>
      <c r="L412" s="21" t="s">
        <v>29</v>
      </c>
      <c r="M412" s="21">
        <v>4</v>
      </c>
      <c r="N412" s="249" t="s">
        <v>19</v>
      </c>
      <c r="O412" s="249"/>
      <c r="P412" s="249"/>
      <c r="Q412" s="21" t="s">
        <v>18</v>
      </c>
      <c r="W412" s="42">
        <f t="shared" si="6"/>
        <v>0</v>
      </c>
    </row>
    <row r="413" spans="2:23" ht="30" customHeight="1">
      <c r="B413" s="23"/>
      <c r="C413" s="249">
        <v>2018</v>
      </c>
      <c r="D413" s="249"/>
      <c r="E413" s="22" t="s">
        <v>769</v>
      </c>
      <c r="F413" s="270" t="s">
        <v>768</v>
      </c>
      <c r="G413" s="270"/>
      <c r="H413" s="270"/>
      <c r="I413" s="22" t="s">
        <v>450</v>
      </c>
      <c r="J413" s="270" t="s">
        <v>17</v>
      </c>
      <c r="K413" s="270"/>
      <c r="L413" s="21" t="s">
        <v>29</v>
      </c>
      <c r="M413" s="21">
        <v>4</v>
      </c>
      <c r="N413" s="249" t="s">
        <v>19</v>
      </c>
      <c r="O413" s="249"/>
      <c r="P413" s="249"/>
      <c r="Q413" s="21" t="s">
        <v>18</v>
      </c>
      <c r="W413" s="42">
        <f t="shared" si="6"/>
        <v>0</v>
      </c>
    </row>
    <row r="414" spans="2:23" s="41" customFormat="1" ht="30" customHeight="1">
      <c r="B414" s="24"/>
      <c r="C414" s="259">
        <v>2018</v>
      </c>
      <c r="D414" s="259"/>
      <c r="E414" s="8" t="s">
        <v>767</v>
      </c>
      <c r="F414" s="261" t="s">
        <v>766</v>
      </c>
      <c r="G414" s="261"/>
      <c r="H414" s="261"/>
      <c r="I414" s="8" t="s">
        <v>450</v>
      </c>
      <c r="J414" s="261" t="s">
        <v>17</v>
      </c>
      <c r="K414" s="261"/>
      <c r="L414" s="16" t="s">
        <v>18</v>
      </c>
      <c r="M414" s="16">
        <v>3</v>
      </c>
      <c r="N414" s="259" t="s">
        <v>19</v>
      </c>
      <c r="O414" s="259"/>
      <c r="P414" s="259"/>
      <c r="Q414" s="16" t="s">
        <v>18</v>
      </c>
      <c r="R414" s="40"/>
      <c r="S414" s="40"/>
      <c r="T414" s="40"/>
      <c r="U414" s="40"/>
      <c r="V414" s="40"/>
      <c r="W414" s="40">
        <f t="shared" si="6"/>
        <v>0</v>
      </c>
    </row>
    <row r="415" spans="2:23" ht="30" customHeight="1">
      <c r="B415" s="23"/>
      <c r="C415" s="249">
        <v>2018</v>
      </c>
      <c r="D415" s="249"/>
      <c r="E415" s="22" t="s">
        <v>765</v>
      </c>
      <c r="F415" s="270" t="s">
        <v>764</v>
      </c>
      <c r="G415" s="270"/>
      <c r="H415" s="270"/>
      <c r="I415" s="22" t="s">
        <v>450</v>
      </c>
      <c r="J415" s="270" t="s">
        <v>17</v>
      </c>
      <c r="K415" s="270"/>
      <c r="L415" s="21" t="s">
        <v>29</v>
      </c>
      <c r="M415" s="21">
        <v>4</v>
      </c>
      <c r="N415" s="249" t="s">
        <v>19</v>
      </c>
      <c r="O415" s="249"/>
      <c r="P415" s="249"/>
      <c r="Q415" s="21" t="s">
        <v>18</v>
      </c>
      <c r="R415" s="34"/>
      <c r="S415" s="34"/>
      <c r="T415" s="34"/>
      <c r="U415" s="34"/>
      <c r="V415" s="34"/>
      <c r="W415" s="34">
        <f t="shared" si="6"/>
        <v>0</v>
      </c>
    </row>
    <row r="416" spans="2:23" ht="30" customHeight="1">
      <c r="B416" s="23"/>
      <c r="C416" s="249">
        <v>2018</v>
      </c>
      <c r="D416" s="249"/>
      <c r="E416" s="22" t="s">
        <v>763</v>
      </c>
      <c r="F416" s="270" t="s">
        <v>762</v>
      </c>
      <c r="G416" s="270"/>
      <c r="H416" s="270"/>
      <c r="I416" s="22" t="s">
        <v>450</v>
      </c>
      <c r="J416" s="270" t="s">
        <v>17</v>
      </c>
      <c r="K416" s="270"/>
      <c r="L416" s="21" t="s">
        <v>29</v>
      </c>
      <c r="M416" s="21">
        <v>4</v>
      </c>
      <c r="N416" s="249" t="s">
        <v>19</v>
      </c>
      <c r="O416" s="249"/>
      <c r="P416" s="249"/>
      <c r="Q416" s="21" t="s">
        <v>18</v>
      </c>
      <c r="W416" s="42">
        <f t="shared" si="6"/>
        <v>0</v>
      </c>
    </row>
    <row r="417" spans="1:23" ht="30" customHeight="1">
      <c r="B417" s="23"/>
      <c r="C417" s="249">
        <v>2018</v>
      </c>
      <c r="D417" s="249"/>
      <c r="E417" s="22" t="s">
        <v>761</v>
      </c>
      <c r="F417" s="270" t="s">
        <v>760</v>
      </c>
      <c r="G417" s="270"/>
      <c r="H417" s="270"/>
      <c r="I417" s="22" t="s">
        <v>450</v>
      </c>
      <c r="J417" s="270" t="s">
        <v>17</v>
      </c>
      <c r="K417" s="270"/>
      <c r="L417" s="21" t="s">
        <v>29</v>
      </c>
      <c r="M417" s="21">
        <v>4</v>
      </c>
      <c r="N417" s="249" t="s">
        <v>19</v>
      </c>
      <c r="O417" s="249"/>
      <c r="P417" s="249"/>
      <c r="Q417" s="21" t="s">
        <v>18</v>
      </c>
      <c r="W417" s="42">
        <f t="shared" si="6"/>
        <v>0</v>
      </c>
    </row>
    <row r="418" spans="1:23" ht="30" customHeight="1">
      <c r="B418" s="23"/>
      <c r="C418" s="249">
        <v>2018</v>
      </c>
      <c r="D418" s="249"/>
      <c r="E418" s="22" t="s">
        <v>759</v>
      </c>
      <c r="F418" s="270" t="s">
        <v>758</v>
      </c>
      <c r="G418" s="270"/>
      <c r="H418" s="270"/>
      <c r="I418" s="22" t="s">
        <v>450</v>
      </c>
      <c r="J418" s="270" t="s">
        <v>17</v>
      </c>
      <c r="K418" s="270"/>
      <c r="L418" s="21" t="s">
        <v>29</v>
      </c>
      <c r="M418" s="21">
        <v>4</v>
      </c>
      <c r="N418" s="249" t="s">
        <v>19</v>
      </c>
      <c r="O418" s="249"/>
      <c r="P418" s="249"/>
      <c r="Q418" s="21" t="s">
        <v>18</v>
      </c>
      <c r="W418" s="42">
        <f t="shared" si="6"/>
        <v>0</v>
      </c>
    </row>
    <row r="419" spans="1:23" ht="30" customHeight="1">
      <c r="B419" s="23"/>
      <c r="C419" s="249">
        <v>2018</v>
      </c>
      <c r="D419" s="249"/>
      <c r="E419" s="22" t="s">
        <v>757</v>
      </c>
      <c r="F419" s="270" t="s">
        <v>756</v>
      </c>
      <c r="G419" s="270"/>
      <c r="H419" s="270"/>
      <c r="I419" s="22" t="s">
        <v>450</v>
      </c>
      <c r="J419" s="270" t="s">
        <v>17</v>
      </c>
      <c r="K419" s="270"/>
      <c r="L419" s="21" t="s">
        <v>29</v>
      </c>
      <c r="M419" s="21">
        <v>4</v>
      </c>
      <c r="N419" s="249" t="s">
        <v>19</v>
      </c>
      <c r="O419" s="249"/>
      <c r="P419" s="249"/>
      <c r="Q419" s="21" t="s">
        <v>18</v>
      </c>
      <c r="W419" s="42">
        <f t="shared" si="6"/>
        <v>0</v>
      </c>
    </row>
    <row r="420" spans="1:23" ht="30" customHeight="1">
      <c r="B420" s="23"/>
      <c r="C420" s="249">
        <v>2018</v>
      </c>
      <c r="D420" s="249"/>
      <c r="E420" s="22" t="s">
        <v>755</v>
      </c>
      <c r="F420" s="270" t="s">
        <v>754</v>
      </c>
      <c r="G420" s="270"/>
      <c r="H420" s="270"/>
      <c r="I420" s="22" t="s">
        <v>450</v>
      </c>
      <c r="J420" s="270" t="s">
        <v>17</v>
      </c>
      <c r="K420" s="270"/>
      <c r="L420" s="21" t="s">
        <v>29</v>
      </c>
      <c r="M420" s="21">
        <v>4</v>
      </c>
      <c r="N420" s="249" t="s">
        <v>19</v>
      </c>
      <c r="O420" s="249"/>
      <c r="P420" s="249"/>
      <c r="Q420" s="21" t="s">
        <v>18</v>
      </c>
      <c r="W420" s="42">
        <f t="shared" si="6"/>
        <v>0</v>
      </c>
    </row>
    <row r="421" spans="1:23" ht="30" customHeight="1">
      <c r="B421" s="23"/>
      <c r="C421" s="249">
        <v>2018</v>
      </c>
      <c r="D421" s="249"/>
      <c r="E421" s="22" t="s">
        <v>753</v>
      </c>
      <c r="F421" s="270" t="s">
        <v>752</v>
      </c>
      <c r="G421" s="270"/>
      <c r="H421" s="270"/>
      <c r="I421" s="22" t="s">
        <v>450</v>
      </c>
      <c r="J421" s="270" t="s">
        <v>17</v>
      </c>
      <c r="K421" s="270"/>
      <c r="L421" s="21" t="s">
        <v>29</v>
      </c>
      <c r="M421" s="21">
        <v>4</v>
      </c>
      <c r="N421" s="249" t="s">
        <v>19</v>
      </c>
      <c r="O421" s="249"/>
      <c r="P421" s="249"/>
      <c r="Q421" s="21" t="s">
        <v>18</v>
      </c>
      <c r="W421" s="42">
        <f t="shared" si="6"/>
        <v>0</v>
      </c>
    </row>
    <row r="422" spans="1:23" ht="30" customHeight="1">
      <c r="B422" s="23"/>
      <c r="C422" s="249">
        <v>2018</v>
      </c>
      <c r="D422" s="249"/>
      <c r="E422" s="22" t="s">
        <v>751</v>
      </c>
      <c r="F422" s="270" t="s">
        <v>750</v>
      </c>
      <c r="G422" s="270"/>
      <c r="H422" s="270"/>
      <c r="I422" s="22" t="s">
        <v>450</v>
      </c>
      <c r="J422" s="270" t="s">
        <v>17</v>
      </c>
      <c r="K422" s="270"/>
      <c r="L422" s="21" t="s">
        <v>29</v>
      </c>
      <c r="M422" s="21">
        <v>4</v>
      </c>
      <c r="N422" s="249" t="s">
        <v>19</v>
      </c>
      <c r="O422" s="249"/>
      <c r="P422" s="249"/>
      <c r="Q422" s="21" t="s">
        <v>18</v>
      </c>
      <c r="W422" s="42">
        <f t="shared" si="6"/>
        <v>0</v>
      </c>
    </row>
    <row r="423" spans="1:23" ht="30" customHeight="1">
      <c r="B423" s="23"/>
      <c r="C423" s="249">
        <v>2018</v>
      </c>
      <c r="D423" s="249"/>
      <c r="E423" s="22" t="s">
        <v>749</v>
      </c>
      <c r="F423" s="270" t="s">
        <v>748</v>
      </c>
      <c r="G423" s="270"/>
      <c r="H423" s="270"/>
      <c r="I423" s="22" t="s">
        <v>450</v>
      </c>
      <c r="J423" s="270" t="s">
        <v>17</v>
      </c>
      <c r="K423" s="270"/>
      <c r="L423" s="21" t="s">
        <v>29</v>
      </c>
      <c r="M423" s="21">
        <v>4</v>
      </c>
      <c r="N423" s="249" t="s">
        <v>19</v>
      </c>
      <c r="O423" s="249"/>
      <c r="P423" s="249"/>
      <c r="Q423" s="21" t="s">
        <v>18</v>
      </c>
      <c r="W423" s="42">
        <f t="shared" si="6"/>
        <v>0</v>
      </c>
    </row>
    <row r="424" spans="1:23" s="41" customFormat="1" ht="30" customHeight="1">
      <c r="B424" s="28"/>
      <c r="C424" s="259">
        <v>2018</v>
      </c>
      <c r="D424" s="259"/>
      <c r="E424" s="8" t="s">
        <v>747</v>
      </c>
      <c r="F424" s="261" t="s">
        <v>746</v>
      </c>
      <c r="G424" s="261"/>
      <c r="H424" s="261"/>
      <c r="I424" s="8" t="s">
        <v>450</v>
      </c>
      <c r="J424" s="261" t="s">
        <v>17</v>
      </c>
      <c r="K424" s="261"/>
      <c r="L424" s="16" t="s">
        <v>18</v>
      </c>
      <c r="M424" s="16">
        <v>3</v>
      </c>
      <c r="N424" s="259" t="s">
        <v>19</v>
      </c>
      <c r="O424" s="259"/>
      <c r="P424" s="259"/>
      <c r="Q424" s="16" t="s">
        <v>18</v>
      </c>
      <c r="R424" s="40"/>
      <c r="S424" s="40"/>
      <c r="T424" s="40"/>
      <c r="U424" s="40"/>
      <c r="V424" s="40"/>
      <c r="W424" s="40">
        <f t="shared" si="6"/>
        <v>0</v>
      </c>
    </row>
    <row r="425" spans="1:23" ht="30" customHeight="1">
      <c r="B425" s="23"/>
      <c r="C425" s="249">
        <v>2018</v>
      </c>
      <c r="D425" s="249"/>
      <c r="E425" s="22" t="s">
        <v>745</v>
      </c>
      <c r="F425" s="270" t="s">
        <v>744</v>
      </c>
      <c r="G425" s="270"/>
      <c r="H425" s="270"/>
      <c r="I425" s="22" t="s">
        <v>450</v>
      </c>
      <c r="J425" s="270" t="s">
        <v>17</v>
      </c>
      <c r="K425" s="270"/>
      <c r="L425" s="21" t="s">
        <v>29</v>
      </c>
      <c r="M425" s="21">
        <v>4</v>
      </c>
      <c r="N425" s="249" t="s">
        <v>19</v>
      </c>
      <c r="O425" s="249"/>
      <c r="P425" s="249"/>
      <c r="Q425" s="21" t="s">
        <v>18</v>
      </c>
      <c r="W425" s="42">
        <f t="shared" si="6"/>
        <v>0</v>
      </c>
    </row>
    <row r="426" spans="1:23" ht="30" customHeight="1">
      <c r="B426" s="23"/>
      <c r="C426" s="249">
        <v>2018</v>
      </c>
      <c r="D426" s="249"/>
      <c r="E426" s="22" t="s">
        <v>743</v>
      </c>
      <c r="F426" s="270" t="s">
        <v>742</v>
      </c>
      <c r="G426" s="270"/>
      <c r="H426" s="270"/>
      <c r="I426" s="22" t="s">
        <v>450</v>
      </c>
      <c r="J426" s="270" t="s">
        <v>17</v>
      </c>
      <c r="K426" s="270"/>
      <c r="L426" s="21" t="s">
        <v>29</v>
      </c>
      <c r="M426" s="21">
        <v>4</v>
      </c>
      <c r="N426" s="249" t="s">
        <v>19</v>
      </c>
      <c r="O426" s="249"/>
      <c r="P426" s="249"/>
      <c r="Q426" s="21" t="s">
        <v>18</v>
      </c>
      <c r="W426" s="42">
        <f t="shared" si="6"/>
        <v>0</v>
      </c>
    </row>
    <row r="427" spans="1:23" ht="30" customHeight="1">
      <c r="A427" s="26"/>
      <c r="C427" s="249">
        <v>2018</v>
      </c>
      <c r="D427" s="249"/>
      <c r="E427" s="22" t="s">
        <v>741</v>
      </c>
      <c r="F427" s="270" t="s">
        <v>740</v>
      </c>
      <c r="G427" s="270"/>
      <c r="H427" s="270"/>
      <c r="I427" s="22" t="s">
        <v>450</v>
      </c>
      <c r="J427" s="270" t="s">
        <v>17</v>
      </c>
      <c r="K427" s="270"/>
      <c r="L427" s="21" t="s">
        <v>29</v>
      </c>
      <c r="M427" s="21">
        <v>4</v>
      </c>
      <c r="N427" s="249" t="s">
        <v>19</v>
      </c>
      <c r="O427" s="249"/>
      <c r="P427" s="249"/>
      <c r="Q427" s="21" t="s">
        <v>18</v>
      </c>
      <c r="W427" s="42">
        <f t="shared" si="6"/>
        <v>0</v>
      </c>
    </row>
    <row r="428" spans="1:23" ht="30" customHeight="1">
      <c r="B428" s="23"/>
      <c r="C428" s="249">
        <v>2018</v>
      </c>
      <c r="D428" s="249"/>
      <c r="E428" s="22" t="s">
        <v>739</v>
      </c>
      <c r="F428" s="270" t="s">
        <v>738</v>
      </c>
      <c r="G428" s="270"/>
      <c r="H428" s="270"/>
      <c r="I428" s="22" t="s">
        <v>450</v>
      </c>
      <c r="J428" s="270" t="s">
        <v>17</v>
      </c>
      <c r="K428" s="270"/>
      <c r="L428" s="21" t="s">
        <v>29</v>
      </c>
      <c r="M428" s="21">
        <v>4</v>
      </c>
      <c r="N428" s="249" t="s">
        <v>19</v>
      </c>
      <c r="O428" s="249"/>
      <c r="P428" s="249"/>
      <c r="Q428" s="21" t="s">
        <v>18</v>
      </c>
      <c r="W428" s="42">
        <f t="shared" si="6"/>
        <v>0</v>
      </c>
    </row>
    <row r="429" spans="1:23" ht="30" customHeight="1">
      <c r="A429" s="26"/>
      <c r="C429" s="249">
        <v>2018</v>
      </c>
      <c r="D429" s="249"/>
      <c r="E429" s="22" t="s">
        <v>737</v>
      </c>
      <c r="F429" s="270" t="s">
        <v>736</v>
      </c>
      <c r="G429" s="270"/>
      <c r="H429" s="270"/>
      <c r="I429" s="22" t="s">
        <v>450</v>
      </c>
      <c r="J429" s="270" t="s">
        <v>17</v>
      </c>
      <c r="K429" s="270"/>
      <c r="L429" s="21" t="s">
        <v>29</v>
      </c>
      <c r="M429" s="21">
        <v>4</v>
      </c>
      <c r="N429" s="249" t="s">
        <v>19</v>
      </c>
      <c r="O429" s="249"/>
      <c r="P429" s="249"/>
      <c r="Q429" s="21" t="s">
        <v>18</v>
      </c>
      <c r="W429" s="42">
        <f t="shared" si="6"/>
        <v>0</v>
      </c>
    </row>
    <row r="430" spans="1:23" ht="30" customHeight="1">
      <c r="B430" s="23"/>
      <c r="C430" s="249">
        <v>2018</v>
      </c>
      <c r="D430" s="249"/>
      <c r="E430" s="22" t="s">
        <v>735</v>
      </c>
      <c r="F430" s="270" t="s">
        <v>734</v>
      </c>
      <c r="G430" s="270"/>
      <c r="H430" s="270"/>
      <c r="I430" s="22" t="s">
        <v>450</v>
      </c>
      <c r="J430" s="270" t="s">
        <v>17</v>
      </c>
      <c r="K430" s="270"/>
      <c r="L430" s="21" t="s">
        <v>29</v>
      </c>
      <c r="M430" s="21">
        <v>4</v>
      </c>
      <c r="N430" s="249" t="s">
        <v>19</v>
      </c>
      <c r="O430" s="249"/>
      <c r="P430" s="249"/>
      <c r="Q430" s="21" t="s">
        <v>18</v>
      </c>
      <c r="W430" s="42">
        <f t="shared" si="6"/>
        <v>0</v>
      </c>
    </row>
    <row r="431" spans="1:23" ht="30" customHeight="1">
      <c r="B431" s="23"/>
      <c r="C431" s="249">
        <v>2018</v>
      </c>
      <c r="D431" s="249"/>
      <c r="E431" s="22" t="s">
        <v>733</v>
      </c>
      <c r="F431" s="270" t="s">
        <v>732</v>
      </c>
      <c r="G431" s="270"/>
      <c r="H431" s="270"/>
      <c r="I431" s="22" t="s">
        <v>450</v>
      </c>
      <c r="J431" s="270" t="s">
        <v>17</v>
      </c>
      <c r="K431" s="270"/>
      <c r="L431" s="21" t="s">
        <v>29</v>
      </c>
      <c r="M431" s="21">
        <v>4</v>
      </c>
      <c r="N431" s="249" t="s">
        <v>19</v>
      </c>
      <c r="O431" s="249"/>
      <c r="P431" s="249"/>
      <c r="Q431" s="21" t="s">
        <v>18</v>
      </c>
      <c r="W431" s="42">
        <f t="shared" si="6"/>
        <v>0</v>
      </c>
    </row>
    <row r="432" spans="1:23" ht="30" customHeight="1">
      <c r="B432" s="23"/>
      <c r="C432" s="249">
        <v>2018</v>
      </c>
      <c r="D432" s="249"/>
      <c r="E432" s="22" t="s">
        <v>731</v>
      </c>
      <c r="F432" s="270" t="s">
        <v>730</v>
      </c>
      <c r="G432" s="270"/>
      <c r="H432" s="270"/>
      <c r="I432" s="22" t="s">
        <v>450</v>
      </c>
      <c r="J432" s="270" t="s">
        <v>17</v>
      </c>
      <c r="K432" s="270"/>
      <c r="L432" s="21" t="s">
        <v>29</v>
      </c>
      <c r="M432" s="21">
        <v>4</v>
      </c>
      <c r="N432" s="249" t="s">
        <v>19</v>
      </c>
      <c r="O432" s="249"/>
      <c r="P432" s="249"/>
      <c r="Q432" s="21" t="s">
        <v>18</v>
      </c>
      <c r="W432" s="42">
        <f t="shared" si="6"/>
        <v>0</v>
      </c>
    </row>
    <row r="433" spans="2:23" ht="30" customHeight="1">
      <c r="B433" s="23"/>
      <c r="C433" s="249">
        <v>2018</v>
      </c>
      <c r="D433" s="249"/>
      <c r="E433" s="22" t="s">
        <v>729</v>
      </c>
      <c r="F433" s="270" t="s">
        <v>728</v>
      </c>
      <c r="G433" s="270"/>
      <c r="H433" s="270"/>
      <c r="I433" s="22" t="s">
        <v>450</v>
      </c>
      <c r="J433" s="270" t="s">
        <v>17</v>
      </c>
      <c r="K433" s="270"/>
      <c r="L433" s="21" t="s">
        <v>29</v>
      </c>
      <c r="M433" s="21">
        <v>4</v>
      </c>
      <c r="N433" s="249" t="s">
        <v>19</v>
      </c>
      <c r="O433" s="249"/>
      <c r="P433" s="249"/>
      <c r="Q433" s="21" t="s">
        <v>18</v>
      </c>
      <c r="W433" s="42">
        <f t="shared" si="6"/>
        <v>0</v>
      </c>
    </row>
    <row r="434" spans="2:23" ht="30" customHeight="1">
      <c r="B434" s="23"/>
      <c r="C434" s="249">
        <v>2018</v>
      </c>
      <c r="D434" s="249"/>
      <c r="E434" s="22" t="s">
        <v>727</v>
      </c>
      <c r="F434" s="270" t="s">
        <v>726</v>
      </c>
      <c r="G434" s="270"/>
      <c r="H434" s="270"/>
      <c r="I434" s="22" t="s">
        <v>450</v>
      </c>
      <c r="J434" s="270" t="s">
        <v>17</v>
      </c>
      <c r="K434" s="270"/>
      <c r="L434" s="21" t="s">
        <v>29</v>
      </c>
      <c r="M434" s="21">
        <v>4</v>
      </c>
      <c r="N434" s="249" t="s">
        <v>19</v>
      </c>
      <c r="O434" s="249"/>
      <c r="P434" s="249"/>
      <c r="Q434" s="21" t="s">
        <v>18</v>
      </c>
      <c r="W434" s="42">
        <f t="shared" si="6"/>
        <v>0</v>
      </c>
    </row>
    <row r="435" spans="2:23" s="41" customFormat="1" ht="30" customHeight="1">
      <c r="B435" s="24"/>
      <c r="C435" s="259">
        <v>2018</v>
      </c>
      <c r="D435" s="259"/>
      <c r="E435" s="8" t="s">
        <v>725</v>
      </c>
      <c r="F435" s="261" t="s">
        <v>724</v>
      </c>
      <c r="G435" s="261"/>
      <c r="H435" s="261"/>
      <c r="I435" s="8" t="s">
        <v>450</v>
      </c>
      <c r="J435" s="261" t="s">
        <v>17</v>
      </c>
      <c r="K435" s="261"/>
      <c r="L435" s="16" t="s">
        <v>18</v>
      </c>
      <c r="M435" s="16">
        <v>3</v>
      </c>
      <c r="N435" s="259" t="s">
        <v>19</v>
      </c>
      <c r="O435" s="259"/>
      <c r="P435" s="259"/>
      <c r="Q435" s="16" t="s">
        <v>18</v>
      </c>
      <c r="R435" s="40"/>
      <c r="S435" s="40"/>
      <c r="T435" s="40"/>
      <c r="U435" s="40"/>
      <c r="V435" s="40"/>
      <c r="W435" s="40">
        <f t="shared" si="6"/>
        <v>0</v>
      </c>
    </row>
    <row r="436" spans="2:23" ht="30" customHeight="1">
      <c r="B436" s="23"/>
      <c r="C436" s="249">
        <v>2018</v>
      </c>
      <c r="D436" s="249"/>
      <c r="E436" s="22" t="s">
        <v>723</v>
      </c>
      <c r="F436" s="270" t="s">
        <v>722</v>
      </c>
      <c r="G436" s="270"/>
      <c r="H436" s="270"/>
      <c r="I436" s="22" t="s">
        <v>450</v>
      </c>
      <c r="J436" s="270" t="s">
        <v>17</v>
      </c>
      <c r="K436" s="270"/>
      <c r="L436" s="21" t="s">
        <v>29</v>
      </c>
      <c r="M436" s="21">
        <v>4</v>
      </c>
      <c r="N436" s="249" t="s">
        <v>19</v>
      </c>
      <c r="O436" s="249"/>
      <c r="P436" s="249"/>
      <c r="Q436" s="21" t="s">
        <v>18</v>
      </c>
      <c r="W436" s="42">
        <f t="shared" si="6"/>
        <v>0</v>
      </c>
    </row>
    <row r="437" spans="2:23" ht="30" customHeight="1">
      <c r="B437" s="23"/>
      <c r="C437" s="249">
        <v>2018</v>
      </c>
      <c r="D437" s="249"/>
      <c r="E437" s="22" t="s">
        <v>721</v>
      </c>
      <c r="F437" s="270" t="s">
        <v>720</v>
      </c>
      <c r="G437" s="270"/>
      <c r="H437" s="270"/>
      <c r="I437" s="22" t="s">
        <v>450</v>
      </c>
      <c r="J437" s="270" t="s">
        <v>17</v>
      </c>
      <c r="K437" s="270"/>
      <c r="L437" s="21" t="s">
        <v>29</v>
      </c>
      <c r="M437" s="21">
        <v>4</v>
      </c>
      <c r="N437" s="249" t="s">
        <v>19</v>
      </c>
      <c r="O437" s="249"/>
      <c r="P437" s="249"/>
      <c r="Q437" s="21" t="s">
        <v>18</v>
      </c>
      <c r="W437" s="42">
        <f t="shared" si="6"/>
        <v>0</v>
      </c>
    </row>
    <row r="438" spans="2:23" ht="30" customHeight="1">
      <c r="B438" s="23"/>
      <c r="C438" s="249">
        <v>2018</v>
      </c>
      <c r="D438" s="249"/>
      <c r="E438" s="22" t="s">
        <v>719</v>
      </c>
      <c r="F438" s="270" t="s">
        <v>718</v>
      </c>
      <c r="G438" s="270"/>
      <c r="H438" s="270"/>
      <c r="I438" s="22" t="s">
        <v>450</v>
      </c>
      <c r="J438" s="270" t="s">
        <v>17</v>
      </c>
      <c r="K438" s="270"/>
      <c r="L438" s="21" t="s">
        <v>18</v>
      </c>
      <c r="M438" s="21">
        <v>4</v>
      </c>
      <c r="N438" s="249" t="s">
        <v>19</v>
      </c>
      <c r="O438" s="249"/>
      <c r="P438" s="249"/>
      <c r="Q438" s="21" t="s">
        <v>18</v>
      </c>
      <c r="W438" s="42">
        <f t="shared" si="6"/>
        <v>0</v>
      </c>
    </row>
    <row r="439" spans="2:23" ht="47.25" customHeight="1">
      <c r="B439" s="26"/>
      <c r="C439" s="249">
        <v>2018</v>
      </c>
      <c r="D439" s="249"/>
      <c r="E439" s="22" t="s">
        <v>717</v>
      </c>
      <c r="F439" s="270" t="s">
        <v>716</v>
      </c>
      <c r="G439" s="270"/>
      <c r="H439" s="270"/>
      <c r="I439" s="22" t="s">
        <v>450</v>
      </c>
      <c r="J439" s="270" t="s">
        <v>17</v>
      </c>
      <c r="K439" s="270"/>
      <c r="L439" s="21" t="s">
        <v>29</v>
      </c>
      <c r="M439" s="21">
        <v>5</v>
      </c>
      <c r="N439" s="249" t="s">
        <v>19</v>
      </c>
      <c r="O439" s="249"/>
      <c r="P439" s="249"/>
      <c r="Q439" s="21" t="s">
        <v>18</v>
      </c>
      <c r="W439" s="42">
        <f t="shared" si="6"/>
        <v>0</v>
      </c>
    </row>
    <row r="440" spans="2:23" ht="30" customHeight="1">
      <c r="B440" s="26"/>
      <c r="C440" s="249">
        <v>2018</v>
      </c>
      <c r="D440" s="249"/>
      <c r="E440" s="22" t="s">
        <v>715</v>
      </c>
      <c r="F440" s="270" t="s">
        <v>714</v>
      </c>
      <c r="G440" s="270"/>
      <c r="H440" s="270"/>
      <c r="I440" s="22" t="s">
        <v>450</v>
      </c>
      <c r="J440" s="270" t="s">
        <v>17</v>
      </c>
      <c r="K440" s="270"/>
      <c r="L440" s="21" t="s">
        <v>29</v>
      </c>
      <c r="M440" s="21">
        <v>5</v>
      </c>
      <c r="N440" s="249" t="s">
        <v>19</v>
      </c>
      <c r="O440" s="249"/>
      <c r="P440" s="249"/>
      <c r="Q440" s="21" t="s">
        <v>18</v>
      </c>
      <c r="W440" s="42">
        <f t="shared" si="6"/>
        <v>0</v>
      </c>
    </row>
    <row r="441" spans="2:23" ht="41.25" customHeight="1">
      <c r="B441" s="23"/>
      <c r="C441" s="249">
        <v>2018</v>
      </c>
      <c r="D441" s="249"/>
      <c r="E441" s="22" t="s">
        <v>713</v>
      </c>
      <c r="F441" s="270" t="s">
        <v>711</v>
      </c>
      <c r="G441" s="270"/>
      <c r="H441" s="270"/>
      <c r="I441" s="22" t="s">
        <v>450</v>
      </c>
      <c r="J441" s="270" t="s">
        <v>17</v>
      </c>
      <c r="K441" s="270"/>
      <c r="L441" s="21" t="s">
        <v>18</v>
      </c>
      <c r="M441" s="21">
        <v>4</v>
      </c>
      <c r="N441" s="249" t="s">
        <v>19</v>
      </c>
      <c r="O441" s="249"/>
      <c r="P441" s="249"/>
      <c r="Q441" s="21" t="s">
        <v>18</v>
      </c>
      <c r="R441" s="27"/>
      <c r="S441" s="27"/>
      <c r="T441" s="27"/>
      <c r="U441" s="27"/>
      <c r="V441" s="27"/>
      <c r="W441" s="27">
        <f t="shared" si="6"/>
        <v>0</v>
      </c>
    </row>
    <row r="442" spans="2:23" ht="30" customHeight="1">
      <c r="B442" s="26"/>
      <c r="C442" s="249">
        <v>2018</v>
      </c>
      <c r="D442" s="249"/>
      <c r="E442" s="22" t="s">
        <v>712</v>
      </c>
      <c r="F442" s="270" t="s">
        <v>711</v>
      </c>
      <c r="G442" s="270"/>
      <c r="H442" s="270"/>
      <c r="I442" s="22" t="s">
        <v>450</v>
      </c>
      <c r="J442" s="270" t="s">
        <v>17</v>
      </c>
      <c r="K442" s="270"/>
      <c r="L442" s="21" t="s">
        <v>29</v>
      </c>
      <c r="M442" s="21">
        <v>5</v>
      </c>
      <c r="N442" s="249" t="s">
        <v>19</v>
      </c>
      <c r="O442" s="249"/>
      <c r="P442" s="249"/>
      <c r="Q442" s="21" t="s">
        <v>18</v>
      </c>
      <c r="W442" s="42">
        <f t="shared" si="6"/>
        <v>0</v>
      </c>
    </row>
    <row r="443" spans="2:23" ht="30" customHeight="1">
      <c r="B443" s="26"/>
      <c r="C443" s="249">
        <v>2018</v>
      </c>
      <c r="D443" s="249"/>
      <c r="E443" s="22" t="s">
        <v>710</v>
      </c>
      <c r="F443" s="270" t="s">
        <v>709</v>
      </c>
      <c r="G443" s="270"/>
      <c r="H443" s="270"/>
      <c r="I443" s="22" t="s">
        <v>450</v>
      </c>
      <c r="J443" s="270" t="s">
        <v>17</v>
      </c>
      <c r="K443" s="270"/>
      <c r="L443" s="21" t="s">
        <v>29</v>
      </c>
      <c r="M443" s="21">
        <v>5</v>
      </c>
      <c r="N443" s="249" t="s">
        <v>19</v>
      </c>
      <c r="O443" s="249"/>
      <c r="P443" s="249"/>
      <c r="Q443" s="21" t="s">
        <v>18</v>
      </c>
      <c r="W443" s="42">
        <f t="shared" si="6"/>
        <v>0</v>
      </c>
    </row>
    <row r="444" spans="2:23" ht="30" customHeight="1">
      <c r="B444" s="23"/>
      <c r="C444" s="249">
        <v>2018</v>
      </c>
      <c r="D444" s="249"/>
      <c r="E444" s="22" t="s">
        <v>708</v>
      </c>
      <c r="F444" s="270" t="s">
        <v>706</v>
      </c>
      <c r="G444" s="270"/>
      <c r="H444" s="270"/>
      <c r="I444" s="22" t="s">
        <v>450</v>
      </c>
      <c r="J444" s="270" t="s">
        <v>17</v>
      </c>
      <c r="K444" s="270"/>
      <c r="L444" s="21" t="s">
        <v>18</v>
      </c>
      <c r="M444" s="21">
        <v>4</v>
      </c>
      <c r="N444" s="249" t="s">
        <v>19</v>
      </c>
      <c r="O444" s="249"/>
      <c r="P444" s="249"/>
      <c r="Q444" s="21" t="s">
        <v>18</v>
      </c>
      <c r="W444" s="42">
        <f t="shared" si="6"/>
        <v>0</v>
      </c>
    </row>
    <row r="445" spans="2:23" ht="30" customHeight="1">
      <c r="B445" s="26"/>
      <c r="C445" s="249">
        <v>2018</v>
      </c>
      <c r="D445" s="249"/>
      <c r="E445" s="22" t="s">
        <v>707</v>
      </c>
      <c r="F445" s="270" t="s">
        <v>706</v>
      </c>
      <c r="G445" s="270"/>
      <c r="H445" s="270"/>
      <c r="I445" s="22" t="s">
        <v>450</v>
      </c>
      <c r="J445" s="270" t="s">
        <v>17</v>
      </c>
      <c r="K445" s="270"/>
      <c r="L445" s="21" t="s">
        <v>29</v>
      </c>
      <c r="M445" s="21">
        <v>5</v>
      </c>
      <c r="N445" s="249" t="s">
        <v>19</v>
      </c>
      <c r="O445" s="249"/>
      <c r="P445" s="249"/>
      <c r="Q445" s="21" t="s">
        <v>18</v>
      </c>
      <c r="W445" s="42">
        <f t="shared" si="6"/>
        <v>0</v>
      </c>
    </row>
    <row r="446" spans="2:23" ht="30" customHeight="1">
      <c r="B446" s="26"/>
      <c r="C446" s="249">
        <v>2018</v>
      </c>
      <c r="D446" s="249"/>
      <c r="E446" s="22" t="s">
        <v>705</v>
      </c>
      <c r="F446" s="270" t="s">
        <v>704</v>
      </c>
      <c r="G446" s="270"/>
      <c r="H446" s="270"/>
      <c r="I446" s="22" t="s">
        <v>450</v>
      </c>
      <c r="J446" s="270" t="s">
        <v>17</v>
      </c>
      <c r="K446" s="270"/>
      <c r="L446" s="21" t="s">
        <v>29</v>
      </c>
      <c r="M446" s="21">
        <v>5</v>
      </c>
      <c r="N446" s="249" t="s">
        <v>19</v>
      </c>
      <c r="O446" s="249"/>
      <c r="P446" s="249"/>
      <c r="Q446" s="21" t="s">
        <v>18</v>
      </c>
      <c r="W446" s="42">
        <f t="shared" si="6"/>
        <v>0</v>
      </c>
    </row>
    <row r="447" spans="2:23" ht="30" customHeight="1">
      <c r="B447" s="23"/>
      <c r="C447" s="249">
        <v>2018</v>
      </c>
      <c r="D447" s="249"/>
      <c r="E447" s="22" t="s">
        <v>703</v>
      </c>
      <c r="F447" s="270" t="s">
        <v>701</v>
      </c>
      <c r="G447" s="270"/>
      <c r="H447" s="270"/>
      <c r="I447" s="22" t="s">
        <v>450</v>
      </c>
      <c r="J447" s="270" t="s">
        <v>17</v>
      </c>
      <c r="K447" s="270"/>
      <c r="L447" s="21" t="s">
        <v>18</v>
      </c>
      <c r="M447" s="21">
        <v>4</v>
      </c>
      <c r="N447" s="249" t="s">
        <v>19</v>
      </c>
      <c r="O447" s="249"/>
      <c r="P447" s="249"/>
      <c r="Q447" s="21" t="s">
        <v>18</v>
      </c>
      <c r="W447" s="42">
        <f t="shared" si="6"/>
        <v>0</v>
      </c>
    </row>
    <row r="448" spans="2:23" ht="30" customHeight="1">
      <c r="B448" s="26"/>
      <c r="C448" s="249">
        <v>2018</v>
      </c>
      <c r="D448" s="249"/>
      <c r="E448" s="22" t="s">
        <v>702</v>
      </c>
      <c r="F448" s="270" t="s">
        <v>701</v>
      </c>
      <c r="G448" s="270"/>
      <c r="H448" s="270"/>
      <c r="I448" s="22" t="s">
        <v>450</v>
      </c>
      <c r="J448" s="270" t="s">
        <v>17</v>
      </c>
      <c r="K448" s="270"/>
      <c r="L448" s="21" t="s">
        <v>29</v>
      </c>
      <c r="M448" s="21">
        <v>5</v>
      </c>
      <c r="N448" s="249" t="s">
        <v>19</v>
      </c>
      <c r="O448" s="249"/>
      <c r="P448" s="249"/>
      <c r="Q448" s="21" t="s">
        <v>18</v>
      </c>
      <c r="W448" s="42">
        <f t="shared" si="6"/>
        <v>0</v>
      </c>
    </row>
    <row r="449" spans="2:23" ht="30" customHeight="1">
      <c r="B449" s="26"/>
      <c r="C449" s="249">
        <v>2018</v>
      </c>
      <c r="D449" s="249"/>
      <c r="E449" s="22" t="s">
        <v>700</v>
      </c>
      <c r="F449" s="270" t="s">
        <v>699</v>
      </c>
      <c r="G449" s="270"/>
      <c r="H449" s="270"/>
      <c r="I449" s="22" t="s">
        <v>450</v>
      </c>
      <c r="J449" s="270" t="s">
        <v>17</v>
      </c>
      <c r="K449" s="270"/>
      <c r="L449" s="21" t="s">
        <v>29</v>
      </c>
      <c r="M449" s="21">
        <v>5</v>
      </c>
      <c r="N449" s="249" t="s">
        <v>19</v>
      </c>
      <c r="O449" s="249"/>
      <c r="P449" s="249"/>
      <c r="Q449" s="21" t="s">
        <v>18</v>
      </c>
      <c r="W449" s="42">
        <f t="shared" si="6"/>
        <v>0</v>
      </c>
    </row>
    <row r="450" spans="2:23" ht="30" customHeight="1">
      <c r="B450" s="23"/>
      <c r="C450" s="249">
        <v>2018</v>
      </c>
      <c r="D450" s="249"/>
      <c r="E450" s="22" t="s">
        <v>698</v>
      </c>
      <c r="F450" s="270" t="s">
        <v>697</v>
      </c>
      <c r="G450" s="270"/>
      <c r="H450" s="270"/>
      <c r="I450" s="22" t="s">
        <v>450</v>
      </c>
      <c r="J450" s="270" t="s">
        <v>17</v>
      </c>
      <c r="K450" s="270"/>
      <c r="L450" s="21" t="s">
        <v>29</v>
      </c>
      <c r="M450" s="21">
        <v>4</v>
      </c>
      <c r="N450" s="249" t="s">
        <v>19</v>
      </c>
      <c r="O450" s="249"/>
      <c r="P450" s="249"/>
      <c r="Q450" s="21" t="s">
        <v>18</v>
      </c>
      <c r="W450" s="42">
        <f t="shared" si="6"/>
        <v>0</v>
      </c>
    </row>
    <row r="451" spans="2:23" ht="30" customHeight="1">
      <c r="B451" s="23"/>
      <c r="C451" s="249">
        <v>2018</v>
      </c>
      <c r="D451" s="249"/>
      <c r="E451" s="22" t="s">
        <v>696</v>
      </c>
      <c r="F451" s="270" t="s">
        <v>695</v>
      </c>
      <c r="G451" s="270"/>
      <c r="H451" s="270"/>
      <c r="I451" s="22" t="s">
        <v>450</v>
      </c>
      <c r="J451" s="270" t="s">
        <v>17</v>
      </c>
      <c r="K451" s="270"/>
      <c r="L451" s="21" t="s">
        <v>29</v>
      </c>
      <c r="M451" s="21">
        <v>4</v>
      </c>
      <c r="N451" s="249" t="s">
        <v>19</v>
      </c>
      <c r="O451" s="249"/>
      <c r="P451" s="249"/>
      <c r="Q451" s="21" t="s">
        <v>18</v>
      </c>
      <c r="W451" s="42">
        <f t="shared" ref="W451:W514" si="7">R451+S451+T451+U451+V451</f>
        <v>0</v>
      </c>
    </row>
    <row r="452" spans="2:23" ht="30" customHeight="1">
      <c r="B452" s="23"/>
      <c r="C452" s="249">
        <v>2018</v>
      </c>
      <c r="D452" s="249"/>
      <c r="E452" s="22" t="s">
        <v>694</v>
      </c>
      <c r="F452" s="270" t="s">
        <v>693</v>
      </c>
      <c r="G452" s="270"/>
      <c r="H452" s="270"/>
      <c r="I452" s="22" t="s">
        <v>450</v>
      </c>
      <c r="J452" s="270" t="s">
        <v>17</v>
      </c>
      <c r="K452" s="270"/>
      <c r="L452" s="21" t="s">
        <v>29</v>
      </c>
      <c r="M452" s="21">
        <v>4</v>
      </c>
      <c r="N452" s="249" t="s">
        <v>19</v>
      </c>
      <c r="O452" s="249"/>
      <c r="P452" s="249"/>
      <c r="Q452" s="21" t="s">
        <v>18</v>
      </c>
      <c r="W452" s="42">
        <f t="shared" si="7"/>
        <v>0</v>
      </c>
    </row>
    <row r="453" spans="2:23" ht="30" customHeight="1">
      <c r="B453" s="23"/>
      <c r="C453" s="249">
        <v>2018</v>
      </c>
      <c r="D453" s="249"/>
      <c r="E453" s="22" t="s">
        <v>692</v>
      </c>
      <c r="F453" s="270" t="s">
        <v>691</v>
      </c>
      <c r="G453" s="270"/>
      <c r="H453" s="270"/>
      <c r="I453" s="22" t="s">
        <v>450</v>
      </c>
      <c r="J453" s="270" t="s">
        <v>17</v>
      </c>
      <c r="K453" s="270"/>
      <c r="L453" s="21" t="s">
        <v>29</v>
      </c>
      <c r="M453" s="21">
        <v>4</v>
      </c>
      <c r="N453" s="249" t="s">
        <v>19</v>
      </c>
      <c r="O453" s="249"/>
      <c r="P453" s="249"/>
      <c r="Q453" s="21" t="s">
        <v>18</v>
      </c>
      <c r="W453" s="42">
        <f t="shared" si="7"/>
        <v>0</v>
      </c>
    </row>
    <row r="454" spans="2:23" ht="30" customHeight="1">
      <c r="B454" s="23"/>
      <c r="C454" s="249">
        <v>2018</v>
      </c>
      <c r="D454" s="249"/>
      <c r="E454" s="22" t="s">
        <v>690</v>
      </c>
      <c r="F454" s="270" t="s">
        <v>688</v>
      </c>
      <c r="G454" s="270"/>
      <c r="H454" s="270"/>
      <c r="I454" s="22" t="s">
        <v>450</v>
      </c>
      <c r="J454" s="270" t="s">
        <v>17</v>
      </c>
      <c r="K454" s="270"/>
      <c r="L454" s="21" t="s">
        <v>18</v>
      </c>
      <c r="M454" s="21">
        <v>4</v>
      </c>
      <c r="N454" s="249" t="s">
        <v>19</v>
      </c>
      <c r="O454" s="249"/>
      <c r="P454" s="249"/>
      <c r="Q454" s="21" t="s">
        <v>18</v>
      </c>
      <c r="W454" s="42">
        <f t="shared" si="7"/>
        <v>0</v>
      </c>
    </row>
    <row r="455" spans="2:23" ht="30" customHeight="1">
      <c r="B455" s="26"/>
      <c r="C455" s="249">
        <v>2018</v>
      </c>
      <c r="D455" s="249"/>
      <c r="E455" s="22" t="s">
        <v>689</v>
      </c>
      <c r="F455" s="270" t="s">
        <v>688</v>
      </c>
      <c r="G455" s="270"/>
      <c r="H455" s="270"/>
      <c r="I455" s="22" t="s">
        <v>450</v>
      </c>
      <c r="J455" s="270" t="s">
        <v>17</v>
      </c>
      <c r="K455" s="270"/>
      <c r="L455" s="21" t="s">
        <v>29</v>
      </c>
      <c r="M455" s="21">
        <v>5</v>
      </c>
      <c r="N455" s="249" t="s">
        <v>19</v>
      </c>
      <c r="O455" s="249"/>
      <c r="P455" s="249"/>
      <c r="Q455" s="21" t="s">
        <v>18</v>
      </c>
      <c r="W455" s="42">
        <f t="shared" si="7"/>
        <v>0</v>
      </c>
    </row>
    <row r="456" spans="2:23" ht="30" customHeight="1">
      <c r="B456" s="26"/>
      <c r="C456" s="249">
        <v>2018</v>
      </c>
      <c r="D456" s="249"/>
      <c r="E456" s="22" t="s">
        <v>687</v>
      </c>
      <c r="F456" s="270" t="s">
        <v>686</v>
      </c>
      <c r="G456" s="270"/>
      <c r="H456" s="270"/>
      <c r="I456" s="22" t="s">
        <v>450</v>
      </c>
      <c r="J456" s="270" t="s">
        <v>17</v>
      </c>
      <c r="K456" s="270"/>
      <c r="L456" s="21" t="s">
        <v>29</v>
      </c>
      <c r="M456" s="21">
        <v>5</v>
      </c>
      <c r="N456" s="249" t="s">
        <v>19</v>
      </c>
      <c r="O456" s="249"/>
      <c r="P456" s="249"/>
      <c r="Q456" s="21" t="s">
        <v>18</v>
      </c>
      <c r="W456" s="42">
        <f t="shared" si="7"/>
        <v>0</v>
      </c>
    </row>
    <row r="457" spans="2:23" ht="30" customHeight="1">
      <c r="B457" s="23"/>
      <c r="C457" s="249">
        <v>2018</v>
      </c>
      <c r="D457" s="249"/>
      <c r="E457" s="22" t="s">
        <v>685</v>
      </c>
      <c r="F457" s="270" t="s">
        <v>684</v>
      </c>
      <c r="G457" s="270"/>
      <c r="H457" s="270"/>
      <c r="I457" s="22" t="s">
        <v>450</v>
      </c>
      <c r="J457" s="270" t="s">
        <v>17</v>
      </c>
      <c r="K457" s="270"/>
      <c r="L457" s="21" t="s">
        <v>29</v>
      </c>
      <c r="M457" s="21">
        <v>4</v>
      </c>
      <c r="N457" s="249" t="s">
        <v>19</v>
      </c>
      <c r="O457" s="249"/>
      <c r="P457" s="249"/>
      <c r="Q457" s="21" t="s">
        <v>18</v>
      </c>
      <c r="W457" s="42">
        <f t="shared" si="7"/>
        <v>0</v>
      </c>
    </row>
    <row r="458" spans="2:23" ht="30" customHeight="1">
      <c r="B458" s="23"/>
      <c r="C458" s="249">
        <v>2018</v>
      </c>
      <c r="D458" s="249"/>
      <c r="E458" s="22" t="s">
        <v>683</v>
      </c>
      <c r="F458" s="270" t="s">
        <v>682</v>
      </c>
      <c r="G458" s="270"/>
      <c r="H458" s="270"/>
      <c r="I458" s="22" t="s">
        <v>450</v>
      </c>
      <c r="J458" s="270" t="s">
        <v>17</v>
      </c>
      <c r="K458" s="270"/>
      <c r="L458" s="21" t="s">
        <v>29</v>
      </c>
      <c r="M458" s="21">
        <v>4</v>
      </c>
      <c r="N458" s="249" t="s">
        <v>19</v>
      </c>
      <c r="O458" s="249"/>
      <c r="P458" s="249"/>
      <c r="Q458" s="21" t="s">
        <v>18</v>
      </c>
      <c r="W458" s="42">
        <f t="shared" si="7"/>
        <v>0</v>
      </c>
    </row>
    <row r="459" spans="2:23" s="41" customFormat="1" ht="30" customHeight="1">
      <c r="B459" s="24"/>
      <c r="C459" s="259">
        <v>2018</v>
      </c>
      <c r="D459" s="259"/>
      <c r="E459" s="8" t="s">
        <v>681</v>
      </c>
      <c r="F459" s="261" t="s">
        <v>679</v>
      </c>
      <c r="G459" s="261"/>
      <c r="H459" s="261"/>
      <c r="I459" s="8" t="s">
        <v>450</v>
      </c>
      <c r="J459" s="261" t="s">
        <v>17</v>
      </c>
      <c r="K459" s="261"/>
      <c r="L459" s="16" t="s">
        <v>18</v>
      </c>
      <c r="M459" s="16">
        <v>3</v>
      </c>
      <c r="N459" s="259" t="s">
        <v>19</v>
      </c>
      <c r="O459" s="259"/>
      <c r="P459" s="259"/>
      <c r="Q459" s="16" t="s">
        <v>18</v>
      </c>
      <c r="R459" s="40"/>
      <c r="S459" s="40"/>
      <c r="T459" s="40"/>
      <c r="U459" s="40"/>
      <c r="V459" s="40"/>
      <c r="W459" s="40">
        <f t="shared" si="7"/>
        <v>0</v>
      </c>
    </row>
    <row r="460" spans="2:23" ht="30" customHeight="1">
      <c r="B460" s="23"/>
      <c r="C460" s="249">
        <v>2018</v>
      </c>
      <c r="D460" s="249"/>
      <c r="E460" s="22" t="s">
        <v>680</v>
      </c>
      <c r="F460" s="270" t="s">
        <v>679</v>
      </c>
      <c r="G460" s="270"/>
      <c r="H460" s="270"/>
      <c r="I460" s="22" t="s">
        <v>450</v>
      </c>
      <c r="J460" s="270" t="s">
        <v>17</v>
      </c>
      <c r="K460" s="270"/>
      <c r="L460" s="21" t="s">
        <v>18</v>
      </c>
      <c r="M460" s="21">
        <v>4</v>
      </c>
      <c r="N460" s="249" t="s">
        <v>19</v>
      </c>
      <c r="O460" s="249"/>
      <c r="P460" s="249"/>
      <c r="Q460" s="21" t="s">
        <v>18</v>
      </c>
      <c r="W460" s="42">
        <f t="shared" si="7"/>
        <v>0</v>
      </c>
    </row>
    <row r="461" spans="2:23" ht="30" customHeight="1">
      <c r="B461" s="26"/>
      <c r="C461" s="249">
        <v>2018</v>
      </c>
      <c r="D461" s="249"/>
      <c r="E461" s="22" t="s">
        <v>678</v>
      </c>
      <c r="F461" s="270" t="s">
        <v>677</v>
      </c>
      <c r="G461" s="270"/>
      <c r="H461" s="270"/>
      <c r="I461" s="22" t="s">
        <v>450</v>
      </c>
      <c r="J461" s="270" t="s">
        <v>17</v>
      </c>
      <c r="K461" s="270"/>
      <c r="L461" s="21" t="s">
        <v>29</v>
      </c>
      <c r="M461" s="21">
        <v>5</v>
      </c>
      <c r="N461" s="249" t="s">
        <v>19</v>
      </c>
      <c r="O461" s="249"/>
      <c r="P461" s="249"/>
      <c r="Q461" s="21" t="s">
        <v>18</v>
      </c>
      <c r="W461" s="42">
        <f t="shared" si="7"/>
        <v>0</v>
      </c>
    </row>
    <row r="462" spans="2:23" ht="30" customHeight="1">
      <c r="B462" s="26"/>
      <c r="C462" s="249">
        <v>2018</v>
      </c>
      <c r="D462" s="249"/>
      <c r="E462" s="22" t="s">
        <v>676</v>
      </c>
      <c r="F462" s="270" t="s">
        <v>675</v>
      </c>
      <c r="G462" s="270"/>
      <c r="H462" s="270"/>
      <c r="I462" s="22" t="s">
        <v>450</v>
      </c>
      <c r="J462" s="270" t="s">
        <v>17</v>
      </c>
      <c r="K462" s="270"/>
      <c r="L462" s="21" t="s">
        <v>29</v>
      </c>
      <c r="M462" s="21">
        <v>5</v>
      </c>
      <c r="N462" s="249" t="s">
        <v>19</v>
      </c>
      <c r="O462" s="249"/>
      <c r="P462" s="249"/>
      <c r="Q462" s="21" t="s">
        <v>18</v>
      </c>
      <c r="W462" s="42">
        <f t="shared" si="7"/>
        <v>0</v>
      </c>
    </row>
    <row r="463" spans="2:23" ht="30" customHeight="1">
      <c r="B463" s="26"/>
      <c r="C463" s="249">
        <v>2018</v>
      </c>
      <c r="D463" s="249"/>
      <c r="E463" s="22" t="s">
        <v>674</v>
      </c>
      <c r="F463" s="270" t="s">
        <v>673</v>
      </c>
      <c r="G463" s="270"/>
      <c r="H463" s="270"/>
      <c r="I463" s="22" t="s">
        <v>450</v>
      </c>
      <c r="J463" s="270" t="s">
        <v>17</v>
      </c>
      <c r="K463" s="270"/>
      <c r="L463" s="21" t="s">
        <v>29</v>
      </c>
      <c r="M463" s="21">
        <v>5</v>
      </c>
      <c r="N463" s="249" t="s">
        <v>19</v>
      </c>
      <c r="O463" s="249"/>
      <c r="P463" s="249"/>
      <c r="Q463" s="21" t="s">
        <v>18</v>
      </c>
      <c r="W463" s="42">
        <f t="shared" si="7"/>
        <v>0</v>
      </c>
    </row>
    <row r="464" spans="2:23" ht="30" customHeight="1">
      <c r="B464" s="26"/>
      <c r="C464" s="249">
        <v>2018</v>
      </c>
      <c r="D464" s="249"/>
      <c r="E464" s="22" t="s">
        <v>672</v>
      </c>
      <c r="F464" s="270" t="s">
        <v>671</v>
      </c>
      <c r="G464" s="270"/>
      <c r="H464" s="270"/>
      <c r="I464" s="22" t="s">
        <v>450</v>
      </c>
      <c r="J464" s="270" t="s">
        <v>17</v>
      </c>
      <c r="K464" s="270"/>
      <c r="L464" s="21" t="s">
        <v>29</v>
      </c>
      <c r="M464" s="21">
        <v>5</v>
      </c>
      <c r="N464" s="249" t="s">
        <v>19</v>
      </c>
      <c r="O464" s="249"/>
      <c r="P464" s="249"/>
      <c r="Q464" s="21" t="s">
        <v>18</v>
      </c>
      <c r="W464" s="42">
        <f t="shared" si="7"/>
        <v>0</v>
      </c>
    </row>
    <row r="465" spans="2:23" ht="30" customHeight="1">
      <c r="B465" s="26"/>
      <c r="C465" s="249">
        <v>2018</v>
      </c>
      <c r="D465" s="249"/>
      <c r="E465" s="22" t="s">
        <v>670</v>
      </c>
      <c r="F465" s="270" t="s">
        <v>669</v>
      </c>
      <c r="G465" s="270"/>
      <c r="H465" s="270"/>
      <c r="I465" s="22" t="s">
        <v>450</v>
      </c>
      <c r="J465" s="270" t="s">
        <v>17</v>
      </c>
      <c r="K465" s="270"/>
      <c r="L465" s="21" t="s">
        <v>29</v>
      </c>
      <c r="M465" s="21">
        <v>5</v>
      </c>
      <c r="N465" s="249" t="s">
        <v>19</v>
      </c>
      <c r="O465" s="249"/>
      <c r="P465" s="249"/>
      <c r="Q465" s="21" t="s">
        <v>18</v>
      </c>
      <c r="W465" s="42">
        <f t="shared" si="7"/>
        <v>0</v>
      </c>
    </row>
    <row r="466" spans="2:23" ht="30" customHeight="1">
      <c r="B466" s="26"/>
      <c r="C466" s="249">
        <v>2018</v>
      </c>
      <c r="D466" s="249"/>
      <c r="E466" s="22" t="s">
        <v>668</v>
      </c>
      <c r="F466" s="270" t="s">
        <v>667</v>
      </c>
      <c r="G466" s="270"/>
      <c r="H466" s="270"/>
      <c r="I466" s="22" t="s">
        <v>450</v>
      </c>
      <c r="J466" s="270" t="s">
        <v>17</v>
      </c>
      <c r="K466" s="270"/>
      <c r="L466" s="21" t="s">
        <v>29</v>
      </c>
      <c r="M466" s="21">
        <v>5</v>
      </c>
      <c r="N466" s="249" t="s">
        <v>19</v>
      </c>
      <c r="O466" s="249"/>
      <c r="P466" s="249"/>
      <c r="Q466" s="21" t="s">
        <v>18</v>
      </c>
      <c r="W466" s="42">
        <f t="shared" si="7"/>
        <v>0</v>
      </c>
    </row>
    <row r="467" spans="2:23" s="41" customFormat="1" ht="30" customHeight="1">
      <c r="B467" s="24"/>
      <c r="C467" s="259">
        <v>2018</v>
      </c>
      <c r="D467" s="259"/>
      <c r="E467" s="8" t="s">
        <v>666</v>
      </c>
      <c r="F467" s="261" t="s">
        <v>664</v>
      </c>
      <c r="G467" s="261"/>
      <c r="H467" s="261"/>
      <c r="I467" s="8" t="s">
        <v>450</v>
      </c>
      <c r="J467" s="261" t="s">
        <v>17</v>
      </c>
      <c r="K467" s="261"/>
      <c r="L467" s="16" t="s">
        <v>18</v>
      </c>
      <c r="M467" s="16">
        <v>3</v>
      </c>
      <c r="N467" s="259" t="s">
        <v>19</v>
      </c>
      <c r="O467" s="259"/>
      <c r="P467" s="259"/>
      <c r="Q467" s="16" t="s">
        <v>18</v>
      </c>
      <c r="R467" s="40"/>
      <c r="S467" s="40"/>
      <c r="T467" s="40"/>
      <c r="U467" s="40"/>
      <c r="V467" s="40"/>
      <c r="W467" s="40">
        <f t="shared" si="7"/>
        <v>0</v>
      </c>
    </row>
    <row r="468" spans="2:23" ht="30" customHeight="1">
      <c r="B468" s="23"/>
      <c r="C468" s="249">
        <v>2018</v>
      </c>
      <c r="D468" s="249"/>
      <c r="E468" s="22" t="s">
        <v>665</v>
      </c>
      <c r="F468" s="270" t="s">
        <v>664</v>
      </c>
      <c r="G468" s="270"/>
      <c r="H468" s="270"/>
      <c r="I468" s="22" t="s">
        <v>450</v>
      </c>
      <c r="J468" s="270" t="s">
        <v>17</v>
      </c>
      <c r="K468" s="270"/>
      <c r="L468" s="21" t="s">
        <v>18</v>
      </c>
      <c r="M468" s="21">
        <v>4</v>
      </c>
      <c r="N468" s="249" t="s">
        <v>19</v>
      </c>
      <c r="O468" s="249"/>
      <c r="P468" s="249"/>
      <c r="Q468" s="21" t="s">
        <v>18</v>
      </c>
      <c r="W468" s="42">
        <f t="shared" si="7"/>
        <v>0</v>
      </c>
    </row>
    <row r="469" spans="2:23" ht="30" customHeight="1">
      <c r="B469" s="26"/>
      <c r="C469" s="249">
        <v>2018</v>
      </c>
      <c r="D469" s="249"/>
      <c r="E469" s="22" t="s">
        <v>663</v>
      </c>
      <c r="F469" s="270" t="s">
        <v>662</v>
      </c>
      <c r="G469" s="270"/>
      <c r="H469" s="270"/>
      <c r="I469" s="22" t="s">
        <v>450</v>
      </c>
      <c r="J469" s="270" t="s">
        <v>17</v>
      </c>
      <c r="K469" s="270"/>
      <c r="L469" s="21" t="s">
        <v>29</v>
      </c>
      <c r="M469" s="21">
        <v>5</v>
      </c>
      <c r="N469" s="249" t="s">
        <v>19</v>
      </c>
      <c r="O469" s="249"/>
      <c r="P469" s="249"/>
      <c r="Q469" s="21" t="s">
        <v>18</v>
      </c>
      <c r="W469" s="42">
        <f t="shared" si="7"/>
        <v>0</v>
      </c>
    </row>
    <row r="470" spans="2:23" ht="30" customHeight="1">
      <c r="B470" s="26"/>
      <c r="C470" s="249">
        <v>2018</v>
      </c>
      <c r="D470" s="249"/>
      <c r="E470" s="22" t="s">
        <v>661</v>
      </c>
      <c r="F470" s="270" t="s">
        <v>660</v>
      </c>
      <c r="G470" s="270"/>
      <c r="H470" s="270"/>
      <c r="I470" s="22" t="s">
        <v>450</v>
      </c>
      <c r="J470" s="270" t="s">
        <v>17</v>
      </c>
      <c r="K470" s="270"/>
      <c r="L470" s="21" t="s">
        <v>29</v>
      </c>
      <c r="M470" s="21">
        <v>5</v>
      </c>
      <c r="N470" s="249" t="s">
        <v>19</v>
      </c>
      <c r="O470" s="249"/>
      <c r="P470" s="249"/>
      <c r="Q470" s="21" t="s">
        <v>18</v>
      </c>
      <c r="W470" s="42">
        <f t="shared" si="7"/>
        <v>0</v>
      </c>
    </row>
    <row r="471" spans="2:23" ht="30" customHeight="1">
      <c r="B471" s="26"/>
      <c r="C471" s="249">
        <v>2018</v>
      </c>
      <c r="D471" s="249"/>
      <c r="E471" s="22" t="s">
        <v>659</v>
      </c>
      <c r="F471" s="270" t="s">
        <v>658</v>
      </c>
      <c r="G471" s="270"/>
      <c r="H471" s="270"/>
      <c r="I471" s="22" t="s">
        <v>450</v>
      </c>
      <c r="J471" s="270" t="s">
        <v>17</v>
      </c>
      <c r="K471" s="270"/>
      <c r="L471" s="21" t="s">
        <v>29</v>
      </c>
      <c r="M471" s="21">
        <v>5</v>
      </c>
      <c r="N471" s="249" t="s">
        <v>19</v>
      </c>
      <c r="O471" s="249"/>
      <c r="P471" s="249"/>
      <c r="Q471" s="21" t="s">
        <v>18</v>
      </c>
      <c r="W471" s="42">
        <f t="shared" si="7"/>
        <v>0</v>
      </c>
    </row>
    <row r="472" spans="2:23" ht="30" customHeight="1">
      <c r="B472" s="26"/>
      <c r="C472" s="249">
        <v>2018</v>
      </c>
      <c r="D472" s="249"/>
      <c r="E472" s="22" t="s">
        <v>657</v>
      </c>
      <c r="F472" s="270" t="s">
        <v>656</v>
      </c>
      <c r="G472" s="270"/>
      <c r="H472" s="270"/>
      <c r="I472" s="22" t="s">
        <v>450</v>
      </c>
      <c r="J472" s="270" t="s">
        <v>17</v>
      </c>
      <c r="K472" s="270"/>
      <c r="L472" s="21" t="s">
        <v>29</v>
      </c>
      <c r="M472" s="21">
        <v>5</v>
      </c>
      <c r="N472" s="249" t="s">
        <v>19</v>
      </c>
      <c r="O472" s="249"/>
      <c r="P472" s="249"/>
      <c r="Q472" s="21" t="s">
        <v>18</v>
      </c>
      <c r="W472" s="42">
        <f t="shared" si="7"/>
        <v>0</v>
      </c>
    </row>
    <row r="473" spans="2:23" ht="30" customHeight="1">
      <c r="B473" s="26"/>
      <c r="C473" s="249">
        <v>2018</v>
      </c>
      <c r="D473" s="249"/>
      <c r="E473" s="22" t="s">
        <v>655</v>
      </c>
      <c r="F473" s="270" t="s">
        <v>654</v>
      </c>
      <c r="G473" s="270"/>
      <c r="H473" s="270"/>
      <c r="I473" s="22" t="s">
        <v>450</v>
      </c>
      <c r="J473" s="270" t="s">
        <v>17</v>
      </c>
      <c r="K473" s="270"/>
      <c r="L473" s="21" t="s">
        <v>29</v>
      </c>
      <c r="M473" s="21">
        <v>5</v>
      </c>
      <c r="N473" s="249" t="s">
        <v>19</v>
      </c>
      <c r="O473" s="249"/>
      <c r="P473" s="249"/>
      <c r="Q473" s="21" t="s">
        <v>18</v>
      </c>
      <c r="W473" s="42">
        <f t="shared" si="7"/>
        <v>0</v>
      </c>
    </row>
    <row r="474" spans="2:23" ht="30" customHeight="1">
      <c r="B474" s="26"/>
      <c r="C474" s="249">
        <v>2018</v>
      </c>
      <c r="D474" s="249"/>
      <c r="E474" s="22" t="s">
        <v>653</v>
      </c>
      <c r="F474" s="270" t="s">
        <v>652</v>
      </c>
      <c r="G474" s="270"/>
      <c r="H474" s="270"/>
      <c r="I474" s="22" t="s">
        <v>450</v>
      </c>
      <c r="J474" s="270" t="s">
        <v>17</v>
      </c>
      <c r="K474" s="270"/>
      <c r="L474" s="21" t="s">
        <v>29</v>
      </c>
      <c r="M474" s="21">
        <v>5</v>
      </c>
      <c r="N474" s="249" t="s">
        <v>19</v>
      </c>
      <c r="O474" s="249"/>
      <c r="P474" s="249"/>
      <c r="Q474" s="21" t="s">
        <v>18</v>
      </c>
      <c r="W474" s="42">
        <f t="shared" si="7"/>
        <v>0</v>
      </c>
    </row>
    <row r="475" spans="2:23" ht="30" customHeight="1">
      <c r="B475" s="26"/>
      <c r="C475" s="249">
        <v>2018</v>
      </c>
      <c r="D475" s="249"/>
      <c r="E475" s="22" t="s">
        <v>651</v>
      </c>
      <c r="F475" s="270" t="s">
        <v>650</v>
      </c>
      <c r="G475" s="270"/>
      <c r="H475" s="270"/>
      <c r="I475" s="22" t="s">
        <v>450</v>
      </c>
      <c r="J475" s="270" t="s">
        <v>17</v>
      </c>
      <c r="K475" s="270"/>
      <c r="L475" s="21" t="s">
        <v>29</v>
      </c>
      <c r="M475" s="21">
        <v>5</v>
      </c>
      <c r="N475" s="249" t="s">
        <v>19</v>
      </c>
      <c r="O475" s="249"/>
      <c r="P475" s="249"/>
      <c r="Q475" s="21" t="s">
        <v>18</v>
      </c>
      <c r="W475" s="42">
        <f t="shared" si="7"/>
        <v>0</v>
      </c>
    </row>
    <row r="476" spans="2:23" s="41" customFormat="1" ht="30" customHeight="1">
      <c r="B476" s="24"/>
      <c r="C476" s="259">
        <v>2018</v>
      </c>
      <c r="D476" s="259"/>
      <c r="E476" s="8" t="s">
        <v>649</v>
      </c>
      <c r="F476" s="261" t="s">
        <v>647</v>
      </c>
      <c r="G476" s="261"/>
      <c r="H476" s="261"/>
      <c r="I476" s="8" t="s">
        <v>450</v>
      </c>
      <c r="J476" s="261" t="s">
        <v>17</v>
      </c>
      <c r="K476" s="261"/>
      <c r="L476" s="16" t="s">
        <v>18</v>
      </c>
      <c r="M476" s="16">
        <v>3</v>
      </c>
      <c r="N476" s="259" t="s">
        <v>19</v>
      </c>
      <c r="O476" s="259"/>
      <c r="P476" s="259"/>
      <c r="Q476" s="16" t="s">
        <v>18</v>
      </c>
      <c r="R476" s="40"/>
      <c r="S476" s="40"/>
      <c r="T476" s="40"/>
      <c r="U476" s="40"/>
      <c r="V476" s="40"/>
      <c r="W476" s="40">
        <f t="shared" si="7"/>
        <v>0</v>
      </c>
    </row>
    <row r="477" spans="2:23" ht="30" customHeight="1">
      <c r="B477" s="23"/>
      <c r="C477" s="249">
        <v>2018</v>
      </c>
      <c r="D477" s="249"/>
      <c r="E477" s="22" t="s">
        <v>648</v>
      </c>
      <c r="F477" s="270" t="s">
        <v>647</v>
      </c>
      <c r="G477" s="270"/>
      <c r="H477" s="270"/>
      <c r="I477" s="22" t="s">
        <v>450</v>
      </c>
      <c r="J477" s="270" t="s">
        <v>17</v>
      </c>
      <c r="K477" s="270"/>
      <c r="L477" s="21" t="s">
        <v>18</v>
      </c>
      <c r="M477" s="21">
        <v>4</v>
      </c>
      <c r="N477" s="249" t="s">
        <v>19</v>
      </c>
      <c r="O477" s="249"/>
      <c r="P477" s="249"/>
      <c r="Q477" s="21" t="s">
        <v>18</v>
      </c>
      <c r="W477" s="42">
        <f t="shared" si="7"/>
        <v>0</v>
      </c>
    </row>
    <row r="478" spans="2:23" ht="30" customHeight="1">
      <c r="B478" s="26"/>
      <c r="C478" s="249">
        <v>2018</v>
      </c>
      <c r="D478" s="249"/>
      <c r="E478" s="22" t="s">
        <v>646</v>
      </c>
      <c r="F478" s="270" t="s">
        <v>645</v>
      </c>
      <c r="G478" s="270"/>
      <c r="H478" s="270"/>
      <c r="I478" s="22" t="s">
        <v>450</v>
      </c>
      <c r="J478" s="270" t="s">
        <v>17</v>
      </c>
      <c r="K478" s="270"/>
      <c r="L478" s="21" t="s">
        <v>29</v>
      </c>
      <c r="M478" s="21">
        <v>5</v>
      </c>
      <c r="N478" s="249" t="s">
        <v>19</v>
      </c>
      <c r="O478" s="249"/>
      <c r="P478" s="249"/>
      <c r="Q478" s="21" t="s">
        <v>18</v>
      </c>
      <c r="W478" s="42">
        <f t="shared" si="7"/>
        <v>0</v>
      </c>
    </row>
    <row r="479" spans="2:23" ht="30" customHeight="1">
      <c r="B479" s="26"/>
      <c r="C479" s="249">
        <v>2018</v>
      </c>
      <c r="D479" s="249"/>
      <c r="E479" s="22" t="s">
        <v>644</v>
      </c>
      <c r="F479" s="270" t="s">
        <v>643</v>
      </c>
      <c r="G479" s="270"/>
      <c r="H479" s="270"/>
      <c r="I479" s="22" t="s">
        <v>450</v>
      </c>
      <c r="J479" s="270" t="s">
        <v>17</v>
      </c>
      <c r="K479" s="270"/>
      <c r="L479" s="21" t="s">
        <v>29</v>
      </c>
      <c r="M479" s="21">
        <v>5</v>
      </c>
      <c r="N479" s="249" t="s">
        <v>19</v>
      </c>
      <c r="O479" s="249"/>
      <c r="P479" s="249"/>
      <c r="Q479" s="21" t="s">
        <v>18</v>
      </c>
      <c r="W479" s="42">
        <f t="shared" si="7"/>
        <v>0</v>
      </c>
    </row>
    <row r="480" spans="2:23" ht="30" customHeight="1">
      <c r="B480" s="26"/>
      <c r="C480" s="249">
        <v>2018</v>
      </c>
      <c r="D480" s="249"/>
      <c r="E480" s="22" t="s">
        <v>642</v>
      </c>
      <c r="F480" s="270" t="s">
        <v>641</v>
      </c>
      <c r="G480" s="270"/>
      <c r="H480" s="270"/>
      <c r="I480" s="22" t="s">
        <v>450</v>
      </c>
      <c r="J480" s="270" t="s">
        <v>17</v>
      </c>
      <c r="K480" s="270"/>
      <c r="L480" s="21" t="s">
        <v>29</v>
      </c>
      <c r="M480" s="21">
        <v>5</v>
      </c>
      <c r="N480" s="249" t="s">
        <v>19</v>
      </c>
      <c r="O480" s="249"/>
      <c r="P480" s="249"/>
      <c r="Q480" s="21" t="s">
        <v>18</v>
      </c>
      <c r="W480" s="42">
        <f t="shared" si="7"/>
        <v>0</v>
      </c>
    </row>
    <row r="481" spans="2:23" ht="30" customHeight="1">
      <c r="B481" s="26"/>
      <c r="C481" s="249">
        <v>2018</v>
      </c>
      <c r="D481" s="249"/>
      <c r="E481" s="22" t="s">
        <v>640</v>
      </c>
      <c r="F481" s="270" t="s">
        <v>639</v>
      </c>
      <c r="G481" s="270"/>
      <c r="H481" s="270"/>
      <c r="I481" s="22" t="s">
        <v>450</v>
      </c>
      <c r="J481" s="270" t="s">
        <v>17</v>
      </c>
      <c r="K481" s="270"/>
      <c r="L481" s="21" t="s">
        <v>29</v>
      </c>
      <c r="M481" s="21">
        <v>5</v>
      </c>
      <c r="N481" s="249" t="s">
        <v>19</v>
      </c>
      <c r="O481" s="249"/>
      <c r="P481" s="249"/>
      <c r="Q481" s="21" t="s">
        <v>18</v>
      </c>
      <c r="W481" s="42">
        <f t="shared" si="7"/>
        <v>0</v>
      </c>
    </row>
    <row r="482" spans="2:23" ht="30" customHeight="1">
      <c r="B482" s="26"/>
      <c r="C482" s="249">
        <v>2018</v>
      </c>
      <c r="D482" s="249"/>
      <c r="E482" s="22" t="s">
        <v>638</v>
      </c>
      <c r="F482" s="270" t="s">
        <v>637</v>
      </c>
      <c r="G482" s="270"/>
      <c r="H482" s="270"/>
      <c r="I482" s="22" t="s">
        <v>450</v>
      </c>
      <c r="J482" s="270" t="s">
        <v>17</v>
      </c>
      <c r="K482" s="270"/>
      <c r="L482" s="21" t="s">
        <v>29</v>
      </c>
      <c r="M482" s="21">
        <v>5</v>
      </c>
      <c r="N482" s="249" t="s">
        <v>19</v>
      </c>
      <c r="O482" s="249"/>
      <c r="P482" s="249"/>
      <c r="Q482" s="21" t="s">
        <v>18</v>
      </c>
      <c r="W482" s="42">
        <f t="shared" si="7"/>
        <v>0</v>
      </c>
    </row>
    <row r="483" spans="2:23" ht="30" customHeight="1">
      <c r="B483" s="26"/>
      <c r="C483" s="249">
        <v>2018</v>
      </c>
      <c r="D483" s="249"/>
      <c r="E483" s="22" t="s">
        <v>636</v>
      </c>
      <c r="F483" s="270" t="s">
        <v>635</v>
      </c>
      <c r="G483" s="270"/>
      <c r="H483" s="270"/>
      <c r="I483" s="22" t="s">
        <v>450</v>
      </c>
      <c r="J483" s="270" t="s">
        <v>17</v>
      </c>
      <c r="K483" s="270"/>
      <c r="L483" s="21" t="s">
        <v>29</v>
      </c>
      <c r="M483" s="21">
        <v>5</v>
      </c>
      <c r="N483" s="249" t="s">
        <v>19</v>
      </c>
      <c r="O483" s="249"/>
      <c r="P483" s="249"/>
      <c r="Q483" s="21" t="s">
        <v>18</v>
      </c>
      <c r="W483" s="42">
        <f t="shared" si="7"/>
        <v>0</v>
      </c>
    </row>
    <row r="484" spans="2:23" ht="30" customHeight="1">
      <c r="B484" s="26"/>
      <c r="C484" s="249">
        <v>2018</v>
      </c>
      <c r="D484" s="249"/>
      <c r="E484" s="22" t="s">
        <v>634</v>
      </c>
      <c r="F484" s="270" t="s">
        <v>633</v>
      </c>
      <c r="G484" s="270"/>
      <c r="H484" s="270"/>
      <c r="I484" s="22" t="s">
        <v>450</v>
      </c>
      <c r="J484" s="270" t="s">
        <v>17</v>
      </c>
      <c r="K484" s="270"/>
      <c r="L484" s="21" t="s">
        <v>29</v>
      </c>
      <c r="M484" s="21">
        <v>5</v>
      </c>
      <c r="N484" s="249" t="s">
        <v>19</v>
      </c>
      <c r="O484" s="249"/>
      <c r="P484" s="249"/>
      <c r="Q484" s="21" t="s">
        <v>18</v>
      </c>
      <c r="W484" s="42">
        <f t="shared" si="7"/>
        <v>0</v>
      </c>
    </row>
    <row r="485" spans="2:23" ht="30" customHeight="1">
      <c r="B485" s="23"/>
      <c r="C485" s="249">
        <v>2018</v>
      </c>
      <c r="D485" s="249"/>
      <c r="E485" s="22" t="s">
        <v>632</v>
      </c>
      <c r="F485" s="270" t="s">
        <v>631</v>
      </c>
      <c r="G485" s="270"/>
      <c r="H485" s="270"/>
      <c r="I485" s="22" t="s">
        <v>450</v>
      </c>
      <c r="J485" s="270" t="s">
        <v>17</v>
      </c>
      <c r="K485" s="270"/>
      <c r="L485" s="21" t="s">
        <v>18</v>
      </c>
      <c r="M485" s="21">
        <v>4</v>
      </c>
      <c r="N485" s="249" t="s">
        <v>19</v>
      </c>
      <c r="O485" s="249"/>
      <c r="P485" s="249"/>
      <c r="Q485" s="21" t="s">
        <v>18</v>
      </c>
      <c r="W485" s="42">
        <f t="shared" si="7"/>
        <v>0</v>
      </c>
    </row>
    <row r="486" spans="2:23" ht="30" customHeight="1">
      <c r="B486" s="26"/>
      <c r="C486" s="249">
        <v>2018</v>
      </c>
      <c r="D486" s="249"/>
      <c r="E486" s="22" t="s">
        <v>630</v>
      </c>
      <c r="F486" s="270" t="s">
        <v>629</v>
      </c>
      <c r="G486" s="270"/>
      <c r="H486" s="270"/>
      <c r="I486" s="22" t="s">
        <v>450</v>
      </c>
      <c r="J486" s="270" t="s">
        <v>17</v>
      </c>
      <c r="K486" s="270"/>
      <c r="L486" s="21" t="s">
        <v>29</v>
      </c>
      <c r="M486" s="21">
        <v>5</v>
      </c>
      <c r="N486" s="249" t="s">
        <v>19</v>
      </c>
      <c r="O486" s="249"/>
      <c r="P486" s="249"/>
      <c r="Q486" s="21" t="s">
        <v>18</v>
      </c>
      <c r="W486" s="42">
        <f t="shared" si="7"/>
        <v>0</v>
      </c>
    </row>
    <row r="487" spans="2:23" ht="30" customHeight="1">
      <c r="B487" s="23"/>
      <c r="C487" s="249">
        <v>2018</v>
      </c>
      <c r="D487" s="249"/>
      <c r="E487" s="22" t="s">
        <v>628</v>
      </c>
      <c r="F487" s="270" t="s">
        <v>627</v>
      </c>
      <c r="G487" s="270"/>
      <c r="H487" s="270"/>
      <c r="I487" s="22" t="s">
        <v>450</v>
      </c>
      <c r="J487" s="270" t="s">
        <v>17</v>
      </c>
      <c r="K487" s="270"/>
      <c r="L487" s="21" t="s">
        <v>18</v>
      </c>
      <c r="M487" s="21">
        <v>4</v>
      </c>
      <c r="N487" s="249" t="s">
        <v>19</v>
      </c>
      <c r="O487" s="249"/>
      <c r="P487" s="249"/>
      <c r="Q487" s="21" t="s">
        <v>18</v>
      </c>
      <c r="W487" s="42">
        <f t="shared" si="7"/>
        <v>0</v>
      </c>
    </row>
    <row r="488" spans="2:23" ht="30" customHeight="1">
      <c r="B488" s="26"/>
      <c r="C488" s="249">
        <v>2018</v>
      </c>
      <c r="D488" s="249"/>
      <c r="E488" s="22" t="s">
        <v>626</v>
      </c>
      <c r="F488" s="270" t="s">
        <v>625</v>
      </c>
      <c r="G488" s="270"/>
      <c r="H488" s="270"/>
      <c r="I488" s="22" t="s">
        <v>450</v>
      </c>
      <c r="J488" s="270" t="s">
        <v>17</v>
      </c>
      <c r="K488" s="270"/>
      <c r="L488" s="21" t="s">
        <v>29</v>
      </c>
      <c r="M488" s="21">
        <v>5</v>
      </c>
      <c r="N488" s="249" t="s">
        <v>19</v>
      </c>
      <c r="O488" s="249"/>
      <c r="P488" s="249"/>
      <c r="Q488" s="21" t="s">
        <v>18</v>
      </c>
      <c r="W488" s="42">
        <f t="shared" si="7"/>
        <v>0</v>
      </c>
    </row>
    <row r="489" spans="2:23" s="41" customFormat="1" ht="30" customHeight="1">
      <c r="B489" s="24"/>
      <c r="C489" s="259">
        <v>2018</v>
      </c>
      <c r="D489" s="259"/>
      <c r="E489" s="8" t="s">
        <v>624</v>
      </c>
      <c r="F489" s="261" t="s">
        <v>623</v>
      </c>
      <c r="G489" s="261"/>
      <c r="H489" s="261"/>
      <c r="I489" s="8" t="s">
        <v>450</v>
      </c>
      <c r="J489" s="261" t="s">
        <v>17</v>
      </c>
      <c r="K489" s="261"/>
      <c r="L489" s="16" t="s">
        <v>18</v>
      </c>
      <c r="M489" s="16">
        <v>3</v>
      </c>
      <c r="N489" s="259" t="s">
        <v>19</v>
      </c>
      <c r="O489" s="259"/>
      <c r="P489" s="259"/>
      <c r="Q489" s="16" t="s">
        <v>18</v>
      </c>
      <c r="R489" s="40"/>
      <c r="S489" s="40"/>
      <c r="T489" s="40"/>
      <c r="U489" s="40">
        <f>U490+U491+U492+U493+U494+U495+U496</f>
        <v>0</v>
      </c>
      <c r="V489" s="40"/>
      <c r="W489" s="40">
        <f t="shared" si="7"/>
        <v>0</v>
      </c>
    </row>
    <row r="490" spans="2:23" ht="30" customHeight="1">
      <c r="B490" s="23"/>
      <c r="C490" s="249">
        <v>2018</v>
      </c>
      <c r="D490" s="249"/>
      <c r="E490" s="22" t="s">
        <v>622</v>
      </c>
      <c r="F490" s="270" t="s">
        <v>621</v>
      </c>
      <c r="G490" s="270"/>
      <c r="H490" s="270"/>
      <c r="I490" s="22" t="s">
        <v>450</v>
      </c>
      <c r="J490" s="270" t="s">
        <v>17</v>
      </c>
      <c r="K490" s="270"/>
      <c r="L490" s="21" t="s">
        <v>29</v>
      </c>
      <c r="M490" s="21">
        <v>4</v>
      </c>
      <c r="N490" s="249" t="s">
        <v>19</v>
      </c>
      <c r="O490" s="249"/>
      <c r="P490" s="249"/>
      <c r="Q490" s="21" t="s">
        <v>18</v>
      </c>
      <c r="W490" s="42">
        <f t="shared" si="7"/>
        <v>0</v>
      </c>
    </row>
    <row r="491" spans="2:23" ht="30" customHeight="1">
      <c r="B491" s="23"/>
      <c r="C491" s="249">
        <v>2018</v>
      </c>
      <c r="D491" s="249"/>
      <c r="E491" s="22" t="s">
        <v>620</v>
      </c>
      <c r="F491" s="270" t="s">
        <v>619</v>
      </c>
      <c r="G491" s="270"/>
      <c r="H491" s="270"/>
      <c r="I491" s="22" t="s">
        <v>450</v>
      </c>
      <c r="J491" s="270" t="s">
        <v>17</v>
      </c>
      <c r="K491" s="270"/>
      <c r="L491" s="21" t="s">
        <v>29</v>
      </c>
      <c r="M491" s="21">
        <v>4</v>
      </c>
      <c r="N491" s="249" t="s">
        <v>19</v>
      </c>
      <c r="O491" s="249"/>
      <c r="P491" s="249"/>
      <c r="Q491" s="21" t="s">
        <v>18</v>
      </c>
      <c r="W491" s="42">
        <f t="shared" si="7"/>
        <v>0</v>
      </c>
    </row>
    <row r="492" spans="2:23" ht="30" customHeight="1">
      <c r="B492" s="23"/>
      <c r="C492" s="249">
        <v>2018</v>
      </c>
      <c r="D492" s="249"/>
      <c r="E492" s="22" t="s">
        <v>618</v>
      </c>
      <c r="F492" s="270" t="s">
        <v>617</v>
      </c>
      <c r="G492" s="270"/>
      <c r="H492" s="270"/>
      <c r="I492" s="22" t="s">
        <v>450</v>
      </c>
      <c r="J492" s="270" t="s">
        <v>17</v>
      </c>
      <c r="K492" s="270"/>
      <c r="L492" s="21" t="s">
        <v>29</v>
      </c>
      <c r="M492" s="21">
        <v>4</v>
      </c>
      <c r="N492" s="249" t="s">
        <v>19</v>
      </c>
      <c r="O492" s="249"/>
      <c r="P492" s="249"/>
      <c r="Q492" s="21" t="s">
        <v>18</v>
      </c>
      <c r="W492" s="42">
        <f t="shared" si="7"/>
        <v>0</v>
      </c>
    </row>
    <row r="493" spans="2:23" ht="30" customHeight="1">
      <c r="B493" s="23"/>
      <c r="C493" s="249">
        <v>2018</v>
      </c>
      <c r="D493" s="249"/>
      <c r="E493" s="22" t="s">
        <v>616</v>
      </c>
      <c r="F493" s="270" t="s">
        <v>615</v>
      </c>
      <c r="G493" s="270"/>
      <c r="H493" s="270"/>
      <c r="I493" s="22" t="s">
        <v>450</v>
      </c>
      <c r="J493" s="270" t="s">
        <v>17</v>
      </c>
      <c r="K493" s="270"/>
      <c r="L493" s="21" t="s">
        <v>29</v>
      </c>
      <c r="M493" s="21">
        <v>4</v>
      </c>
      <c r="N493" s="249" t="s">
        <v>19</v>
      </c>
      <c r="O493" s="249"/>
      <c r="P493" s="249"/>
      <c r="Q493" s="21" t="s">
        <v>18</v>
      </c>
      <c r="W493" s="42">
        <f t="shared" si="7"/>
        <v>0</v>
      </c>
    </row>
    <row r="494" spans="2:23" ht="30" customHeight="1">
      <c r="B494" s="23"/>
      <c r="C494" s="249">
        <v>2018</v>
      </c>
      <c r="D494" s="249"/>
      <c r="E494" s="22" t="s">
        <v>614</v>
      </c>
      <c r="F494" s="270" t="s">
        <v>613</v>
      </c>
      <c r="G494" s="270"/>
      <c r="H494" s="270"/>
      <c r="I494" s="22" t="s">
        <v>450</v>
      </c>
      <c r="J494" s="270" t="s">
        <v>17</v>
      </c>
      <c r="K494" s="270"/>
      <c r="L494" s="21" t="s">
        <v>29</v>
      </c>
      <c r="M494" s="21">
        <v>4</v>
      </c>
      <c r="N494" s="249" t="s">
        <v>19</v>
      </c>
      <c r="O494" s="249"/>
      <c r="P494" s="249"/>
      <c r="Q494" s="21" t="s">
        <v>18</v>
      </c>
      <c r="W494" s="42">
        <f t="shared" si="7"/>
        <v>0</v>
      </c>
    </row>
    <row r="495" spans="2:23" ht="30" customHeight="1">
      <c r="B495" s="23"/>
      <c r="C495" s="249">
        <v>2018</v>
      </c>
      <c r="D495" s="249"/>
      <c r="E495" s="22" t="s">
        <v>612</v>
      </c>
      <c r="F495" s="270" t="s">
        <v>611</v>
      </c>
      <c r="G495" s="270"/>
      <c r="H495" s="270"/>
      <c r="I495" s="22" t="s">
        <v>450</v>
      </c>
      <c r="J495" s="270" t="s">
        <v>17</v>
      </c>
      <c r="K495" s="270"/>
      <c r="L495" s="21" t="s">
        <v>29</v>
      </c>
      <c r="M495" s="21">
        <v>4</v>
      </c>
      <c r="N495" s="249" t="s">
        <v>19</v>
      </c>
      <c r="O495" s="249"/>
      <c r="P495" s="249"/>
      <c r="Q495" s="21" t="s">
        <v>18</v>
      </c>
      <c r="W495" s="42">
        <f t="shared" si="7"/>
        <v>0</v>
      </c>
    </row>
    <row r="496" spans="2:23" ht="30" customHeight="1">
      <c r="B496" s="23"/>
      <c r="C496" s="249">
        <v>2018</v>
      </c>
      <c r="D496" s="249"/>
      <c r="E496" s="22" t="s">
        <v>610</v>
      </c>
      <c r="F496" s="270" t="s">
        <v>609</v>
      </c>
      <c r="G496" s="270"/>
      <c r="H496" s="270"/>
      <c r="I496" s="22" t="s">
        <v>450</v>
      </c>
      <c r="J496" s="270" t="s">
        <v>17</v>
      </c>
      <c r="K496" s="270"/>
      <c r="L496" s="21" t="s">
        <v>29</v>
      </c>
      <c r="M496" s="21">
        <v>4</v>
      </c>
      <c r="N496" s="249" t="s">
        <v>19</v>
      </c>
      <c r="O496" s="249"/>
      <c r="P496" s="249"/>
      <c r="Q496" s="21" t="s">
        <v>18</v>
      </c>
      <c r="W496" s="42">
        <f t="shared" si="7"/>
        <v>0</v>
      </c>
    </row>
    <row r="497" spans="2:23" s="39" customFormat="1" ht="30" customHeight="1">
      <c r="B497" s="25"/>
      <c r="C497" s="256">
        <v>2018</v>
      </c>
      <c r="D497" s="256"/>
      <c r="E497" s="20" t="s">
        <v>608</v>
      </c>
      <c r="F497" s="258" t="s">
        <v>607</v>
      </c>
      <c r="G497" s="258"/>
      <c r="H497" s="258"/>
      <c r="I497" s="20" t="s">
        <v>450</v>
      </c>
      <c r="J497" s="258" t="s">
        <v>17</v>
      </c>
      <c r="K497" s="258"/>
      <c r="L497" s="19" t="s">
        <v>18</v>
      </c>
      <c r="M497" s="19">
        <v>2</v>
      </c>
      <c r="N497" s="256" t="s">
        <v>19</v>
      </c>
      <c r="O497" s="256"/>
      <c r="P497" s="256"/>
      <c r="Q497" s="19" t="s">
        <v>18</v>
      </c>
      <c r="R497" s="38"/>
      <c r="S497" s="38"/>
      <c r="T497" s="38"/>
      <c r="U497" s="38">
        <f>U498+U503+U507</f>
        <v>0</v>
      </c>
      <c r="V497" s="38"/>
      <c r="W497" s="38">
        <f t="shared" si="7"/>
        <v>0</v>
      </c>
    </row>
    <row r="498" spans="2:23" s="41" customFormat="1" ht="30" customHeight="1">
      <c r="B498" s="24"/>
      <c r="C498" s="259">
        <v>2018</v>
      </c>
      <c r="D498" s="259"/>
      <c r="E498" s="8" t="s">
        <v>606</v>
      </c>
      <c r="F498" s="261" t="s">
        <v>605</v>
      </c>
      <c r="G498" s="261"/>
      <c r="H498" s="261"/>
      <c r="I498" s="8" t="s">
        <v>450</v>
      </c>
      <c r="J498" s="261" t="s">
        <v>17</v>
      </c>
      <c r="K498" s="261"/>
      <c r="L498" s="16" t="s">
        <v>18</v>
      </c>
      <c r="M498" s="16">
        <v>3</v>
      </c>
      <c r="N498" s="259" t="s">
        <v>19</v>
      </c>
      <c r="O498" s="259"/>
      <c r="P498" s="259"/>
      <c r="Q498" s="16" t="s">
        <v>18</v>
      </c>
      <c r="R498" s="40"/>
      <c r="S498" s="40"/>
      <c r="T498" s="40"/>
      <c r="U498" s="40">
        <f>U499+U500+U501+U502</f>
        <v>0</v>
      </c>
      <c r="V498" s="40"/>
      <c r="W498" s="40">
        <f t="shared" si="7"/>
        <v>0</v>
      </c>
    </row>
    <row r="499" spans="2:23" ht="30" customHeight="1">
      <c r="B499" s="23"/>
      <c r="C499" s="249">
        <v>2018</v>
      </c>
      <c r="D499" s="249"/>
      <c r="E499" s="22" t="s">
        <v>604</v>
      </c>
      <c r="F499" s="270" t="s">
        <v>603</v>
      </c>
      <c r="G499" s="270"/>
      <c r="H499" s="270"/>
      <c r="I499" s="22" t="s">
        <v>450</v>
      </c>
      <c r="J499" s="270" t="s">
        <v>17</v>
      </c>
      <c r="K499" s="270"/>
      <c r="L499" s="21" t="s">
        <v>29</v>
      </c>
      <c r="M499" s="21">
        <v>4</v>
      </c>
      <c r="N499" s="249" t="s">
        <v>19</v>
      </c>
      <c r="O499" s="249"/>
      <c r="P499" s="249"/>
      <c r="Q499" s="21" t="s">
        <v>18</v>
      </c>
      <c r="W499" s="42">
        <f t="shared" si="7"/>
        <v>0</v>
      </c>
    </row>
    <row r="500" spans="2:23" ht="30" customHeight="1">
      <c r="B500" s="23"/>
      <c r="C500" s="249">
        <v>2018</v>
      </c>
      <c r="D500" s="249"/>
      <c r="E500" s="22" t="s">
        <v>602</v>
      </c>
      <c r="F500" s="270" t="s">
        <v>601</v>
      </c>
      <c r="G500" s="270"/>
      <c r="H500" s="270"/>
      <c r="I500" s="22" t="s">
        <v>450</v>
      </c>
      <c r="J500" s="270" t="s">
        <v>17</v>
      </c>
      <c r="K500" s="270"/>
      <c r="L500" s="21" t="s">
        <v>29</v>
      </c>
      <c r="M500" s="21">
        <v>4</v>
      </c>
      <c r="N500" s="249" t="s">
        <v>19</v>
      </c>
      <c r="O500" s="249"/>
      <c r="P500" s="249"/>
      <c r="Q500" s="21" t="s">
        <v>18</v>
      </c>
      <c r="W500" s="42">
        <f t="shared" si="7"/>
        <v>0</v>
      </c>
    </row>
    <row r="501" spans="2:23" ht="30" customHeight="1">
      <c r="B501" s="23"/>
      <c r="C501" s="249">
        <v>2018</v>
      </c>
      <c r="D501" s="249"/>
      <c r="E501" s="22" t="s">
        <v>600</v>
      </c>
      <c r="F501" s="270" t="s">
        <v>599</v>
      </c>
      <c r="G501" s="270"/>
      <c r="H501" s="270"/>
      <c r="I501" s="22" t="s">
        <v>450</v>
      </c>
      <c r="J501" s="270" t="s">
        <v>17</v>
      </c>
      <c r="K501" s="270"/>
      <c r="L501" s="21" t="s">
        <v>29</v>
      </c>
      <c r="M501" s="21">
        <v>4</v>
      </c>
      <c r="N501" s="249" t="s">
        <v>19</v>
      </c>
      <c r="O501" s="249"/>
      <c r="P501" s="249"/>
      <c r="Q501" s="21" t="s">
        <v>18</v>
      </c>
      <c r="W501" s="42">
        <f t="shared" si="7"/>
        <v>0</v>
      </c>
    </row>
    <row r="502" spans="2:23" ht="30" customHeight="1">
      <c r="B502" s="23"/>
      <c r="C502" s="249">
        <v>2018</v>
      </c>
      <c r="D502" s="249"/>
      <c r="E502" s="22" t="s">
        <v>598</v>
      </c>
      <c r="F502" s="270" t="s">
        <v>597</v>
      </c>
      <c r="G502" s="270"/>
      <c r="H502" s="270"/>
      <c r="I502" s="22" t="s">
        <v>450</v>
      </c>
      <c r="J502" s="270" t="s">
        <v>17</v>
      </c>
      <c r="K502" s="270"/>
      <c r="L502" s="21" t="s">
        <v>29</v>
      </c>
      <c r="M502" s="21">
        <v>4</v>
      </c>
      <c r="N502" s="249" t="s">
        <v>19</v>
      </c>
      <c r="O502" s="249"/>
      <c r="P502" s="249"/>
      <c r="Q502" s="21" t="s">
        <v>18</v>
      </c>
      <c r="W502" s="42">
        <f t="shared" si="7"/>
        <v>0</v>
      </c>
    </row>
    <row r="503" spans="2:23" s="41" customFormat="1" ht="30" customHeight="1">
      <c r="B503" s="24"/>
      <c r="C503" s="259">
        <v>2018</v>
      </c>
      <c r="D503" s="259"/>
      <c r="E503" s="8" t="s">
        <v>596</v>
      </c>
      <c r="F503" s="261" t="s">
        <v>595</v>
      </c>
      <c r="G503" s="261"/>
      <c r="H503" s="261"/>
      <c r="I503" s="8" t="s">
        <v>450</v>
      </c>
      <c r="J503" s="261" t="s">
        <v>17</v>
      </c>
      <c r="K503" s="261"/>
      <c r="L503" s="16" t="s">
        <v>18</v>
      </c>
      <c r="M503" s="16">
        <v>3</v>
      </c>
      <c r="N503" s="259" t="s">
        <v>19</v>
      </c>
      <c r="O503" s="259"/>
      <c r="P503" s="259"/>
      <c r="Q503" s="16" t="s">
        <v>18</v>
      </c>
      <c r="R503" s="40"/>
      <c r="S503" s="40"/>
      <c r="T503" s="40"/>
      <c r="U503" s="40"/>
      <c r="V503" s="40"/>
      <c r="W503" s="40">
        <f t="shared" si="7"/>
        <v>0</v>
      </c>
    </row>
    <row r="504" spans="2:23" ht="30" customHeight="1">
      <c r="B504" s="23"/>
      <c r="C504" s="249">
        <v>2018</v>
      </c>
      <c r="D504" s="249"/>
      <c r="E504" s="22" t="s">
        <v>594</v>
      </c>
      <c r="F504" s="270" t="s">
        <v>593</v>
      </c>
      <c r="G504" s="270"/>
      <c r="H504" s="270"/>
      <c r="I504" s="22" t="s">
        <v>450</v>
      </c>
      <c r="J504" s="270" t="s">
        <v>17</v>
      </c>
      <c r="K504" s="270"/>
      <c r="L504" s="21" t="s">
        <v>29</v>
      </c>
      <c r="M504" s="21">
        <v>4</v>
      </c>
      <c r="N504" s="249" t="s">
        <v>19</v>
      </c>
      <c r="O504" s="249"/>
      <c r="P504" s="249"/>
      <c r="Q504" s="21" t="s">
        <v>18</v>
      </c>
      <c r="W504" s="42">
        <f t="shared" si="7"/>
        <v>0</v>
      </c>
    </row>
    <row r="505" spans="2:23" ht="30" customHeight="1">
      <c r="B505" s="23"/>
      <c r="C505" s="249">
        <v>2018</v>
      </c>
      <c r="D505" s="249"/>
      <c r="E505" s="22" t="s">
        <v>592</v>
      </c>
      <c r="F505" s="270" t="s">
        <v>591</v>
      </c>
      <c r="G505" s="270"/>
      <c r="H505" s="270"/>
      <c r="I505" s="22" t="s">
        <v>450</v>
      </c>
      <c r="J505" s="270" t="s">
        <v>17</v>
      </c>
      <c r="K505" s="270"/>
      <c r="L505" s="21" t="s">
        <v>29</v>
      </c>
      <c r="M505" s="21">
        <v>4</v>
      </c>
      <c r="N505" s="249" t="s">
        <v>19</v>
      </c>
      <c r="O505" s="249"/>
      <c r="P505" s="249"/>
      <c r="Q505" s="21" t="s">
        <v>18</v>
      </c>
      <c r="W505" s="42">
        <f t="shared" si="7"/>
        <v>0</v>
      </c>
    </row>
    <row r="506" spans="2:23" ht="30" customHeight="1">
      <c r="B506" s="23"/>
      <c r="C506" s="249">
        <v>2018</v>
      </c>
      <c r="D506" s="249"/>
      <c r="E506" s="22" t="s">
        <v>590</v>
      </c>
      <c r="F506" s="270" t="s">
        <v>589</v>
      </c>
      <c r="G506" s="270"/>
      <c r="H506" s="270"/>
      <c r="I506" s="22" t="s">
        <v>450</v>
      </c>
      <c r="J506" s="270" t="s">
        <v>17</v>
      </c>
      <c r="K506" s="270"/>
      <c r="L506" s="21" t="s">
        <v>29</v>
      </c>
      <c r="M506" s="21">
        <v>4</v>
      </c>
      <c r="N506" s="249" t="s">
        <v>19</v>
      </c>
      <c r="O506" s="249"/>
      <c r="P506" s="249"/>
      <c r="Q506" s="21" t="s">
        <v>18</v>
      </c>
      <c r="W506" s="42">
        <f t="shared" si="7"/>
        <v>0</v>
      </c>
    </row>
    <row r="507" spans="2:23" s="41" customFormat="1" ht="30" customHeight="1">
      <c r="B507" s="24"/>
      <c r="C507" s="259">
        <v>2018</v>
      </c>
      <c r="D507" s="259"/>
      <c r="E507" s="8" t="s">
        <v>588</v>
      </c>
      <c r="F507" s="261" t="s">
        <v>587</v>
      </c>
      <c r="G507" s="261"/>
      <c r="H507" s="261"/>
      <c r="I507" s="8" t="s">
        <v>450</v>
      </c>
      <c r="J507" s="261" t="s">
        <v>17</v>
      </c>
      <c r="K507" s="261"/>
      <c r="L507" s="16" t="s">
        <v>18</v>
      </c>
      <c r="M507" s="16">
        <v>3</v>
      </c>
      <c r="N507" s="259" t="s">
        <v>19</v>
      </c>
      <c r="O507" s="259"/>
      <c r="P507" s="259"/>
      <c r="Q507" s="16" t="s">
        <v>18</v>
      </c>
      <c r="R507" s="40"/>
      <c r="S507" s="40"/>
      <c r="T507" s="40"/>
      <c r="U507" s="40"/>
      <c r="V507" s="40"/>
      <c r="W507" s="40">
        <f t="shared" si="7"/>
        <v>0</v>
      </c>
    </row>
    <row r="508" spans="2:23" ht="30" customHeight="1">
      <c r="B508" s="23"/>
      <c r="C508" s="249">
        <v>2018</v>
      </c>
      <c r="D508" s="249"/>
      <c r="E508" s="22" t="s">
        <v>586</v>
      </c>
      <c r="F508" s="270" t="s">
        <v>585</v>
      </c>
      <c r="G508" s="270"/>
      <c r="H508" s="270"/>
      <c r="I508" s="22" t="s">
        <v>450</v>
      </c>
      <c r="J508" s="270" t="s">
        <v>17</v>
      </c>
      <c r="K508" s="270"/>
      <c r="L508" s="21" t="s">
        <v>29</v>
      </c>
      <c r="M508" s="21">
        <v>4</v>
      </c>
      <c r="N508" s="249" t="s">
        <v>19</v>
      </c>
      <c r="O508" s="249"/>
      <c r="P508" s="249"/>
      <c r="Q508" s="21" t="s">
        <v>18</v>
      </c>
      <c r="W508" s="42">
        <f t="shared" si="7"/>
        <v>0</v>
      </c>
    </row>
    <row r="509" spans="2:23" ht="30" customHeight="1">
      <c r="B509" s="23"/>
      <c r="C509" s="249">
        <v>2018</v>
      </c>
      <c r="D509" s="249"/>
      <c r="E509" s="22" t="s">
        <v>584</v>
      </c>
      <c r="F509" s="270" t="s">
        <v>583</v>
      </c>
      <c r="G509" s="270"/>
      <c r="H509" s="270"/>
      <c r="I509" s="22" t="s">
        <v>450</v>
      </c>
      <c r="J509" s="270" t="s">
        <v>17</v>
      </c>
      <c r="K509" s="270"/>
      <c r="L509" s="21" t="s">
        <v>29</v>
      </c>
      <c r="M509" s="21">
        <v>4</v>
      </c>
      <c r="N509" s="249" t="s">
        <v>19</v>
      </c>
      <c r="O509" s="249"/>
      <c r="P509" s="249"/>
      <c r="Q509" s="21" t="s">
        <v>18</v>
      </c>
      <c r="W509" s="42">
        <f t="shared" si="7"/>
        <v>0</v>
      </c>
    </row>
    <row r="510" spans="2:23" ht="30" customHeight="1">
      <c r="B510" s="23"/>
      <c r="C510" s="249">
        <v>2018</v>
      </c>
      <c r="D510" s="249"/>
      <c r="E510" s="22" t="s">
        <v>582</v>
      </c>
      <c r="F510" s="270" t="s">
        <v>581</v>
      </c>
      <c r="G510" s="270"/>
      <c r="H510" s="270"/>
      <c r="I510" s="22" t="s">
        <v>450</v>
      </c>
      <c r="J510" s="270" t="s">
        <v>17</v>
      </c>
      <c r="K510" s="270"/>
      <c r="L510" s="21" t="s">
        <v>29</v>
      </c>
      <c r="M510" s="21">
        <v>4</v>
      </c>
      <c r="N510" s="249" t="s">
        <v>19</v>
      </c>
      <c r="O510" s="249"/>
      <c r="P510" s="249"/>
      <c r="Q510" s="21" t="s">
        <v>18</v>
      </c>
      <c r="W510" s="42">
        <f t="shared" si="7"/>
        <v>0</v>
      </c>
    </row>
    <row r="511" spans="2:23" s="39" customFormat="1" ht="30" customHeight="1">
      <c r="B511" s="25"/>
      <c r="C511" s="256">
        <v>2018</v>
      </c>
      <c r="D511" s="256"/>
      <c r="E511" s="20" t="s">
        <v>580</v>
      </c>
      <c r="F511" s="258" t="s">
        <v>579</v>
      </c>
      <c r="G511" s="258"/>
      <c r="H511" s="258"/>
      <c r="I511" s="20" t="s">
        <v>450</v>
      </c>
      <c r="J511" s="258" t="s">
        <v>17</v>
      </c>
      <c r="K511" s="258"/>
      <c r="L511" s="19" t="s">
        <v>18</v>
      </c>
      <c r="M511" s="19">
        <v>2</v>
      </c>
      <c r="N511" s="256" t="s">
        <v>19</v>
      </c>
      <c r="O511" s="256"/>
      <c r="P511" s="256"/>
      <c r="Q511" s="19" t="s">
        <v>18</v>
      </c>
      <c r="R511" s="38"/>
      <c r="S511" s="38"/>
      <c r="T511" s="38"/>
      <c r="U511" s="38"/>
      <c r="V511" s="38"/>
      <c r="W511" s="38">
        <f t="shared" si="7"/>
        <v>0</v>
      </c>
    </row>
    <row r="512" spans="2:23" s="41" customFormat="1" ht="30" customHeight="1">
      <c r="B512" s="24"/>
      <c r="C512" s="259">
        <v>2018</v>
      </c>
      <c r="D512" s="259"/>
      <c r="E512" s="8" t="s">
        <v>578</v>
      </c>
      <c r="F512" s="261" t="s">
        <v>577</v>
      </c>
      <c r="G512" s="261"/>
      <c r="H512" s="261"/>
      <c r="I512" s="8" t="s">
        <v>450</v>
      </c>
      <c r="J512" s="261" t="s">
        <v>17</v>
      </c>
      <c r="K512" s="261"/>
      <c r="L512" s="16" t="s">
        <v>18</v>
      </c>
      <c r="M512" s="16">
        <v>3</v>
      </c>
      <c r="N512" s="259" t="s">
        <v>19</v>
      </c>
      <c r="O512" s="259"/>
      <c r="P512" s="259"/>
      <c r="Q512" s="16" t="s">
        <v>18</v>
      </c>
      <c r="R512" s="40"/>
      <c r="S512" s="40"/>
      <c r="T512" s="40"/>
      <c r="U512" s="40"/>
      <c r="V512" s="40"/>
      <c r="W512" s="40">
        <f t="shared" si="7"/>
        <v>0</v>
      </c>
    </row>
    <row r="513" spans="2:23" ht="30" customHeight="1">
      <c r="B513" s="23"/>
      <c r="C513" s="249">
        <v>2018</v>
      </c>
      <c r="D513" s="249"/>
      <c r="E513" s="22" t="s">
        <v>576</v>
      </c>
      <c r="F513" s="270" t="s">
        <v>575</v>
      </c>
      <c r="G513" s="270"/>
      <c r="H513" s="270"/>
      <c r="I513" s="22" t="s">
        <v>450</v>
      </c>
      <c r="J513" s="270" t="s">
        <v>17</v>
      </c>
      <c r="K513" s="270"/>
      <c r="L513" s="21" t="s">
        <v>29</v>
      </c>
      <c r="M513" s="21">
        <v>4</v>
      </c>
      <c r="N513" s="249" t="s">
        <v>19</v>
      </c>
      <c r="O513" s="249"/>
      <c r="P513" s="249"/>
      <c r="Q513" s="21" t="s">
        <v>18</v>
      </c>
      <c r="W513" s="42">
        <f t="shared" si="7"/>
        <v>0</v>
      </c>
    </row>
    <row r="514" spans="2:23" ht="30" customHeight="1">
      <c r="B514" s="23"/>
      <c r="C514" s="249">
        <v>2018</v>
      </c>
      <c r="D514" s="249"/>
      <c r="E514" s="22" t="s">
        <v>574</v>
      </c>
      <c r="F514" s="270" t="s">
        <v>573</v>
      </c>
      <c r="G514" s="270"/>
      <c r="H514" s="270"/>
      <c r="I514" s="22" t="s">
        <v>450</v>
      </c>
      <c r="J514" s="270" t="s">
        <v>17</v>
      </c>
      <c r="K514" s="270"/>
      <c r="L514" s="21" t="s">
        <v>29</v>
      </c>
      <c r="M514" s="21">
        <v>4</v>
      </c>
      <c r="N514" s="249" t="s">
        <v>19</v>
      </c>
      <c r="O514" s="249"/>
      <c r="P514" s="249"/>
      <c r="Q514" s="21" t="s">
        <v>18</v>
      </c>
      <c r="W514" s="42">
        <f t="shared" si="7"/>
        <v>0</v>
      </c>
    </row>
    <row r="515" spans="2:23" s="41" customFormat="1" ht="30" customHeight="1">
      <c r="B515" s="24"/>
      <c r="C515" s="259">
        <v>2018</v>
      </c>
      <c r="D515" s="259"/>
      <c r="E515" s="8" t="s">
        <v>572</v>
      </c>
      <c r="F515" s="261" t="s">
        <v>571</v>
      </c>
      <c r="G515" s="261"/>
      <c r="H515" s="261"/>
      <c r="I515" s="8" t="s">
        <v>450</v>
      </c>
      <c r="J515" s="261" t="s">
        <v>17</v>
      </c>
      <c r="K515" s="261"/>
      <c r="L515" s="16" t="s">
        <v>18</v>
      </c>
      <c r="M515" s="16">
        <v>3</v>
      </c>
      <c r="N515" s="259" t="s">
        <v>19</v>
      </c>
      <c r="O515" s="259"/>
      <c r="P515" s="259"/>
      <c r="Q515" s="16" t="s">
        <v>18</v>
      </c>
      <c r="R515" s="40"/>
      <c r="S515" s="40"/>
      <c r="T515" s="40"/>
      <c r="U515" s="40"/>
      <c r="V515" s="40"/>
      <c r="W515" s="40">
        <f t="shared" ref="W515:W578" si="8">R515+S515+T515+U515+V515</f>
        <v>0</v>
      </c>
    </row>
    <row r="516" spans="2:23" ht="30" customHeight="1">
      <c r="B516" s="23"/>
      <c r="C516" s="249">
        <v>2018</v>
      </c>
      <c r="D516" s="249"/>
      <c r="E516" s="22" t="s">
        <v>570</v>
      </c>
      <c r="F516" s="270" t="s">
        <v>569</v>
      </c>
      <c r="G516" s="270"/>
      <c r="H516" s="270"/>
      <c r="I516" s="22" t="s">
        <v>450</v>
      </c>
      <c r="J516" s="270" t="s">
        <v>17</v>
      </c>
      <c r="K516" s="270"/>
      <c r="L516" s="21" t="s">
        <v>29</v>
      </c>
      <c r="M516" s="21">
        <v>4</v>
      </c>
      <c r="N516" s="249" t="s">
        <v>19</v>
      </c>
      <c r="O516" s="249"/>
      <c r="P516" s="249"/>
      <c r="Q516" s="21" t="s">
        <v>18</v>
      </c>
      <c r="W516" s="42">
        <f t="shared" si="8"/>
        <v>0</v>
      </c>
    </row>
    <row r="517" spans="2:23" s="41" customFormat="1" ht="30" customHeight="1">
      <c r="B517" s="24"/>
      <c r="C517" s="259">
        <v>2018</v>
      </c>
      <c r="D517" s="259"/>
      <c r="E517" s="8" t="s">
        <v>568</v>
      </c>
      <c r="F517" s="261" t="s">
        <v>567</v>
      </c>
      <c r="G517" s="261"/>
      <c r="H517" s="261"/>
      <c r="I517" s="8" t="s">
        <v>450</v>
      </c>
      <c r="J517" s="261" t="s">
        <v>17</v>
      </c>
      <c r="K517" s="261"/>
      <c r="L517" s="16" t="s">
        <v>18</v>
      </c>
      <c r="M517" s="16">
        <v>3</v>
      </c>
      <c r="N517" s="259" t="s">
        <v>19</v>
      </c>
      <c r="O517" s="259"/>
      <c r="P517" s="259"/>
      <c r="Q517" s="16" t="s">
        <v>18</v>
      </c>
      <c r="R517" s="40"/>
      <c r="S517" s="40"/>
      <c r="T517" s="40"/>
      <c r="U517" s="40"/>
      <c r="V517" s="40"/>
      <c r="W517" s="40">
        <f t="shared" si="8"/>
        <v>0</v>
      </c>
    </row>
    <row r="518" spans="2:23" ht="30" customHeight="1">
      <c r="B518" s="23"/>
      <c r="C518" s="249">
        <v>2018</v>
      </c>
      <c r="D518" s="249"/>
      <c r="E518" s="22" t="s">
        <v>566</v>
      </c>
      <c r="F518" s="270" t="s">
        <v>565</v>
      </c>
      <c r="G518" s="270"/>
      <c r="H518" s="270"/>
      <c r="I518" s="22" t="s">
        <v>450</v>
      </c>
      <c r="J518" s="270" t="s">
        <v>17</v>
      </c>
      <c r="K518" s="270"/>
      <c r="L518" s="21" t="s">
        <v>29</v>
      </c>
      <c r="M518" s="21">
        <v>4</v>
      </c>
      <c r="N518" s="249" t="s">
        <v>19</v>
      </c>
      <c r="O518" s="249"/>
      <c r="P518" s="249"/>
      <c r="Q518" s="21" t="s">
        <v>18</v>
      </c>
      <c r="W518" s="42">
        <f t="shared" si="8"/>
        <v>0</v>
      </c>
    </row>
    <row r="519" spans="2:23" ht="30" customHeight="1">
      <c r="B519" s="23"/>
      <c r="C519" s="249">
        <v>2018</v>
      </c>
      <c r="D519" s="249"/>
      <c r="E519" s="22" t="s">
        <v>564</v>
      </c>
      <c r="F519" s="270" t="s">
        <v>563</v>
      </c>
      <c r="G519" s="270"/>
      <c r="H519" s="270"/>
      <c r="I519" s="22" t="s">
        <v>450</v>
      </c>
      <c r="J519" s="270" t="s">
        <v>17</v>
      </c>
      <c r="K519" s="270"/>
      <c r="L519" s="21" t="s">
        <v>29</v>
      </c>
      <c r="M519" s="21">
        <v>4</v>
      </c>
      <c r="N519" s="249" t="s">
        <v>19</v>
      </c>
      <c r="O519" s="249"/>
      <c r="P519" s="249"/>
      <c r="Q519" s="21" t="s">
        <v>18</v>
      </c>
      <c r="W519" s="42">
        <f t="shared" si="8"/>
        <v>0</v>
      </c>
    </row>
    <row r="520" spans="2:23" ht="30" customHeight="1">
      <c r="B520" s="23"/>
      <c r="C520" s="249">
        <v>2018</v>
      </c>
      <c r="D520" s="249"/>
      <c r="E520" s="22" t="s">
        <v>562</v>
      </c>
      <c r="F520" s="270" t="s">
        <v>561</v>
      </c>
      <c r="G520" s="270"/>
      <c r="H520" s="270"/>
      <c r="I520" s="22" t="s">
        <v>450</v>
      </c>
      <c r="J520" s="270" t="s">
        <v>17</v>
      </c>
      <c r="K520" s="270"/>
      <c r="L520" s="21" t="s">
        <v>29</v>
      </c>
      <c r="M520" s="21">
        <v>4</v>
      </c>
      <c r="N520" s="249" t="s">
        <v>19</v>
      </c>
      <c r="O520" s="249"/>
      <c r="P520" s="249"/>
      <c r="Q520" s="21" t="s">
        <v>18</v>
      </c>
      <c r="W520" s="42">
        <f t="shared" si="8"/>
        <v>0</v>
      </c>
    </row>
    <row r="521" spans="2:23" ht="30" customHeight="1">
      <c r="B521" s="23"/>
      <c r="C521" s="249">
        <v>2018</v>
      </c>
      <c r="D521" s="249"/>
      <c r="E521" s="22" t="s">
        <v>560</v>
      </c>
      <c r="F521" s="270" t="s">
        <v>559</v>
      </c>
      <c r="G521" s="270"/>
      <c r="H521" s="270"/>
      <c r="I521" s="22" t="s">
        <v>450</v>
      </c>
      <c r="J521" s="270" t="s">
        <v>17</v>
      </c>
      <c r="K521" s="270"/>
      <c r="L521" s="21" t="s">
        <v>29</v>
      </c>
      <c r="M521" s="21">
        <v>4</v>
      </c>
      <c r="N521" s="249" t="s">
        <v>19</v>
      </c>
      <c r="O521" s="249"/>
      <c r="P521" s="249"/>
      <c r="Q521" s="21" t="s">
        <v>18</v>
      </c>
      <c r="W521" s="42">
        <f t="shared" si="8"/>
        <v>0</v>
      </c>
    </row>
    <row r="522" spans="2:23" ht="30" customHeight="1">
      <c r="B522" s="23"/>
      <c r="C522" s="249">
        <v>2018</v>
      </c>
      <c r="D522" s="249"/>
      <c r="E522" s="22" t="s">
        <v>558</v>
      </c>
      <c r="F522" s="270" t="s">
        <v>557</v>
      </c>
      <c r="G522" s="270"/>
      <c r="H522" s="270"/>
      <c r="I522" s="22" t="s">
        <v>450</v>
      </c>
      <c r="J522" s="270" t="s">
        <v>17</v>
      </c>
      <c r="K522" s="270"/>
      <c r="L522" s="21" t="s">
        <v>29</v>
      </c>
      <c r="M522" s="21">
        <v>4</v>
      </c>
      <c r="N522" s="249" t="s">
        <v>19</v>
      </c>
      <c r="O522" s="249"/>
      <c r="P522" s="249"/>
      <c r="Q522" s="21" t="s">
        <v>18</v>
      </c>
      <c r="W522" s="42">
        <f t="shared" si="8"/>
        <v>0</v>
      </c>
    </row>
    <row r="523" spans="2:23" s="41" customFormat="1" ht="30" customHeight="1">
      <c r="B523" s="24"/>
      <c r="C523" s="259">
        <v>2018</v>
      </c>
      <c r="D523" s="259"/>
      <c r="E523" s="8" t="s">
        <v>556</v>
      </c>
      <c r="F523" s="261" t="s">
        <v>555</v>
      </c>
      <c r="G523" s="261"/>
      <c r="H523" s="261"/>
      <c r="I523" s="8" t="s">
        <v>450</v>
      </c>
      <c r="J523" s="261" t="s">
        <v>17</v>
      </c>
      <c r="K523" s="261"/>
      <c r="L523" s="16" t="s">
        <v>18</v>
      </c>
      <c r="M523" s="16">
        <v>3</v>
      </c>
      <c r="N523" s="259" t="s">
        <v>19</v>
      </c>
      <c r="O523" s="259"/>
      <c r="P523" s="259"/>
      <c r="Q523" s="16" t="s">
        <v>18</v>
      </c>
      <c r="R523" s="40"/>
      <c r="S523" s="40"/>
      <c r="T523" s="40"/>
      <c r="U523" s="40"/>
      <c r="V523" s="40"/>
      <c r="W523" s="40">
        <f t="shared" si="8"/>
        <v>0</v>
      </c>
    </row>
    <row r="524" spans="2:23" ht="30" customHeight="1">
      <c r="B524" s="23"/>
      <c r="C524" s="249">
        <v>2018</v>
      </c>
      <c r="D524" s="249"/>
      <c r="E524" s="22" t="s">
        <v>554</v>
      </c>
      <c r="F524" s="270" t="s">
        <v>553</v>
      </c>
      <c r="G524" s="270"/>
      <c r="H524" s="270"/>
      <c r="I524" s="22" t="s">
        <v>450</v>
      </c>
      <c r="J524" s="270" t="s">
        <v>17</v>
      </c>
      <c r="K524" s="270"/>
      <c r="L524" s="21" t="s">
        <v>29</v>
      </c>
      <c r="M524" s="21">
        <v>4</v>
      </c>
      <c r="N524" s="249" t="s">
        <v>19</v>
      </c>
      <c r="O524" s="249"/>
      <c r="P524" s="249"/>
      <c r="Q524" s="21" t="s">
        <v>18</v>
      </c>
      <c r="W524" s="42">
        <f t="shared" si="8"/>
        <v>0</v>
      </c>
    </row>
    <row r="525" spans="2:23" ht="30" customHeight="1">
      <c r="B525" s="23"/>
      <c r="C525" s="249">
        <v>2018</v>
      </c>
      <c r="D525" s="249"/>
      <c r="E525" s="22" t="s">
        <v>552</v>
      </c>
      <c r="F525" s="270" t="s">
        <v>551</v>
      </c>
      <c r="G525" s="270"/>
      <c r="H525" s="270"/>
      <c r="I525" s="22" t="s">
        <v>450</v>
      </c>
      <c r="J525" s="270" t="s">
        <v>17</v>
      </c>
      <c r="K525" s="270"/>
      <c r="L525" s="21" t="s">
        <v>29</v>
      </c>
      <c r="M525" s="21">
        <v>4</v>
      </c>
      <c r="N525" s="249" t="s">
        <v>19</v>
      </c>
      <c r="O525" s="249"/>
      <c r="P525" s="249"/>
      <c r="Q525" s="21" t="s">
        <v>18</v>
      </c>
      <c r="W525" s="42">
        <f t="shared" si="8"/>
        <v>0</v>
      </c>
    </row>
    <row r="526" spans="2:23" s="41" customFormat="1" ht="30" customHeight="1">
      <c r="B526" s="24"/>
      <c r="C526" s="259">
        <v>2018</v>
      </c>
      <c r="D526" s="259"/>
      <c r="E526" s="8" t="s">
        <v>550</v>
      </c>
      <c r="F526" s="261" t="s">
        <v>549</v>
      </c>
      <c r="G526" s="261"/>
      <c r="H526" s="261"/>
      <c r="I526" s="8" t="s">
        <v>450</v>
      </c>
      <c r="J526" s="261" t="s">
        <v>17</v>
      </c>
      <c r="K526" s="261"/>
      <c r="L526" s="16" t="s">
        <v>18</v>
      </c>
      <c r="M526" s="16">
        <v>3</v>
      </c>
      <c r="N526" s="259" t="s">
        <v>19</v>
      </c>
      <c r="O526" s="259"/>
      <c r="P526" s="259"/>
      <c r="Q526" s="16" t="s">
        <v>18</v>
      </c>
      <c r="R526" s="40"/>
      <c r="S526" s="40"/>
      <c r="T526" s="40"/>
      <c r="U526" s="40"/>
      <c r="V526" s="40"/>
      <c r="W526" s="40">
        <f t="shared" si="8"/>
        <v>0</v>
      </c>
    </row>
    <row r="527" spans="2:23" ht="30" customHeight="1">
      <c r="B527" s="23"/>
      <c r="C527" s="249">
        <v>2018</v>
      </c>
      <c r="D527" s="249"/>
      <c r="E527" s="22" t="s">
        <v>548</v>
      </c>
      <c r="F527" s="270" t="s">
        <v>547</v>
      </c>
      <c r="G527" s="270"/>
      <c r="H527" s="270"/>
      <c r="I527" s="22" t="s">
        <v>450</v>
      </c>
      <c r="J527" s="270" t="s">
        <v>17</v>
      </c>
      <c r="K527" s="270"/>
      <c r="L527" s="21" t="s">
        <v>29</v>
      </c>
      <c r="M527" s="21">
        <v>4</v>
      </c>
      <c r="N527" s="249" t="s">
        <v>19</v>
      </c>
      <c r="O527" s="249"/>
      <c r="P527" s="249"/>
      <c r="Q527" s="21" t="s">
        <v>18</v>
      </c>
      <c r="W527" s="42">
        <f t="shared" si="8"/>
        <v>0</v>
      </c>
    </row>
    <row r="528" spans="2:23" ht="30" customHeight="1">
      <c r="B528" s="23"/>
      <c r="C528" s="249">
        <v>2018</v>
      </c>
      <c r="D528" s="249"/>
      <c r="E528" s="22" t="s">
        <v>546</v>
      </c>
      <c r="F528" s="270" t="s">
        <v>545</v>
      </c>
      <c r="G528" s="270"/>
      <c r="H528" s="270"/>
      <c r="I528" s="22" t="s">
        <v>450</v>
      </c>
      <c r="J528" s="270" t="s">
        <v>17</v>
      </c>
      <c r="K528" s="270"/>
      <c r="L528" s="21" t="s">
        <v>29</v>
      </c>
      <c r="M528" s="21">
        <v>4</v>
      </c>
      <c r="N528" s="249" t="s">
        <v>19</v>
      </c>
      <c r="O528" s="249"/>
      <c r="P528" s="249"/>
      <c r="Q528" s="21" t="s">
        <v>18</v>
      </c>
      <c r="W528" s="42">
        <f t="shared" si="8"/>
        <v>0</v>
      </c>
    </row>
    <row r="529" spans="2:23" s="41" customFormat="1" ht="30" customHeight="1">
      <c r="B529" s="24"/>
      <c r="C529" s="259">
        <v>2018</v>
      </c>
      <c r="D529" s="259"/>
      <c r="E529" s="8" t="s">
        <v>544</v>
      </c>
      <c r="F529" s="261" t="s">
        <v>543</v>
      </c>
      <c r="G529" s="261"/>
      <c r="H529" s="261"/>
      <c r="I529" s="8" t="s">
        <v>450</v>
      </c>
      <c r="J529" s="261" t="s">
        <v>17</v>
      </c>
      <c r="K529" s="261"/>
      <c r="L529" s="16" t="s">
        <v>18</v>
      </c>
      <c r="M529" s="16">
        <v>3</v>
      </c>
      <c r="N529" s="259" t="s">
        <v>19</v>
      </c>
      <c r="O529" s="259"/>
      <c r="P529" s="259"/>
      <c r="Q529" s="16" t="s">
        <v>18</v>
      </c>
      <c r="R529" s="40"/>
      <c r="S529" s="40"/>
      <c r="T529" s="40"/>
      <c r="U529" s="40"/>
      <c r="V529" s="40"/>
      <c r="W529" s="40">
        <f t="shared" si="8"/>
        <v>0</v>
      </c>
    </row>
    <row r="530" spans="2:23" ht="30" customHeight="1">
      <c r="B530" s="23"/>
      <c r="C530" s="249">
        <v>2018</v>
      </c>
      <c r="D530" s="249"/>
      <c r="E530" s="22" t="s">
        <v>542</v>
      </c>
      <c r="F530" s="270" t="s">
        <v>541</v>
      </c>
      <c r="G530" s="270"/>
      <c r="H530" s="270"/>
      <c r="I530" s="22" t="s">
        <v>450</v>
      </c>
      <c r="J530" s="270" t="s">
        <v>17</v>
      </c>
      <c r="K530" s="270"/>
      <c r="L530" s="21" t="s">
        <v>29</v>
      </c>
      <c r="M530" s="21">
        <v>4</v>
      </c>
      <c r="N530" s="249" t="s">
        <v>19</v>
      </c>
      <c r="O530" s="249"/>
      <c r="P530" s="249"/>
      <c r="Q530" s="21" t="s">
        <v>18</v>
      </c>
      <c r="W530" s="42">
        <f t="shared" si="8"/>
        <v>0</v>
      </c>
    </row>
    <row r="531" spans="2:23" s="39" customFormat="1" ht="30" customHeight="1">
      <c r="B531" s="25"/>
      <c r="C531" s="256">
        <v>2018</v>
      </c>
      <c r="D531" s="256"/>
      <c r="E531" s="20" t="s">
        <v>540</v>
      </c>
      <c r="F531" s="258" t="s">
        <v>538</v>
      </c>
      <c r="G531" s="258"/>
      <c r="H531" s="258"/>
      <c r="I531" s="20" t="s">
        <v>450</v>
      </c>
      <c r="J531" s="258" t="s">
        <v>17</v>
      </c>
      <c r="K531" s="258"/>
      <c r="L531" s="19" t="s">
        <v>18</v>
      </c>
      <c r="M531" s="19">
        <v>2</v>
      </c>
      <c r="N531" s="256" t="s">
        <v>19</v>
      </c>
      <c r="O531" s="256"/>
      <c r="P531" s="256"/>
      <c r="Q531" s="19" t="s">
        <v>18</v>
      </c>
      <c r="R531" s="38"/>
      <c r="S531" s="38"/>
      <c r="T531" s="38"/>
      <c r="U531" s="38"/>
      <c r="V531" s="38"/>
      <c r="W531" s="38">
        <f t="shared" si="8"/>
        <v>0</v>
      </c>
    </row>
    <row r="532" spans="2:23" s="41" customFormat="1" ht="30" customHeight="1">
      <c r="B532" s="24"/>
      <c r="C532" s="259">
        <v>2018</v>
      </c>
      <c r="D532" s="259"/>
      <c r="E532" s="8" t="s">
        <v>539</v>
      </c>
      <c r="F532" s="261" t="s">
        <v>538</v>
      </c>
      <c r="G532" s="261"/>
      <c r="H532" s="261"/>
      <c r="I532" s="8" t="s">
        <v>450</v>
      </c>
      <c r="J532" s="261" t="s">
        <v>17</v>
      </c>
      <c r="K532" s="261"/>
      <c r="L532" s="16" t="s">
        <v>18</v>
      </c>
      <c r="M532" s="16">
        <v>3</v>
      </c>
      <c r="N532" s="259" t="s">
        <v>19</v>
      </c>
      <c r="O532" s="259"/>
      <c r="P532" s="259"/>
      <c r="Q532" s="16" t="s">
        <v>18</v>
      </c>
      <c r="R532" s="40"/>
      <c r="S532" s="40"/>
      <c r="T532" s="40"/>
      <c r="U532" s="40"/>
      <c r="V532" s="40"/>
      <c r="W532" s="40">
        <f t="shared" si="8"/>
        <v>0</v>
      </c>
    </row>
    <row r="533" spans="2:23" ht="30" customHeight="1">
      <c r="B533" s="23"/>
      <c r="C533" s="249">
        <v>2018</v>
      </c>
      <c r="D533" s="249"/>
      <c r="E533" s="22" t="s">
        <v>537</v>
      </c>
      <c r="F533" s="270" t="s">
        <v>536</v>
      </c>
      <c r="G533" s="270"/>
      <c r="H533" s="270"/>
      <c r="I533" s="22" t="s">
        <v>450</v>
      </c>
      <c r="J533" s="270" t="s">
        <v>17</v>
      </c>
      <c r="K533" s="270"/>
      <c r="L533" s="21" t="s">
        <v>29</v>
      </c>
      <c r="M533" s="21">
        <v>4</v>
      </c>
      <c r="N533" s="249" t="s">
        <v>19</v>
      </c>
      <c r="O533" s="249"/>
      <c r="P533" s="249"/>
      <c r="Q533" s="21" t="s">
        <v>18</v>
      </c>
      <c r="W533" s="42">
        <f t="shared" si="8"/>
        <v>0</v>
      </c>
    </row>
    <row r="534" spans="2:23" ht="30" customHeight="1">
      <c r="B534" s="23"/>
      <c r="C534" s="249">
        <v>2018</v>
      </c>
      <c r="D534" s="249"/>
      <c r="E534" s="22" t="s">
        <v>535</v>
      </c>
      <c r="F534" s="270" t="s">
        <v>534</v>
      </c>
      <c r="G534" s="270"/>
      <c r="H534" s="270"/>
      <c r="I534" s="22" t="s">
        <v>450</v>
      </c>
      <c r="J534" s="270" t="s">
        <v>17</v>
      </c>
      <c r="K534" s="270"/>
      <c r="L534" s="21" t="s">
        <v>29</v>
      </c>
      <c r="M534" s="21">
        <v>4</v>
      </c>
      <c r="N534" s="249" t="s">
        <v>19</v>
      </c>
      <c r="O534" s="249"/>
      <c r="P534" s="249"/>
      <c r="Q534" s="21" t="s">
        <v>18</v>
      </c>
      <c r="W534" s="42">
        <f t="shared" si="8"/>
        <v>0</v>
      </c>
    </row>
    <row r="535" spans="2:23" s="39" customFormat="1" ht="30" customHeight="1">
      <c r="B535" s="25"/>
      <c r="C535" s="256">
        <v>2018</v>
      </c>
      <c r="D535" s="256"/>
      <c r="E535" s="20" t="s">
        <v>533</v>
      </c>
      <c r="F535" s="258" t="s">
        <v>531</v>
      </c>
      <c r="G535" s="258"/>
      <c r="H535" s="258"/>
      <c r="I535" s="20" t="s">
        <v>450</v>
      </c>
      <c r="J535" s="258" t="s">
        <v>17</v>
      </c>
      <c r="K535" s="258"/>
      <c r="L535" s="19" t="s">
        <v>18</v>
      </c>
      <c r="M535" s="19">
        <v>1</v>
      </c>
      <c r="N535" s="256" t="s">
        <v>19</v>
      </c>
      <c r="O535" s="256"/>
      <c r="P535" s="256"/>
      <c r="Q535" s="19" t="s">
        <v>18</v>
      </c>
      <c r="R535" s="38"/>
      <c r="S535" s="38"/>
      <c r="T535" s="38"/>
      <c r="U535" s="38">
        <f>U536</f>
        <v>106.51</v>
      </c>
      <c r="V535" s="38"/>
      <c r="W535" s="38">
        <f t="shared" si="8"/>
        <v>106.51</v>
      </c>
    </row>
    <row r="536" spans="2:23" s="39" customFormat="1" ht="30" customHeight="1">
      <c r="B536" s="25"/>
      <c r="C536" s="256">
        <v>2018</v>
      </c>
      <c r="D536" s="256"/>
      <c r="E536" s="20" t="s">
        <v>532</v>
      </c>
      <c r="F536" s="258" t="s">
        <v>531</v>
      </c>
      <c r="G536" s="258"/>
      <c r="H536" s="258"/>
      <c r="I536" s="20" t="s">
        <v>450</v>
      </c>
      <c r="J536" s="258" t="s">
        <v>17</v>
      </c>
      <c r="K536" s="258"/>
      <c r="L536" s="19" t="s">
        <v>18</v>
      </c>
      <c r="M536" s="19">
        <v>2</v>
      </c>
      <c r="N536" s="256" t="s">
        <v>19</v>
      </c>
      <c r="O536" s="256"/>
      <c r="P536" s="256"/>
      <c r="Q536" s="19" t="s">
        <v>18</v>
      </c>
      <c r="R536" s="38"/>
      <c r="S536" s="38"/>
      <c r="T536" s="38"/>
      <c r="U536" s="38">
        <f>U537+U541</f>
        <v>106.51</v>
      </c>
      <c r="V536" s="38"/>
      <c r="W536" s="38">
        <f t="shared" si="8"/>
        <v>106.51</v>
      </c>
    </row>
    <row r="537" spans="2:23" s="41" customFormat="1" ht="30" customHeight="1">
      <c r="B537" s="24"/>
      <c r="C537" s="259">
        <v>2018</v>
      </c>
      <c r="D537" s="259"/>
      <c r="E537" s="8" t="s">
        <v>530</v>
      </c>
      <c r="F537" s="261" t="s">
        <v>529</v>
      </c>
      <c r="G537" s="261"/>
      <c r="H537" s="261"/>
      <c r="I537" s="8" t="s">
        <v>450</v>
      </c>
      <c r="J537" s="261" t="s">
        <v>17</v>
      </c>
      <c r="K537" s="261"/>
      <c r="L537" s="16" t="s">
        <v>18</v>
      </c>
      <c r="M537" s="16">
        <v>3</v>
      </c>
      <c r="N537" s="259" t="s">
        <v>19</v>
      </c>
      <c r="O537" s="259"/>
      <c r="P537" s="259"/>
      <c r="Q537" s="16" t="s">
        <v>18</v>
      </c>
      <c r="R537" s="40"/>
      <c r="S537" s="40"/>
      <c r="T537" s="40"/>
      <c r="U537" s="40"/>
      <c r="V537" s="40"/>
      <c r="W537" s="40">
        <f t="shared" si="8"/>
        <v>0</v>
      </c>
    </row>
    <row r="538" spans="2:23" ht="30" customHeight="1">
      <c r="B538" s="23"/>
      <c r="C538" s="249">
        <v>2018</v>
      </c>
      <c r="D538" s="249"/>
      <c r="E538" s="22" t="s">
        <v>528</v>
      </c>
      <c r="F538" s="270" t="s">
        <v>527</v>
      </c>
      <c r="G538" s="270"/>
      <c r="H538" s="270"/>
      <c r="I538" s="22" t="s">
        <v>450</v>
      </c>
      <c r="J538" s="270" t="s">
        <v>17</v>
      </c>
      <c r="K538" s="270"/>
      <c r="L538" s="21" t="s">
        <v>29</v>
      </c>
      <c r="M538" s="21">
        <v>4</v>
      </c>
      <c r="N538" s="249" t="s">
        <v>19</v>
      </c>
      <c r="O538" s="249"/>
      <c r="P538" s="249"/>
      <c r="Q538" s="21" t="s">
        <v>18</v>
      </c>
      <c r="W538" s="42">
        <f t="shared" si="8"/>
        <v>0</v>
      </c>
    </row>
    <row r="539" spans="2:23" ht="30" customHeight="1">
      <c r="B539" s="23"/>
      <c r="C539" s="249">
        <v>2018</v>
      </c>
      <c r="D539" s="249"/>
      <c r="E539" s="22" t="s">
        <v>526</v>
      </c>
      <c r="F539" s="270" t="s">
        <v>525</v>
      </c>
      <c r="G539" s="270"/>
      <c r="H539" s="270"/>
      <c r="I539" s="22" t="s">
        <v>450</v>
      </c>
      <c r="J539" s="270" t="s">
        <v>17</v>
      </c>
      <c r="K539" s="270"/>
      <c r="L539" s="21" t="s">
        <v>29</v>
      </c>
      <c r="M539" s="21">
        <v>4</v>
      </c>
      <c r="N539" s="249" t="s">
        <v>19</v>
      </c>
      <c r="O539" s="249"/>
      <c r="P539" s="249"/>
      <c r="Q539" s="21" t="s">
        <v>18</v>
      </c>
      <c r="W539" s="42">
        <f t="shared" si="8"/>
        <v>0</v>
      </c>
    </row>
    <row r="540" spans="2:23" ht="30" customHeight="1">
      <c r="B540" s="23"/>
      <c r="C540" s="249">
        <v>2018</v>
      </c>
      <c r="D540" s="249"/>
      <c r="E540" s="22" t="s">
        <v>524</v>
      </c>
      <c r="F540" s="270" t="s">
        <v>523</v>
      </c>
      <c r="G540" s="270"/>
      <c r="H540" s="270"/>
      <c r="I540" s="22" t="s">
        <v>450</v>
      </c>
      <c r="J540" s="270" t="s">
        <v>17</v>
      </c>
      <c r="K540" s="270"/>
      <c r="L540" s="21" t="s">
        <v>29</v>
      </c>
      <c r="M540" s="21">
        <v>4</v>
      </c>
      <c r="N540" s="249" t="s">
        <v>19</v>
      </c>
      <c r="O540" s="249"/>
      <c r="P540" s="249"/>
      <c r="Q540" s="21" t="s">
        <v>18</v>
      </c>
      <c r="W540" s="42">
        <f t="shared" si="8"/>
        <v>0</v>
      </c>
    </row>
    <row r="541" spans="2:23" s="41" customFormat="1" ht="30" customHeight="1">
      <c r="B541" s="24"/>
      <c r="C541" s="259">
        <v>2018</v>
      </c>
      <c r="D541" s="259"/>
      <c r="E541" s="8" t="s">
        <v>522</v>
      </c>
      <c r="F541" s="261" t="s">
        <v>521</v>
      </c>
      <c r="G541" s="261"/>
      <c r="H541" s="261"/>
      <c r="I541" s="8" t="s">
        <v>450</v>
      </c>
      <c r="J541" s="261" t="s">
        <v>17</v>
      </c>
      <c r="K541" s="261"/>
      <c r="L541" s="16" t="s">
        <v>18</v>
      </c>
      <c r="M541" s="16">
        <v>3</v>
      </c>
      <c r="N541" s="259"/>
      <c r="O541" s="259"/>
      <c r="P541" s="259"/>
      <c r="Q541" s="16"/>
      <c r="R541" s="40"/>
      <c r="S541" s="40"/>
      <c r="T541" s="40"/>
      <c r="U541" s="40">
        <f>SUM(U542:U570)</f>
        <v>106.51</v>
      </c>
      <c r="V541" s="40"/>
      <c r="W541" s="40">
        <f t="shared" si="8"/>
        <v>106.51</v>
      </c>
    </row>
    <row r="542" spans="2:23" ht="30" customHeight="1">
      <c r="B542" s="23"/>
      <c r="C542" s="249">
        <v>2018</v>
      </c>
      <c r="D542" s="249"/>
      <c r="E542" s="22" t="s">
        <v>520</v>
      </c>
      <c r="F542" s="270" t="s">
        <v>519</v>
      </c>
      <c r="G542" s="270"/>
      <c r="H542" s="270"/>
      <c r="I542" s="22" t="s">
        <v>450</v>
      </c>
      <c r="J542" s="270" t="s">
        <v>17</v>
      </c>
      <c r="K542" s="270"/>
      <c r="L542" s="21" t="s">
        <v>29</v>
      </c>
      <c r="M542" s="21">
        <v>4</v>
      </c>
      <c r="N542" s="249" t="s">
        <v>19</v>
      </c>
      <c r="O542" s="249"/>
      <c r="P542" s="249"/>
      <c r="Q542" s="21" t="s">
        <v>18</v>
      </c>
      <c r="W542" s="42">
        <f t="shared" si="8"/>
        <v>0</v>
      </c>
    </row>
    <row r="543" spans="2:23" ht="30" customHeight="1">
      <c r="B543" s="23"/>
      <c r="C543" s="249">
        <v>2018</v>
      </c>
      <c r="D543" s="249"/>
      <c r="E543" s="22" t="s">
        <v>518</v>
      </c>
      <c r="F543" s="270" t="s">
        <v>517</v>
      </c>
      <c r="G543" s="270"/>
      <c r="H543" s="270"/>
      <c r="I543" s="22" t="s">
        <v>450</v>
      </c>
      <c r="J543" s="270" t="s">
        <v>17</v>
      </c>
      <c r="K543" s="270"/>
      <c r="L543" s="21" t="s">
        <v>29</v>
      </c>
      <c r="M543" s="21">
        <v>4</v>
      </c>
      <c r="N543" s="249" t="s">
        <v>19</v>
      </c>
      <c r="O543" s="249"/>
      <c r="P543" s="249"/>
      <c r="Q543" s="21" t="s">
        <v>18</v>
      </c>
      <c r="W543" s="42">
        <f t="shared" si="8"/>
        <v>0</v>
      </c>
    </row>
    <row r="544" spans="2:23" ht="30" customHeight="1">
      <c r="B544" s="23"/>
      <c r="C544" s="249">
        <v>2018</v>
      </c>
      <c r="D544" s="249"/>
      <c r="E544" s="22" t="s">
        <v>516</v>
      </c>
      <c r="F544" s="270" t="s">
        <v>515</v>
      </c>
      <c r="G544" s="270"/>
      <c r="H544" s="270"/>
      <c r="I544" s="22" t="s">
        <v>450</v>
      </c>
      <c r="J544" s="270" t="s">
        <v>17</v>
      </c>
      <c r="K544" s="270"/>
      <c r="L544" s="21" t="s">
        <v>29</v>
      </c>
      <c r="M544" s="21">
        <v>4</v>
      </c>
      <c r="N544" s="249" t="s">
        <v>19</v>
      </c>
      <c r="O544" s="249"/>
      <c r="P544" s="249"/>
      <c r="Q544" s="21" t="s">
        <v>18</v>
      </c>
      <c r="W544" s="42">
        <f t="shared" si="8"/>
        <v>0</v>
      </c>
    </row>
    <row r="545" spans="2:23" ht="30" customHeight="1">
      <c r="B545" s="23"/>
      <c r="C545" s="249">
        <v>2018</v>
      </c>
      <c r="D545" s="249"/>
      <c r="E545" s="22" t="s">
        <v>514</v>
      </c>
      <c r="F545" s="270" t="s">
        <v>513</v>
      </c>
      <c r="G545" s="270"/>
      <c r="H545" s="270"/>
      <c r="I545" s="22" t="s">
        <v>450</v>
      </c>
      <c r="J545" s="270" t="s">
        <v>17</v>
      </c>
      <c r="K545" s="270"/>
      <c r="L545" s="21" t="s">
        <v>29</v>
      </c>
      <c r="M545" s="21">
        <v>4</v>
      </c>
      <c r="N545" s="249" t="s">
        <v>19</v>
      </c>
      <c r="O545" s="249"/>
      <c r="P545" s="249"/>
      <c r="Q545" s="21" t="s">
        <v>18</v>
      </c>
      <c r="W545" s="42">
        <f t="shared" si="8"/>
        <v>0</v>
      </c>
    </row>
    <row r="546" spans="2:23" ht="30" customHeight="1">
      <c r="B546" s="23"/>
      <c r="C546" s="249">
        <v>2018</v>
      </c>
      <c r="D546" s="249"/>
      <c r="E546" s="22" t="s">
        <v>512</v>
      </c>
      <c r="F546" s="270" t="s">
        <v>511</v>
      </c>
      <c r="G546" s="270"/>
      <c r="H546" s="270"/>
      <c r="I546" s="22" t="s">
        <v>450</v>
      </c>
      <c r="J546" s="270" t="s">
        <v>17</v>
      </c>
      <c r="K546" s="270"/>
      <c r="L546" s="21" t="s">
        <v>29</v>
      </c>
      <c r="M546" s="21">
        <v>4</v>
      </c>
      <c r="N546" s="249" t="s">
        <v>19</v>
      </c>
      <c r="O546" s="249"/>
      <c r="P546" s="249"/>
      <c r="Q546" s="21" t="s">
        <v>18</v>
      </c>
      <c r="W546" s="42">
        <f t="shared" si="8"/>
        <v>0</v>
      </c>
    </row>
    <row r="547" spans="2:23" ht="30" customHeight="1">
      <c r="B547" s="23"/>
      <c r="C547" s="249">
        <v>2018</v>
      </c>
      <c r="D547" s="249"/>
      <c r="E547" s="22" t="s">
        <v>510</v>
      </c>
      <c r="F547" s="270" t="s">
        <v>509</v>
      </c>
      <c r="G547" s="270"/>
      <c r="H547" s="270"/>
      <c r="I547" s="22" t="s">
        <v>450</v>
      </c>
      <c r="J547" s="270" t="s">
        <v>17</v>
      </c>
      <c r="K547" s="270"/>
      <c r="L547" s="21" t="s">
        <v>29</v>
      </c>
      <c r="M547" s="21">
        <v>4</v>
      </c>
      <c r="N547" s="249" t="s">
        <v>19</v>
      </c>
      <c r="O547" s="249"/>
      <c r="P547" s="249"/>
      <c r="Q547" s="21" t="s">
        <v>18</v>
      </c>
      <c r="W547" s="42">
        <f t="shared" si="8"/>
        <v>0</v>
      </c>
    </row>
    <row r="548" spans="2:23" ht="30" customHeight="1">
      <c r="B548" s="23"/>
      <c r="C548" s="249">
        <v>2018</v>
      </c>
      <c r="D548" s="249"/>
      <c r="E548" s="22" t="s">
        <v>508</v>
      </c>
      <c r="F548" s="270" t="s">
        <v>507</v>
      </c>
      <c r="G548" s="270"/>
      <c r="H548" s="270"/>
      <c r="I548" s="22" t="s">
        <v>450</v>
      </c>
      <c r="J548" s="270" t="s">
        <v>17</v>
      </c>
      <c r="K548" s="270"/>
      <c r="L548" s="21" t="s">
        <v>29</v>
      </c>
      <c r="M548" s="21">
        <v>4</v>
      </c>
      <c r="N548" s="249" t="s">
        <v>19</v>
      </c>
      <c r="O548" s="249"/>
      <c r="P548" s="249"/>
      <c r="Q548" s="21" t="s">
        <v>18</v>
      </c>
      <c r="W548" s="42">
        <f t="shared" si="8"/>
        <v>0</v>
      </c>
    </row>
    <row r="549" spans="2:23" ht="30" customHeight="1">
      <c r="B549" s="23"/>
      <c r="C549" s="249">
        <v>2018</v>
      </c>
      <c r="D549" s="249"/>
      <c r="E549" s="22" t="s">
        <v>506</v>
      </c>
      <c r="F549" s="270" t="s">
        <v>505</v>
      </c>
      <c r="G549" s="270"/>
      <c r="H549" s="270"/>
      <c r="I549" s="22" t="s">
        <v>450</v>
      </c>
      <c r="J549" s="270" t="s">
        <v>17</v>
      </c>
      <c r="K549" s="270"/>
      <c r="L549" s="21" t="s">
        <v>29</v>
      </c>
      <c r="M549" s="21">
        <v>4</v>
      </c>
      <c r="N549" s="249" t="s">
        <v>19</v>
      </c>
      <c r="O549" s="249"/>
      <c r="P549" s="249"/>
      <c r="Q549" s="21" t="s">
        <v>18</v>
      </c>
      <c r="W549" s="42">
        <f t="shared" si="8"/>
        <v>0</v>
      </c>
    </row>
    <row r="550" spans="2:23" ht="30" customHeight="1">
      <c r="B550" s="23"/>
      <c r="C550" s="249">
        <v>2018</v>
      </c>
      <c r="D550" s="249"/>
      <c r="E550" s="22" t="s">
        <v>504</v>
      </c>
      <c r="F550" s="270" t="s">
        <v>503</v>
      </c>
      <c r="G550" s="270"/>
      <c r="H550" s="270"/>
      <c r="I550" s="22" t="s">
        <v>450</v>
      </c>
      <c r="J550" s="270" t="s">
        <v>17</v>
      </c>
      <c r="K550" s="270"/>
      <c r="L550" s="21" t="s">
        <v>29</v>
      </c>
      <c r="M550" s="21">
        <v>4</v>
      </c>
      <c r="N550" s="249" t="s">
        <v>19</v>
      </c>
      <c r="O550" s="249"/>
      <c r="P550" s="249"/>
      <c r="Q550" s="21" t="s">
        <v>18</v>
      </c>
      <c r="U550" s="42">
        <v>106.51</v>
      </c>
      <c r="W550" s="42">
        <f t="shared" si="8"/>
        <v>106.51</v>
      </c>
    </row>
    <row r="551" spans="2:23" ht="30" customHeight="1">
      <c r="B551" s="23"/>
      <c r="C551" s="249">
        <v>2018</v>
      </c>
      <c r="D551" s="249"/>
      <c r="E551" s="22" t="s">
        <v>502</v>
      </c>
      <c r="F551" s="270" t="s">
        <v>501</v>
      </c>
      <c r="G551" s="270"/>
      <c r="H551" s="270"/>
      <c r="I551" s="22" t="s">
        <v>450</v>
      </c>
      <c r="J551" s="270" t="s">
        <v>17</v>
      </c>
      <c r="K551" s="270"/>
      <c r="L551" s="21" t="s">
        <v>29</v>
      </c>
      <c r="M551" s="21">
        <v>4</v>
      </c>
      <c r="N551" s="249" t="s">
        <v>19</v>
      </c>
      <c r="O551" s="249"/>
      <c r="P551" s="249"/>
      <c r="Q551" s="21" t="s">
        <v>18</v>
      </c>
      <c r="W551" s="42">
        <f t="shared" si="8"/>
        <v>0</v>
      </c>
    </row>
    <row r="552" spans="2:23" ht="30" customHeight="1">
      <c r="B552" s="23"/>
      <c r="C552" s="249">
        <v>2018</v>
      </c>
      <c r="D552" s="249"/>
      <c r="E552" s="22" t="s">
        <v>500</v>
      </c>
      <c r="F552" s="270" t="s">
        <v>499</v>
      </c>
      <c r="G552" s="270"/>
      <c r="H552" s="270"/>
      <c r="I552" s="22" t="s">
        <v>450</v>
      </c>
      <c r="J552" s="270" t="s">
        <v>17</v>
      </c>
      <c r="K552" s="270"/>
      <c r="L552" s="21" t="s">
        <v>29</v>
      </c>
      <c r="M552" s="21">
        <v>4</v>
      </c>
      <c r="N552" s="249" t="s">
        <v>19</v>
      </c>
      <c r="O552" s="249"/>
      <c r="P552" s="249"/>
      <c r="Q552" s="21" t="s">
        <v>18</v>
      </c>
      <c r="W552" s="42">
        <f t="shared" si="8"/>
        <v>0</v>
      </c>
    </row>
    <row r="553" spans="2:23" ht="30" customHeight="1">
      <c r="B553" s="23"/>
      <c r="C553" s="249">
        <v>2018</v>
      </c>
      <c r="D553" s="249"/>
      <c r="E553" s="22" t="s">
        <v>498</v>
      </c>
      <c r="F553" s="270" t="s">
        <v>497</v>
      </c>
      <c r="G553" s="270"/>
      <c r="H553" s="270"/>
      <c r="I553" s="22" t="s">
        <v>450</v>
      </c>
      <c r="J553" s="270" t="s">
        <v>17</v>
      </c>
      <c r="K553" s="270"/>
      <c r="L553" s="21" t="s">
        <v>29</v>
      </c>
      <c r="M553" s="21">
        <v>4</v>
      </c>
      <c r="N553" s="249" t="s">
        <v>19</v>
      </c>
      <c r="O553" s="249"/>
      <c r="P553" s="249"/>
      <c r="Q553" s="21" t="s">
        <v>18</v>
      </c>
      <c r="W553" s="42">
        <f t="shared" si="8"/>
        <v>0</v>
      </c>
    </row>
    <row r="554" spans="2:23" ht="30" customHeight="1">
      <c r="B554" s="23"/>
      <c r="C554" s="249">
        <v>2018</v>
      </c>
      <c r="D554" s="249"/>
      <c r="E554" s="22" t="s">
        <v>496</v>
      </c>
      <c r="F554" s="270" t="s">
        <v>495</v>
      </c>
      <c r="G554" s="270"/>
      <c r="H554" s="270"/>
      <c r="I554" s="22" t="s">
        <v>450</v>
      </c>
      <c r="J554" s="270" t="s">
        <v>17</v>
      </c>
      <c r="K554" s="270"/>
      <c r="L554" s="21" t="s">
        <v>29</v>
      </c>
      <c r="M554" s="21">
        <v>4</v>
      </c>
      <c r="N554" s="249" t="s">
        <v>19</v>
      </c>
      <c r="O554" s="249"/>
      <c r="P554" s="249"/>
      <c r="Q554" s="21" t="s">
        <v>18</v>
      </c>
      <c r="W554" s="42">
        <f t="shared" si="8"/>
        <v>0</v>
      </c>
    </row>
    <row r="555" spans="2:23" ht="30" customHeight="1">
      <c r="B555" s="23"/>
      <c r="C555" s="249">
        <v>2018</v>
      </c>
      <c r="D555" s="249"/>
      <c r="E555" s="22" t="s">
        <v>494</v>
      </c>
      <c r="F555" s="270" t="s">
        <v>493</v>
      </c>
      <c r="G555" s="270"/>
      <c r="H555" s="270"/>
      <c r="I555" s="22" t="s">
        <v>450</v>
      </c>
      <c r="J555" s="270" t="s">
        <v>17</v>
      </c>
      <c r="K555" s="270"/>
      <c r="L555" s="21" t="s">
        <v>29</v>
      </c>
      <c r="M555" s="21">
        <v>4</v>
      </c>
      <c r="N555" s="249" t="s">
        <v>19</v>
      </c>
      <c r="O555" s="249"/>
      <c r="P555" s="249"/>
      <c r="Q555" s="21" t="s">
        <v>18</v>
      </c>
      <c r="W555" s="42">
        <f t="shared" si="8"/>
        <v>0</v>
      </c>
    </row>
    <row r="556" spans="2:23" ht="30" customHeight="1">
      <c r="B556" s="23"/>
      <c r="C556" s="249">
        <v>2018</v>
      </c>
      <c r="D556" s="249"/>
      <c r="E556" s="22" t="s">
        <v>492</v>
      </c>
      <c r="F556" s="270" t="s">
        <v>491</v>
      </c>
      <c r="G556" s="270"/>
      <c r="H556" s="270"/>
      <c r="I556" s="22" t="s">
        <v>450</v>
      </c>
      <c r="J556" s="270" t="s">
        <v>17</v>
      </c>
      <c r="K556" s="270"/>
      <c r="L556" s="21" t="s">
        <v>29</v>
      </c>
      <c r="M556" s="21">
        <v>4</v>
      </c>
      <c r="N556" s="249" t="s">
        <v>19</v>
      </c>
      <c r="O556" s="249"/>
      <c r="P556" s="249"/>
      <c r="Q556" s="21" t="s">
        <v>18</v>
      </c>
      <c r="W556" s="42">
        <f t="shared" si="8"/>
        <v>0</v>
      </c>
    </row>
    <row r="557" spans="2:23" ht="30" customHeight="1">
      <c r="B557" s="23"/>
      <c r="C557" s="249">
        <v>2018</v>
      </c>
      <c r="D557" s="249"/>
      <c r="E557" s="22" t="s">
        <v>490</v>
      </c>
      <c r="F557" s="270" t="s">
        <v>489</v>
      </c>
      <c r="G557" s="270"/>
      <c r="H557" s="270"/>
      <c r="I557" s="22" t="s">
        <v>450</v>
      </c>
      <c r="J557" s="270" t="s">
        <v>17</v>
      </c>
      <c r="K557" s="270"/>
      <c r="L557" s="21" t="s">
        <v>29</v>
      </c>
      <c r="M557" s="21">
        <v>4</v>
      </c>
      <c r="N557" s="249" t="s">
        <v>19</v>
      </c>
      <c r="O557" s="249"/>
      <c r="P557" s="249"/>
      <c r="Q557" s="21" t="s">
        <v>18</v>
      </c>
      <c r="W557" s="42">
        <f t="shared" si="8"/>
        <v>0</v>
      </c>
    </row>
    <row r="558" spans="2:23" ht="30" customHeight="1">
      <c r="B558" s="23"/>
      <c r="C558" s="249">
        <v>2018</v>
      </c>
      <c r="D558" s="249"/>
      <c r="E558" s="22" t="s">
        <v>488</v>
      </c>
      <c r="F558" s="270" t="s">
        <v>487</v>
      </c>
      <c r="G558" s="270"/>
      <c r="H558" s="270"/>
      <c r="I558" s="22" t="s">
        <v>450</v>
      </c>
      <c r="J558" s="270" t="s">
        <v>17</v>
      </c>
      <c r="K558" s="270"/>
      <c r="L558" s="21" t="s">
        <v>29</v>
      </c>
      <c r="M558" s="21">
        <v>4</v>
      </c>
      <c r="N558" s="249" t="s">
        <v>19</v>
      </c>
      <c r="O558" s="249"/>
      <c r="P558" s="249"/>
      <c r="Q558" s="21" t="s">
        <v>18</v>
      </c>
      <c r="W558" s="42">
        <f t="shared" si="8"/>
        <v>0</v>
      </c>
    </row>
    <row r="559" spans="2:23" ht="30" customHeight="1">
      <c r="B559" s="23"/>
      <c r="C559" s="249">
        <v>2018</v>
      </c>
      <c r="D559" s="249"/>
      <c r="E559" s="22" t="s">
        <v>486</v>
      </c>
      <c r="F559" s="270" t="s">
        <v>485</v>
      </c>
      <c r="G559" s="270"/>
      <c r="H559" s="270"/>
      <c r="I559" s="22" t="s">
        <v>450</v>
      </c>
      <c r="J559" s="270" t="s">
        <v>17</v>
      </c>
      <c r="K559" s="270"/>
      <c r="L559" s="21" t="s">
        <v>29</v>
      </c>
      <c r="M559" s="21">
        <v>4</v>
      </c>
      <c r="N559" s="249" t="s">
        <v>19</v>
      </c>
      <c r="O559" s="249"/>
      <c r="P559" s="249"/>
      <c r="Q559" s="21" t="s">
        <v>18</v>
      </c>
      <c r="W559" s="42">
        <f t="shared" si="8"/>
        <v>0</v>
      </c>
    </row>
    <row r="560" spans="2:23" ht="30" customHeight="1">
      <c r="B560" s="23"/>
      <c r="C560" s="249">
        <v>2018</v>
      </c>
      <c r="D560" s="249"/>
      <c r="E560" s="22" t="s">
        <v>484</v>
      </c>
      <c r="F560" s="270" t="s">
        <v>483</v>
      </c>
      <c r="G560" s="270"/>
      <c r="H560" s="270"/>
      <c r="I560" s="22" t="s">
        <v>450</v>
      </c>
      <c r="J560" s="270" t="s">
        <v>17</v>
      </c>
      <c r="K560" s="270"/>
      <c r="L560" s="21" t="s">
        <v>29</v>
      </c>
      <c r="M560" s="21">
        <v>4</v>
      </c>
      <c r="N560" s="249" t="s">
        <v>19</v>
      </c>
      <c r="O560" s="249"/>
      <c r="P560" s="249"/>
      <c r="Q560" s="21" t="s">
        <v>18</v>
      </c>
      <c r="W560" s="42">
        <f t="shared" si="8"/>
        <v>0</v>
      </c>
    </row>
    <row r="561" spans="2:23" ht="30" customHeight="1">
      <c r="B561" s="23"/>
      <c r="C561" s="249">
        <v>2018</v>
      </c>
      <c r="D561" s="249"/>
      <c r="E561" s="22" t="s">
        <v>482</v>
      </c>
      <c r="F561" s="270" t="s">
        <v>481</v>
      </c>
      <c r="G561" s="270"/>
      <c r="H561" s="270"/>
      <c r="I561" s="22" t="s">
        <v>450</v>
      </c>
      <c r="J561" s="270" t="s">
        <v>17</v>
      </c>
      <c r="K561" s="270"/>
      <c r="L561" s="21" t="s">
        <v>29</v>
      </c>
      <c r="M561" s="21">
        <v>4</v>
      </c>
      <c r="N561" s="249" t="s">
        <v>19</v>
      </c>
      <c r="O561" s="249"/>
      <c r="P561" s="249"/>
      <c r="Q561" s="21" t="s">
        <v>18</v>
      </c>
      <c r="W561" s="42">
        <f t="shared" si="8"/>
        <v>0</v>
      </c>
    </row>
    <row r="562" spans="2:23" ht="30" customHeight="1">
      <c r="B562" s="23"/>
      <c r="C562" s="249">
        <v>2018</v>
      </c>
      <c r="D562" s="249"/>
      <c r="E562" s="22" t="s">
        <v>480</v>
      </c>
      <c r="F562" s="270" t="s">
        <v>479</v>
      </c>
      <c r="G562" s="270"/>
      <c r="H562" s="270"/>
      <c r="I562" s="22" t="s">
        <v>450</v>
      </c>
      <c r="J562" s="270" t="s">
        <v>17</v>
      </c>
      <c r="K562" s="270"/>
      <c r="L562" s="21" t="s">
        <v>29</v>
      </c>
      <c r="M562" s="21">
        <v>4</v>
      </c>
      <c r="N562" s="249" t="s">
        <v>19</v>
      </c>
      <c r="O562" s="249"/>
      <c r="P562" s="249"/>
      <c r="Q562" s="21" t="s">
        <v>18</v>
      </c>
      <c r="W562" s="42">
        <f t="shared" si="8"/>
        <v>0</v>
      </c>
    </row>
    <row r="563" spans="2:23" ht="30" customHeight="1">
      <c r="B563" s="23"/>
      <c r="C563" s="249">
        <v>2018</v>
      </c>
      <c r="D563" s="249"/>
      <c r="E563" s="22" t="s">
        <v>478</v>
      </c>
      <c r="F563" s="270" t="s">
        <v>477</v>
      </c>
      <c r="G563" s="270"/>
      <c r="H563" s="270"/>
      <c r="I563" s="22" t="s">
        <v>450</v>
      </c>
      <c r="J563" s="270" t="s">
        <v>17</v>
      </c>
      <c r="K563" s="270"/>
      <c r="L563" s="21" t="s">
        <v>29</v>
      </c>
      <c r="M563" s="21">
        <v>4</v>
      </c>
      <c r="N563" s="249" t="s">
        <v>19</v>
      </c>
      <c r="O563" s="249"/>
      <c r="P563" s="249"/>
      <c r="Q563" s="21" t="s">
        <v>18</v>
      </c>
      <c r="W563" s="42">
        <f t="shared" si="8"/>
        <v>0</v>
      </c>
    </row>
    <row r="564" spans="2:23" ht="30" customHeight="1">
      <c r="B564" s="23"/>
      <c r="C564" s="249">
        <v>2018</v>
      </c>
      <c r="D564" s="249"/>
      <c r="E564" s="22" t="s">
        <v>476</v>
      </c>
      <c r="F564" s="270" t="s">
        <v>475</v>
      </c>
      <c r="G564" s="270"/>
      <c r="H564" s="270"/>
      <c r="I564" s="22" t="s">
        <v>450</v>
      </c>
      <c r="J564" s="270" t="s">
        <v>17</v>
      </c>
      <c r="K564" s="270"/>
      <c r="L564" s="21" t="s">
        <v>29</v>
      </c>
      <c r="M564" s="21">
        <v>4</v>
      </c>
      <c r="N564" s="249" t="s">
        <v>19</v>
      </c>
      <c r="O564" s="249"/>
      <c r="P564" s="249"/>
      <c r="Q564" s="21" t="s">
        <v>18</v>
      </c>
      <c r="W564" s="42">
        <f t="shared" si="8"/>
        <v>0</v>
      </c>
    </row>
    <row r="565" spans="2:23" s="45" customFormat="1" ht="30" customHeight="1">
      <c r="B565" s="23"/>
      <c r="C565" s="253">
        <v>2018</v>
      </c>
      <c r="D565" s="253"/>
      <c r="E565" s="18" t="s">
        <v>474</v>
      </c>
      <c r="F565" s="251" t="s">
        <v>473</v>
      </c>
      <c r="G565" s="251"/>
      <c r="H565" s="251"/>
      <c r="I565" s="18" t="s">
        <v>450</v>
      </c>
      <c r="J565" s="251" t="s">
        <v>17</v>
      </c>
      <c r="K565" s="251"/>
      <c r="L565" s="17" t="s">
        <v>29</v>
      </c>
      <c r="M565" s="17">
        <v>4</v>
      </c>
      <c r="N565" s="253" t="s">
        <v>19</v>
      </c>
      <c r="O565" s="253"/>
      <c r="P565" s="253"/>
      <c r="Q565" s="17" t="s">
        <v>18</v>
      </c>
      <c r="R565" s="44"/>
      <c r="S565" s="44"/>
      <c r="T565" s="44"/>
      <c r="U565" s="44"/>
      <c r="V565" s="44"/>
      <c r="W565" s="44">
        <f t="shared" si="8"/>
        <v>0</v>
      </c>
    </row>
    <row r="566" spans="2:23" s="45" customFormat="1" ht="30" customHeight="1">
      <c r="B566" s="23"/>
      <c r="C566" s="253">
        <v>2018</v>
      </c>
      <c r="D566" s="253"/>
      <c r="E566" s="18" t="s">
        <v>472</v>
      </c>
      <c r="F566" s="251" t="s">
        <v>471</v>
      </c>
      <c r="G566" s="251"/>
      <c r="H566" s="251"/>
      <c r="I566" s="18" t="s">
        <v>450</v>
      </c>
      <c r="J566" s="251" t="s">
        <v>17</v>
      </c>
      <c r="K566" s="251"/>
      <c r="L566" s="17" t="s">
        <v>29</v>
      </c>
      <c r="M566" s="17">
        <v>4</v>
      </c>
      <c r="N566" s="253" t="s">
        <v>19</v>
      </c>
      <c r="O566" s="253"/>
      <c r="P566" s="253"/>
      <c r="Q566" s="17" t="s">
        <v>18</v>
      </c>
      <c r="R566" s="44"/>
      <c r="S566" s="44"/>
      <c r="T566" s="44"/>
      <c r="U566" s="44"/>
      <c r="V566" s="44"/>
      <c r="W566" s="44">
        <f t="shared" si="8"/>
        <v>0</v>
      </c>
    </row>
    <row r="567" spans="2:23" s="45" customFormat="1" ht="30" customHeight="1">
      <c r="B567" s="23"/>
      <c r="C567" s="253">
        <v>2018</v>
      </c>
      <c r="D567" s="253"/>
      <c r="E567" s="18" t="s">
        <v>470</v>
      </c>
      <c r="F567" s="251" t="s">
        <v>469</v>
      </c>
      <c r="G567" s="251"/>
      <c r="H567" s="251"/>
      <c r="I567" s="18" t="s">
        <v>450</v>
      </c>
      <c r="J567" s="251" t="s">
        <v>17</v>
      </c>
      <c r="K567" s="251"/>
      <c r="L567" s="17" t="s">
        <v>29</v>
      </c>
      <c r="M567" s="17">
        <v>4</v>
      </c>
      <c r="N567" s="253" t="s">
        <v>19</v>
      </c>
      <c r="O567" s="253"/>
      <c r="P567" s="253"/>
      <c r="Q567" s="17" t="s">
        <v>18</v>
      </c>
      <c r="R567" s="44"/>
      <c r="S567" s="44"/>
      <c r="T567" s="44"/>
      <c r="U567" s="44"/>
      <c r="V567" s="44"/>
      <c r="W567" s="44">
        <f t="shared" si="8"/>
        <v>0</v>
      </c>
    </row>
    <row r="568" spans="2:23" s="45" customFormat="1" ht="30" customHeight="1">
      <c r="B568" s="23"/>
      <c r="C568" s="253">
        <v>2018</v>
      </c>
      <c r="D568" s="253"/>
      <c r="E568" s="18" t="s">
        <v>468</v>
      </c>
      <c r="F568" s="251" t="s">
        <v>467</v>
      </c>
      <c r="G568" s="251"/>
      <c r="H568" s="251"/>
      <c r="I568" s="18" t="s">
        <v>450</v>
      </c>
      <c r="J568" s="251" t="s">
        <v>17</v>
      </c>
      <c r="K568" s="251"/>
      <c r="L568" s="17" t="s">
        <v>29</v>
      </c>
      <c r="M568" s="17">
        <v>4</v>
      </c>
      <c r="N568" s="253" t="s">
        <v>19</v>
      </c>
      <c r="O568" s="253"/>
      <c r="P568" s="253"/>
      <c r="Q568" s="17" t="s">
        <v>18</v>
      </c>
      <c r="R568" s="44"/>
      <c r="S568" s="44"/>
      <c r="T568" s="44"/>
      <c r="U568" s="44"/>
      <c r="V568" s="44"/>
      <c r="W568" s="44">
        <f t="shared" si="8"/>
        <v>0</v>
      </c>
    </row>
    <row r="569" spans="2:23" ht="30" customHeight="1">
      <c r="B569" s="23"/>
      <c r="C569" s="249">
        <v>2018</v>
      </c>
      <c r="D569" s="249"/>
      <c r="E569" s="22" t="s">
        <v>466</v>
      </c>
      <c r="F569" s="270" t="s">
        <v>465</v>
      </c>
      <c r="G569" s="270"/>
      <c r="H569" s="270"/>
      <c r="I569" s="22" t="s">
        <v>450</v>
      </c>
      <c r="J569" s="270" t="s">
        <v>17</v>
      </c>
      <c r="K569" s="270"/>
      <c r="L569" s="21" t="s">
        <v>29</v>
      </c>
      <c r="M569" s="21">
        <v>4</v>
      </c>
      <c r="N569" s="249" t="s">
        <v>19</v>
      </c>
      <c r="O569" s="249"/>
      <c r="P569" s="249"/>
      <c r="Q569" s="21" t="s">
        <v>18</v>
      </c>
      <c r="W569" s="42">
        <f t="shared" si="8"/>
        <v>0</v>
      </c>
    </row>
    <row r="570" spans="2:23" ht="30" customHeight="1">
      <c r="B570" s="23"/>
      <c r="C570" s="249">
        <v>2018</v>
      </c>
      <c r="D570" s="249"/>
      <c r="E570" s="22" t="s">
        <v>464</v>
      </c>
      <c r="F570" s="270" t="s">
        <v>463</v>
      </c>
      <c r="G570" s="270"/>
      <c r="H570" s="270"/>
      <c r="I570" s="22" t="s">
        <v>450</v>
      </c>
      <c r="J570" s="270" t="s">
        <v>17</v>
      </c>
      <c r="K570" s="270"/>
      <c r="L570" s="21" t="s">
        <v>29</v>
      </c>
      <c r="M570" s="21">
        <v>4</v>
      </c>
      <c r="N570" s="249" t="s">
        <v>19</v>
      </c>
      <c r="O570" s="249"/>
      <c r="P570" s="249"/>
      <c r="Q570" s="21" t="s">
        <v>18</v>
      </c>
      <c r="W570" s="42">
        <f t="shared" si="8"/>
        <v>0</v>
      </c>
    </row>
    <row r="571" spans="2:23" s="39" customFormat="1" ht="30" customHeight="1">
      <c r="B571" s="25"/>
      <c r="C571" s="256">
        <v>2018</v>
      </c>
      <c r="D571" s="256"/>
      <c r="E571" s="20" t="s">
        <v>462</v>
      </c>
      <c r="F571" s="258" t="s">
        <v>460</v>
      </c>
      <c r="G571" s="258"/>
      <c r="H571" s="258"/>
      <c r="I571" s="20" t="s">
        <v>450</v>
      </c>
      <c r="J571" s="258" t="s">
        <v>17</v>
      </c>
      <c r="K571" s="258"/>
      <c r="L571" s="19" t="s">
        <v>18</v>
      </c>
      <c r="M571" s="19">
        <v>1</v>
      </c>
      <c r="N571" s="256" t="s">
        <v>19</v>
      </c>
      <c r="O571" s="256"/>
      <c r="P571" s="256"/>
      <c r="Q571" s="19" t="s">
        <v>18</v>
      </c>
      <c r="R571" s="38"/>
      <c r="S571" s="38"/>
      <c r="T571" s="38"/>
      <c r="U571" s="38"/>
      <c r="V571" s="38"/>
      <c r="W571" s="38">
        <f t="shared" si="8"/>
        <v>0</v>
      </c>
    </row>
    <row r="572" spans="2:23" s="39" customFormat="1" ht="30" customHeight="1">
      <c r="B572" s="25"/>
      <c r="C572" s="256">
        <v>2018</v>
      </c>
      <c r="D572" s="256"/>
      <c r="E572" s="20" t="s">
        <v>461</v>
      </c>
      <c r="F572" s="258" t="s">
        <v>460</v>
      </c>
      <c r="G572" s="258"/>
      <c r="H572" s="258"/>
      <c r="I572" s="20" t="s">
        <v>450</v>
      </c>
      <c r="J572" s="258" t="s">
        <v>17</v>
      </c>
      <c r="K572" s="258"/>
      <c r="L572" s="19" t="s">
        <v>18</v>
      </c>
      <c r="M572" s="19">
        <v>2</v>
      </c>
      <c r="N572" s="256" t="s">
        <v>19</v>
      </c>
      <c r="O572" s="256"/>
      <c r="P572" s="256"/>
      <c r="Q572" s="19" t="s">
        <v>18</v>
      </c>
      <c r="R572" s="38"/>
      <c r="S572" s="38"/>
      <c r="T572" s="38"/>
      <c r="U572" s="38"/>
      <c r="V572" s="38"/>
      <c r="W572" s="38">
        <f t="shared" si="8"/>
        <v>0</v>
      </c>
    </row>
    <row r="573" spans="2:23" s="41" customFormat="1" ht="30" customHeight="1">
      <c r="B573" s="24"/>
      <c r="C573" s="259">
        <v>2018</v>
      </c>
      <c r="D573" s="259"/>
      <c r="E573" s="8" t="s">
        <v>459</v>
      </c>
      <c r="F573" s="261" t="s">
        <v>457</v>
      </c>
      <c r="G573" s="261"/>
      <c r="H573" s="261"/>
      <c r="I573" s="8" t="s">
        <v>450</v>
      </c>
      <c r="J573" s="261" t="s">
        <v>17</v>
      </c>
      <c r="K573" s="261"/>
      <c r="L573" s="16" t="s">
        <v>18</v>
      </c>
      <c r="M573" s="16">
        <v>3</v>
      </c>
      <c r="N573" s="259" t="s">
        <v>19</v>
      </c>
      <c r="O573" s="259"/>
      <c r="P573" s="259"/>
      <c r="Q573" s="16" t="s">
        <v>18</v>
      </c>
      <c r="R573" s="40"/>
      <c r="S573" s="40"/>
      <c r="T573" s="40"/>
      <c r="U573" s="40"/>
      <c r="V573" s="40"/>
      <c r="W573" s="40">
        <f t="shared" si="8"/>
        <v>0</v>
      </c>
    </row>
    <row r="574" spans="2:23" ht="30" customHeight="1">
      <c r="B574" s="23"/>
      <c r="C574" s="249">
        <v>2018</v>
      </c>
      <c r="D574" s="249"/>
      <c r="E574" s="22" t="s">
        <v>458</v>
      </c>
      <c r="F574" s="270" t="s">
        <v>457</v>
      </c>
      <c r="G574" s="270"/>
      <c r="H574" s="270"/>
      <c r="I574" s="22" t="s">
        <v>450</v>
      </c>
      <c r="J574" s="270" t="s">
        <v>17</v>
      </c>
      <c r="K574" s="270"/>
      <c r="L574" s="21" t="s">
        <v>29</v>
      </c>
      <c r="M574" s="21">
        <v>4</v>
      </c>
      <c r="N574" s="249" t="s">
        <v>19</v>
      </c>
      <c r="O574" s="249"/>
      <c r="P574" s="249"/>
      <c r="Q574" s="21" t="s">
        <v>18</v>
      </c>
      <c r="R574" s="44"/>
      <c r="S574" s="44"/>
      <c r="T574" s="44"/>
      <c r="U574" s="44"/>
      <c r="V574" s="44"/>
      <c r="W574" s="44">
        <f t="shared" si="8"/>
        <v>0</v>
      </c>
    </row>
    <row r="575" spans="2:23" s="39" customFormat="1" ht="30" customHeight="1">
      <c r="B575" s="25"/>
      <c r="C575" s="256">
        <v>2018</v>
      </c>
      <c r="D575" s="256"/>
      <c r="E575" s="20" t="s">
        <v>456</v>
      </c>
      <c r="F575" s="258" t="s">
        <v>454</v>
      </c>
      <c r="G575" s="258"/>
      <c r="H575" s="258"/>
      <c r="I575" s="20" t="s">
        <v>450</v>
      </c>
      <c r="J575" s="258" t="s">
        <v>17</v>
      </c>
      <c r="K575" s="258"/>
      <c r="L575" s="19" t="s">
        <v>18</v>
      </c>
      <c r="M575" s="19">
        <v>1</v>
      </c>
      <c r="N575" s="256" t="s">
        <v>19</v>
      </c>
      <c r="O575" s="256"/>
      <c r="P575" s="256"/>
      <c r="Q575" s="19" t="s">
        <v>18</v>
      </c>
      <c r="R575" s="38">
        <f t="shared" ref="R575:T577" si="9">R576</f>
        <v>10900</v>
      </c>
      <c r="S575" s="38">
        <f t="shared" si="9"/>
        <v>696825.05</v>
      </c>
      <c r="T575" s="38">
        <f t="shared" si="9"/>
        <v>177351.46000000002</v>
      </c>
      <c r="U575" s="38"/>
      <c r="V575" s="38"/>
      <c r="W575" s="38">
        <f t="shared" si="8"/>
        <v>885076.51</v>
      </c>
    </row>
    <row r="576" spans="2:23" s="39" customFormat="1" ht="30" customHeight="1">
      <c r="B576" s="25"/>
      <c r="C576" s="256">
        <v>2018</v>
      </c>
      <c r="D576" s="256"/>
      <c r="E576" s="20" t="s">
        <v>455</v>
      </c>
      <c r="F576" s="258" t="s">
        <v>454</v>
      </c>
      <c r="G576" s="258"/>
      <c r="H576" s="258"/>
      <c r="I576" s="20" t="s">
        <v>450</v>
      </c>
      <c r="J576" s="258" t="s">
        <v>17</v>
      </c>
      <c r="K576" s="258"/>
      <c r="L576" s="19" t="s">
        <v>18</v>
      </c>
      <c r="M576" s="19">
        <v>2</v>
      </c>
      <c r="N576" s="256" t="s">
        <v>19</v>
      </c>
      <c r="O576" s="256"/>
      <c r="P576" s="256"/>
      <c r="Q576" s="19" t="s">
        <v>18</v>
      </c>
      <c r="R576" s="38">
        <f t="shared" si="9"/>
        <v>10900</v>
      </c>
      <c r="S576" s="38">
        <f t="shared" si="9"/>
        <v>696825.05</v>
      </c>
      <c r="T576" s="38">
        <f t="shared" si="9"/>
        <v>177351.46000000002</v>
      </c>
      <c r="U576" s="38"/>
      <c r="V576" s="38"/>
      <c r="W576" s="38">
        <f t="shared" si="8"/>
        <v>885076.51</v>
      </c>
    </row>
    <row r="577" spans="2:23" s="41" customFormat="1" ht="30" customHeight="1">
      <c r="B577" s="24"/>
      <c r="C577" s="259">
        <v>2018</v>
      </c>
      <c r="D577" s="259"/>
      <c r="E577" s="8" t="s">
        <v>453</v>
      </c>
      <c r="F577" s="261" t="s">
        <v>451</v>
      </c>
      <c r="G577" s="261"/>
      <c r="H577" s="261"/>
      <c r="I577" s="8" t="s">
        <v>450</v>
      </c>
      <c r="J577" s="261" t="s">
        <v>17</v>
      </c>
      <c r="K577" s="261"/>
      <c r="L577" s="16" t="s">
        <v>18</v>
      </c>
      <c r="M577" s="16">
        <v>3</v>
      </c>
      <c r="N577" s="259" t="s">
        <v>19</v>
      </c>
      <c r="O577" s="259"/>
      <c r="P577" s="259"/>
      <c r="Q577" s="16" t="s">
        <v>18</v>
      </c>
      <c r="R577" s="40">
        <f t="shared" si="9"/>
        <v>10900</v>
      </c>
      <c r="S577" s="40">
        <f t="shared" si="9"/>
        <v>696825.05</v>
      </c>
      <c r="T577" s="40">
        <f t="shared" si="9"/>
        <v>177351.46000000002</v>
      </c>
      <c r="U577" s="40"/>
      <c r="V577" s="40"/>
      <c r="W577" s="40">
        <f t="shared" si="8"/>
        <v>885076.51</v>
      </c>
    </row>
    <row r="578" spans="2:23" ht="30" customHeight="1">
      <c r="B578" s="23"/>
      <c r="C578" s="249">
        <v>2018</v>
      </c>
      <c r="D578" s="249"/>
      <c r="E578" s="22" t="s">
        <v>452</v>
      </c>
      <c r="F578" s="270" t="s">
        <v>451</v>
      </c>
      <c r="G578" s="270"/>
      <c r="H578" s="270"/>
      <c r="I578" s="22" t="s">
        <v>450</v>
      </c>
      <c r="J578" s="270" t="s">
        <v>17</v>
      </c>
      <c r="K578" s="270"/>
      <c r="L578" s="21" t="s">
        <v>29</v>
      </c>
      <c r="M578" s="21">
        <v>4</v>
      </c>
      <c r="N578" s="249" t="s">
        <v>19</v>
      </c>
      <c r="O578" s="249"/>
      <c r="P578" s="249"/>
      <c r="Q578" s="21" t="s">
        <v>18</v>
      </c>
      <c r="R578" s="46">
        <v>10900</v>
      </c>
      <c r="S578" s="42">
        <v>696825.05</v>
      </c>
      <c r="T578" s="42">
        <f>47092.46+82105.55+48153.45</f>
        <v>177351.46000000002</v>
      </c>
      <c r="W578" s="42">
        <f t="shared" si="8"/>
        <v>885076.51</v>
      </c>
    </row>
    <row r="579" spans="2:23" ht="21" customHeight="1" thickBot="1">
      <c r="B579" s="33"/>
      <c r="F579" s="271" t="s">
        <v>449</v>
      </c>
      <c r="G579" s="271"/>
      <c r="H579" s="271"/>
      <c r="Q579" s="33" t="s">
        <v>448</v>
      </c>
      <c r="R579" s="12">
        <f t="shared" ref="R579:W579" si="10">R575+R571+R535+R3</f>
        <v>10900</v>
      </c>
      <c r="S579" s="12">
        <f t="shared" si="10"/>
        <v>700831.85000000009</v>
      </c>
      <c r="T579" s="12">
        <f t="shared" si="10"/>
        <v>179148.19000000003</v>
      </c>
      <c r="U579" s="12">
        <f t="shared" si="10"/>
        <v>12606.51</v>
      </c>
      <c r="V579" s="12">
        <f t="shared" si="10"/>
        <v>40562.29</v>
      </c>
      <c r="W579" s="12">
        <f t="shared" si="10"/>
        <v>944048.84</v>
      </c>
    </row>
    <row r="580" spans="2:23" ht="30" customHeight="1" thickTop="1">
      <c r="B580" s="33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8"/>
      <c r="S580" s="48"/>
      <c r="T580" s="48"/>
      <c r="U580" s="48"/>
      <c r="V580" s="48"/>
      <c r="W580" s="48"/>
    </row>
    <row r="581" spans="2:23" ht="30" customHeight="1">
      <c r="B581" s="33"/>
    </row>
    <row r="582" spans="2:23" ht="30" customHeight="1">
      <c r="B582" s="33"/>
    </row>
    <row r="583" spans="2:23" ht="30" customHeight="1">
      <c r="B583" s="33"/>
    </row>
    <row r="584" spans="2:23" ht="30" customHeight="1">
      <c r="B584" s="33"/>
    </row>
    <row r="585" spans="2:23" ht="30" customHeight="1">
      <c r="B585" s="33"/>
    </row>
    <row r="586" spans="2:23" ht="30" customHeight="1">
      <c r="B586" s="33"/>
    </row>
    <row r="587" spans="2:23" ht="30" customHeight="1">
      <c r="B587" s="33"/>
    </row>
    <row r="588" spans="2:23" ht="30" customHeight="1">
      <c r="B588" s="33"/>
    </row>
    <row r="589" spans="2:23" ht="30" customHeight="1">
      <c r="B589" s="33"/>
    </row>
    <row r="590" spans="2:23" ht="30" customHeight="1">
      <c r="B590" s="33"/>
    </row>
  </sheetData>
  <mergeCells count="2313">
    <mergeCell ref="C575:D575"/>
    <mergeCell ref="F575:H575"/>
    <mergeCell ref="J575:K575"/>
    <mergeCell ref="N575:P575"/>
    <mergeCell ref="C576:D576"/>
    <mergeCell ref="F576:H576"/>
    <mergeCell ref="J576:K576"/>
    <mergeCell ref="N576:P576"/>
    <mergeCell ref="F579:H579"/>
    <mergeCell ref="C577:D577"/>
    <mergeCell ref="F577:H577"/>
    <mergeCell ref="J577:K577"/>
    <mergeCell ref="N577:P577"/>
    <mergeCell ref="C578:D578"/>
    <mergeCell ref="F578:H578"/>
    <mergeCell ref="J578:K578"/>
    <mergeCell ref="N578:P578"/>
    <mergeCell ref="C569:D569"/>
    <mergeCell ref="F569:H569"/>
    <mergeCell ref="J569:K569"/>
    <mergeCell ref="N569:P569"/>
    <mergeCell ref="C570:D570"/>
    <mergeCell ref="F570:H570"/>
    <mergeCell ref="J570:K570"/>
    <mergeCell ref="N570:P570"/>
    <mergeCell ref="C571:D571"/>
    <mergeCell ref="F571:H571"/>
    <mergeCell ref="J571:K571"/>
    <mergeCell ref="N571:P571"/>
    <mergeCell ref="C572:D572"/>
    <mergeCell ref="F572:H572"/>
    <mergeCell ref="J572:K572"/>
    <mergeCell ref="N572:P572"/>
    <mergeCell ref="C573:D573"/>
    <mergeCell ref="F573:H573"/>
    <mergeCell ref="J573:K573"/>
    <mergeCell ref="N573:P573"/>
    <mergeCell ref="C561:D561"/>
    <mergeCell ref="F561:H561"/>
    <mergeCell ref="J561:K561"/>
    <mergeCell ref="N561:P561"/>
    <mergeCell ref="C574:D574"/>
    <mergeCell ref="F574:H574"/>
    <mergeCell ref="J574:K574"/>
    <mergeCell ref="N574:P574"/>
    <mergeCell ref="C563:D563"/>
    <mergeCell ref="F563:H563"/>
    <mergeCell ref="J563:K563"/>
    <mergeCell ref="N563:P563"/>
    <mergeCell ref="C564:D564"/>
    <mergeCell ref="F564:H564"/>
    <mergeCell ref="J564:K564"/>
    <mergeCell ref="N564:P564"/>
    <mergeCell ref="C565:D565"/>
    <mergeCell ref="F565:H565"/>
    <mergeCell ref="J565:K565"/>
    <mergeCell ref="N565:P565"/>
    <mergeCell ref="C566:D566"/>
    <mergeCell ref="F566:H566"/>
    <mergeCell ref="J566:K566"/>
    <mergeCell ref="N566:P566"/>
    <mergeCell ref="C567:D567"/>
    <mergeCell ref="F567:H567"/>
    <mergeCell ref="J567:K567"/>
    <mergeCell ref="N567:P567"/>
    <mergeCell ref="C568:D568"/>
    <mergeCell ref="F568:H568"/>
    <mergeCell ref="J568:K568"/>
    <mergeCell ref="N568:P568"/>
    <mergeCell ref="C556:D556"/>
    <mergeCell ref="F556:H556"/>
    <mergeCell ref="J556:K556"/>
    <mergeCell ref="N556:P556"/>
    <mergeCell ref="C557:D557"/>
    <mergeCell ref="F557:H557"/>
    <mergeCell ref="J557:K557"/>
    <mergeCell ref="N557:P557"/>
    <mergeCell ref="C558:D558"/>
    <mergeCell ref="F558:H558"/>
    <mergeCell ref="J558:K558"/>
    <mergeCell ref="N558:P558"/>
    <mergeCell ref="C559:D559"/>
    <mergeCell ref="F559:H559"/>
    <mergeCell ref="J559:K559"/>
    <mergeCell ref="N559:P559"/>
    <mergeCell ref="C560:D560"/>
    <mergeCell ref="F560:H560"/>
    <mergeCell ref="J560:K560"/>
    <mergeCell ref="N560:P560"/>
    <mergeCell ref="C548:D548"/>
    <mergeCell ref="F548:H548"/>
    <mergeCell ref="J548:K548"/>
    <mergeCell ref="N548:P548"/>
    <mergeCell ref="C549:D549"/>
    <mergeCell ref="F549:H549"/>
    <mergeCell ref="J549:K549"/>
    <mergeCell ref="N549:P549"/>
    <mergeCell ref="C562:D562"/>
    <mergeCell ref="F562:H562"/>
    <mergeCell ref="J562:K562"/>
    <mergeCell ref="N562:P562"/>
    <mergeCell ref="C551:D551"/>
    <mergeCell ref="F551:H551"/>
    <mergeCell ref="J551:K551"/>
    <mergeCell ref="N551:P551"/>
    <mergeCell ref="C552:D552"/>
    <mergeCell ref="F552:H552"/>
    <mergeCell ref="J552:K552"/>
    <mergeCell ref="N552:P552"/>
    <mergeCell ref="C553:D553"/>
    <mergeCell ref="F553:H553"/>
    <mergeCell ref="J553:K553"/>
    <mergeCell ref="N553:P553"/>
    <mergeCell ref="C554:D554"/>
    <mergeCell ref="F554:H554"/>
    <mergeCell ref="J554:K554"/>
    <mergeCell ref="N554:P554"/>
    <mergeCell ref="C555:D555"/>
    <mergeCell ref="F555:H555"/>
    <mergeCell ref="J555:K555"/>
    <mergeCell ref="N555:P555"/>
    <mergeCell ref="C543:D543"/>
    <mergeCell ref="F543:H543"/>
    <mergeCell ref="J543:K543"/>
    <mergeCell ref="N543:P543"/>
    <mergeCell ref="C544:D544"/>
    <mergeCell ref="F544:H544"/>
    <mergeCell ref="J544:K544"/>
    <mergeCell ref="N544:P544"/>
    <mergeCell ref="C545:D545"/>
    <mergeCell ref="F545:H545"/>
    <mergeCell ref="J545:K545"/>
    <mergeCell ref="N545:P545"/>
    <mergeCell ref="C546:D546"/>
    <mergeCell ref="F546:H546"/>
    <mergeCell ref="J546:K546"/>
    <mergeCell ref="N546:P546"/>
    <mergeCell ref="C547:D547"/>
    <mergeCell ref="F547:H547"/>
    <mergeCell ref="J547:K547"/>
    <mergeCell ref="N547:P547"/>
    <mergeCell ref="C535:D535"/>
    <mergeCell ref="F535:H535"/>
    <mergeCell ref="J535:K535"/>
    <mergeCell ref="N535:P535"/>
    <mergeCell ref="C536:D536"/>
    <mergeCell ref="F536:H536"/>
    <mergeCell ref="J536:K536"/>
    <mergeCell ref="N536:P536"/>
    <mergeCell ref="C537:D537"/>
    <mergeCell ref="F537:H537"/>
    <mergeCell ref="J537:K537"/>
    <mergeCell ref="N537:P537"/>
    <mergeCell ref="C550:D550"/>
    <mergeCell ref="F550:H550"/>
    <mergeCell ref="J550:K550"/>
    <mergeCell ref="N550:P550"/>
    <mergeCell ref="C539:D539"/>
    <mergeCell ref="F539:H539"/>
    <mergeCell ref="J539:K539"/>
    <mergeCell ref="N539:P539"/>
    <mergeCell ref="C540:D540"/>
    <mergeCell ref="F540:H540"/>
    <mergeCell ref="J540:K540"/>
    <mergeCell ref="N540:P540"/>
    <mergeCell ref="C541:D541"/>
    <mergeCell ref="F541:H541"/>
    <mergeCell ref="J541:K541"/>
    <mergeCell ref="N541:P541"/>
    <mergeCell ref="C542:D542"/>
    <mergeCell ref="F542:H542"/>
    <mergeCell ref="J542:K542"/>
    <mergeCell ref="N542:P542"/>
    <mergeCell ref="C530:D530"/>
    <mergeCell ref="F530:H530"/>
    <mergeCell ref="J530:K530"/>
    <mergeCell ref="N530:P530"/>
    <mergeCell ref="C531:D531"/>
    <mergeCell ref="F531:H531"/>
    <mergeCell ref="J531:K531"/>
    <mergeCell ref="N531:P531"/>
    <mergeCell ref="C532:D532"/>
    <mergeCell ref="F532:H532"/>
    <mergeCell ref="J532:K532"/>
    <mergeCell ref="N532:P532"/>
    <mergeCell ref="C533:D533"/>
    <mergeCell ref="F533:H533"/>
    <mergeCell ref="J533:K533"/>
    <mergeCell ref="N533:P533"/>
    <mergeCell ref="C534:D534"/>
    <mergeCell ref="F534:H534"/>
    <mergeCell ref="J534:K534"/>
    <mergeCell ref="N534:P534"/>
    <mergeCell ref="C522:D522"/>
    <mergeCell ref="F522:H522"/>
    <mergeCell ref="J522:K522"/>
    <mergeCell ref="N522:P522"/>
    <mergeCell ref="C523:D523"/>
    <mergeCell ref="F523:H523"/>
    <mergeCell ref="J523:K523"/>
    <mergeCell ref="N523:P523"/>
    <mergeCell ref="C524:D524"/>
    <mergeCell ref="F524:H524"/>
    <mergeCell ref="J524:K524"/>
    <mergeCell ref="N524:P524"/>
    <mergeCell ref="C525:D525"/>
    <mergeCell ref="F525:H525"/>
    <mergeCell ref="J525:K525"/>
    <mergeCell ref="N525:P525"/>
    <mergeCell ref="C538:D538"/>
    <mergeCell ref="F538:H538"/>
    <mergeCell ref="J538:K538"/>
    <mergeCell ref="N538:P538"/>
    <mergeCell ref="C527:D527"/>
    <mergeCell ref="F527:H527"/>
    <mergeCell ref="J527:K527"/>
    <mergeCell ref="N527:P527"/>
    <mergeCell ref="C528:D528"/>
    <mergeCell ref="F528:H528"/>
    <mergeCell ref="J528:K528"/>
    <mergeCell ref="N528:P528"/>
    <mergeCell ref="C529:D529"/>
    <mergeCell ref="F529:H529"/>
    <mergeCell ref="J529:K529"/>
    <mergeCell ref="N529:P529"/>
    <mergeCell ref="C526:D526"/>
    <mergeCell ref="F526:H526"/>
    <mergeCell ref="J526:K526"/>
    <mergeCell ref="N526:P526"/>
    <mergeCell ref="C515:D515"/>
    <mergeCell ref="F515:H515"/>
    <mergeCell ref="J515:K515"/>
    <mergeCell ref="N515:P515"/>
    <mergeCell ref="C516:D516"/>
    <mergeCell ref="F516:H516"/>
    <mergeCell ref="J516:K516"/>
    <mergeCell ref="N516:P516"/>
    <mergeCell ref="C517:D517"/>
    <mergeCell ref="F517:H517"/>
    <mergeCell ref="J517:K517"/>
    <mergeCell ref="N517:P517"/>
    <mergeCell ref="C518:D518"/>
    <mergeCell ref="F518:H518"/>
    <mergeCell ref="J518:K518"/>
    <mergeCell ref="N518:P518"/>
    <mergeCell ref="C519:D519"/>
    <mergeCell ref="F519:H519"/>
    <mergeCell ref="J519:K519"/>
    <mergeCell ref="N519:P519"/>
    <mergeCell ref="C520:D520"/>
    <mergeCell ref="F520:H520"/>
    <mergeCell ref="J520:K520"/>
    <mergeCell ref="N520:P520"/>
    <mergeCell ref="C521:D521"/>
    <mergeCell ref="F521:H521"/>
    <mergeCell ref="J521:K521"/>
    <mergeCell ref="N521:P521"/>
    <mergeCell ref="C509:D509"/>
    <mergeCell ref="F509:H509"/>
    <mergeCell ref="J509:K509"/>
    <mergeCell ref="N509:P509"/>
    <mergeCell ref="C510:D510"/>
    <mergeCell ref="F510:H510"/>
    <mergeCell ref="J510:K510"/>
    <mergeCell ref="N510:P510"/>
    <mergeCell ref="C511:D511"/>
    <mergeCell ref="F511:H511"/>
    <mergeCell ref="J511:K511"/>
    <mergeCell ref="N511:P511"/>
    <mergeCell ref="C512:D512"/>
    <mergeCell ref="F512:H512"/>
    <mergeCell ref="J512:K512"/>
    <mergeCell ref="N512:P512"/>
    <mergeCell ref="C513:D513"/>
    <mergeCell ref="F513:H513"/>
    <mergeCell ref="J513:K513"/>
    <mergeCell ref="N513:P513"/>
    <mergeCell ref="C501:D501"/>
    <mergeCell ref="F501:H501"/>
    <mergeCell ref="J501:K501"/>
    <mergeCell ref="N501:P501"/>
    <mergeCell ref="C514:D514"/>
    <mergeCell ref="F514:H514"/>
    <mergeCell ref="J514:K514"/>
    <mergeCell ref="N514:P514"/>
    <mergeCell ref="C503:D503"/>
    <mergeCell ref="F503:H503"/>
    <mergeCell ref="J503:K503"/>
    <mergeCell ref="N503:P503"/>
    <mergeCell ref="C504:D504"/>
    <mergeCell ref="F504:H504"/>
    <mergeCell ref="J504:K504"/>
    <mergeCell ref="N504:P504"/>
    <mergeCell ref="C505:D505"/>
    <mergeCell ref="F505:H505"/>
    <mergeCell ref="J505:K505"/>
    <mergeCell ref="N505:P505"/>
    <mergeCell ref="C506:D506"/>
    <mergeCell ref="F506:H506"/>
    <mergeCell ref="J506:K506"/>
    <mergeCell ref="N506:P506"/>
    <mergeCell ref="C507:D507"/>
    <mergeCell ref="F507:H507"/>
    <mergeCell ref="J507:K507"/>
    <mergeCell ref="N507:P507"/>
    <mergeCell ref="C508:D508"/>
    <mergeCell ref="F508:H508"/>
    <mergeCell ref="J508:K508"/>
    <mergeCell ref="N508:P508"/>
    <mergeCell ref="C496:D496"/>
    <mergeCell ref="F496:H496"/>
    <mergeCell ref="J496:K496"/>
    <mergeCell ref="N496:P496"/>
    <mergeCell ref="C497:D497"/>
    <mergeCell ref="F497:H497"/>
    <mergeCell ref="J497:K497"/>
    <mergeCell ref="N497:P497"/>
    <mergeCell ref="C498:D498"/>
    <mergeCell ref="F498:H498"/>
    <mergeCell ref="J498:K498"/>
    <mergeCell ref="N498:P498"/>
    <mergeCell ref="C499:D499"/>
    <mergeCell ref="F499:H499"/>
    <mergeCell ref="J499:K499"/>
    <mergeCell ref="N499:P499"/>
    <mergeCell ref="C500:D500"/>
    <mergeCell ref="F500:H500"/>
    <mergeCell ref="J500:K500"/>
    <mergeCell ref="N500:P500"/>
    <mergeCell ref="C488:D488"/>
    <mergeCell ref="F488:H488"/>
    <mergeCell ref="J488:K488"/>
    <mergeCell ref="N488:P488"/>
    <mergeCell ref="C489:D489"/>
    <mergeCell ref="F489:H489"/>
    <mergeCell ref="J489:K489"/>
    <mergeCell ref="N489:P489"/>
    <mergeCell ref="C502:D502"/>
    <mergeCell ref="F502:H502"/>
    <mergeCell ref="J502:K502"/>
    <mergeCell ref="N502:P502"/>
    <mergeCell ref="C491:D491"/>
    <mergeCell ref="F491:H491"/>
    <mergeCell ref="J491:K491"/>
    <mergeCell ref="N491:P491"/>
    <mergeCell ref="C492:D492"/>
    <mergeCell ref="F492:H492"/>
    <mergeCell ref="J492:K492"/>
    <mergeCell ref="N492:P492"/>
    <mergeCell ref="C493:D493"/>
    <mergeCell ref="F493:H493"/>
    <mergeCell ref="J493:K493"/>
    <mergeCell ref="N493:P493"/>
    <mergeCell ref="C494:D494"/>
    <mergeCell ref="F494:H494"/>
    <mergeCell ref="J494:K494"/>
    <mergeCell ref="N494:P494"/>
    <mergeCell ref="C495:D495"/>
    <mergeCell ref="F495:H495"/>
    <mergeCell ref="J495:K495"/>
    <mergeCell ref="N495:P495"/>
    <mergeCell ref="C483:D483"/>
    <mergeCell ref="F483:H483"/>
    <mergeCell ref="J483:K483"/>
    <mergeCell ref="N483:P483"/>
    <mergeCell ref="C484:D484"/>
    <mergeCell ref="F484:H484"/>
    <mergeCell ref="J484:K484"/>
    <mergeCell ref="N484:P484"/>
    <mergeCell ref="C485:D485"/>
    <mergeCell ref="F485:H485"/>
    <mergeCell ref="J485:K485"/>
    <mergeCell ref="N485:P485"/>
    <mergeCell ref="C486:D486"/>
    <mergeCell ref="F486:H486"/>
    <mergeCell ref="J486:K486"/>
    <mergeCell ref="N486:P486"/>
    <mergeCell ref="C487:D487"/>
    <mergeCell ref="F487:H487"/>
    <mergeCell ref="J487:K487"/>
    <mergeCell ref="N487:P487"/>
    <mergeCell ref="C475:D475"/>
    <mergeCell ref="F475:H475"/>
    <mergeCell ref="J475:K475"/>
    <mergeCell ref="N475:P475"/>
    <mergeCell ref="C476:D476"/>
    <mergeCell ref="F476:H476"/>
    <mergeCell ref="J476:K476"/>
    <mergeCell ref="N476:P476"/>
    <mergeCell ref="C477:D477"/>
    <mergeCell ref="F477:H477"/>
    <mergeCell ref="J477:K477"/>
    <mergeCell ref="N477:P477"/>
    <mergeCell ref="C490:D490"/>
    <mergeCell ref="F490:H490"/>
    <mergeCell ref="J490:K490"/>
    <mergeCell ref="N490:P490"/>
    <mergeCell ref="C479:D479"/>
    <mergeCell ref="F479:H479"/>
    <mergeCell ref="J479:K479"/>
    <mergeCell ref="N479:P479"/>
    <mergeCell ref="C480:D480"/>
    <mergeCell ref="F480:H480"/>
    <mergeCell ref="J480:K480"/>
    <mergeCell ref="N480:P480"/>
    <mergeCell ref="C481:D481"/>
    <mergeCell ref="F481:H481"/>
    <mergeCell ref="J481:K481"/>
    <mergeCell ref="N481:P481"/>
    <mergeCell ref="C482:D482"/>
    <mergeCell ref="F482:H482"/>
    <mergeCell ref="J482:K482"/>
    <mergeCell ref="N482:P482"/>
    <mergeCell ref="C470:D470"/>
    <mergeCell ref="F470:H470"/>
    <mergeCell ref="J470:K470"/>
    <mergeCell ref="N470:P470"/>
    <mergeCell ref="C471:D471"/>
    <mergeCell ref="F471:H471"/>
    <mergeCell ref="J471:K471"/>
    <mergeCell ref="N471:P471"/>
    <mergeCell ref="C472:D472"/>
    <mergeCell ref="F472:H472"/>
    <mergeCell ref="J472:K472"/>
    <mergeCell ref="N472:P472"/>
    <mergeCell ref="C473:D473"/>
    <mergeCell ref="F473:H473"/>
    <mergeCell ref="J473:K473"/>
    <mergeCell ref="N473:P473"/>
    <mergeCell ref="C474:D474"/>
    <mergeCell ref="F474:H474"/>
    <mergeCell ref="J474:K474"/>
    <mergeCell ref="N474:P474"/>
    <mergeCell ref="C462:D462"/>
    <mergeCell ref="F462:H462"/>
    <mergeCell ref="J462:K462"/>
    <mergeCell ref="N462:P462"/>
    <mergeCell ref="C463:D463"/>
    <mergeCell ref="F463:H463"/>
    <mergeCell ref="J463:K463"/>
    <mergeCell ref="N463:P463"/>
    <mergeCell ref="C464:D464"/>
    <mergeCell ref="F464:H464"/>
    <mergeCell ref="J464:K464"/>
    <mergeCell ref="N464:P464"/>
    <mergeCell ref="C465:D465"/>
    <mergeCell ref="F465:H465"/>
    <mergeCell ref="J465:K465"/>
    <mergeCell ref="N465:P465"/>
    <mergeCell ref="C478:D478"/>
    <mergeCell ref="F478:H478"/>
    <mergeCell ref="J478:K478"/>
    <mergeCell ref="N478:P478"/>
    <mergeCell ref="C467:D467"/>
    <mergeCell ref="F467:H467"/>
    <mergeCell ref="J467:K467"/>
    <mergeCell ref="N467:P467"/>
    <mergeCell ref="C468:D468"/>
    <mergeCell ref="F468:H468"/>
    <mergeCell ref="J468:K468"/>
    <mergeCell ref="N468:P468"/>
    <mergeCell ref="C469:D469"/>
    <mergeCell ref="F469:H469"/>
    <mergeCell ref="J469:K469"/>
    <mergeCell ref="N469:P469"/>
    <mergeCell ref="C466:D466"/>
    <mergeCell ref="F466:H466"/>
    <mergeCell ref="J466:K466"/>
    <mergeCell ref="N466:P466"/>
    <mergeCell ref="C455:D455"/>
    <mergeCell ref="F455:H455"/>
    <mergeCell ref="J455:K455"/>
    <mergeCell ref="N455:P455"/>
    <mergeCell ref="C456:D456"/>
    <mergeCell ref="F456:H456"/>
    <mergeCell ref="J456:K456"/>
    <mergeCell ref="N456:P456"/>
    <mergeCell ref="C457:D457"/>
    <mergeCell ref="F457:H457"/>
    <mergeCell ref="J457:K457"/>
    <mergeCell ref="N457:P457"/>
    <mergeCell ref="C458:D458"/>
    <mergeCell ref="F458:H458"/>
    <mergeCell ref="J458:K458"/>
    <mergeCell ref="N458:P458"/>
    <mergeCell ref="C459:D459"/>
    <mergeCell ref="F459:H459"/>
    <mergeCell ref="J459:K459"/>
    <mergeCell ref="N459:P459"/>
    <mergeCell ref="C460:D460"/>
    <mergeCell ref="F460:H460"/>
    <mergeCell ref="J460:K460"/>
    <mergeCell ref="N460:P460"/>
    <mergeCell ref="C461:D461"/>
    <mergeCell ref="F461:H461"/>
    <mergeCell ref="J461:K461"/>
    <mergeCell ref="N461:P461"/>
    <mergeCell ref="C449:D449"/>
    <mergeCell ref="F449:H449"/>
    <mergeCell ref="J449:K449"/>
    <mergeCell ref="N449:P449"/>
    <mergeCell ref="C450:D450"/>
    <mergeCell ref="F450:H450"/>
    <mergeCell ref="J450:K450"/>
    <mergeCell ref="N450:P450"/>
    <mergeCell ref="C451:D451"/>
    <mergeCell ref="F451:H451"/>
    <mergeCell ref="J451:K451"/>
    <mergeCell ref="N451:P451"/>
    <mergeCell ref="C452:D452"/>
    <mergeCell ref="F452:H452"/>
    <mergeCell ref="J452:K452"/>
    <mergeCell ref="N452:P452"/>
    <mergeCell ref="C453:D453"/>
    <mergeCell ref="F453:H453"/>
    <mergeCell ref="J453:K453"/>
    <mergeCell ref="N453:P453"/>
    <mergeCell ref="C441:D441"/>
    <mergeCell ref="F441:H441"/>
    <mergeCell ref="J441:K441"/>
    <mergeCell ref="N441:P441"/>
    <mergeCell ref="C454:D454"/>
    <mergeCell ref="F454:H454"/>
    <mergeCell ref="J454:K454"/>
    <mergeCell ref="N454:P454"/>
    <mergeCell ref="C443:D443"/>
    <mergeCell ref="F443:H443"/>
    <mergeCell ref="J443:K443"/>
    <mergeCell ref="N443:P443"/>
    <mergeCell ref="C444:D444"/>
    <mergeCell ref="F444:H444"/>
    <mergeCell ref="J444:K444"/>
    <mergeCell ref="N444:P444"/>
    <mergeCell ref="C445:D445"/>
    <mergeCell ref="F445:H445"/>
    <mergeCell ref="J445:K445"/>
    <mergeCell ref="N445:P445"/>
    <mergeCell ref="C446:D446"/>
    <mergeCell ref="F446:H446"/>
    <mergeCell ref="J446:K446"/>
    <mergeCell ref="N446:P446"/>
    <mergeCell ref="C447:D447"/>
    <mergeCell ref="F447:H447"/>
    <mergeCell ref="J447:K447"/>
    <mergeCell ref="N447:P447"/>
    <mergeCell ref="C448:D448"/>
    <mergeCell ref="F448:H448"/>
    <mergeCell ref="J448:K448"/>
    <mergeCell ref="N448:P448"/>
    <mergeCell ref="C436:D436"/>
    <mergeCell ref="F436:H436"/>
    <mergeCell ref="J436:K436"/>
    <mergeCell ref="N436:P436"/>
    <mergeCell ref="C437:D437"/>
    <mergeCell ref="F437:H437"/>
    <mergeCell ref="J437:K437"/>
    <mergeCell ref="N437:P437"/>
    <mergeCell ref="C438:D438"/>
    <mergeCell ref="F438:H438"/>
    <mergeCell ref="J438:K438"/>
    <mergeCell ref="N438:P438"/>
    <mergeCell ref="C439:D439"/>
    <mergeCell ref="F439:H439"/>
    <mergeCell ref="J439:K439"/>
    <mergeCell ref="N439:P439"/>
    <mergeCell ref="C440:D440"/>
    <mergeCell ref="F440:H440"/>
    <mergeCell ref="J440:K440"/>
    <mergeCell ref="N440:P440"/>
    <mergeCell ref="C428:D428"/>
    <mergeCell ref="F428:H428"/>
    <mergeCell ref="J428:K428"/>
    <mergeCell ref="N428:P428"/>
    <mergeCell ref="C429:D429"/>
    <mergeCell ref="F429:H429"/>
    <mergeCell ref="J429:K429"/>
    <mergeCell ref="N429:P429"/>
    <mergeCell ref="C442:D442"/>
    <mergeCell ref="F442:H442"/>
    <mergeCell ref="J442:K442"/>
    <mergeCell ref="N442:P442"/>
    <mergeCell ref="C431:D431"/>
    <mergeCell ref="F431:H431"/>
    <mergeCell ref="J431:K431"/>
    <mergeCell ref="N431:P431"/>
    <mergeCell ref="C432:D432"/>
    <mergeCell ref="F432:H432"/>
    <mergeCell ref="J432:K432"/>
    <mergeCell ref="N432:P432"/>
    <mergeCell ref="C433:D433"/>
    <mergeCell ref="F433:H433"/>
    <mergeCell ref="J433:K433"/>
    <mergeCell ref="N433:P433"/>
    <mergeCell ref="C434:D434"/>
    <mergeCell ref="F434:H434"/>
    <mergeCell ref="J434:K434"/>
    <mergeCell ref="N434:P434"/>
    <mergeCell ref="C435:D435"/>
    <mergeCell ref="F435:H435"/>
    <mergeCell ref="J435:K435"/>
    <mergeCell ref="N435:P435"/>
    <mergeCell ref="C423:D423"/>
    <mergeCell ref="F423:H423"/>
    <mergeCell ref="J423:K423"/>
    <mergeCell ref="N423:P423"/>
    <mergeCell ref="C424:D424"/>
    <mergeCell ref="F424:H424"/>
    <mergeCell ref="J424:K424"/>
    <mergeCell ref="N424:P424"/>
    <mergeCell ref="C425:D425"/>
    <mergeCell ref="F425:H425"/>
    <mergeCell ref="J425:K425"/>
    <mergeCell ref="N425:P425"/>
    <mergeCell ref="C426:D426"/>
    <mergeCell ref="F426:H426"/>
    <mergeCell ref="J426:K426"/>
    <mergeCell ref="N426:P426"/>
    <mergeCell ref="C427:D427"/>
    <mergeCell ref="F427:H427"/>
    <mergeCell ref="J427:K427"/>
    <mergeCell ref="N427:P427"/>
    <mergeCell ref="C415:D415"/>
    <mergeCell ref="F415:H415"/>
    <mergeCell ref="J415:K415"/>
    <mergeCell ref="N415:P415"/>
    <mergeCell ref="C416:D416"/>
    <mergeCell ref="F416:H416"/>
    <mergeCell ref="J416:K416"/>
    <mergeCell ref="N416:P416"/>
    <mergeCell ref="C417:D417"/>
    <mergeCell ref="F417:H417"/>
    <mergeCell ref="J417:K417"/>
    <mergeCell ref="N417:P417"/>
    <mergeCell ref="C430:D430"/>
    <mergeCell ref="F430:H430"/>
    <mergeCell ref="J430:K430"/>
    <mergeCell ref="N430:P430"/>
    <mergeCell ref="C419:D419"/>
    <mergeCell ref="F419:H419"/>
    <mergeCell ref="J419:K419"/>
    <mergeCell ref="N419:P419"/>
    <mergeCell ref="C420:D420"/>
    <mergeCell ref="F420:H420"/>
    <mergeCell ref="J420:K420"/>
    <mergeCell ref="N420:P420"/>
    <mergeCell ref="C421:D421"/>
    <mergeCell ref="F421:H421"/>
    <mergeCell ref="J421:K421"/>
    <mergeCell ref="N421:P421"/>
    <mergeCell ref="C422:D422"/>
    <mergeCell ref="F422:H422"/>
    <mergeCell ref="J422:K422"/>
    <mergeCell ref="N422:P422"/>
    <mergeCell ref="C410:D410"/>
    <mergeCell ref="F410:H410"/>
    <mergeCell ref="J410:K410"/>
    <mergeCell ref="N410:P410"/>
    <mergeCell ref="C411:D411"/>
    <mergeCell ref="F411:H411"/>
    <mergeCell ref="J411:K411"/>
    <mergeCell ref="N411:P411"/>
    <mergeCell ref="C412:D412"/>
    <mergeCell ref="F412:H412"/>
    <mergeCell ref="J412:K412"/>
    <mergeCell ref="N412:P412"/>
    <mergeCell ref="C413:D413"/>
    <mergeCell ref="F413:H413"/>
    <mergeCell ref="J413:K413"/>
    <mergeCell ref="N413:P413"/>
    <mergeCell ref="C414:D414"/>
    <mergeCell ref="F414:H414"/>
    <mergeCell ref="J414:K414"/>
    <mergeCell ref="N414:P414"/>
    <mergeCell ref="C402:D402"/>
    <mergeCell ref="F402:H402"/>
    <mergeCell ref="J402:K402"/>
    <mergeCell ref="N402:P402"/>
    <mergeCell ref="C403:D403"/>
    <mergeCell ref="F403:H403"/>
    <mergeCell ref="J403:K403"/>
    <mergeCell ref="N403:P403"/>
    <mergeCell ref="C404:D404"/>
    <mergeCell ref="F404:H404"/>
    <mergeCell ref="J404:K404"/>
    <mergeCell ref="N404:P404"/>
    <mergeCell ref="C405:D405"/>
    <mergeCell ref="F405:H405"/>
    <mergeCell ref="J405:K405"/>
    <mergeCell ref="N405:P405"/>
    <mergeCell ref="C418:D418"/>
    <mergeCell ref="F418:H418"/>
    <mergeCell ref="J418:K418"/>
    <mergeCell ref="N418:P418"/>
    <mergeCell ref="C407:D407"/>
    <mergeCell ref="F407:H407"/>
    <mergeCell ref="J407:K407"/>
    <mergeCell ref="N407:P407"/>
    <mergeCell ref="C408:D408"/>
    <mergeCell ref="F408:H408"/>
    <mergeCell ref="J408:K408"/>
    <mergeCell ref="N408:P408"/>
    <mergeCell ref="C409:D409"/>
    <mergeCell ref="F409:H409"/>
    <mergeCell ref="J409:K409"/>
    <mergeCell ref="N409:P409"/>
    <mergeCell ref="C406:D406"/>
    <mergeCell ref="F406:H406"/>
    <mergeCell ref="J406:K406"/>
    <mergeCell ref="N406:P406"/>
    <mergeCell ref="C395:D395"/>
    <mergeCell ref="F395:H395"/>
    <mergeCell ref="J395:K395"/>
    <mergeCell ref="N395:P395"/>
    <mergeCell ref="C396:D396"/>
    <mergeCell ref="F396:H396"/>
    <mergeCell ref="J396:K396"/>
    <mergeCell ref="N396:P396"/>
    <mergeCell ref="C397:D397"/>
    <mergeCell ref="F397:H397"/>
    <mergeCell ref="J397:K397"/>
    <mergeCell ref="N397:P397"/>
    <mergeCell ref="C398:D398"/>
    <mergeCell ref="F398:H398"/>
    <mergeCell ref="J398:K398"/>
    <mergeCell ref="N398:P398"/>
    <mergeCell ref="C399:D399"/>
    <mergeCell ref="F399:H399"/>
    <mergeCell ref="J399:K399"/>
    <mergeCell ref="N399:P399"/>
    <mergeCell ref="C400:D400"/>
    <mergeCell ref="F400:H400"/>
    <mergeCell ref="J400:K400"/>
    <mergeCell ref="N400:P400"/>
    <mergeCell ref="C401:D401"/>
    <mergeCell ref="F401:H401"/>
    <mergeCell ref="J401:K401"/>
    <mergeCell ref="N401:P401"/>
    <mergeCell ref="C389:D389"/>
    <mergeCell ref="F389:H389"/>
    <mergeCell ref="J389:K389"/>
    <mergeCell ref="N389:P389"/>
    <mergeCell ref="C390:D390"/>
    <mergeCell ref="F390:H390"/>
    <mergeCell ref="J390:K390"/>
    <mergeCell ref="N390:P390"/>
    <mergeCell ref="C391:D391"/>
    <mergeCell ref="F391:H391"/>
    <mergeCell ref="J391:K391"/>
    <mergeCell ref="N391:P391"/>
    <mergeCell ref="C392:D392"/>
    <mergeCell ref="F392:H392"/>
    <mergeCell ref="J392:K392"/>
    <mergeCell ref="N392:P392"/>
    <mergeCell ref="C393:D393"/>
    <mergeCell ref="F393:H393"/>
    <mergeCell ref="J393:K393"/>
    <mergeCell ref="N393:P393"/>
    <mergeCell ref="C381:D381"/>
    <mergeCell ref="F381:H381"/>
    <mergeCell ref="J381:K381"/>
    <mergeCell ref="N381:P381"/>
    <mergeCell ref="C394:D394"/>
    <mergeCell ref="F394:H394"/>
    <mergeCell ref="J394:K394"/>
    <mergeCell ref="N394:P394"/>
    <mergeCell ref="C383:D383"/>
    <mergeCell ref="F383:H383"/>
    <mergeCell ref="J383:K383"/>
    <mergeCell ref="N383:P383"/>
    <mergeCell ref="C384:D384"/>
    <mergeCell ref="F384:H384"/>
    <mergeCell ref="J384:K384"/>
    <mergeCell ref="N384:P384"/>
    <mergeCell ref="C385:D385"/>
    <mergeCell ref="F385:H385"/>
    <mergeCell ref="J385:K385"/>
    <mergeCell ref="N385:P385"/>
    <mergeCell ref="C386:D386"/>
    <mergeCell ref="F386:H386"/>
    <mergeCell ref="J386:K386"/>
    <mergeCell ref="N386:P386"/>
    <mergeCell ref="C387:D387"/>
    <mergeCell ref="F387:H387"/>
    <mergeCell ref="J387:K387"/>
    <mergeCell ref="N387:P387"/>
    <mergeCell ref="C388:D388"/>
    <mergeCell ref="F388:H388"/>
    <mergeCell ref="J388:K388"/>
    <mergeCell ref="N388:P388"/>
    <mergeCell ref="C376:D376"/>
    <mergeCell ref="F376:H376"/>
    <mergeCell ref="J376:K376"/>
    <mergeCell ref="N376:P376"/>
    <mergeCell ref="C377:D377"/>
    <mergeCell ref="F377:H377"/>
    <mergeCell ref="J377:K377"/>
    <mergeCell ref="N377:P377"/>
    <mergeCell ref="C378:D378"/>
    <mergeCell ref="F378:H378"/>
    <mergeCell ref="J378:K378"/>
    <mergeCell ref="N378:P378"/>
    <mergeCell ref="C379:D379"/>
    <mergeCell ref="F379:H379"/>
    <mergeCell ref="J379:K379"/>
    <mergeCell ref="N379:P379"/>
    <mergeCell ref="C380:D380"/>
    <mergeCell ref="F380:H380"/>
    <mergeCell ref="J380:K380"/>
    <mergeCell ref="N380:P380"/>
    <mergeCell ref="C368:D368"/>
    <mergeCell ref="F368:H368"/>
    <mergeCell ref="J368:K368"/>
    <mergeCell ref="N368:P368"/>
    <mergeCell ref="C369:D369"/>
    <mergeCell ref="F369:H369"/>
    <mergeCell ref="J369:K369"/>
    <mergeCell ref="N369:P369"/>
    <mergeCell ref="C382:D382"/>
    <mergeCell ref="F382:H382"/>
    <mergeCell ref="J382:K382"/>
    <mergeCell ref="N382:P382"/>
    <mergeCell ref="C371:D371"/>
    <mergeCell ref="F371:H371"/>
    <mergeCell ref="J371:K371"/>
    <mergeCell ref="N371:P371"/>
    <mergeCell ref="C372:D372"/>
    <mergeCell ref="F372:H372"/>
    <mergeCell ref="J372:K372"/>
    <mergeCell ref="N372:P372"/>
    <mergeCell ref="C373:D373"/>
    <mergeCell ref="F373:H373"/>
    <mergeCell ref="J373:K373"/>
    <mergeCell ref="N373:P373"/>
    <mergeCell ref="C374:D374"/>
    <mergeCell ref="F374:H374"/>
    <mergeCell ref="J374:K374"/>
    <mergeCell ref="N374:P374"/>
    <mergeCell ref="C375:D375"/>
    <mergeCell ref="F375:H375"/>
    <mergeCell ref="J375:K375"/>
    <mergeCell ref="N375:P375"/>
    <mergeCell ref="C363:D363"/>
    <mergeCell ref="F363:H363"/>
    <mergeCell ref="J363:K363"/>
    <mergeCell ref="N363:P363"/>
    <mergeCell ref="C364:D364"/>
    <mergeCell ref="F364:H364"/>
    <mergeCell ref="J364:K364"/>
    <mergeCell ref="N364:P364"/>
    <mergeCell ref="C365:D365"/>
    <mergeCell ref="F365:H365"/>
    <mergeCell ref="J365:K365"/>
    <mergeCell ref="N365:P365"/>
    <mergeCell ref="C366:D366"/>
    <mergeCell ref="F366:H366"/>
    <mergeCell ref="J366:K366"/>
    <mergeCell ref="N366:P366"/>
    <mergeCell ref="C367:D367"/>
    <mergeCell ref="F367:H367"/>
    <mergeCell ref="J367:K367"/>
    <mergeCell ref="N367:P367"/>
    <mergeCell ref="C355:D355"/>
    <mergeCell ref="F355:H355"/>
    <mergeCell ref="J355:K355"/>
    <mergeCell ref="N355:P355"/>
    <mergeCell ref="C356:D356"/>
    <mergeCell ref="F356:H356"/>
    <mergeCell ref="J356:K356"/>
    <mergeCell ref="N356:P356"/>
    <mergeCell ref="C357:D357"/>
    <mergeCell ref="F357:H357"/>
    <mergeCell ref="J357:K357"/>
    <mergeCell ref="N357:P357"/>
    <mergeCell ref="C370:D370"/>
    <mergeCell ref="F370:H370"/>
    <mergeCell ref="J370:K370"/>
    <mergeCell ref="N370:P370"/>
    <mergeCell ref="C359:D359"/>
    <mergeCell ref="F359:H359"/>
    <mergeCell ref="J359:K359"/>
    <mergeCell ref="N359:P359"/>
    <mergeCell ref="C360:D360"/>
    <mergeCell ref="F360:H360"/>
    <mergeCell ref="J360:K360"/>
    <mergeCell ref="N360:P360"/>
    <mergeCell ref="C361:D361"/>
    <mergeCell ref="F361:H361"/>
    <mergeCell ref="J361:K361"/>
    <mergeCell ref="N361:P361"/>
    <mergeCell ref="C362:D362"/>
    <mergeCell ref="F362:H362"/>
    <mergeCell ref="J362:K362"/>
    <mergeCell ref="N362:P362"/>
    <mergeCell ref="C350:D350"/>
    <mergeCell ref="F350:H350"/>
    <mergeCell ref="J350:K350"/>
    <mergeCell ref="N350:P350"/>
    <mergeCell ref="C351:D351"/>
    <mergeCell ref="F351:H351"/>
    <mergeCell ref="J351:K351"/>
    <mergeCell ref="N351:P351"/>
    <mergeCell ref="C352:D352"/>
    <mergeCell ref="F352:H352"/>
    <mergeCell ref="J352:K352"/>
    <mergeCell ref="N352:P352"/>
    <mergeCell ref="C353:D353"/>
    <mergeCell ref="F353:H353"/>
    <mergeCell ref="J353:K353"/>
    <mergeCell ref="N353:P353"/>
    <mergeCell ref="C354:D354"/>
    <mergeCell ref="F354:H354"/>
    <mergeCell ref="J354:K354"/>
    <mergeCell ref="N354:P354"/>
    <mergeCell ref="C342:D342"/>
    <mergeCell ref="F342:H342"/>
    <mergeCell ref="J342:K342"/>
    <mergeCell ref="N342:P342"/>
    <mergeCell ref="C343:D343"/>
    <mergeCell ref="F343:H343"/>
    <mergeCell ref="J343:K343"/>
    <mergeCell ref="N343:P343"/>
    <mergeCell ref="C344:D344"/>
    <mergeCell ref="F344:H344"/>
    <mergeCell ref="J344:K344"/>
    <mergeCell ref="N344:P344"/>
    <mergeCell ref="C345:D345"/>
    <mergeCell ref="F345:H345"/>
    <mergeCell ref="J345:K345"/>
    <mergeCell ref="N345:P345"/>
    <mergeCell ref="C358:D358"/>
    <mergeCell ref="F358:H358"/>
    <mergeCell ref="J358:K358"/>
    <mergeCell ref="N358:P358"/>
    <mergeCell ref="C347:D347"/>
    <mergeCell ref="F347:H347"/>
    <mergeCell ref="J347:K347"/>
    <mergeCell ref="N347:P347"/>
    <mergeCell ref="C348:D348"/>
    <mergeCell ref="F348:H348"/>
    <mergeCell ref="J348:K348"/>
    <mergeCell ref="N348:P348"/>
    <mergeCell ref="C349:D349"/>
    <mergeCell ref="F349:H349"/>
    <mergeCell ref="J349:K349"/>
    <mergeCell ref="N349:P349"/>
    <mergeCell ref="C346:D346"/>
    <mergeCell ref="F346:H346"/>
    <mergeCell ref="J346:K346"/>
    <mergeCell ref="N346:P346"/>
    <mergeCell ref="C335:D335"/>
    <mergeCell ref="F335:H335"/>
    <mergeCell ref="J335:K335"/>
    <mergeCell ref="N335:P335"/>
    <mergeCell ref="C336:D336"/>
    <mergeCell ref="F336:H336"/>
    <mergeCell ref="J336:K336"/>
    <mergeCell ref="N336:P336"/>
    <mergeCell ref="C337:D337"/>
    <mergeCell ref="F337:H337"/>
    <mergeCell ref="J337:K337"/>
    <mergeCell ref="N337:P337"/>
    <mergeCell ref="C338:D338"/>
    <mergeCell ref="F338:H338"/>
    <mergeCell ref="J338:K338"/>
    <mergeCell ref="N338:P338"/>
    <mergeCell ref="C339:D339"/>
    <mergeCell ref="F339:H339"/>
    <mergeCell ref="J339:K339"/>
    <mergeCell ref="N339:P339"/>
    <mergeCell ref="C340:D340"/>
    <mergeCell ref="F340:H340"/>
    <mergeCell ref="J340:K340"/>
    <mergeCell ref="N340:P340"/>
    <mergeCell ref="C341:D341"/>
    <mergeCell ref="F341:H341"/>
    <mergeCell ref="J341:K341"/>
    <mergeCell ref="N341:P341"/>
    <mergeCell ref="C329:D329"/>
    <mergeCell ref="F329:H329"/>
    <mergeCell ref="J329:K329"/>
    <mergeCell ref="N329:P329"/>
    <mergeCell ref="C330:D330"/>
    <mergeCell ref="F330:H330"/>
    <mergeCell ref="J330:K330"/>
    <mergeCell ref="N330:P330"/>
    <mergeCell ref="C331:D331"/>
    <mergeCell ref="F331:H331"/>
    <mergeCell ref="J331:K331"/>
    <mergeCell ref="N331:P331"/>
    <mergeCell ref="C332:D332"/>
    <mergeCell ref="F332:H332"/>
    <mergeCell ref="J332:K332"/>
    <mergeCell ref="N332:P332"/>
    <mergeCell ref="C333:D333"/>
    <mergeCell ref="F333:H333"/>
    <mergeCell ref="J333:K333"/>
    <mergeCell ref="N333:P333"/>
    <mergeCell ref="C321:D321"/>
    <mergeCell ref="F321:H321"/>
    <mergeCell ref="J321:K321"/>
    <mergeCell ref="N321:P321"/>
    <mergeCell ref="C334:D334"/>
    <mergeCell ref="F334:H334"/>
    <mergeCell ref="J334:K334"/>
    <mergeCell ref="N334:P334"/>
    <mergeCell ref="C323:D323"/>
    <mergeCell ref="F323:H323"/>
    <mergeCell ref="J323:K323"/>
    <mergeCell ref="N323:P323"/>
    <mergeCell ref="C324:D324"/>
    <mergeCell ref="F324:H324"/>
    <mergeCell ref="J324:K324"/>
    <mergeCell ref="N324:P324"/>
    <mergeCell ref="C325:D325"/>
    <mergeCell ref="F325:H325"/>
    <mergeCell ref="J325:K325"/>
    <mergeCell ref="N325:P325"/>
    <mergeCell ref="C326:D326"/>
    <mergeCell ref="F326:H326"/>
    <mergeCell ref="J326:K326"/>
    <mergeCell ref="N326:P326"/>
    <mergeCell ref="C327:D327"/>
    <mergeCell ref="F327:H327"/>
    <mergeCell ref="J327:K327"/>
    <mergeCell ref="N327:P327"/>
    <mergeCell ref="C328:D328"/>
    <mergeCell ref="F328:H328"/>
    <mergeCell ref="J328:K328"/>
    <mergeCell ref="N328:P328"/>
    <mergeCell ref="C316:D316"/>
    <mergeCell ref="F316:H316"/>
    <mergeCell ref="J316:K316"/>
    <mergeCell ref="N316:P316"/>
    <mergeCell ref="C317:D317"/>
    <mergeCell ref="F317:H317"/>
    <mergeCell ref="J317:K317"/>
    <mergeCell ref="N317:P317"/>
    <mergeCell ref="C318:D318"/>
    <mergeCell ref="F318:H318"/>
    <mergeCell ref="J318:K318"/>
    <mergeCell ref="N318:P318"/>
    <mergeCell ref="C319:D319"/>
    <mergeCell ref="F319:H319"/>
    <mergeCell ref="J319:K319"/>
    <mergeCell ref="N319:P319"/>
    <mergeCell ref="C320:D320"/>
    <mergeCell ref="F320:H320"/>
    <mergeCell ref="J320:K320"/>
    <mergeCell ref="N320:P320"/>
    <mergeCell ref="C308:D308"/>
    <mergeCell ref="F308:H308"/>
    <mergeCell ref="J308:K308"/>
    <mergeCell ref="N308:P308"/>
    <mergeCell ref="C309:D309"/>
    <mergeCell ref="F309:H309"/>
    <mergeCell ref="J309:K309"/>
    <mergeCell ref="N309:P309"/>
    <mergeCell ref="C322:D322"/>
    <mergeCell ref="F322:H322"/>
    <mergeCell ref="J322:K322"/>
    <mergeCell ref="N322:P322"/>
    <mergeCell ref="C311:D311"/>
    <mergeCell ref="F311:H311"/>
    <mergeCell ref="J311:K311"/>
    <mergeCell ref="N311:P311"/>
    <mergeCell ref="C312:D312"/>
    <mergeCell ref="F312:H312"/>
    <mergeCell ref="J312:K312"/>
    <mergeCell ref="N312:P312"/>
    <mergeCell ref="C313:D313"/>
    <mergeCell ref="F313:H313"/>
    <mergeCell ref="J313:K313"/>
    <mergeCell ref="N313:P313"/>
    <mergeCell ref="C314:D314"/>
    <mergeCell ref="F314:H314"/>
    <mergeCell ref="J314:K314"/>
    <mergeCell ref="N314:P314"/>
    <mergeCell ref="C315:D315"/>
    <mergeCell ref="F315:H315"/>
    <mergeCell ref="J315:K315"/>
    <mergeCell ref="N315:P315"/>
    <mergeCell ref="C303:D303"/>
    <mergeCell ref="F303:H303"/>
    <mergeCell ref="J303:K303"/>
    <mergeCell ref="N303:P303"/>
    <mergeCell ref="C304:D304"/>
    <mergeCell ref="F304:H304"/>
    <mergeCell ref="J304:K304"/>
    <mergeCell ref="N304:P304"/>
    <mergeCell ref="C305:D305"/>
    <mergeCell ref="F305:H305"/>
    <mergeCell ref="J305:K305"/>
    <mergeCell ref="N305:P305"/>
    <mergeCell ref="C306:D306"/>
    <mergeCell ref="F306:H306"/>
    <mergeCell ref="J306:K306"/>
    <mergeCell ref="N306:P306"/>
    <mergeCell ref="C307:D307"/>
    <mergeCell ref="F307:H307"/>
    <mergeCell ref="J307:K307"/>
    <mergeCell ref="N307:P307"/>
    <mergeCell ref="C295:D295"/>
    <mergeCell ref="F295:H295"/>
    <mergeCell ref="J295:K295"/>
    <mergeCell ref="N295:P295"/>
    <mergeCell ref="C296:D296"/>
    <mergeCell ref="F296:H296"/>
    <mergeCell ref="J296:K296"/>
    <mergeCell ref="N296:P296"/>
    <mergeCell ref="C297:D297"/>
    <mergeCell ref="F297:H297"/>
    <mergeCell ref="J297:K297"/>
    <mergeCell ref="N297:P297"/>
    <mergeCell ref="C310:D310"/>
    <mergeCell ref="F310:H310"/>
    <mergeCell ref="J310:K310"/>
    <mergeCell ref="N310:P310"/>
    <mergeCell ref="C299:D299"/>
    <mergeCell ref="F299:H299"/>
    <mergeCell ref="J299:K299"/>
    <mergeCell ref="N299:P299"/>
    <mergeCell ref="C300:D300"/>
    <mergeCell ref="F300:H300"/>
    <mergeCell ref="J300:K300"/>
    <mergeCell ref="N300:P300"/>
    <mergeCell ref="C301:D301"/>
    <mergeCell ref="F301:H301"/>
    <mergeCell ref="J301:K301"/>
    <mergeCell ref="N301:P301"/>
    <mergeCell ref="C302:D302"/>
    <mergeCell ref="F302:H302"/>
    <mergeCell ref="J302:K302"/>
    <mergeCell ref="N302:P302"/>
    <mergeCell ref="C290:D290"/>
    <mergeCell ref="F290:H290"/>
    <mergeCell ref="J290:K290"/>
    <mergeCell ref="N290:P290"/>
    <mergeCell ref="C291:D291"/>
    <mergeCell ref="F291:H291"/>
    <mergeCell ref="J291:K291"/>
    <mergeCell ref="N291:P291"/>
    <mergeCell ref="C292:D292"/>
    <mergeCell ref="F292:H292"/>
    <mergeCell ref="J292:K292"/>
    <mergeCell ref="N292:P292"/>
    <mergeCell ref="C293:D293"/>
    <mergeCell ref="F293:H293"/>
    <mergeCell ref="J293:K293"/>
    <mergeCell ref="N293:P293"/>
    <mergeCell ref="C294:D294"/>
    <mergeCell ref="F294:H294"/>
    <mergeCell ref="J294:K294"/>
    <mergeCell ref="N294:P294"/>
    <mergeCell ref="C282:D282"/>
    <mergeCell ref="F282:H282"/>
    <mergeCell ref="J282:K282"/>
    <mergeCell ref="N282:P282"/>
    <mergeCell ref="C283:D283"/>
    <mergeCell ref="F283:H283"/>
    <mergeCell ref="J283:K283"/>
    <mergeCell ref="N283:P283"/>
    <mergeCell ref="C284:D284"/>
    <mergeCell ref="F284:H284"/>
    <mergeCell ref="J284:K284"/>
    <mergeCell ref="N284:P284"/>
    <mergeCell ref="C285:D285"/>
    <mergeCell ref="F285:H285"/>
    <mergeCell ref="J285:K285"/>
    <mergeCell ref="N285:P285"/>
    <mergeCell ref="C298:D298"/>
    <mergeCell ref="F298:H298"/>
    <mergeCell ref="J298:K298"/>
    <mergeCell ref="N298:P298"/>
    <mergeCell ref="C287:D287"/>
    <mergeCell ref="F287:H287"/>
    <mergeCell ref="J287:K287"/>
    <mergeCell ref="N287:P287"/>
    <mergeCell ref="C288:D288"/>
    <mergeCell ref="F288:H288"/>
    <mergeCell ref="J288:K288"/>
    <mergeCell ref="N288:P288"/>
    <mergeCell ref="C289:D289"/>
    <mergeCell ref="F289:H289"/>
    <mergeCell ref="J289:K289"/>
    <mergeCell ref="N289:P289"/>
    <mergeCell ref="C286:D286"/>
    <mergeCell ref="F286:H286"/>
    <mergeCell ref="J286:K286"/>
    <mergeCell ref="N286:P286"/>
    <mergeCell ref="C275:D275"/>
    <mergeCell ref="F275:H275"/>
    <mergeCell ref="J275:K275"/>
    <mergeCell ref="N275:P275"/>
    <mergeCell ref="C276:D276"/>
    <mergeCell ref="F276:H276"/>
    <mergeCell ref="J276:K276"/>
    <mergeCell ref="N276:P276"/>
    <mergeCell ref="C277:D277"/>
    <mergeCell ref="F277:H277"/>
    <mergeCell ref="J277:K277"/>
    <mergeCell ref="N277:P277"/>
    <mergeCell ref="C278:D278"/>
    <mergeCell ref="F278:H278"/>
    <mergeCell ref="J278:K278"/>
    <mergeCell ref="N278:P278"/>
    <mergeCell ref="C279:D279"/>
    <mergeCell ref="F279:H279"/>
    <mergeCell ref="J279:K279"/>
    <mergeCell ref="N279:P279"/>
    <mergeCell ref="C280:D280"/>
    <mergeCell ref="F280:H280"/>
    <mergeCell ref="J280:K280"/>
    <mergeCell ref="N280:P280"/>
    <mergeCell ref="C281:D281"/>
    <mergeCell ref="F281:H281"/>
    <mergeCell ref="J281:K281"/>
    <mergeCell ref="N281:P281"/>
    <mergeCell ref="C269:D269"/>
    <mergeCell ref="F269:H269"/>
    <mergeCell ref="J269:K269"/>
    <mergeCell ref="N269:P269"/>
    <mergeCell ref="C270:D270"/>
    <mergeCell ref="F270:H270"/>
    <mergeCell ref="J270:K270"/>
    <mergeCell ref="N270:P270"/>
    <mergeCell ref="C271:D271"/>
    <mergeCell ref="F271:H271"/>
    <mergeCell ref="J271:K271"/>
    <mergeCell ref="N271:P271"/>
    <mergeCell ref="C272:D272"/>
    <mergeCell ref="F272:H272"/>
    <mergeCell ref="J272:K272"/>
    <mergeCell ref="N272:P272"/>
    <mergeCell ref="C273:D273"/>
    <mergeCell ref="F273:H273"/>
    <mergeCell ref="J273:K273"/>
    <mergeCell ref="N273:P273"/>
    <mergeCell ref="C261:D261"/>
    <mergeCell ref="F261:H261"/>
    <mergeCell ref="J261:K261"/>
    <mergeCell ref="N261:P261"/>
    <mergeCell ref="C274:D274"/>
    <mergeCell ref="F274:H274"/>
    <mergeCell ref="J274:K274"/>
    <mergeCell ref="N274:P274"/>
    <mergeCell ref="C263:D263"/>
    <mergeCell ref="F263:H263"/>
    <mergeCell ref="J263:K263"/>
    <mergeCell ref="N263:P263"/>
    <mergeCell ref="C264:D264"/>
    <mergeCell ref="F264:H264"/>
    <mergeCell ref="J264:K264"/>
    <mergeCell ref="N264:P264"/>
    <mergeCell ref="C265:D265"/>
    <mergeCell ref="F265:H265"/>
    <mergeCell ref="J265:K265"/>
    <mergeCell ref="N265:P265"/>
    <mergeCell ref="C266:D266"/>
    <mergeCell ref="F266:H266"/>
    <mergeCell ref="J266:K266"/>
    <mergeCell ref="N266:P266"/>
    <mergeCell ref="C267:D267"/>
    <mergeCell ref="F267:H267"/>
    <mergeCell ref="J267:K267"/>
    <mergeCell ref="N267:P267"/>
    <mergeCell ref="C268:D268"/>
    <mergeCell ref="F268:H268"/>
    <mergeCell ref="J268:K268"/>
    <mergeCell ref="N268:P268"/>
    <mergeCell ref="C256:D256"/>
    <mergeCell ref="F256:H256"/>
    <mergeCell ref="J256:K256"/>
    <mergeCell ref="N256:P256"/>
    <mergeCell ref="C257:D257"/>
    <mergeCell ref="F257:H257"/>
    <mergeCell ref="J257:K257"/>
    <mergeCell ref="N257:P257"/>
    <mergeCell ref="C258:D258"/>
    <mergeCell ref="F258:H258"/>
    <mergeCell ref="J258:K258"/>
    <mergeCell ref="N258:P258"/>
    <mergeCell ref="C259:D259"/>
    <mergeCell ref="F259:H259"/>
    <mergeCell ref="J259:K259"/>
    <mergeCell ref="N259:P259"/>
    <mergeCell ref="C260:D260"/>
    <mergeCell ref="F260:H260"/>
    <mergeCell ref="J260:K260"/>
    <mergeCell ref="N260:P260"/>
    <mergeCell ref="C248:D248"/>
    <mergeCell ref="F248:H248"/>
    <mergeCell ref="J248:K248"/>
    <mergeCell ref="N248:P248"/>
    <mergeCell ref="C249:D249"/>
    <mergeCell ref="F249:H249"/>
    <mergeCell ref="J249:K249"/>
    <mergeCell ref="N249:P249"/>
    <mergeCell ref="C262:D262"/>
    <mergeCell ref="F262:H262"/>
    <mergeCell ref="J262:K262"/>
    <mergeCell ref="N262:P262"/>
    <mergeCell ref="C251:D251"/>
    <mergeCell ref="F251:H251"/>
    <mergeCell ref="J251:K251"/>
    <mergeCell ref="N251:P251"/>
    <mergeCell ref="C252:D252"/>
    <mergeCell ref="F252:H252"/>
    <mergeCell ref="J252:K252"/>
    <mergeCell ref="N252:P252"/>
    <mergeCell ref="C253:D253"/>
    <mergeCell ref="F253:H253"/>
    <mergeCell ref="J253:K253"/>
    <mergeCell ref="N253:P253"/>
    <mergeCell ref="C254:D254"/>
    <mergeCell ref="F254:H254"/>
    <mergeCell ref="J254:K254"/>
    <mergeCell ref="N254:P254"/>
    <mergeCell ref="C255:D255"/>
    <mergeCell ref="F255:H255"/>
    <mergeCell ref="J255:K255"/>
    <mergeCell ref="N255:P255"/>
    <mergeCell ref="C243:D243"/>
    <mergeCell ref="F243:H243"/>
    <mergeCell ref="J243:K243"/>
    <mergeCell ref="N243:P243"/>
    <mergeCell ref="C244:D244"/>
    <mergeCell ref="F244:H244"/>
    <mergeCell ref="J244:K244"/>
    <mergeCell ref="N244:P244"/>
    <mergeCell ref="C245:D245"/>
    <mergeCell ref="F245:H245"/>
    <mergeCell ref="J245:K245"/>
    <mergeCell ref="N245:P245"/>
    <mergeCell ref="C246:D246"/>
    <mergeCell ref="F246:H246"/>
    <mergeCell ref="J246:K246"/>
    <mergeCell ref="N246:P246"/>
    <mergeCell ref="C247:D247"/>
    <mergeCell ref="F247:H247"/>
    <mergeCell ref="J247:K247"/>
    <mergeCell ref="N247:P247"/>
    <mergeCell ref="C235:D235"/>
    <mergeCell ref="F235:H235"/>
    <mergeCell ref="J235:K235"/>
    <mergeCell ref="N235:P235"/>
    <mergeCell ref="C236:D236"/>
    <mergeCell ref="F236:H236"/>
    <mergeCell ref="J236:K236"/>
    <mergeCell ref="N236:P236"/>
    <mergeCell ref="C237:D237"/>
    <mergeCell ref="F237:H237"/>
    <mergeCell ref="J237:K237"/>
    <mergeCell ref="N237:P237"/>
    <mergeCell ref="C250:D250"/>
    <mergeCell ref="F250:H250"/>
    <mergeCell ref="J250:K250"/>
    <mergeCell ref="N250:P250"/>
    <mergeCell ref="C239:D239"/>
    <mergeCell ref="F239:H239"/>
    <mergeCell ref="J239:K239"/>
    <mergeCell ref="N239:P239"/>
    <mergeCell ref="C240:D240"/>
    <mergeCell ref="F240:H240"/>
    <mergeCell ref="J240:K240"/>
    <mergeCell ref="N240:P240"/>
    <mergeCell ref="C241:D241"/>
    <mergeCell ref="F241:H241"/>
    <mergeCell ref="J241:K241"/>
    <mergeCell ref="N241:P241"/>
    <mergeCell ref="C242:D242"/>
    <mergeCell ref="F242:H242"/>
    <mergeCell ref="J242:K242"/>
    <mergeCell ref="N242:P242"/>
    <mergeCell ref="C230:D230"/>
    <mergeCell ref="F230:H230"/>
    <mergeCell ref="J230:K230"/>
    <mergeCell ref="N230:P230"/>
    <mergeCell ref="C231:D231"/>
    <mergeCell ref="F231:H231"/>
    <mergeCell ref="J231:K231"/>
    <mergeCell ref="N231:P231"/>
    <mergeCell ref="C232:D232"/>
    <mergeCell ref="F232:H232"/>
    <mergeCell ref="J232:K232"/>
    <mergeCell ref="N232:P232"/>
    <mergeCell ref="C233:D233"/>
    <mergeCell ref="F233:H233"/>
    <mergeCell ref="J233:K233"/>
    <mergeCell ref="N233:P233"/>
    <mergeCell ref="C234:D234"/>
    <mergeCell ref="F234:H234"/>
    <mergeCell ref="J234:K234"/>
    <mergeCell ref="N234:P234"/>
    <mergeCell ref="C222:D222"/>
    <mergeCell ref="F222:H222"/>
    <mergeCell ref="J222:K222"/>
    <mergeCell ref="N222:P222"/>
    <mergeCell ref="C223:D223"/>
    <mergeCell ref="F223:H223"/>
    <mergeCell ref="J223:K223"/>
    <mergeCell ref="N223:P223"/>
    <mergeCell ref="C224:D224"/>
    <mergeCell ref="F224:H224"/>
    <mergeCell ref="J224:K224"/>
    <mergeCell ref="N224:P224"/>
    <mergeCell ref="C225:D225"/>
    <mergeCell ref="F225:H225"/>
    <mergeCell ref="J225:K225"/>
    <mergeCell ref="N225:P225"/>
    <mergeCell ref="C238:D238"/>
    <mergeCell ref="F238:H238"/>
    <mergeCell ref="J238:K238"/>
    <mergeCell ref="N238:P238"/>
    <mergeCell ref="C227:D227"/>
    <mergeCell ref="F227:H227"/>
    <mergeCell ref="J227:K227"/>
    <mergeCell ref="N227:P227"/>
    <mergeCell ref="C228:D228"/>
    <mergeCell ref="F228:H228"/>
    <mergeCell ref="J228:K228"/>
    <mergeCell ref="N228:P228"/>
    <mergeCell ref="C229:D229"/>
    <mergeCell ref="F229:H229"/>
    <mergeCell ref="J229:K229"/>
    <mergeCell ref="N229:P229"/>
    <mergeCell ref="C226:D226"/>
    <mergeCell ref="F226:H226"/>
    <mergeCell ref="J226:K226"/>
    <mergeCell ref="N226:P226"/>
    <mergeCell ref="C215:D215"/>
    <mergeCell ref="F215:H215"/>
    <mergeCell ref="J215:K215"/>
    <mergeCell ref="N215:P215"/>
    <mergeCell ref="C216:D216"/>
    <mergeCell ref="F216:H216"/>
    <mergeCell ref="J216:K216"/>
    <mergeCell ref="N216:P216"/>
    <mergeCell ref="C217:D217"/>
    <mergeCell ref="F217:H217"/>
    <mergeCell ref="J217:K217"/>
    <mergeCell ref="N217:P217"/>
    <mergeCell ref="C218:D218"/>
    <mergeCell ref="F218:H218"/>
    <mergeCell ref="J218:K218"/>
    <mergeCell ref="N218:P218"/>
    <mergeCell ref="C219:D219"/>
    <mergeCell ref="F219:H219"/>
    <mergeCell ref="J219:K219"/>
    <mergeCell ref="N219:P219"/>
    <mergeCell ref="C220:D220"/>
    <mergeCell ref="F220:H220"/>
    <mergeCell ref="J220:K220"/>
    <mergeCell ref="N220:P220"/>
    <mergeCell ref="C221:D221"/>
    <mergeCell ref="F221:H221"/>
    <mergeCell ref="J221:K221"/>
    <mergeCell ref="N221:P221"/>
    <mergeCell ref="C209:D209"/>
    <mergeCell ref="F209:H209"/>
    <mergeCell ref="J209:K209"/>
    <mergeCell ref="N209:P209"/>
    <mergeCell ref="C210:D210"/>
    <mergeCell ref="F210:H210"/>
    <mergeCell ref="J210:K210"/>
    <mergeCell ref="N210:P210"/>
    <mergeCell ref="C211:D211"/>
    <mergeCell ref="F211:H211"/>
    <mergeCell ref="J211:K211"/>
    <mergeCell ref="N211:P211"/>
    <mergeCell ref="C212:D212"/>
    <mergeCell ref="F212:H212"/>
    <mergeCell ref="J212:K212"/>
    <mergeCell ref="N212:P212"/>
    <mergeCell ref="C213:D213"/>
    <mergeCell ref="F213:H213"/>
    <mergeCell ref="J213:K213"/>
    <mergeCell ref="N213:P213"/>
    <mergeCell ref="C201:D201"/>
    <mergeCell ref="F201:H201"/>
    <mergeCell ref="J201:K201"/>
    <mergeCell ref="N201:P201"/>
    <mergeCell ref="C214:D214"/>
    <mergeCell ref="F214:H214"/>
    <mergeCell ref="J214:K214"/>
    <mergeCell ref="N214:P214"/>
    <mergeCell ref="C203:D203"/>
    <mergeCell ref="F203:H203"/>
    <mergeCell ref="J203:K203"/>
    <mergeCell ref="N203:P203"/>
    <mergeCell ref="C204:D204"/>
    <mergeCell ref="F204:H204"/>
    <mergeCell ref="J204:K204"/>
    <mergeCell ref="N204:P204"/>
    <mergeCell ref="C205:D205"/>
    <mergeCell ref="F205:H205"/>
    <mergeCell ref="J205:K205"/>
    <mergeCell ref="N205:P205"/>
    <mergeCell ref="C206:D206"/>
    <mergeCell ref="F206:H206"/>
    <mergeCell ref="J206:K206"/>
    <mergeCell ref="N206:P206"/>
    <mergeCell ref="C207:D207"/>
    <mergeCell ref="F207:H207"/>
    <mergeCell ref="J207:K207"/>
    <mergeCell ref="N207:P207"/>
    <mergeCell ref="C208:D208"/>
    <mergeCell ref="F208:H208"/>
    <mergeCell ref="J208:K208"/>
    <mergeCell ref="N208:P208"/>
    <mergeCell ref="C196:D196"/>
    <mergeCell ref="F196:H196"/>
    <mergeCell ref="J196:K196"/>
    <mergeCell ref="N196:P196"/>
    <mergeCell ref="C197:D197"/>
    <mergeCell ref="F197:H197"/>
    <mergeCell ref="J197:K197"/>
    <mergeCell ref="N197:P197"/>
    <mergeCell ref="C198:D198"/>
    <mergeCell ref="F198:H198"/>
    <mergeCell ref="J198:K198"/>
    <mergeCell ref="N198:P198"/>
    <mergeCell ref="C199:D199"/>
    <mergeCell ref="F199:H199"/>
    <mergeCell ref="J199:K199"/>
    <mergeCell ref="N199:P199"/>
    <mergeCell ref="C200:D200"/>
    <mergeCell ref="F200:H200"/>
    <mergeCell ref="J200:K200"/>
    <mergeCell ref="N200:P200"/>
    <mergeCell ref="C188:D188"/>
    <mergeCell ref="F188:H188"/>
    <mergeCell ref="J188:K188"/>
    <mergeCell ref="N188:P188"/>
    <mergeCell ref="C189:D189"/>
    <mergeCell ref="F189:H189"/>
    <mergeCell ref="J189:K189"/>
    <mergeCell ref="N189:P189"/>
    <mergeCell ref="C202:D202"/>
    <mergeCell ref="F202:H202"/>
    <mergeCell ref="J202:K202"/>
    <mergeCell ref="N202:P202"/>
    <mergeCell ref="C191:D191"/>
    <mergeCell ref="F191:H191"/>
    <mergeCell ref="J191:K191"/>
    <mergeCell ref="N191:P191"/>
    <mergeCell ref="C192:D192"/>
    <mergeCell ref="F192:H192"/>
    <mergeCell ref="J192:K192"/>
    <mergeCell ref="N192:P192"/>
    <mergeCell ref="C193:D193"/>
    <mergeCell ref="F193:H193"/>
    <mergeCell ref="J193:K193"/>
    <mergeCell ref="N193:P193"/>
    <mergeCell ref="C194:D194"/>
    <mergeCell ref="F194:H194"/>
    <mergeCell ref="J194:K194"/>
    <mergeCell ref="N194:P194"/>
    <mergeCell ref="C195:D195"/>
    <mergeCell ref="F195:H195"/>
    <mergeCell ref="J195:K195"/>
    <mergeCell ref="N195:P195"/>
    <mergeCell ref="C183:D183"/>
    <mergeCell ref="F183:H183"/>
    <mergeCell ref="J183:K183"/>
    <mergeCell ref="N183:P183"/>
    <mergeCell ref="C184:D184"/>
    <mergeCell ref="F184:H184"/>
    <mergeCell ref="J184:K184"/>
    <mergeCell ref="N184:P184"/>
    <mergeCell ref="C185:D185"/>
    <mergeCell ref="F185:H185"/>
    <mergeCell ref="J185:K185"/>
    <mergeCell ref="N185:P185"/>
    <mergeCell ref="C186:D186"/>
    <mergeCell ref="F186:H186"/>
    <mergeCell ref="J186:K186"/>
    <mergeCell ref="N186:P186"/>
    <mergeCell ref="C187:D187"/>
    <mergeCell ref="F187:H187"/>
    <mergeCell ref="J187:K187"/>
    <mergeCell ref="N187:P187"/>
    <mergeCell ref="C175:D175"/>
    <mergeCell ref="F175:H175"/>
    <mergeCell ref="J175:K175"/>
    <mergeCell ref="N175:P175"/>
    <mergeCell ref="C176:D176"/>
    <mergeCell ref="F176:H176"/>
    <mergeCell ref="J176:K176"/>
    <mergeCell ref="N176:P176"/>
    <mergeCell ref="C177:D177"/>
    <mergeCell ref="F177:H177"/>
    <mergeCell ref="J177:K177"/>
    <mergeCell ref="N177:P177"/>
    <mergeCell ref="C190:D190"/>
    <mergeCell ref="F190:H190"/>
    <mergeCell ref="J190:K190"/>
    <mergeCell ref="N190:P190"/>
    <mergeCell ref="C179:D179"/>
    <mergeCell ref="F179:H179"/>
    <mergeCell ref="J179:K179"/>
    <mergeCell ref="N179:P179"/>
    <mergeCell ref="C180:D180"/>
    <mergeCell ref="F180:H180"/>
    <mergeCell ref="J180:K180"/>
    <mergeCell ref="N180:P180"/>
    <mergeCell ref="C181:D181"/>
    <mergeCell ref="F181:H181"/>
    <mergeCell ref="J181:K181"/>
    <mergeCell ref="N181:P181"/>
    <mergeCell ref="C182:D182"/>
    <mergeCell ref="F182:H182"/>
    <mergeCell ref="J182:K182"/>
    <mergeCell ref="N182:P182"/>
    <mergeCell ref="C170:D170"/>
    <mergeCell ref="F170:H170"/>
    <mergeCell ref="J170:K170"/>
    <mergeCell ref="N170:P170"/>
    <mergeCell ref="C171:D171"/>
    <mergeCell ref="F171:H171"/>
    <mergeCell ref="J171:K171"/>
    <mergeCell ref="N171:P171"/>
    <mergeCell ref="C172:D172"/>
    <mergeCell ref="F172:H172"/>
    <mergeCell ref="J172:K172"/>
    <mergeCell ref="N172:P172"/>
    <mergeCell ref="C173:D173"/>
    <mergeCell ref="F173:H173"/>
    <mergeCell ref="J173:K173"/>
    <mergeCell ref="N173:P173"/>
    <mergeCell ref="C174:D174"/>
    <mergeCell ref="F174:H174"/>
    <mergeCell ref="J174:K174"/>
    <mergeCell ref="N174:P174"/>
    <mergeCell ref="C162:D162"/>
    <mergeCell ref="F162:H162"/>
    <mergeCell ref="J162:K162"/>
    <mergeCell ref="N162:P162"/>
    <mergeCell ref="C163:D163"/>
    <mergeCell ref="F163:H163"/>
    <mergeCell ref="J163:K163"/>
    <mergeCell ref="N163:P163"/>
    <mergeCell ref="C164:D164"/>
    <mergeCell ref="F164:H164"/>
    <mergeCell ref="J164:K164"/>
    <mergeCell ref="N164:P164"/>
    <mergeCell ref="C165:D165"/>
    <mergeCell ref="F165:H165"/>
    <mergeCell ref="J165:K165"/>
    <mergeCell ref="N165:P165"/>
    <mergeCell ref="C178:D178"/>
    <mergeCell ref="F178:H178"/>
    <mergeCell ref="J178:K178"/>
    <mergeCell ref="N178:P178"/>
    <mergeCell ref="C167:D167"/>
    <mergeCell ref="F167:H167"/>
    <mergeCell ref="J167:K167"/>
    <mergeCell ref="N167:P167"/>
    <mergeCell ref="C168:D168"/>
    <mergeCell ref="F168:H168"/>
    <mergeCell ref="J168:K168"/>
    <mergeCell ref="N168:P168"/>
    <mergeCell ref="C169:D169"/>
    <mergeCell ref="F169:H169"/>
    <mergeCell ref="J169:K169"/>
    <mergeCell ref="N169:P169"/>
    <mergeCell ref="C166:D166"/>
    <mergeCell ref="F166:H166"/>
    <mergeCell ref="J166:K166"/>
    <mergeCell ref="N166:P166"/>
    <mergeCell ref="C155:D155"/>
    <mergeCell ref="F155:H155"/>
    <mergeCell ref="J155:K155"/>
    <mergeCell ref="N155:P155"/>
    <mergeCell ref="C156:D156"/>
    <mergeCell ref="F156:H156"/>
    <mergeCell ref="J156:K156"/>
    <mergeCell ref="N156:P156"/>
    <mergeCell ref="C157:D157"/>
    <mergeCell ref="F157:H157"/>
    <mergeCell ref="J157:K157"/>
    <mergeCell ref="N157:P157"/>
    <mergeCell ref="C158:D158"/>
    <mergeCell ref="F158:H158"/>
    <mergeCell ref="J158:K158"/>
    <mergeCell ref="N158:P158"/>
    <mergeCell ref="C159:D159"/>
    <mergeCell ref="F159:H159"/>
    <mergeCell ref="J159:K159"/>
    <mergeCell ref="N159:P159"/>
    <mergeCell ref="C160:D160"/>
    <mergeCell ref="F160:H160"/>
    <mergeCell ref="J160:K160"/>
    <mergeCell ref="N160:P160"/>
    <mergeCell ref="C161:D161"/>
    <mergeCell ref="F161:H161"/>
    <mergeCell ref="J161:K161"/>
    <mergeCell ref="N161:P161"/>
    <mergeCell ref="C149:D149"/>
    <mergeCell ref="F149:H149"/>
    <mergeCell ref="J149:K149"/>
    <mergeCell ref="N149:P149"/>
    <mergeCell ref="C150:D150"/>
    <mergeCell ref="F150:H150"/>
    <mergeCell ref="J150:K150"/>
    <mergeCell ref="N150:P150"/>
    <mergeCell ref="C151:D151"/>
    <mergeCell ref="F151:H151"/>
    <mergeCell ref="J151:K151"/>
    <mergeCell ref="N151:P151"/>
    <mergeCell ref="C152:D152"/>
    <mergeCell ref="F152:H152"/>
    <mergeCell ref="J152:K152"/>
    <mergeCell ref="N152:P152"/>
    <mergeCell ref="C153:D153"/>
    <mergeCell ref="F153:H153"/>
    <mergeCell ref="J153:K153"/>
    <mergeCell ref="N153:P153"/>
    <mergeCell ref="C141:D141"/>
    <mergeCell ref="F141:H141"/>
    <mergeCell ref="J141:K141"/>
    <mergeCell ref="N141:P141"/>
    <mergeCell ref="C154:D154"/>
    <mergeCell ref="F154:H154"/>
    <mergeCell ref="J154:K154"/>
    <mergeCell ref="N154:P154"/>
    <mergeCell ref="C143:D143"/>
    <mergeCell ref="F143:H143"/>
    <mergeCell ref="J143:K143"/>
    <mergeCell ref="N143:P143"/>
    <mergeCell ref="C144:D144"/>
    <mergeCell ref="F144:H144"/>
    <mergeCell ref="J144:K144"/>
    <mergeCell ref="N144:P144"/>
    <mergeCell ref="C145:D145"/>
    <mergeCell ref="F145:H145"/>
    <mergeCell ref="J145:K145"/>
    <mergeCell ref="N145:P145"/>
    <mergeCell ref="C146:D146"/>
    <mergeCell ref="F146:H146"/>
    <mergeCell ref="J146:K146"/>
    <mergeCell ref="N146:P146"/>
    <mergeCell ref="C147:D147"/>
    <mergeCell ref="F147:H147"/>
    <mergeCell ref="J147:K147"/>
    <mergeCell ref="N147:P147"/>
    <mergeCell ref="C148:D148"/>
    <mergeCell ref="F148:H148"/>
    <mergeCell ref="J148:K148"/>
    <mergeCell ref="N148:P148"/>
    <mergeCell ref="C136:D136"/>
    <mergeCell ref="F136:H136"/>
    <mergeCell ref="J136:K136"/>
    <mergeCell ref="N136:P136"/>
    <mergeCell ref="C137:D137"/>
    <mergeCell ref="F137:H137"/>
    <mergeCell ref="J137:K137"/>
    <mergeCell ref="N137:P137"/>
    <mergeCell ref="C138:D138"/>
    <mergeCell ref="F138:H138"/>
    <mergeCell ref="J138:K138"/>
    <mergeCell ref="N138:P138"/>
    <mergeCell ref="C139:D139"/>
    <mergeCell ref="F139:H139"/>
    <mergeCell ref="J139:K139"/>
    <mergeCell ref="N139:P139"/>
    <mergeCell ref="C140:D140"/>
    <mergeCell ref="F140:H140"/>
    <mergeCell ref="J140:K140"/>
    <mergeCell ref="N140:P140"/>
    <mergeCell ref="C128:D128"/>
    <mergeCell ref="F128:H128"/>
    <mergeCell ref="J128:K128"/>
    <mergeCell ref="N128:P128"/>
    <mergeCell ref="C129:D129"/>
    <mergeCell ref="F129:H129"/>
    <mergeCell ref="J129:K129"/>
    <mergeCell ref="N129:P129"/>
    <mergeCell ref="C142:D142"/>
    <mergeCell ref="F142:H142"/>
    <mergeCell ref="J142:K142"/>
    <mergeCell ref="N142:P142"/>
    <mergeCell ref="C131:D131"/>
    <mergeCell ref="F131:H131"/>
    <mergeCell ref="J131:K131"/>
    <mergeCell ref="N131:P131"/>
    <mergeCell ref="C132:D132"/>
    <mergeCell ref="F132:H132"/>
    <mergeCell ref="J132:K132"/>
    <mergeCell ref="N132:P132"/>
    <mergeCell ref="C133:D133"/>
    <mergeCell ref="F133:H133"/>
    <mergeCell ref="J133:K133"/>
    <mergeCell ref="N133:P133"/>
    <mergeCell ref="C134:D134"/>
    <mergeCell ref="F134:H134"/>
    <mergeCell ref="J134:K134"/>
    <mergeCell ref="N134:P134"/>
    <mergeCell ref="C135:D135"/>
    <mergeCell ref="F135:H135"/>
    <mergeCell ref="J135:K135"/>
    <mergeCell ref="N135:P135"/>
    <mergeCell ref="C123:D123"/>
    <mergeCell ref="F123:H123"/>
    <mergeCell ref="J123:K123"/>
    <mergeCell ref="N123:P123"/>
    <mergeCell ref="C124:D124"/>
    <mergeCell ref="F124:H124"/>
    <mergeCell ref="J124:K124"/>
    <mergeCell ref="N124:P124"/>
    <mergeCell ref="C125:D125"/>
    <mergeCell ref="F125:H125"/>
    <mergeCell ref="J125:K125"/>
    <mergeCell ref="N125:P125"/>
    <mergeCell ref="C126:D126"/>
    <mergeCell ref="F126:H126"/>
    <mergeCell ref="J126:K126"/>
    <mergeCell ref="N126:P126"/>
    <mergeCell ref="C127:D127"/>
    <mergeCell ref="F127:H127"/>
    <mergeCell ref="J127:K127"/>
    <mergeCell ref="N127:P127"/>
    <mergeCell ref="C115:D115"/>
    <mergeCell ref="F115:H115"/>
    <mergeCell ref="J115:K115"/>
    <mergeCell ref="N115:P115"/>
    <mergeCell ref="C116:D116"/>
    <mergeCell ref="F116:H116"/>
    <mergeCell ref="J116:K116"/>
    <mergeCell ref="N116:P116"/>
    <mergeCell ref="C117:D117"/>
    <mergeCell ref="F117:H117"/>
    <mergeCell ref="J117:K117"/>
    <mergeCell ref="N117:P117"/>
    <mergeCell ref="C130:D130"/>
    <mergeCell ref="F130:H130"/>
    <mergeCell ref="J130:K130"/>
    <mergeCell ref="N130:P130"/>
    <mergeCell ref="C119:D119"/>
    <mergeCell ref="F119:H119"/>
    <mergeCell ref="J119:K119"/>
    <mergeCell ref="N119:P119"/>
    <mergeCell ref="C120:D120"/>
    <mergeCell ref="F120:H120"/>
    <mergeCell ref="J120:K120"/>
    <mergeCell ref="N120:P120"/>
    <mergeCell ref="C121:D121"/>
    <mergeCell ref="F121:H121"/>
    <mergeCell ref="J121:K121"/>
    <mergeCell ref="N121:P121"/>
    <mergeCell ref="C122:D122"/>
    <mergeCell ref="F122:H122"/>
    <mergeCell ref="J122:K122"/>
    <mergeCell ref="N122:P122"/>
    <mergeCell ref="C110:D110"/>
    <mergeCell ref="F110:H110"/>
    <mergeCell ref="J110:K110"/>
    <mergeCell ref="N110:P110"/>
    <mergeCell ref="C111:D111"/>
    <mergeCell ref="F111:H111"/>
    <mergeCell ref="J111:K111"/>
    <mergeCell ref="N111:P111"/>
    <mergeCell ref="C112:D112"/>
    <mergeCell ref="F112:H112"/>
    <mergeCell ref="J112:K112"/>
    <mergeCell ref="N112:P112"/>
    <mergeCell ref="C113:D113"/>
    <mergeCell ref="F113:H113"/>
    <mergeCell ref="J113:K113"/>
    <mergeCell ref="N113:P113"/>
    <mergeCell ref="C114:D114"/>
    <mergeCell ref="F114:H114"/>
    <mergeCell ref="J114:K114"/>
    <mergeCell ref="N114:P114"/>
    <mergeCell ref="C102:D102"/>
    <mergeCell ref="F102:H102"/>
    <mergeCell ref="J102:K102"/>
    <mergeCell ref="N102:P102"/>
    <mergeCell ref="C103:D103"/>
    <mergeCell ref="F103:H103"/>
    <mergeCell ref="J103:K103"/>
    <mergeCell ref="N103:P103"/>
    <mergeCell ref="C104:D104"/>
    <mergeCell ref="F104:H104"/>
    <mergeCell ref="J104:K104"/>
    <mergeCell ref="N104:P104"/>
    <mergeCell ref="C105:D105"/>
    <mergeCell ref="F105:H105"/>
    <mergeCell ref="J105:K105"/>
    <mergeCell ref="N105:P105"/>
    <mergeCell ref="C118:D118"/>
    <mergeCell ref="F118:H118"/>
    <mergeCell ref="J118:K118"/>
    <mergeCell ref="N118:P118"/>
    <mergeCell ref="C107:D107"/>
    <mergeCell ref="F107:H107"/>
    <mergeCell ref="J107:K107"/>
    <mergeCell ref="N107:P107"/>
    <mergeCell ref="C108:D108"/>
    <mergeCell ref="F108:H108"/>
    <mergeCell ref="J108:K108"/>
    <mergeCell ref="N108:P108"/>
    <mergeCell ref="C109:D109"/>
    <mergeCell ref="F109:H109"/>
    <mergeCell ref="J109:K109"/>
    <mergeCell ref="N109:P109"/>
    <mergeCell ref="C106:D106"/>
    <mergeCell ref="F106:H106"/>
    <mergeCell ref="J106:K106"/>
    <mergeCell ref="N106:P106"/>
    <mergeCell ref="C95:D95"/>
    <mergeCell ref="F95:H95"/>
    <mergeCell ref="J95:K95"/>
    <mergeCell ref="N95:P95"/>
    <mergeCell ref="C96:D96"/>
    <mergeCell ref="F96:H96"/>
    <mergeCell ref="J96:K96"/>
    <mergeCell ref="N96:P96"/>
    <mergeCell ref="C97:D97"/>
    <mergeCell ref="F97:H97"/>
    <mergeCell ref="J97:K97"/>
    <mergeCell ref="N97:P97"/>
    <mergeCell ref="C98:D98"/>
    <mergeCell ref="F98:H98"/>
    <mergeCell ref="J98:K98"/>
    <mergeCell ref="N98:P98"/>
    <mergeCell ref="C99:D99"/>
    <mergeCell ref="F99:H99"/>
    <mergeCell ref="J99:K99"/>
    <mergeCell ref="N99:P99"/>
    <mergeCell ref="C100:D100"/>
    <mergeCell ref="F100:H100"/>
    <mergeCell ref="J100:K100"/>
    <mergeCell ref="N100:P100"/>
    <mergeCell ref="C101:D101"/>
    <mergeCell ref="F101:H101"/>
    <mergeCell ref="J101:K101"/>
    <mergeCell ref="N101:P101"/>
    <mergeCell ref="C89:D89"/>
    <mergeCell ref="F89:H89"/>
    <mergeCell ref="J89:K89"/>
    <mergeCell ref="N89:P89"/>
    <mergeCell ref="C90:D90"/>
    <mergeCell ref="F90:H90"/>
    <mergeCell ref="J90:K90"/>
    <mergeCell ref="N90:P90"/>
    <mergeCell ref="C91:D91"/>
    <mergeCell ref="F91:H91"/>
    <mergeCell ref="J91:K91"/>
    <mergeCell ref="N91:P91"/>
    <mergeCell ref="C92:D92"/>
    <mergeCell ref="F92:H92"/>
    <mergeCell ref="J92:K92"/>
    <mergeCell ref="N92:P92"/>
    <mergeCell ref="C93:D93"/>
    <mergeCell ref="F93:H93"/>
    <mergeCell ref="J93:K93"/>
    <mergeCell ref="N93:P93"/>
    <mergeCell ref="C81:D81"/>
    <mergeCell ref="F81:H81"/>
    <mergeCell ref="J81:K81"/>
    <mergeCell ref="N81:P81"/>
    <mergeCell ref="C94:D94"/>
    <mergeCell ref="F94:H94"/>
    <mergeCell ref="J94:K94"/>
    <mergeCell ref="N94:P94"/>
    <mergeCell ref="C83:D83"/>
    <mergeCell ref="F83:H83"/>
    <mergeCell ref="J83:K83"/>
    <mergeCell ref="N83:P83"/>
    <mergeCell ref="C84:D84"/>
    <mergeCell ref="F84:H84"/>
    <mergeCell ref="J84:K84"/>
    <mergeCell ref="N84:P84"/>
    <mergeCell ref="C85:D85"/>
    <mergeCell ref="F85:H85"/>
    <mergeCell ref="J85:K85"/>
    <mergeCell ref="N85:P85"/>
    <mergeCell ref="C86:D86"/>
    <mergeCell ref="F86:H86"/>
    <mergeCell ref="J86:K86"/>
    <mergeCell ref="N86:P86"/>
    <mergeCell ref="C87:D87"/>
    <mergeCell ref="F87:H87"/>
    <mergeCell ref="J87:K87"/>
    <mergeCell ref="N87:P87"/>
    <mergeCell ref="C88:D88"/>
    <mergeCell ref="F88:H88"/>
    <mergeCell ref="J88:K88"/>
    <mergeCell ref="N88:P88"/>
    <mergeCell ref="C76:D76"/>
    <mergeCell ref="F76:H76"/>
    <mergeCell ref="J76:K76"/>
    <mergeCell ref="N76:P76"/>
    <mergeCell ref="C77:D77"/>
    <mergeCell ref="F77:H77"/>
    <mergeCell ref="J77:K77"/>
    <mergeCell ref="N77:P77"/>
    <mergeCell ref="C78:D78"/>
    <mergeCell ref="F78:H78"/>
    <mergeCell ref="J78:K78"/>
    <mergeCell ref="N78:P78"/>
    <mergeCell ref="C79:D79"/>
    <mergeCell ref="F79:H79"/>
    <mergeCell ref="J79:K79"/>
    <mergeCell ref="N79:P79"/>
    <mergeCell ref="C80:D80"/>
    <mergeCell ref="F80:H80"/>
    <mergeCell ref="J80:K80"/>
    <mergeCell ref="N80:P80"/>
    <mergeCell ref="C68:D68"/>
    <mergeCell ref="F68:H68"/>
    <mergeCell ref="J68:K68"/>
    <mergeCell ref="N68:P68"/>
    <mergeCell ref="C69:D69"/>
    <mergeCell ref="F69:H69"/>
    <mergeCell ref="J69:K69"/>
    <mergeCell ref="N69:P69"/>
    <mergeCell ref="C82:D82"/>
    <mergeCell ref="F82:H82"/>
    <mergeCell ref="J82:K82"/>
    <mergeCell ref="N82:P82"/>
    <mergeCell ref="C71:D71"/>
    <mergeCell ref="F71:H71"/>
    <mergeCell ref="J71:K71"/>
    <mergeCell ref="N71:P71"/>
    <mergeCell ref="C72:D72"/>
    <mergeCell ref="F72:H72"/>
    <mergeCell ref="J72:K72"/>
    <mergeCell ref="N72:P72"/>
    <mergeCell ref="C73:D73"/>
    <mergeCell ref="F73:H73"/>
    <mergeCell ref="J73:K73"/>
    <mergeCell ref="N73:P73"/>
    <mergeCell ref="C74:D74"/>
    <mergeCell ref="F74:H74"/>
    <mergeCell ref="J74:K74"/>
    <mergeCell ref="N74:P74"/>
    <mergeCell ref="C75:D75"/>
    <mergeCell ref="F75:H75"/>
    <mergeCell ref="J75:K75"/>
    <mergeCell ref="N75:P75"/>
    <mergeCell ref="C63:D63"/>
    <mergeCell ref="F63:H63"/>
    <mergeCell ref="J63:K63"/>
    <mergeCell ref="N63:P63"/>
    <mergeCell ref="C64:D64"/>
    <mergeCell ref="F64:H64"/>
    <mergeCell ref="J64:K64"/>
    <mergeCell ref="N64:P64"/>
    <mergeCell ref="C65:D65"/>
    <mergeCell ref="F65:H65"/>
    <mergeCell ref="J65:K65"/>
    <mergeCell ref="N65:P65"/>
    <mergeCell ref="C66:D66"/>
    <mergeCell ref="F66:H66"/>
    <mergeCell ref="J66:K66"/>
    <mergeCell ref="N66:P66"/>
    <mergeCell ref="C67:D67"/>
    <mergeCell ref="F67:H67"/>
    <mergeCell ref="J67:K67"/>
    <mergeCell ref="N67:P67"/>
    <mergeCell ref="C55:D55"/>
    <mergeCell ref="F55:H55"/>
    <mergeCell ref="J55:K55"/>
    <mergeCell ref="N55:P55"/>
    <mergeCell ref="C56:D56"/>
    <mergeCell ref="F56:H56"/>
    <mergeCell ref="J56:K56"/>
    <mergeCell ref="N56:P56"/>
    <mergeCell ref="C57:D57"/>
    <mergeCell ref="F57:H57"/>
    <mergeCell ref="J57:K57"/>
    <mergeCell ref="N57:P57"/>
    <mergeCell ref="C70:D70"/>
    <mergeCell ref="F70:H70"/>
    <mergeCell ref="J70:K70"/>
    <mergeCell ref="N70:P70"/>
    <mergeCell ref="C59:D59"/>
    <mergeCell ref="F59:H59"/>
    <mergeCell ref="J59:K59"/>
    <mergeCell ref="N59:P59"/>
    <mergeCell ref="C60:D60"/>
    <mergeCell ref="F60:H60"/>
    <mergeCell ref="J60:K60"/>
    <mergeCell ref="N60:P60"/>
    <mergeCell ref="C61:D61"/>
    <mergeCell ref="F61:H61"/>
    <mergeCell ref="J61:K61"/>
    <mergeCell ref="N61:P61"/>
    <mergeCell ref="C62:D62"/>
    <mergeCell ref="F62:H62"/>
    <mergeCell ref="J62:K62"/>
    <mergeCell ref="N62:P62"/>
    <mergeCell ref="C50:D50"/>
    <mergeCell ref="F50:H50"/>
    <mergeCell ref="J50:K50"/>
    <mergeCell ref="N50:P50"/>
    <mergeCell ref="C51:D51"/>
    <mergeCell ref="F51:H51"/>
    <mergeCell ref="J51:K51"/>
    <mergeCell ref="N51:P51"/>
    <mergeCell ref="C52:D52"/>
    <mergeCell ref="F52:H52"/>
    <mergeCell ref="J52:K52"/>
    <mergeCell ref="N52:P52"/>
    <mergeCell ref="C53:D53"/>
    <mergeCell ref="F53:H53"/>
    <mergeCell ref="J53:K53"/>
    <mergeCell ref="N53:P53"/>
    <mergeCell ref="C54:D54"/>
    <mergeCell ref="F54:H54"/>
    <mergeCell ref="J54:K54"/>
    <mergeCell ref="N54:P54"/>
    <mergeCell ref="C42:D42"/>
    <mergeCell ref="F42:H42"/>
    <mergeCell ref="J42:K42"/>
    <mergeCell ref="N42:P42"/>
    <mergeCell ref="C43:D43"/>
    <mergeCell ref="F43:H43"/>
    <mergeCell ref="J43:K43"/>
    <mergeCell ref="N43:P43"/>
    <mergeCell ref="C44:D44"/>
    <mergeCell ref="F44:H44"/>
    <mergeCell ref="J44:K44"/>
    <mergeCell ref="N44:P44"/>
    <mergeCell ref="C45:D45"/>
    <mergeCell ref="F45:H45"/>
    <mergeCell ref="J45:K45"/>
    <mergeCell ref="N45:P45"/>
    <mergeCell ref="C58:D58"/>
    <mergeCell ref="F58:H58"/>
    <mergeCell ref="J58:K58"/>
    <mergeCell ref="N58:P58"/>
    <mergeCell ref="C47:D47"/>
    <mergeCell ref="F47:H47"/>
    <mergeCell ref="J47:K47"/>
    <mergeCell ref="N47:P47"/>
    <mergeCell ref="C48:D48"/>
    <mergeCell ref="F48:H48"/>
    <mergeCell ref="J48:K48"/>
    <mergeCell ref="N48:P48"/>
    <mergeCell ref="C49:D49"/>
    <mergeCell ref="F49:H49"/>
    <mergeCell ref="J49:K49"/>
    <mergeCell ref="N49:P49"/>
    <mergeCell ref="C46:D46"/>
    <mergeCell ref="F46:H46"/>
    <mergeCell ref="J46:K46"/>
    <mergeCell ref="N46:P46"/>
    <mergeCell ref="C35:D35"/>
    <mergeCell ref="F35:H35"/>
    <mergeCell ref="J35:K35"/>
    <mergeCell ref="N35:P35"/>
    <mergeCell ref="C36:D36"/>
    <mergeCell ref="F36:H36"/>
    <mergeCell ref="J36:K36"/>
    <mergeCell ref="N36:P36"/>
    <mergeCell ref="C37:D37"/>
    <mergeCell ref="F37:H37"/>
    <mergeCell ref="J37:K37"/>
    <mergeCell ref="N37:P37"/>
    <mergeCell ref="C38:D38"/>
    <mergeCell ref="F38:H38"/>
    <mergeCell ref="J38:K38"/>
    <mergeCell ref="N38:P38"/>
    <mergeCell ref="C39:D39"/>
    <mergeCell ref="F39:H39"/>
    <mergeCell ref="J39:K39"/>
    <mergeCell ref="N39:P39"/>
    <mergeCell ref="C40:D40"/>
    <mergeCell ref="F40:H40"/>
    <mergeCell ref="J40:K40"/>
    <mergeCell ref="N40:P40"/>
    <mergeCell ref="C41:D41"/>
    <mergeCell ref="F41:H41"/>
    <mergeCell ref="J41:K41"/>
    <mergeCell ref="N41:P41"/>
    <mergeCell ref="C29:D29"/>
    <mergeCell ref="F29:H29"/>
    <mergeCell ref="J29:K29"/>
    <mergeCell ref="N29:P29"/>
    <mergeCell ref="C30:D30"/>
    <mergeCell ref="F30:H30"/>
    <mergeCell ref="J30:K30"/>
    <mergeCell ref="N30:P30"/>
    <mergeCell ref="C31:D31"/>
    <mergeCell ref="F31:H31"/>
    <mergeCell ref="J31:K31"/>
    <mergeCell ref="N31:P31"/>
    <mergeCell ref="C32:D32"/>
    <mergeCell ref="F32:H32"/>
    <mergeCell ref="J32:K32"/>
    <mergeCell ref="N32:P32"/>
    <mergeCell ref="C33:D33"/>
    <mergeCell ref="F33:H33"/>
    <mergeCell ref="J33:K33"/>
    <mergeCell ref="N33:P33"/>
    <mergeCell ref="C21:D21"/>
    <mergeCell ref="F21:H21"/>
    <mergeCell ref="J21:K21"/>
    <mergeCell ref="N21:P21"/>
    <mergeCell ref="C34:D34"/>
    <mergeCell ref="F34:H34"/>
    <mergeCell ref="J34:K34"/>
    <mergeCell ref="N34:P34"/>
    <mergeCell ref="C23:D23"/>
    <mergeCell ref="F23:H23"/>
    <mergeCell ref="J23:K23"/>
    <mergeCell ref="N23:P23"/>
    <mergeCell ref="C24:D24"/>
    <mergeCell ref="F24:H24"/>
    <mergeCell ref="J24:K24"/>
    <mergeCell ref="N24:P24"/>
    <mergeCell ref="C25:D25"/>
    <mergeCell ref="F25:H25"/>
    <mergeCell ref="J25:K25"/>
    <mergeCell ref="N25:P25"/>
    <mergeCell ref="C26:D26"/>
    <mergeCell ref="F26:H26"/>
    <mergeCell ref="J26:K26"/>
    <mergeCell ref="N26:P26"/>
    <mergeCell ref="C27:D27"/>
    <mergeCell ref="F27:H27"/>
    <mergeCell ref="J27:K27"/>
    <mergeCell ref="N27:P27"/>
    <mergeCell ref="C28:D28"/>
    <mergeCell ref="F28:H28"/>
    <mergeCell ref="J28:K28"/>
    <mergeCell ref="N28:P28"/>
    <mergeCell ref="C16:D16"/>
    <mergeCell ref="F16:H16"/>
    <mergeCell ref="J16:K16"/>
    <mergeCell ref="N16:P16"/>
    <mergeCell ref="C17:D17"/>
    <mergeCell ref="F17:H17"/>
    <mergeCell ref="J17:K17"/>
    <mergeCell ref="N17:P17"/>
    <mergeCell ref="C18:D18"/>
    <mergeCell ref="F18:H18"/>
    <mergeCell ref="J18:K18"/>
    <mergeCell ref="N18:P18"/>
    <mergeCell ref="C19:D19"/>
    <mergeCell ref="F19:H19"/>
    <mergeCell ref="J19:K19"/>
    <mergeCell ref="N19:P19"/>
    <mergeCell ref="C20:D20"/>
    <mergeCell ref="F20:H20"/>
    <mergeCell ref="J20:K20"/>
    <mergeCell ref="N20:P20"/>
    <mergeCell ref="C8:D8"/>
    <mergeCell ref="F8:H8"/>
    <mergeCell ref="J8:K8"/>
    <mergeCell ref="N8:P8"/>
    <mergeCell ref="C9:D9"/>
    <mergeCell ref="F9:H9"/>
    <mergeCell ref="J9:K9"/>
    <mergeCell ref="N9:P9"/>
    <mergeCell ref="C22:D22"/>
    <mergeCell ref="F22:H22"/>
    <mergeCell ref="J22:K22"/>
    <mergeCell ref="N22:P22"/>
    <mergeCell ref="C11:D11"/>
    <mergeCell ref="F11:H11"/>
    <mergeCell ref="J11:K11"/>
    <mergeCell ref="N11:P11"/>
    <mergeCell ref="C12:D12"/>
    <mergeCell ref="F12:H12"/>
    <mergeCell ref="J12:K12"/>
    <mergeCell ref="N12:P12"/>
    <mergeCell ref="C13:D13"/>
    <mergeCell ref="F13:H13"/>
    <mergeCell ref="J13:K13"/>
    <mergeCell ref="N13:P13"/>
    <mergeCell ref="C14:D14"/>
    <mergeCell ref="F14:H14"/>
    <mergeCell ref="J14:K14"/>
    <mergeCell ref="N14:P14"/>
    <mergeCell ref="C15:D15"/>
    <mergeCell ref="F15:H15"/>
    <mergeCell ref="J15:K15"/>
    <mergeCell ref="N15:P15"/>
    <mergeCell ref="C10:D10"/>
    <mergeCell ref="F10:H10"/>
    <mergeCell ref="J10:K10"/>
    <mergeCell ref="N10:P10"/>
    <mergeCell ref="C1:D1"/>
    <mergeCell ref="F1:H1"/>
    <mergeCell ref="J1:K1"/>
    <mergeCell ref="N1:P1"/>
    <mergeCell ref="C2:D2"/>
    <mergeCell ref="F2:H2"/>
    <mergeCell ref="J2:K2"/>
    <mergeCell ref="N2:P2"/>
    <mergeCell ref="C3:D3"/>
    <mergeCell ref="F3:H3"/>
    <mergeCell ref="J3:K3"/>
    <mergeCell ref="N3:P3"/>
    <mergeCell ref="C4:D4"/>
    <mergeCell ref="F4:H4"/>
    <mergeCell ref="J4:K4"/>
    <mergeCell ref="N4:P4"/>
    <mergeCell ref="C5:D5"/>
    <mergeCell ref="F5:H5"/>
    <mergeCell ref="J5:K5"/>
    <mergeCell ref="N5:P5"/>
    <mergeCell ref="C6:D6"/>
    <mergeCell ref="F6:H6"/>
    <mergeCell ref="J6:K6"/>
    <mergeCell ref="N6:P6"/>
    <mergeCell ref="C7:D7"/>
    <mergeCell ref="F7:H7"/>
    <mergeCell ref="J7:K7"/>
    <mergeCell ref="N7:P7"/>
  </mergeCells>
  <pageMargins left="0" right="0" top="0.74803149606299213" bottom="0" header="0.31496062992125984" footer="0.31496062992125984"/>
  <pageSetup paperSize="9" scale="70" orientation="landscape" r:id="rId1"/>
  <headerFooter alignWithMargins="0">
    <oddHeader>&amp;CBUDGET ECONOMICO COSTI 2018 DIPARTIMENTO DI STUDI UMANISTICI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IV218"/>
  <sheetViews>
    <sheetView topLeftCell="B101" workbookViewId="0">
      <selection activeCell="Q101" sqref="Q101:U101"/>
    </sheetView>
  </sheetViews>
  <sheetFormatPr defaultColWidth="8.88671875" defaultRowHeight="29.4" customHeight="1"/>
  <cols>
    <col min="1" max="1" width="0" style="69" hidden="1" customWidth="1"/>
    <col min="2" max="2" width="8.5546875" style="69" customWidth="1"/>
    <col min="3" max="3" width="0.109375" style="69" customWidth="1"/>
    <col min="4" max="4" width="11.5546875" style="69" bestFit="1" customWidth="1"/>
    <col min="5" max="7" width="8.88671875" style="69"/>
    <col min="8" max="8" width="11.33203125" style="69" bestFit="1" customWidth="1"/>
    <col min="9" max="10" width="8.88671875" style="69"/>
    <col min="11" max="11" width="5.33203125" style="69" bestFit="1" customWidth="1"/>
    <col min="12" max="12" width="5.5546875" style="69" bestFit="1" customWidth="1"/>
    <col min="13" max="15" width="0" style="69" hidden="1" customWidth="1"/>
    <col min="16" max="16" width="8" style="69" bestFit="1" customWidth="1"/>
    <col min="17" max="17" width="8.6640625" style="92" customWidth="1"/>
    <col min="18" max="18" width="14.6640625" style="92" bestFit="1" customWidth="1"/>
    <col min="19" max="19" width="13.109375" style="92" bestFit="1" customWidth="1"/>
    <col min="20" max="20" width="12" style="92" bestFit="1" customWidth="1"/>
    <col min="21" max="21" width="13.33203125" style="92" bestFit="1" customWidth="1"/>
    <col min="22" max="22" width="14.6640625" style="99" bestFit="1" customWidth="1"/>
    <col min="23" max="256" width="8.88671875" style="69"/>
    <col min="257" max="257" width="0" style="69" hidden="1" customWidth="1"/>
    <col min="258" max="258" width="8.5546875" style="69" customWidth="1"/>
    <col min="259" max="259" width="0.109375" style="69" customWidth="1"/>
    <col min="260" max="260" width="11.5546875" style="69" bestFit="1" customWidth="1"/>
    <col min="261" max="263" width="8.88671875" style="69"/>
    <col min="264" max="264" width="11.33203125" style="69" bestFit="1" customWidth="1"/>
    <col min="265" max="266" width="8.88671875" style="69"/>
    <col min="267" max="267" width="5.33203125" style="69" bestFit="1" customWidth="1"/>
    <col min="268" max="268" width="5.5546875" style="69" bestFit="1" customWidth="1"/>
    <col min="269" max="271" width="0" style="69" hidden="1" customWidth="1"/>
    <col min="272" max="272" width="8" style="69" bestFit="1" customWidth="1"/>
    <col min="273" max="273" width="8.6640625" style="69" customWidth="1"/>
    <col min="274" max="274" width="14.6640625" style="69" bestFit="1" customWidth="1"/>
    <col min="275" max="275" width="13.109375" style="69" bestFit="1" customWidth="1"/>
    <col min="276" max="276" width="12" style="69" bestFit="1" customWidth="1"/>
    <col min="277" max="277" width="13.33203125" style="69" bestFit="1" customWidth="1"/>
    <col min="278" max="278" width="14.6640625" style="69" bestFit="1" customWidth="1"/>
    <col min="279" max="512" width="8.88671875" style="69"/>
    <col min="513" max="513" width="0" style="69" hidden="1" customWidth="1"/>
    <col min="514" max="514" width="8.5546875" style="69" customWidth="1"/>
    <col min="515" max="515" width="0.109375" style="69" customWidth="1"/>
    <col min="516" max="516" width="11.5546875" style="69" bestFit="1" customWidth="1"/>
    <col min="517" max="519" width="8.88671875" style="69"/>
    <col min="520" max="520" width="11.33203125" style="69" bestFit="1" customWidth="1"/>
    <col min="521" max="522" width="8.88671875" style="69"/>
    <col min="523" max="523" width="5.33203125" style="69" bestFit="1" customWidth="1"/>
    <col min="524" max="524" width="5.5546875" style="69" bestFit="1" customWidth="1"/>
    <col min="525" max="527" width="0" style="69" hidden="1" customWidth="1"/>
    <col min="528" max="528" width="8" style="69" bestFit="1" customWidth="1"/>
    <col min="529" max="529" width="8.6640625" style="69" customWidth="1"/>
    <col min="530" max="530" width="14.6640625" style="69" bestFit="1" customWidth="1"/>
    <col min="531" max="531" width="13.109375" style="69" bestFit="1" customWidth="1"/>
    <col min="532" max="532" width="12" style="69" bestFit="1" customWidth="1"/>
    <col min="533" max="533" width="13.33203125" style="69" bestFit="1" customWidth="1"/>
    <col min="534" max="534" width="14.6640625" style="69" bestFit="1" customWidth="1"/>
    <col min="535" max="768" width="8.88671875" style="69"/>
    <col min="769" max="769" width="0" style="69" hidden="1" customWidth="1"/>
    <col min="770" max="770" width="8.5546875" style="69" customWidth="1"/>
    <col min="771" max="771" width="0.109375" style="69" customWidth="1"/>
    <col min="772" max="772" width="11.5546875" style="69" bestFit="1" customWidth="1"/>
    <col min="773" max="775" width="8.88671875" style="69"/>
    <col min="776" max="776" width="11.33203125" style="69" bestFit="1" customWidth="1"/>
    <col min="777" max="778" width="8.88671875" style="69"/>
    <col min="779" max="779" width="5.33203125" style="69" bestFit="1" customWidth="1"/>
    <col min="780" max="780" width="5.5546875" style="69" bestFit="1" customWidth="1"/>
    <col min="781" max="783" width="0" style="69" hidden="1" customWidth="1"/>
    <col min="784" max="784" width="8" style="69" bestFit="1" customWidth="1"/>
    <col min="785" max="785" width="8.6640625" style="69" customWidth="1"/>
    <col min="786" max="786" width="14.6640625" style="69" bestFit="1" customWidth="1"/>
    <col min="787" max="787" width="13.109375" style="69" bestFit="1" customWidth="1"/>
    <col min="788" max="788" width="12" style="69" bestFit="1" customWidth="1"/>
    <col min="789" max="789" width="13.33203125" style="69" bestFit="1" customWidth="1"/>
    <col min="790" max="790" width="14.6640625" style="69" bestFit="1" customWidth="1"/>
    <col min="791" max="1024" width="8.88671875" style="69"/>
    <col min="1025" max="1025" width="0" style="69" hidden="1" customWidth="1"/>
    <col min="1026" max="1026" width="8.5546875" style="69" customWidth="1"/>
    <col min="1027" max="1027" width="0.109375" style="69" customWidth="1"/>
    <col min="1028" max="1028" width="11.5546875" style="69" bestFit="1" customWidth="1"/>
    <col min="1029" max="1031" width="8.88671875" style="69"/>
    <col min="1032" max="1032" width="11.33203125" style="69" bestFit="1" customWidth="1"/>
    <col min="1033" max="1034" width="8.88671875" style="69"/>
    <col min="1035" max="1035" width="5.33203125" style="69" bestFit="1" customWidth="1"/>
    <col min="1036" max="1036" width="5.5546875" style="69" bestFit="1" customWidth="1"/>
    <col min="1037" max="1039" width="0" style="69" hidden="1" customWidth="1"/>
    <col min="1040" max="1040" width="8" style="69" bestFit="1" customWidth="1"/>
    <col min="1041" max="1041" width="8.6640625" style="69" customWidth="1"/>
    <col min="1042" max="1042" width="14.6640625" style="69" bestFit="1" customWidth="1"/>
    <col min="1043" max="1043" width="13.109375" style="69" bestFit="1" customWidth="1"/>
    <col min="1044" max="1044" width="12" style="69" bestFit="1" customWidth="1"/>
    <col min="1045" max="1045" width="13.33203125" style="69" bestFit="1" customWidth="1"/>
    <col min="1046" max="1046" width="14.6640625" style="69" bestFit="1" customWidth="1"/>
    <col min="1047" max="1280" width="8.88671875" style="69"/>
    <col min="1281" max="1281" width="0" style="69" hidden="1" customWidth="1"/>
    <col min="1282" max="1282" width="8.5546875" style="69" customWidth="1"/>
    <col min="1283" max="1283" width="0.109375" style="69" customWidth="1"/>
    <col min="1284" max="1284" width="11.5546875" style="69" bestFit="1" customWidth="1"/>
    <col min="1285" max="1287" width="8.88671875" style="69"/>
    <col min="1288" max="1288" width="11.33203125" style="69" bestFit="1" customWidth="1"/>
    <col min="1289" max="1290" width="8.88671875" style="69"/>
    <col min="1291" max="1291" width="5.33203125" style="69" bestFit="1" customWidth="1"/>
    <col min="1292" max="1292" width="5.5546875" style="69" bestFit="1" customWidth="1"/>
    <col min="1293" max="1295" width="0" style="69" hidden="1" customWidth="1"/>
    <col min="1296" max="1296" width="8" style="69" bestFit="1" customWidth="1"/>
    <col min="1297" max="1297" width="8.6640625" style="69" customWidth="1"/>
    <col min="1298" max="1298" width="14.6640625" style="69" bestFit="1" customWidth="1"/>
    <col min="1299" max="1299" width="13.109375" style="69" bestFit="1" customWidth="1"/>
    <col min="1300" max="1300" width="12" style="69" bestFit="1" customWidth="1"/>
    <col min="1301" max="1301" width="13.33203125" style="69" bestFit="1" customWidth="1"/>
    <col min="1302" max="1302" width="14.6640625" style="69" bestFit="1" customWidth="1"/>
    <col min="1303" max="1536" width="8.88671875" style="69"/>
    <col min="1537" max="1537" width="0" style="69" hidden="1" customWidth="1"/>
    <col min="1538" max="1538" width="8.5546875" style="69" customWidth="1"/>
    <col min="1539" max="1539" width="0.109375" style="69" customWidth="1"/>
    <col min="1540" max="1540" width="11.5546875" style="69" bestFit="1" customWidth="1"/>
    <col min="1541" max="1543" width="8.88671875" style="69"/>
    <col min="1544" max="1544" width="11.33203125" style="69" bestFit="1" customWidth="1"/>
    <col min="1545" max="1546" width="8.88671875" style="69"/>
    <col min="1547" max="1547" width="5.33203125" style="69" bestFit="1" customWidth="1"/>
    <col min="1548" max="1548" width="5.5546875" style="69" bestFit="1" customWidth="1"/>
    <col min="1549" max="1551" width="0" style="69" hidden="1" customWidth="1"/>
    <col min="1552" max="1552" width="8" style="69" bestFit="1" customWidth="1"/>
    <col min="1553" max="1553" width="8.6640625" style="69" customWidth="1"/>
    <col min="1554" max="1554" width="14.6640625" style="69" bestFit="1" customWidth="1"/>
    <col min="1555" max="1555" width="13.109375" style="69" bestFit="1" customWidth="1"/>
    <col min="1556" max="1556" width="12" style="69" bestFit="1" customWidth="1"/>
    <col min="1557" max="1557" width="13.33203125" style="69" bestFit="1" customWidth="1"/>
    <col min="1558" max="1558" width="14.6640625" style="69" bestFit="1" customWidth="1"/>
    <col min="1559" max="1792" width="8.88671875" style="69"/>
    <col min="1793" max="1793" width="0" style="69" hidden="1" customWidth="1"/>
    <col min="1794" max="1794" width="8.5546875" style="69" customWidth="1"/>
    <col min="1795" max="1795" width="0.109375" style="69" customWidth="1"/>
    <col min="1796" max="1796" width="11.5546875" style="69" bestFit="1" customWidth="1"/>
    <col min="1797" max="1799" width="8.88671875" style="69"/>
    <col min="1800" max="1800" width="11.33203125" style="69" bestFit="1" customWidth="1"/>
    <col min="1801" max="1802" width="8.88671875" style="69"/>
    <col min="1803" max="1803" width="5.33203125" style="69" bestFit="1" customWidth="1"/>
    <col min="1804" max="1804" width="5.5546875" style="69" bestFit="1" customWidth="1"/>
    <col min="1805" max="1807" width="0" style="69" hidden="1" customWidth="1"/>
    <col min="1808" max="1808" width="8" style="69" bestFit="1" customWidth="1"/>
    <col min="1809" max="1809" width="8.6640625" style="69" customWidth="1"/>
    <col min="1810" max="1810" width="14.6640625" style="69" bestFit="1" customWidth="1"/>
    <col min="1811" max="1811" width="13.109375" style="69" bestFit="1" customWidth="1"/>
    <col min="1812" max="1812" width="12" style="69" bestFit="1" customWidth="1"/>
    <col min="1813" max="1813" width="13.33203125" style="69" bestFit="1" customWidth="1"/>
    <col min="1814" max="1814" width="14.6640625" style="69" bestFit="1" customWidth="1"/>
    <col min="1815" max="2048" width="8.88671875" style="69"/>
    <col min="2049" max="2049" width="0" style="69" hidden="1" customWidth="1"/>
    <col min="2050" max="2050" width="8.5546875" style="69" customWidth="1"/>
    <col min="2051" max="2051" width="0.109375" style="69" customWidth="1"/>
    <col min="2052" max="2052" width="11.5546875" style="69" bestFit="1" customWidth="1"/>
    <col min="2053" max="2055" width="8.88671875" style="69"/>
    <col min="2056" max="2056" width="11.33203125" style="69" bestFit="1" customWidth="1"/>
    <col min="2057" max="2058" width="8.88671875" style="69"/>
    <col min="2059" max="2059" width="5.33203125" style="69" bestFit="1" customWidth="1"/>
    <col min="2060" max="2060" width="5.5546875" style="69" bestFit="1" customWidth="1"/>
    <col min="2061" max="2063" width="0" style="69" hidden="1" customWidth="1"/>
    <col min="2064" max="2064" width="8" style="69" bestFit="1" customWidth="1"/>
    <col min="2065" max="2065" width="8.6640625" style="69" customWidth="1"/>
    <col min="2066" max="2066" width="14.6640625" style="69" bestFit="1" customWidth="1"/>
    <col min="2067" max="2067" width="13.109375" style="69" bestFit="1" customWidth="1"/>
    <col min="2068" max="2068" width="12" style="69" bestFit="1" customWidth="1"/>
    <col min="2069" max="2069" width="13.33203125" style="69" bestFit="1" customWidth="1"/>
    <col min="2070" max="2070" width="14.6640625" style="69" bestFit="1" customWidth="1"/>
    <col min="2071" max="2304" width="8.88671875" style="69"/>
    <col min="2305" max="2305" width="0" style="69" hidden="1" customWidth="1"/>
    <col min="2306" max="2306" width="8.5546875" style="69" customWidth="1"/>
    <col min="2307" max="2307" width="0.109375" style="69" customWidth="1"/>
    <col min="2308" max="2308" width="11.5546875" style="69" bestFit="1" customWidth="1"/>
    <col min="2309" max="2311" width="8.88671875" style="69"/>
    <col min="2312" max="2312" width="11.33203125" style="69" bestFit="1" customWidth="1"/>
    <col min="2313" max="2314" width="8.88671875" style="69"/>
    <col min="2315" max="2315" width="5.33203125" style="69" bestFit="1" customWidth="1"/>
    <col min="2316" max="2316" width="5.5546875" style="69" bestFit="1" customWidth="1"/>
    <col min="2317" max="2319" width="0" style="69" hidden="1" customWidth="1"/>
    <col min="2320" max="2320" width="8" style="69" bestFit="1" customWidth="1"/>
    <col min="2321" max="2321" width="8.6640625" style="69" customWidth="1"/>
    <col min="2322" max="2322" width="14.6640625" style="69" bestFit="1" customWidth="1"/>
    <col min="2323" max="2323" width="13.109375" style="69" bestFit="1" customWidth="1"/>
    <col min="2324" max="2324" width="12" style="69" bestFit="1" customWidth="1"/>
    <col min="2325" max="2325" width="13.33203125" style="69" bestFit="1" customWidth="1"/>
    <col min="2326" max="2326" width="14.6640625" style="69" bestFit="1" customWidth="1"/>
    <col min="2327" max="2560" width="8.88671875" style="69"/>
    <col min="2561" max="2561" width="0" style="69" hidden="1" customWidth="1"/>
    <col min="2562" max="2562" width="8.5546875" style="69" customWidth="1"/>
    <col min="2563" max="2563" width="0.109375" style="69" customWidth="1"/>
    <col min="2564" max="2564" width="11.5546875" style="69" bestFit="1" customWidth="1"/>
    <col min="2565" max="2567" width="8.88671875" style="69"/>
    <col min="2568" max="2568" width="11.33203125" style="69" bestFit="1" customWidth="1"/>
    <col min="2569" max="2570" width="8.88671875" style="69"/>
    <col min="2571" max="2571" width="5.33203125" style="69" bestFit="1" customWidth="1"/>
    <col min="2572" max="2572" width="5.5546875" style="69" bestFit="1" customWidth="1"/>
    <col min="2573" max="2575" width="0" style="69" hidden="1" customWidth="1"/>
    <col min="2576" max="2576" width="8" style="69" bestFit="1" customWidth="1"/>
    <col min="2577" max="2577" width="8.6640625" style="69" customWidth="1"/>
    <col min="2578" max="2578" width="14.6640625" style="69" bestFit="1" customWidth="1"/>
    <col min="2579" max="2579" width="13.109375" style="69" bestFit="1" customWidth="1"/>
    <col min="2580" max="2580" width="12" style="69" bestFit="1" customWidth="1"/>
    <col min="2581" max="2581" width="13.33203125" style="69" bestFit="1" customWidth="1"/>
    <col min="2582" max="2582" width="14.6640625" style="69" bestFit="1" customWidth="1"/>
    <col min="2583" max="2816" width="8.88671875" style="69"/>
    <col min="2817" max="2817" width="0" style="69" hidden="1" customWidth="1"/>
    <col min="2818" max="2818" width="8.5546875" style="69" customWidth="1"/>
    <col min="2819" max="2819" width="0.109375" style="69" customWidth="1"/>
    <col min="2820" max="2820" width="11.5546875" style="69" bestFit="1" customWidth="1"/>
    <col min="2821" max="2823" width="8.88671875" style="69"/>
    <col min="2824" max="2824" width="11.33203125" style="69" bestFit="1" customWidth="1"/>
    <col min="2825" max="2826" width="8.88671875" style="69"/>
    <col min="2827" max="2827" width="5.33203125" style="69" bestFit="1" customWidth="1"/>
    <col min="2828" max="2828" width="5.5546875" style="69" bestFit="1" customWidth="1"/>
    <col min="2829" max="2831" width="0" style="69" hidden="1" customWidth="1"/>
    <col min="2832" max="2832" width="8" style="69" bestFit="1" customWidth="1"/>
    <col min="2833" max="2833" width="8.6640625" style="69" customWidth="1"/>
    <col min="2834" max="2834" width="14.6640625" style="69" bestFit="1" customWidth="1"/>
    <col min="2835" max="2835" width="13.109375" style="69" bestFit="1" customWidth="1"/>
    <col min="2836" max="2836" width="12" style="69" bestFit="1" customWidth="1"/>
    <col min="2837" max="2837" width="13.33203125" style="69" bestFit="1" customWidth="1"/>
    <col min="2838" max="2838" width="14.6640625" style="69" bestFit="1" customWidth="1"/>
    <col min="2839" max="3072" width="8.88671875" style="69"/>
    <col min="3073" max="3073" width="0" style="69" hidden="1" customWidth="1"/>
    <col min="3074" max="3074" width="8.5546875" style="69" customWidth="1"/>
    <col min="3075" max="3075" width="0.109375" style="69" customWidth="1"/>
    <col min="3076" max="3076" width="11.5546875" style="69" bestFit="1" customWidth="1"/>
    <col min="3077" max="3079" width="8.88671875" style="69"/>
    <col min="3080" max="3080" width="11.33203125" style="69" bestFit="1" customWidth="1"/>
    <col min="3081" max="3082" width="8.88671875" style="69"/>
    <col min="3083" max="3083" width="5.33203125" style="69" bestFit="1" customWidth="1"/>
    <col min="3084" max="3084" width="5.5546875" style="69" bestFit="1" customWidth="1"/>
    <col min="3085" max="3087" width="0" style="69" hidden="1" customWidth="1"/>
    <col min="3088" max="3088" width="8" style="69" bestFit="1" customWidth="1"/>
    <col min="3089" max="3089" width="8.6640625" style="69" customWidth="1"/>
    <col min="3090" max="3090" width="14.6640625" style="69" bestFit="1" customWidth="1"/>
    <col min="3091" max="3091" width="13.109375" style="69" bestFit="1" customWidth="1"/>
    <col min="3092" max="3092" width="12" style="69" bestFit="1" customWidth="1"/>
    <col min="3093" max="3093" width="13.33203125" style="69" bestFit="1" customWidth="1"/>
    <col min="3094" max="3094" width="14.6640625" style="69" bestFit="1" customWidth="1"/>
    <col min="3095" max="3328" width="8.88671875" style="69"/>
    <col min="3329" max="3329" width="0" style="69" hidden="1" customWidth="1"/>
    <col min="3330" max="3330" width="8.5546875" style="69" customWidth="1"/>
    <col min="3331" max="3331" width="0.109375" style="69" customWidth="1"/>
    <col min="3332" max="3332" width="11.5546875" style="69" bestFit="1" customWidth="1"/>
    <col min="3333" max="3335" width="8.88671875" style="69"/>
    <col min="3336" max="3336" width="11.33203125" style="69" bestFit="1" customWidth="1"/>
    <col min="3337" max="3338" width="8.88671875" style="69"/>
    <col min="3339" max="3339" width="5.33203125" style="69" bestFit="1" customWidth="1"/>
    <col min="3340" max="3340" width="5.5546875" style="69" bestFit="1" customWidth="1"/>
    <col min="3341" max="3343" width="0" style="69" hidden="1" customWidth="1"/>
    <col min="3344" max="3344" width="8" style="69" bestFit="1" customWidth="1"/>
    <col min="3345" max="3345" width="8.6640625" style="69" customWidth="1"/>
    <col min="3346" max="3346" width="14.6640625" style="69" bestFit="1" customWidth="1"/>
    <col min="3347" max="3347" width="13.109375" style="69" bestFit="1" customWidth="1"/>
    <col min="3348" max="3348" width="12" style="69" bestFit="1" customWidth="1"/>
    <col min="3349" max="3349" width="13.33203125" style="69" bestFit="1" customWidth="1"/>
    <col min="3350" max="3350" width="14.6640625" style="69" bestFit="1" customWidth="1"/>
    <col min="3351" max="3584" width="8.88671875" style="69"/>
    <col min="3585" max="3585" width="0" style="69" hidden="1" customWidth="1"/>
    <col min="3586" max="3586" width="8.5546875" style="69" customWidth="1"/>
    <col min="3587" max="3587" width="0.109375" style="69" customWidth="1"/>
    <col min="3588" max="3588" width="11.5546875" style="69" bestFit="1" customWidth="1"/>
    <col min="3589" max="3591" width="8.88671875" style="69"/>
    <col min="3592" max="3592" width="11.33203125" style="69" bestFit="1" customWidth="1"/>
    <col min="3593" max="3594" width="8.88671875" style="69"/>
    <col min="3595" max="3595" width="5.33203125" style="69" bestFit="1" customWidth="1"/>
    <col min="3596" max="3596" width="5.5546875" style="69" bestFit="1" customWidth="1"/>
    <col min="3597" max="3599" width="0" style="69" hidden="1" customWidth="1"/>
    <col min="3600" max="3600" width="8" style="69" bestFit="1" customWidth="1"/>
    <col min="3601" max="3601" width="8.6640625" style="69" customWidth="1"/>
    <col min="3602" max="3602" width="14.6640625" style="69" bestFit="1" customWidth="1"/>
    <col min="3603" max="3603" width="13.109375" style="69" bestFit="1" customWidth="1"/>
    <col min="3604" max="3604" width="12" style="69" bestFit="1" customWidth="1"/>
    <col min="3605" max="3605" width="13.33203125" style="69" bestFit="1" customWidth="1"/>
    <col min="3606" max="3606" width="14.6640625" style="69" bestFit="1" customWidth="1"/>
    <col min="3607" max="3840" width="8.88671875" style="69"/>
    <col min="3841" max="3841" width="0" style="69" hidden="1" customWidth="1"/>
    <col min="3842" max="3842" width="8.5546875" style="69" customWidth="1"/>
    <col min="3843" max="3843" width="0.109375" style="69" customWidth="1"/>
    <col min="3844" max="3844" width="11.5546875" style="69" bestFit="1" customWidth="1"/>
    <col min="3845" max="3847" width="8.88671875" style="69"/>
    <col min="3848" max="3848" width="11.33203125" style="69" bestFit="1" customWidth="1"/>
    <col min="3849" max="3850" width="8.88671875" style="69"/>
    <col min="3851" max="3851" width="5.33203125" style="69" bestFit="1" customWidth="1"/>
    <col min="3852" max="3852" width="5.5546875" style="69" bestFit="1" customWidth="1"/>
    <col min="3853" max="3855" width="0" style="69" hidden="1" customWidth="1"/>
    <col min="3856" max="3856" width="8" style="69" bestFit="1" customWidth="1"/>
    <col min="3857" max="3857" width="8.6640625" style="69" customWidth="1"/>
    <col min="3858" max="3858" width="14.6640625" style="69" bestFit="1" customWidth="1"/>
    <col min="3859" max="3859" width="13.109375" style="69" bestFit="1" customWidth="1"/>
    <col min="3860" max="3860" width="12" style="69" bestFit="1" customWidth="1"/>
    <col min="3861" max="3861" width="13.33203125" style="69" bestFit="1" customWidth="1"/>
    <col min="3862" max="3862" width="14.6640625" style="69" bestFit="1" customWidth="1"/>
    <col min="3863" max="4096" width="8.88671875" style="69"/>
    <col min="4097" max="4097" width="0" style="69" hidden="1" customWidth="1"/>
    <col min="4098" max="4098" width="8.5546875" style="69" customWidth="1"/>
    <col min="4099" max="4099" width="0.109375" style="69" customWidth="1"/>
    <col min="4100" max="4100" width="11.5546875" style="69" bestFit="1" customWidth="1"/>
    <col min="4101" max="4103" width="8.88671875" style="69"/>
    <col min="4104" max="4104" width="11.33203125" style="69" bestFit="1" customWidth="1"/>
    <col min="4105" max="4106" width="8.88671875" style="69"/>
    <col min="4107" max="4107" width="5.33203125" style="69" bestFit="1" customWidth="1"/>
    <col min="4108" max="4108" width="5.5546875" style="69" bestFit="1" customWidth="1"/>
    <col min="4109" max="4111" width="0" style="69" hidden="1" customWidth="1"/>
    <col min="4112" max="4112" width="8" style="69" bestFit="1" customWidth="1"/>
    <col min="4113" max="4113" width="8.6640625" style="69" customWidth="1"/>
    <col min="4114" max="4114" width="14.6640625" style="69" bestFit="1" customWidth="1"/>
    <col min="4115" max="4115" width="13.109375" style="69" bestFit="1" customWidth="1"/>
    <col min="4116" max="4116" width="12" style="69" bestFit="1" customWidth="1"/>
    <col min="4117" max="4117" width="13.33203125" style="69" bestFit="1" customWidth="1"/>
    <col min="4118" max="4118" width="14.6640625" style="69" bestFit="1" customWidth="1"/>
    <col min="4119" max="4352" width="8.88671875" style="69"/>
    <col min="4353" max="4353" width="0" style="69" hidden="1" customWidth="1"/>
    <col min="4354" max="4354" width="8.5546875" style="69" customWidth="1"/>
    <col min="4355" max="4355" width="0.109375" style="69" customWidth="1"/>
    <col min="4356" max="4356" width="11.5546875" style="69" bestFit="1" customWidth="1"/>
    <col min="4357" max="4359" width="8.88671875" style="69"/>
    <col min="4360" max="4360" width="11.33203125" style="69" bestFit="1" customWidth="1"/>
    <col min="4361" max="4362" width="8.88671875" style="69"/>
    <col min="4363" max="4363" width="5.33203125" style="69" bestFit="1" customWidth="1"/>
    <col min="4364" max="4364" width="5.5546875" style="69" bestFit="1" customWidth="1"/>
    <col min="4365" max="4367" width="0" style="69" hidden="1" customWidth="1"/>
    <col min="4368" max="4368" width="8" style="69" bestFit="1" customWidth="1"/>
    <col min="4369" max="4369" width="8.6640625" style="69" customWidth="1"/>
    <col min="4370" max="4370" width="14.6640625" style="69" bestFit="1" customWidth="1"/>
    <col min="4371" max="4371" width="13.109375" style="69" bestFit="1" customWidth="1"/>
    <col min="4372" max="4372" width="12" style="69" bestFit="1" customWidth="1"/>
    <col min="4373" max="4373" width="13.33203125" style="69" bestFit="1" customWidth="1"/>
    <col min="4374" max="4374" width="14.6640625" style="69" bestFit="1" customWidth="1"/>
    <col min="4375" max="4608" width="8.88671875" style="69"/>
    <col min="4609" max="4609" width="0" style="69" hidden="1" customWidth="1"/>
    <col min="4610" max="4610" width="8.5546875" style="69" customWidth="1"/>
    <col min="4611" max="4611" width="0.109375" style="69" customWidth="1"/>
    <col min="4612" max="4612" width="11.5546875" style="69" bestFit="1" customWidth="1"/>
    <col min="4613" max="4615" width="8.88671875" style="69"/>
    <col min="4616" max="4616" width="11.33203125" style="69" bestFit="1" customWidth="1"/>
    <col min="4617" max="4618" width="8.88671875" style="69"/>
    <col min="4619" max="4619" width="5.33203125" style="69" bestFit="1" customWidth="1"/>
    <col min="4620" max="4620" width="5.5546875" style="69" bestFit="1" customWidth="1"/>
    <col min="4621" max="4623" width="0" style="69" hidden="1" customWidth="1"/>
    <col min="4624" max="4624" width="8" style="69" bestFit="1" customWidth="1"/>
    <col min="4625" max="4625" width="8.6640625" style="69" customWidth="1"/>
    <col min="4626" max="4626" width="14.6640625" style="69" bestFit="1" customWidth="1"/>
    <col min="4627" max="4627" width="13.109375" style="69" bestFit="1" customWidth="1"/>
    <col min="4628" max="4628" width="12" style="69" bestFit="1" customWidth="1"/>
    <col min="4629" max="4629" width="13.33203125" style="69" bestFit="1" customWidth="1"/>
    <col min="4630" max="4630" width="14.6640625" style="69" bestFit="1" customWidth="1"/>
    <col min="4631" max="4864" width="8.88671875" style="69"/>
    <col min="4865" max="4865" width="0" style="69" hidden="1" customWidth="1"/>
    <col min="4866" max="4866" width="8.5546875" style="69" customWidth="1"/>
    <col min="4867" max="4867" width="0.109375" style="69" customWidth="1"/>
    <col min="4868" max="4868" width="11.5546875" style="69" bestFit="1" customWidth="1"/>
    <col min="4869" max="4871" width="8.88671875" style="69"/>
    <col min="4872" max="4872" width="11.33203125" style="69" bestFit="1" customWidth="1"/>
    <col min="4873" max="4874" width="8.88671875" style="69"/>
    <col min="4875" max="4875" width="5.33203125" style="69" bestFit="1" customWidth="1"/>
    <col min="4876" max="4876" width="5.5546875" style="69" bestFit="1" customWidth="1"/>
    <col min="4877" max="4879" width="0" style="69" hidden="1" customWidth="1"/>
    <col min="4880" max="4880" width="8" style="69" bestFit="1" customWidth="1"/>
    <col min="4881" max="4881" width="8.6640625" style="69" customWidth="1"/>
    <col min="4882" max="4882" width="14.6640625" style="69" bestFit="1" customWidth="1"/>
    <col min="4883" max="4883" width="13.109375" style="69" bestFit="1" customWidth="1"/>
    <col min="4884" max="4884" width="12" style="69" bestFit="1" customWidth="1"/>
    <col min="4885" max="4885" width="13.33203125" style="69" bestFit="1" customWidth="1"/>
    <col min="4886" max="4886" width="14.6640625" style="69" bestFit="1" customWidth="1"/>
    <col min="4887" max="5120" width="8.88671875" style="69"/>
    <col min="5121" max="5121" width="0" style="69" hidden="1" customWidth="1"/>
    <col min="5122" max="5122" width="8.5546875" style="69" customWidth="1"/>
    <col min="5123" max="5123" width="0.109375" style="69" customWidth="1"/>
    <col min="5124" max="5124" width="11.5546875" style="69" bestFit="1" customWidth="1"/>
    <col min="5125" max="5127" width="8.88671875" style="69"/>
    <col min="5128" max="5128" width="11.33203125" style="69" bestFit="1" customWidth="1"/>
    <col min="5129" max="5130" width="8.88671875" style="69"/>
    <col min="5131" max="5131" width="5.33203125" style="69" bestFit="1" customWidth="1"/>
    <col min="5132" max="5132" width="5.5546875" style="69" bestFit="1" customWidth="1"/>
    <col min="5133" max="5135" width="0" style="69" hidden="1" customWidth="1"/>
    <col min="5136" max="5136" width="8" style="69" bestFit="1" customWidth="1"/>
    <col min="5137" max="5137" width="8.6640625" style="69" customWidth="1"/>
    <col min="5138" max="5138" width="14.6640625" style="69" bestFit="1" customWidth="1"/>
    <col min="5139" max="5139" width="13.109375" style="69" bestFit="1" customWidth="1"/>
    <col min="5140" max="5140" width="12" style="69" bestFit="1" customWidth="1"/>
    <col min="5141" max="5141" width="13.33203125" style="69" bestFit="1" customWidth="1"/>
    <col min="5142" max="5142" width="14.6640625" style="69" bestFit="1" customWidth="1"/>
    <col min="5143" max="5376" width="8.88671875" style="69"/>
    <col min="5377" max="5377" width="0" style="69" hidden="1" customWidth="1"/>
    <col min="5378" max="5378" width="8.5546875" style="69" customWidth="1"/>
    <col min="5379" max="5379" width="0.109375" style="69" customWidth="1"/>
    <col min="5380" max="5380" width="11.5546875" style="69" bestFit="1" customWidth="1"/>
    <col min="5381" max="5383" width="8.88671875" style="69"/>
    <col min="5384" max="5384" width="11.33203125" style="69" bestFit="1" customWidth="1"/>
    <col min="5385" max="5386" width="8.88671875" style="69"/>
    <col min="5387" max="5387" width="5.33203125" style="69" bestFit="1" customWidth="1"/>
    <col min="5388" max="5388" width="5.5546875" style="69" bestFit="1" customWidth="1"/>
    <col min="5389" max="5391" width="0" style="69" hidden="1" customWidth="1"/>
    <col min="5392" max="5392" width="8" style="69" bestFit="1" customWidth="1"/>
    <col min="5393" max="5393" width="8.6640625" style="69" customWidth="1"/>
    <col min="5394" max="5394" width="14.6640625" style="69" bestFit="1" customWidth="1"/>
    <col min="5395" max="5395" width="13.109375" style="69" bestFit="1" customWidth="1"/>
    <col min="5396" max="5396" width="12" style="69" bestFit="1" customWidth="1"/>
    <col min="5397" max="5397" width="13.33203125" style="69" bestFit="1" customWidth="1"/>
    <col min="5398" max="5398" width="14.6640625" style="69" bestFit="1" customWidth="1"/>
    <col min="5399" max="5632" width="8.88671875" style="69"/>
    <col min="5633" max="5633" width="0" style="69" hidden="1" customWidth="1"/>
    <col min="5634" max="5634" width="8.5546875" style="69" customWidth="1"/>
    <col min="5635" max="5635" width="0.109375" style="69" customWidth="1"/>
    <col min="5636" max="5636" width="11.5546875" style="69" bestFit="1" customWidth="1"/>
    <col min="5637" max="5639" width="8.88671875" style="69"/>
    <col min="5640" max="5640" width="11.33203125" style="69" bestFit="1" customWidth="1"/>
    <col min="5641" max="5642" width="8.88671875" style="69"/>
    <col min="5643" max="5643" width="5.33203125" style="69" bestFit="1" customWidth="1"/>
    <col min="5644" max="5644" width="5.5546875" style="69" bestFit="1" customWidth="1"/>
    <col min="5645" max="5647" width="0" style="69" hidden="1" customWidth="1"/>
    <col min="5648" max="5648" width="8" style="69" bestFit="1" customWidth="1"/>
    <col min="5649" max="5649" width="8.6640625" style="69" customWidth="1"/>
    <col min="5650" max="5650" width="14.6640625" style="69" bestFit="1" customWidth="1"/>
    <col min="5651" max="5651" width="13.109375" style="69" bestFit="1" customWidth="1"/>
    <col min="5652" max="5652" width="12" style="69" bestFit="1" customWidth="1"/>
    <col min="5653" max="5653" width="13.33203125" style="69" bestFit="1" customWidth="1"/>
    <col min="5654" max="5654" width="14.6640625" style="69" bestFit="1" customWidth="1"/>
    <col min="5655" max="5888" width="8.88671875" style="69"/>
    <col min="5889" max="5889" width="0" style="69" hidden="1" customWidth="1"/>
    <col min="5890" max="5890" width="8.5546875" style="69" customWidth="1"/>
    <col min="5891" max="5891" width="0.109375" style="69" customWidth="1"/>
    <col min="5892" max="5892" width="11.5546875" style="69" bestFit="1" customWidth="1"/>
    <col min="5893" max="5895" width="8.88671875" style="69"/>
    <col min="5896" max="5896" width="11.33203125" style="69" bestFit="1" customWidth="1"/>
    <col min="5897" max="5898" width="8.88671875" style="69"/>
    <col min="5899" max="5899" width="5.33203125" style="69" bestFit="1" customWidth="1"/>
    <col min="5900" max="5900" width="5.5546875" style="69" bestFit="1" customWidth="1"/>
    <col min="5901" max="5903" width="0" style="69" hidden="1" customWidth="1"/>
    <col min="5904" max="5904" width="8" style="69" bestFit="1" customWidth="1"/>
    <col min="5905" max="5905" width="8.6640625" style="69" customWidth="1"/>
    <col min="5906" max="5906" width="14.6640625" style="69" bestFit="1" customWidth="1"/>
    <col min="5907" max="5907" width="13.109375" style="69" bestFit="1" customWidth="1"/>
    <col min="5908" max="5908" width="12" style="69" bestFit="1" customWidth="1"/>
    <col min="5909" max="5909" width="13.33203125" style="69" bestFit="1" customWidth="1"/>
    <col min="5910" max="5910" width="14.6640625" style="69" bestFit="1" customWidth="1"/>
    <col min="5911" max="6144" width="8.88671875" style="69"/>
    <col min="6145" max="6145" width="0" style="69" hidden="1" customWidth="1"/>
    <col min="6146" max="6146" width="8.5546875" style="69" customWidth="1"/>
    <col min="6147" max="6147" width="0.109375" style="69" customWidth="1"/>
    <col min="6148" max="6148" width="11.5546875" style="69" bestFit="1" customWidth="1"/>
    <col min="6149" max="6151" width="8.88671875" style="69"/>
    <col min="6152" max="6152" width="11.33203125" style="69" bestFit="1" customWidth="1"/>
    <col min="6153" max="6154" width="8.88671875" style="69"/>
    <col min="6155" max="6155" width="5.33203125" style="69" bestFit="1" customWidth="1"/>
    <col min="6156" max="6156" width="5.5546875" style="69" bestFit="1" customWidth="1"/>
    <col min="6157" max="6159" width="0" style="69" hidden="1" customWidth="1"/>
    <col min="6160" max="6160" width="8" style="69" bestFit="1" customWidth="1"/>
    <col min="6161" max="6161" width="8.6640625" style="69" customWidth="1"/>
    <col min="6162" max="6162" width="14.6640625" style="69" bestFit="1" customWidth="1"/>
    <col min="6163" max="6163" width="13.109375" style="69" bestFit="1" customWidth="1"/>
    <col min="6164" max="6164" width="12" style="69" bestFit="1" customWidth="1"/>
    <col min="6165" max="6165" width="13.33203125" style="69" bestFit="1" customWidth="1"/>
    <col min="6166" max="6166" width="14.6640625" style="69" bestFit="1" customWidth="1"/>
    <col min="6167" max="6400" width="8.88671875" style="69"/>
    <col min="6401" max="6401" width="0" style="69" hidden="1" customWidth="1"/>
    <col min="6402" max="6402" width="8.5546875" style="69" customWidth="1"/>
    <col min="6403" max="6403" width="0.109375" style="69" customWidth="1"/>
    <col min="6404" max="6404" width="11.5546875" style="69" bestFit="1" customWidth="1"/>
    <col min="6405" max="6407" width="8.88671875" style="69"/>
    <col min="6408" max="6408" width="11.33203125" style="69" bestFit="1" customWidth="1"/>
    <col min="6409" max="6410" width="8.88671875" style="69"/>
    <col min="6411" max="6411" width="5.33203125" style="69" bestFit="1" customWidth="1"/>
    <col min="6412" max="6412" width="5.5546875" style="69" bestFit="1" customWidth="1"/>
    <col min="6413" max="6415" width="0" style="69" hidden="1" customWidth="1"/>
    <col min="6416" max="6416" width="8" style="69" bestFit="1" customWidth="1"/>
    <col min="6417" max="6417" width="8.6640625" style="69" customWidth="1"/>
    <col min="6418" max="6418" width="14.6640625" style="69" bestFit="1" customWidth="1"/>
    <col min="6419" max="6419" width="13.109375" style="69" bestFit="1" customWidth="1"/>
    <col min="6420" max="6420" width="12" style="69" bestFit="1" customWidth="1"/>
    <col min="6421" max="6421" width="13.33203125" style="69" bestFit="1" customWidth="1"/>
    <col min="6422" max="6422" width="14.6640625" style="69" bestFit="1" customWidth="1"/>
    <col min="6423" max="6656" width="8.88671875" style="69"/>
    <col min="6657" max="6657" width="0" style="69" hidden="1" customWidth="1"/>
    <col min="6658" max="6658" width="8.5546875" style="69" customWidth="1"/>
    <col min="6659" max="6659" width="0.109375" style="69" customWidth="1"/>
    <col min="6660" max="6660" width="11.5546875" style="69" bestFit="1" customWidth="1"/>
    <col min="6661" max="6663" width="8.88671875" style="69"/>
    <col min="6664" max="6664" width="11.33203125" style="69" bestFit="1" customWidth="1"/>
    <col min="6665" max="6666" width="8.88671875" style="69"/>
    <col min="6667" max="6667" width="5.33203125" style="69" bestFit="1" customWidth="1"/>
    <col min="6668" max="6668" width="5.5546875" style="69" bestFit="1" customWidth="1"/>
    <col min="6669" max="6671" width="0" style="69" hidden="1" customWidth="1"/>
    <col min="6672" max="6672" width="8" style="69" bestFit="1" customWidth="1"/>
    <col min="6673" max="6673" width="8.6640625" style="69" customWidth="1"/>
    <col min="6674" max="6674" width="14.6640625" style="69" bestFit="1" customWidth="1"/>
    <col min="6675" max="6675" width="13.109375" style="69" bestFit="1" customWidth="1"/>
    <col min="6676" max="6676" width="12" style="69" bestFit="1" customWidth="1"/>
    <col min="6677" max="6677" width="13.33203125" style="69" bestFit="1" customWidth="1"/>
    <col min="6678" max="6678" width="14.6640625" style="69" bestFit="1" customWidth="1"/>
    <col min="6679" max="6912" width="8.88671875" style="69"/>
    <col min="6913" max="6913" width="0" style="69" hidden="1" customWidth="1"/>
    <col min="6914" max="6914" width="8.5546875" style="69" customWidth="1"/>
    <col min="6915" max="6915" width="0.109375" style="69" customWidth="1"/>
    <col min="6916" max="6916" width="11.5546875" style="69" bestFit="1" customWidth="1"/>
    <col min="6917" max="6919" width="8.88671875" style="69"/>
    <col min="6920" max="6920" width="11.33203125" style="69" bestFit="1" customWidth="1"/>
    <col min="6921" max="6922" width="8.88671875" style="69"/>
    <col min="6923" max="6923" width="5.33203125" style="69" bestFit="1" customWidth="1"/>
    <col min="6924" max="6924" width="5.5546875" style="69" bestFit="1" customWidth="1"/>
    <col min="6925" max="6927" width="0" style="69" hidden="1" customWidth="1"/>
    <col min="6928" max="6928" width="8" style="69" bestFit="1" customWidth="1"/>
    <col min="6929" max="6929" width="8.6640625" style="69" customWidth="1"/>
    <col min="6930" max="6930" width="14.6640625" style="69" bestFit="1" customWidth="1"/>
    <col min="6931" max="6931" width="13.109375" style="69" bestFit="1" customWidth="1"/>
    <col min="6932" max="6932" width="12" style="69" bestFit="1" customWidth="1"/>
    <col min="6933" max="6933" width="13.33203125" style="69" bestFit="1" customWidth="1"/>
    <col min="6934" max="6934" width="14.6640625" style="69" bestFit="1" customWidth="1"/>
    <col min="6935" max="7168" width="8.88671875" style="69"/>
    <col min="7169" max="7169" width="0" style="69" hidden="1" customWidth="1"/>
    <col min="7170" max="7170" width="8.5546875" style="69" customWidth="1"/>
    <col min="7171" max="7171" width="0.109375" style="69" customWidth="1"/>
    <col min="7172" max="7172" width="11.5546875" style="69" bestFit="1" customWidth="1"/>
    <col min="7173" max="7175" width="8.88671875" style="69"/>
    <col min="7176" max="7176" width="11.33203125" style="69" bestFit="1" customWidth="1"/>
    <col min="7177" max="7178" width="8.88671875" style="69"/>
    <col min="7179" max="7179" width="5.33203125" style="69" bestFit="1" customWidth="1"/>
    <col min="7180" max="7180" width="5.5546875" style="69" bestFit="1" customWidth="1"/>
    <col min="7181" max="7183" width="0" style="69" hidden="1" customWidth="1"/>
    <col min="7184" max="7184" width="8" style="69" bestFit="1" customWidth="1"/>
    <col min="7185" max="7185" width="8.6640625" style="69" customWidth="1"/>
    <col min="7186" max="7186" width="14.6640625" style="69" bestFit="1" customWidth="1"/>
    <col min="7187" max="7187" width="13.109375" style="69" bestFit="1" customWidth="1"/>
    <col min="7188" max="7188" width="12" style="69" bestFit="1" customWidth="1"/>
    <col min="7189" max="7189" width="13.33203125" style="69" bestFit="1" customWidth="1"/>
    <col min="7190" max="7190" width="14.6640625" style="69" bestFit="1" customWidth="1"/>
    <col min="7191" max="7424" width="8.88671875" style="69"/>
    <col min="7425" max="7425" width="0" style="69" hidden="1" customWidth="1"/>
    <col min="7426" max="7426" width="8.5546875" style="69" customWidth="1"/>
    <col min="7427" max="7427" width="0.109375" style="69" customWidth="1"/>
    <col min="7428" max="7428" width="11.5546875" style="69" bestFit="1" customWidth="1"/>
    <col min="7429" max="7431" width="8.88671875" style="69"/>
    <col min="7432" max="7432" width="11.33203125" style="69" bestFit="1" customWidth="1"/>
    <col min="7433" max="7434" width="8.88671875" style="69"/>
    <col min="7435" max="7435" width="5.33203125" style="69" bestFit="1" customWidth="1"/>
    <col min="7436" max="7436" width="5.5546875" style="69" bestFit="1" customWidth="1"/>
    <col min="7437" max="7439" width="0" style="69" hidden="1" customWidth="1"/>
    <col min="7440" max="7440" width="8" style="69" bestFit="1" customWidth="1"/>
    <col min="7441" max="7441" width="8.6640625" style="69" customWidth="1"/>
    <col min="7442" max="7442" width="14.6640625" style="69" bestFit="1" customWidth="1"/>
    <col min="7443" max="7443" width="13.109375" style="69" bestFit="1" customWidth="1"/>
    <col min="7444" max="7444" width="12" style="69" bestFit="1" customWidth="1"/>
    <col min="7445" max="7445" width="13.33203125" style="69" bestFit="1" customWidth="1"/>
    <col min="7446" max="7446" width="14.6640625" style="69" bestFit="1" customWidth="1"/>
    <col min="7447" max="7680" width="8.88671875" style="69"/>
    <col min="7681" max="7681" width="0" style="69" hidden="1" customWidth="1"/>
    <col min="7682" max="7682" width="8.5546875" style="69" customWidth="1"/>
    <col min="7683" max="7683" width="0.109375" style="69" customWidth="1"/>
    <col min="7684" max="7684" width="11.5546875" style="69" bestFit="1" customWidth="1"/>
    <col min="7685" max="7687" width="8.88671875" style="69"/>
    <col min="7688" max="7688" width="11.33203125" style="69" bestFit="1" customWidth="1"/>
    <col min="7689" max="7690" width="8.88671875" style="69"/>
    <col min="7691" max="7691" width="5.33203125" style="69" bestFit="1" customWidth="1"/>
    <col min="7692" max="7692" width="5.5546875" style="69" bestFit="1" customWidth="1"/>
    <col min="7693" max="7695" width="0" style="69" hidden="1" customWidth="1"/>
    <col min="7696" max="7696" width="8" style="69" bestFit="1" customWidth="1"/>
    <col min="7697" max="7697" width="8.6640625" style="69" customWidth="1"/>
    <col min="7698" max="7698" width="14.6640625" style="69" bestFit="1" customWidth="1"/>
    <col min="7699" max="7699" width="13.109375" style="69" bestFit="1" customWidth="1"/>
    <col min="7700" max="7700" width="12" style="69" bestFit="1" customWidth="1"/>
    <col min="7701" max="7701" width="13.33203125" style="69" bestFit="1" customWidth="1"/>
    <col min="7702" max="7702" width="14.6640625" style="69" bestFit="1" customWidth="1"/>
    <col min="7703" max="7936" width="8.88671875" style="69"/>
    <col min="7937" max="7937" width="0" style="69" hidden="1" customWidth="1"/>
    <col min="7938" max="7938" width="8.5546875" style="69" customWidth="1"/>
    <col min="7939" max="7939" width="0.109375" style="69" customWidth="1"/>
    <col min="7940" max="7940" width="11.5546875" style="69" bestFit="1" customWidth="1"/>
    <col min="7941" max="7943" width="8.88671875" style="69"/>
    <col min="7944" max="7944" width="11.33203125" style="69" bestFit="1" customWidth="1"/>
    <col min="7945" max="7946" width="8.88671875" style="69"/>
    <col min="7947" max="7947" width="5.33203125" style="69" bestFit="1" customWidth="1"/>
    <col min="7948" max="7948" width="5.5546875" style="69" bestFit="1" customWidth="1"/>
    <col min="7949" max="7951" width="0" style="69" hidden="1" customWidth="1"/>
    <col min="7952" max="7952" width="8" style="69" bestFit="1" customWidth="1"/>
    <col min="7953" max="7953" width="8.6640625" style="69" customWidth="1"/>
    <col min="7954" max="7954" width="14.6640625" style="69" bestFit="1" customWidth="1"/>
    <col min="7955" max="7955" width="13.109375" style="69" bestFit="1" customWidth="1"/>
    <col min="7956" max="7956" width="12" style="69" bestFit="1" customWidth="1"/>
    <col min="7957" max="7957" width="13.33203125" style="69" bestFit="1" customWidth="1"/>
    <col min="7958" max="7958" width="14.6640625" style="69" bestFit="1" customWidth="1"/>
    <col min="7959" max="8192" width="8.88671875" style="69"/>
    <col min="8193" max="8193" width="0" style="69" hidden="1" customWidth="1"/>
    <col min="8194" max="8194" width="8.5546875" style="69" customWidth="1"/>
    <col min="8195" max="8195" width="0.109375" style="69" customWidth="1"/>
    <col min="8196" max="8196" width="11.5546875" style="69" bestFit="1" customWidth="1"/>
    <col min="8197" max="8199" width="8.88671875" style="69"/>
    <col min="8200" max="8200" width="11.33203125" style="69" bestFit="1" customWidth="1"/>
    <col min="8201" max="8202" width="8.88671875" style="69"/>
    <col min="8203" max="8203" width="5.33203125" style="69" bestFit="1" customWidth="1"/>
    <col min="8204" max="8204" width="5.5546875" style="69" bestFit="1" customWidth="1"/>
    <col min="8205" max="8207" width="0" style="69" hidden="1" customWidth="1"/>
    <col min="8208" max="8208" width="8" style="69" bestFit="1" customWidth="1"/>
    <col min="8209" max="8209" width="8.6640625" style="69" customWidth="1"/>
    <col min="8210" max="8210" width="14.6640625" style="69" bestFit="1" customWidth="1"/>
    <col min="8211" max="8211" width="13.109375" style="69" bestFit="1" customWidth="1"/>
    <col min="8212" max="8212" width="12" style="69" bestFit="1" customWidth="1"/>
    <col min="8213" max="8213" width="13.33203125" style="69" bestFit="1" customWidth="1"/>
    <col min="8214" max="8214" width="14.6640625" style="69" bestFit="1" customWidth="1"/>
    <col min="8215" max="8448" width="8.88671875" style="69"/>
    <col min="8449" max="8449" width="0" style="69" hidden="1" customWidth="1"/>
    <col min="8450" max="8450" width="8.5546875" style="69" customWidth="1"/>
    <col min="8451" max="8451" width="0.109375" style="69" customWidth="1"/>
    <col min="8452" max="8452" width="11.5546875" style="69" bestFit="1" customWidth="1"/>
    <col min="8453" max="8455" width="8.88671875" style="69"/>
    <col min="8456" max="8456" width="11.33203125" style="69" bestFit="1" customWidth="1"/>
    <col min="8457" max="8458" width="8.88671875" style="69"/>
    <col min="8459" max="8459" width="5.33203125" style="69" bestFit="1" customWidth="1"/>
    <col min="8460" max="8460" width="5.5546875" style="69" bestFit="1" customWidth="1"/>
    <col min="8461" max="8463" width="0" style="69" hidden="1" customWidth="1"/>
    <col min="8464" max="8464" width="8" style="69" bestFit="1" customWidth="1"/>
    <col min="8465" max="8465" width="8.6640625" style="69" customWidth="1"/>
    <col min="8466" max="8466" width="14.6640625" style="69" bestFit="1" customWidth="1"/>
    <col min="8467" max="8467" width="13.109375" style="69" bestFit="1" customWidth="1"/>
    <col min="8468" max="8468" width="12" style="69" bestFit="1" customWidth="1"/>
    <col min="8469" max="8469" width="13.33203125" style="69" bestFit="1" customWidth="1"/>
    <col min="8470" max="8470" width="14.6640625" style="69" bestFit="1" customWidth="1"/>
    <col min="8471" max="8704" width="8.88671875" style="69"/>
    <col min="8705" max="8705" width="0" style="69" hidden="1" customWidth="1"/>
    <col min="8706" max="8706" width="8.5546875" style="69" customWidth="1"/>
    <col min="8707" max="8707" width="0.109375" style="69" customWidth="1"/>
    <col min="8708" max="8708" width="11.5546875" style="69" bestFit="1" customWidth="1"/>
    <col min="8709" max="8711" width="8.88671875" style="69"/>
    <col min="8712" max="8712" width="11.33203125" style="69" bestFit="1" customWidth="1"/>
    <col min="8713" max="8714" width="8.88671875" style="69"/>
    <col min="8715" max="8715" width="5.33203125" style="69" bestFit="1" customWidth="1"/>
    <col min="8716" max="8716" width="5.5546875" style="69" bestFit="1" customWidth="1"/>
    <col min="8717" max="8719" width="0" style="69" hidden="1" customWidth="1"/>
    <col min="8720" max="8720" width="8" style="69" bestFit="1" customWidth="1"/>
    <col min="8721" max="8721" width="8.6640625" style="69" customWidth="1"/>
    <col min="8722" max="8722" width="14.6640625" style="69" bestFit="1" customWidth="1"/>
    <col min="8723" max="8723" width="13.109375" style="69" bestFit="1" customWidth="1"/>
    <col min="8724" max="8724" width="12" style="69" bestFit="1" customWidth="1"/>
    <col min="8725" max="8725" width="13.33203125" style="69" bestFit="1" customWidth="1"/>
    <col min="8726" max="8726" width="14.6640625" style="69" bestFit="1" customWidth="1"/>
    <col min="8727" max="8960" width="8.88671875" style="69"/>
    <col min="8961" max="8961" width="0" style="69" hidden="1" customWidth="1"/>
    <col min="8962" max="8962" width="8.5546875" style="69" customWidth="1"/>
    <col min="8963" max="8963" width="0.109375" style="69" customWidth="1"/>
    <col min="8964" max="8964" width="11.5546875" style="69" bestFit="1" customWidth="1"/>
    <col min="8965" max="8967" width="8.88671875" style="69"/>
    <col min="8968" max="8968" width="11.33203125" style="69" bestFit="1" customWidth="1"/>
    <col min="8969" max="8970" width="8.88671875" style="69"/>
    <col min="8971" max="8971" width="5.33203125" style="69" bestFit="1" customWidth="1"/>
    <col min="8972" max="8972" width="5.5546875" style="69" bestFit="1" customWidth="1"/>
    <col min="8973" max="8975" width="0" style="69" hidden="1" customWidth="1"/>
    <col min="8976" max="8976" width="8" style="69" bestFit="1" customWidth="1"/>
    <col min="8977" max="8977" width="8.6640625" style="69" customWidth="1"/>
    <col min="8978" max="8978" width="14.6640625" style="69" bestFit="1" customWidth="1"/>
    <col min="8979" max="8979" width="13.109375" style="69" bestFit="1" customWidth="1"/>
    <col min="8980" max="8980" width="12" style="69" bestFit="1" customWidth="1"/>
    <col min="8981" max="8981" width="13.33203125" style="69" bestFit="1" customWidth="1"/>
    <col min="8982" max="8982" width="14.6640625" style="69" bestFit="1" customWidth="1"/>
    <col min="8983" max="9216" width="8.88671875" style="69"/>
    <col min="9217" max="9217" width="0" style="69" hidden="1" customWidth="1"/>
    <col min="9218" max="9218" width="8.5546875" style="69" customWidth="1"/>
    <col min="9219" max="9219" width="0.109375" style="69" customWidth="1"/>
    <col min="9220" max="9220" width="11.5546875" style="69" bestFit="1" customWidth="1"/>
    <col min="9221" max="9223" width="8.88671875" style="69"/>
    <col min="9224" max="9224" width="11.33203125" style="69" bestFit="1" customWidth="1"/>
    <col min="9225" max="9226" width="8.88671875" style="69"/>
    <col min="9227" max="9227" width="5.33203125" style="69" bestFit="1" customWidth="1"/>
    <col min="9228" max="9228" width="5.5546875" style="69" bestFit="1" customWidth="1"/>
    <col min="9229" max="9231" width="0" style="69" hidden="1" customWidth="1"/>
    <col min="9232" max="9232" width="8" style="69" bestFit="1" customWidth="1"/>
    <col min="9233" max="9233" width="8.6640625" style="69" customWidth="1"/>
    <col min="9234" max="9234" width="14.6640625" style="69" bestFit="1" customWidth="1"/>
    <col min="9235" max="9235" width="13.109375" style="69" bestFit="1" customWidth="1"/>
    <col min="9236" max="9236" width="12" style="69" bestFit="1" customWidth="1"/>
    <col min="9237" max="9237" width="13.33203125" style="69" bestFit="1" customWidth="1"/>
    <col min="9238" max="9238" width="14.6640625" style="69" bestFit="1" customWidth="1"/>
    <col min="9239" max="9472" width="8.88671875" style="69"/>
    <col min="9473" max="9473" width="0" style="69" hidden="1" customWidth="1"/>
    <col min="9474" max="9474" width="8.5546875" style="69" customWidth="1"/>
    <col min="9475" max="9475" width="0.109375" style="69" customWidth="1"/>
    <col min="9476" max="9476" width="11.5546875" style="69" bestFit="1" customWidth="1"/>
    <col min="9477" max="9479" width="8.88671875" style="69"/>
    <col min="9480" max="9480" width="11.33203125" style="69" bestFit="1" customWidth="1"/>
    <col min="9481" max="9482" width="8.88671875" style="69"/>
    <col min="9483" max="9483" width="5.33203125" style="69" bestFit="1" customWidth="1"/>
    <col min="9484" max="9484" width="5.5546875" style="69" bestFit="1" customWidth="1"/>
    <col min="9485" max="9487" width="0" style="69" hidden="1" customWidth="1"/>
    <col min="9488" max="9488" width="8" style="69" bestFit="1" customWidth="1"/>
    <col min="9489" max="9489" width="8.6640625" style="69" customWidth="1"/>
    <col min="9490" max="9490" width="14.6640625" style="69" bestFit="1" customWidth="1"/>
    <col min="9491" max="9491" width="13.109375" style="69" bestFit="1" customWidth="1"/>
    <col min="9492" max="9492" width="12" style="69" bestFit="1" customWidth="1"/>
    <col min="9493" max="9493" width="13.33203125" style="69" bestFit="1" customWidth="1"/>
    <col min="9494" max="9494" width="14.6640625" style="69" bestFit="1" customWidth="1"/>
    <col min="9495" max="9728" width="8.88671875" style="69"/>
    <col min="9729" max="9729" width="0" style="69" hidden="1" customWidth="1"/>
    <col min="9730" max="9730" width="8.5546875" style="69" customWidth="1"/>
    <col min="9731" max="9731" width="0.109375" style="69" customWidth="1"/>
    <col min="9732" max="9732" width="11.5546875" style="69" bestFit="1" customWidth="1"/>
    <col min="9733" max="9735" width="8.88671875" style="69"/>
    <col min="9736" max="9736" width="11.33203125" style="69" bestFit="1" customWidth="1"/>
    <col min="9737" max="9738" width="8.88671875" style="69"/>
    <col min="9739" max="9739" width="5.33203125" style="69" bestFit="1" customWidth="1"/>
    <col min="9740" max="9740" width="5.5546875" style="69" bestFit="1" customWidth="1"/>
    <col min="9741" max="9743" width="0" style="69" hidden="1" customWidth="1"/>
    <col min="9744" max="9744" width="8" style="69" bestFit="1" customWidth="1"/>
    <col min="9745" max="9745" width="8.6640625" style="69" customWidth="1"/>
    <col min="9746" max="9746" width="14.6640625" style="69" bestFit="1" customWidth="1"/>
    <col min="9747" max="9747" width="13.109375" style="69" bestFit="1" customWidth="1"/>
    <col min="9748" max="9748" width="12" style="69" bestFit="1" customWidth="1"/>
    <col min="9749" max="9749" width="13.33203125" style="69" bestFit="1" customWidth="1"/>
    <col min="9750" max="9750" width="14.6640625" style="69" bestFit="1" customWidth="1"/>
    <col min="9751" max="9984" width="8.88671875" style="69"/>
    <col min="9985" max="9985" width="0" style="69" hidden="1" customWidth="1"/>
    <col min="9986" max="9986" width="8.5546875" style="69" customWidth="1"/>
    <col min="9987" max="9987" width="0.109375" style="69" customWidth="1"/>
    <col min="9988" max="9988" width="11.5546875" style="69" bestFit="1" customWidth="1"/>
    <col min="9989" max="9991" width="8.88671875" style="69"/>
    <col min="9992" max="9992" width="11.33203125" style="69" bestFit="1" customWidth="1"/>
    <col min="9993" max="9994" width="8.88671875" style="69"/>
    <col min="9995" max="9995" width="5.33203125" style="69" bestFit="1" customWidth="1"/>
    <col min="9996" max="9996" width="5.5546875" style="69" bestFit="1" customWidth="1"/>
    <col min="9997" max="9999" width="0" style="69" hidden="1" customWidth="1"/>
    <col min="10000" max="10000" width="8" style="69" bestFit="1" customWidth="1"/>
    <col min="10001" max="10001" width="8.6640625" style="69" customWidth="1"/>
    <col min="10002" max="10002" width="14.6640625" style="69" bestFit="1" customWidth="1"/>
    <col min="10003" max="10003" width="13.109375" style="69" bestFit="1" customWidth="1"/>
    <col min="10004" max="10004" width="12" style="69" bestFit="1" customWidth="1"/>
    <col min="10005" max="10005" width="13.33203125" style="69" bestFit="1" customWidth="1"/>
    <col min="10006" max="10006" width="14.6640625" style="69" bestFit="1" customWidth="1"/>
    <col min="10007" max="10240" width="8.88671875" style="69"/>
    <col min="10241" max="10241" width="0" style="69" hidden="1" customWidth="1"/>
    <col min="10242" max="10242" width="8.5546875" style="69" customWidth="1"/>
    <col min="10243" max="10243" width="0.109375" style="69" customWidth="1"/>
    <col min="10244" max="10244" width="11.5546875" style="69" bestFit="1" customWidth="1"/>
    <col min="10245" max="10247" width="8.88671875" style="69"/>
    <col min="10248" max="10248" width="11.33203125" style="69" bestFit="1" customWidth="1"/>
    <col min="10249" max="10250" width="8.88671875" style="69"/>
    <col min="10251" max="10251" width="5.33203125" style="69" bestFit="1" customWidth="1"/>
    <col min="10252" max="10252" width="5.5546875" style="69" bestFit="1" customWidth="1"/>
    <col min="10253" max="10255" width="0" style="69" hidden="1" customWidth="1"/>
    <col min="10256" max="10256" width="8" style="69" bestFit="1" customWidth="1"/>
    <col min="10257" max="10257" width="8.6640625" style="69" customWidth="1"/>
    <col min="10258" max="10258" width="14.6640625" style="69" bestFit="1" customWidth="1"/>
    <col min="10259" max="10259" width="13.109375" style="69" bestFit="1" customWidth="1"/>
    <col min="10260" max="10260" width="12" style="69" bestFit="1" customWidth="1"/>
    <col min="10261" max="10261" width="13.33203125" style="69" bestFit="1" customWidth="1"/>
    <col min="10262" max="10262" width="14.6640625" style="69" bestFit="1" customWidth="1"/>
    <col min="10263" max="10496" width="8.88671875" style="69"/>
    <col min="10497" max="10497" width="0" style="69" hidden="1" customWidth="1"/>
    <col min="10498" max="10498" width="8.5546875" style="69" customWidth="1"/>
    <col min="10499" max="10499" width="0.109375" style="69" customWidth="1"/>
    <col min="10500" max="10500" width="11.5546875" style="69" bestFit="1" customWidth="1"/>
    <col min="10501" max="10503" width="8.88671875" style="69"/>
    <col min="10504" max="10504" width="11.33203125" style="69" bestFit="1" customWidth="1"/>
    <col min="10505" max="10506" width="8.88671875" style="69"/>
    <col min="10507" max="10507" width="5.33203125" style="69" bestFit="1" customWidth="1"/>
    <col min="10508" max="10508" width="5.5546875" style="69" bestFit="1" customWidth="1"/>
    <col min="10509" max="10511" width="0" style="69" hidden="1" customWidth="1"/>
    <col min="10512" max="10512" width="8" style="69" bestFit="1" customWidth="1"/>
    <col min="10513" max="10513" width="8.6640625" style="69" customWidth="1"/>
    <col min="10514" max="10514" width="14.6640625" style="69" bestFit="1" customWidth="1"/>
    <col min="10515" max="10515" width="13.109375" style="69" bestFit="1" customWidth="1"/>
    <col min="10516" max="10516" width="12" style="69" bestFit="1" customWidth="1"/>
    <col min="10517" max="10517" width="13.33203125" style="69" bestFit="1" customWidth="1"/>
    <col min="10518" max="10518" width="14.6640625" style="69" bestFit="1" customWidth="1"/>
    <col min="10519" max="10752" width="8.88671875" style="69"/>
    <col min="10753" max="10753" width="0" style="69" hidden="1" customWidth="1"/>
    <col min="10754" max="10754" width="8.5546875" style="69" customWidth="1"/>
    <col min="10755" max="10755" width="0.109375" style="69" customWidth="1"/>
    <col min="10756" max="10756" width="11.5546875" style="69" bestFit="1" customWidth="1"/>
    <col min="10757" max="10759" width="8.88671875" style="69"/>
    <col min="10760" max="10760" width="11.33203125" style="69" bestFit="1" customWidth="1"/>
    <col min="10761" max="10762" width="8.88671875" style="69"/>
    <col min="10763" max="10763" width="5.33203125" style="69" bestFit="1" customWidth="1"/>
    <col min="10764" max="10764" width="5.5546875" style="69" bestFit="1" customWidth="1"/>
    <col min="10765" max="10767" width="0" style="69" hidden="1" customWidth="1"/>
    <col min="10768" max="10768" width="8" style="69" bestFit="1" customWidth="1"/>
    <col min="10769" max="10769" width="8.6640625" style="69" customWidth="1"/>
    <col min="10770" max="10770" width="14.6640625" style="69" bestFit="1" customWidth="1"/>
    <col min="10771" max="10771" width="13.109375" style="69" bestFit="1" customWidth="1"/>
    <col min="10772" max="10772" width="12" style="69" bestFit="1" customWidth="1"/>
    <col min="10773" max="10773" width="13.33203125" style="69" bestFit="1" customWidth="1"/>
    <col min="10774" max="10774" width="14.6640625" style="69" bestFit="1" customWidth="1"/>
    <col min="10775" max="11008" width="8.88671875" style="69"/>
    <col min="11009" max="11009" width="0" style="69" hidden="1" customWidth="1"/>
    <col min="11010" max="11010" width="8.5546875" style="69" customWidth="1"/>
    <col min="11011" max="11011" width="0.109375" style="69" customWidth="1"/>
    <col min="11012" max="11012" width="11.5546875" style="69" bestFit="1" customWidth="1"/>
    <col min="11013" max="11015" width="8.88671875" style="69"/>
    <col min="11016" max="11016" width="11.33203125" style="69" bestFit="1" customWidth="1"/>
    <col min="11017" max="11018" width="8.88671875" style="69"/>
    <col min="11019" max="11019" width="5.33203125" style="69" bestFit="1" customWidth="1"/>
    <col min="11020" max="11020" width="5.5546875" style="69" bestFit="1" customWidth="1"/>
    <col min="11021" max="11023" width="0" style="69" hidden="1" customWidth="1"/>
    <col min="11024" max="11024" width="8" style="69" bestFit="1" customWidth="1"/>
    <col min="11025" max="11025" width="8.6640625" style="69" customWidth="1"/>
    <col min="11026" max="11026" width="14.6640625" style="69" bestFit="1" customWidth="1"/>
    <col min="11027" max="11027" width="13.109375" style="69" bestFit="1" customWidth="1"/>
    <col min="11028" max="11028" width="12" style="69" bestFit="1" customWidth="1"/>
    <col min="11029" max="11029" width="13.33203125" style="69" bestFit="1" customWidth="1"/>
    <col min="11030" max="11030" width="14.6640625" style="69" bestFit="1" customWidth="1"/>
    <col min="11031" max="11264" width="8.88671875" style="69"/>
    <col min="11265" max="11265" width="0" style="69" hidden="1" customWidth="1"/>
    <col min="11266" max="11266" width="8.5546875" style="69" customWidth="1"/>
    <col min="11267" max="11267" width="0.109375" style="69" customWidth="1"/>
    <col min="11268" max="11268" width="11.5546875" style="69" bestFit="1" customWidth="1"/>
    <col min="11269" max="11271" width="8.88671875" style="69"/>
    <col min="11272" max="11272" width="11.33203125" style="69" bestFit="1" customWidth="1"/>
    <col min="11273" max="11274" width="8.88671875" style="69"/>
    <col min="11275" max="11275" width="5.33203125" style="69" bestFit="1" customWidth="1"/>
    <col min="11276" max="11276" width="5.5546875" style="69" bestFit="1" customWidth="1"/>
    <col min="11277" max="11279" width="0" style="69" hidden="1" customWidth="1"/>
    <col min="11280" max="11280" width="8" style="69" bestFit="1" customWidth="1"/>
    <col min="11281" max="11281" width="8.6640625" style="69" customWidth="1"/>
    <col min="11282" max="11282" width="14.6640625" style="69" bestFit="1" customWidth="1"/>
    <col min="11283" max="11283" width="13.109375" style="69" bestFit="1" customWidth="1"/>
    <col min="11284" max="11284" width="12" style="69" bestFit="1" customWidth="1"/>
    <col min="11285" max="11285" width="13.33203125" style="69" bestFit="1" customWidth="1"/>
    <col min="11286" max="11286" width="14.6640625" style="69" bestFit="1" customWidth="1"/>
    <col min="11287" max="11520" width="8.88671875" style="69"/>
    <col min="11521" max="11521" width="0" style="69" hidden="1" customWidth="1"/>
    <col min="11522" max="11522" width="8.5546875" style="69" customWidth="1"/>
    <col min="11523" max="11523" width="0.109375" style="69" customWidth="1"/>
    <col min="11524" max="11524" width="11.5546875" style="69" bestFit="1" customWidth="1"/>
    <col min="11525" max="11527" width="8.88671875" style="69"/>
    <col min="11528" max="11528" width="11.33203125" style="69" bestFit="1" customWidth="1"/>
    <col min="11529" max="11530" width="8.88671875" style="69"/>
    <col min="11531" max="11531" width="5.33203125" style="69" bestFit="1" customWidth="1"/>
    <col min="11532" max="11532" width="5.5546875" style="69" bestFit="1" customWidth="1"/>
    <col min="11533" max="11535" width="0" style="69" hidden="1" customWidth="1"/>
    <col min="11536" max="11536" width="8" style="69" bestFit="1" customWidth="1"/>
    <col min="11537" max="11537" width="8.6640625" style="69" customWidth="1"/>
    <col min="11538" max="11538" width="14.6640625" style="69" bestFit="1" customWidth="1"/>
    <col min="11539" max="11539" width="13.109375" style="69" bestFit="1" customWidth="1"/>
    <col min="11540" max="11540" width="12" style="69" bestFit="1" customWidth="1"/>
    <col min="11541" max="11541" width="13.33203125" style="69" bestFit="1" customWidth="1"/>
    <col min="11542" max="11542" width="14.6640625" style="69" bestFit="1" customWidth="1"/>
    <col min="11543" max="11776" width="8.88671875" style="69"/>
    <col min="11777" max="11777" width="0" style="69" hidden="1" customWidth="1"/>
    <col min="11778" max="11778" width="8.5546875" style="69" customWidth="1"/>
    <col min="11779" max="11779" width="0.109375" style="69" customWidth="1"/>
    <col min="11780" max="11780" width="11.5546875" style="69" bestFit="1" customWidth="1"/>
    <col min="11781" max="11783" width="8.88671875" style="69"/>
    <col min="11784" max="11784" width="11.33203125" style="69" bestFit="1" customWidth="1"/>
    <col min="11785" max="11786" width="8.88671875" style="69"/>
    <col min="11787" max="11787" width="5.33203125" style="69" bestFit="1" customWidth="1"/>
    <col min="11788" max="11788" width="5.5546875" style="69" bestFit="1" customWidth="1"/>
    <col min="11789" max="11791" width="0" style="69" hidden="1" customWidth="1"/>
    <col min="11792" max="11792" width="8" style="69" bestFit="1" customWidth="1"/>
    <col min="11793" max="11793" width="8.6640625" style="69" customWidth="1"/>
    <col min="11794" max="11794" width="14.6640625" style="69" bestFit="1" customWidth="1"/>
    <col min="11795" max="11795" width="13.109375" style="69" bestFit="1" customWidth="1"/>
    <col min="11796" max="11796" width="12" style="69" bestFit="1" customWidth="1"/>
    <col min="11797" max="11797" width="13.33203125" style="69" bestFit="1" customWidth="1"/>
    <col min="11798" max="11798" width="14.6640625" style="69" bestFit="1" customWidth="1"/>
    <col min="11799" max="12032" width="8.88671875" style="69"/>
    <col min="12033" max="12033" width="0" style="69" hidden="1" customWidth="1"/>
    <col min="12034" max="12034" width="8.5546875" style="69" customWidth="1"/>
    <col min="12035" max="12035" width="0.109375" style="69" customWidth="1"/>
    <col min="12036" max="12036" width="11.5546875" style="69" bestFit="1" customWidth="1"/>
    <col min="12037" max="12039" width="8.88671875" style="69"/>
    <col min="12040" max="12040" width="11.33203125" style="69" bestFit="1" customWidth="1"/>
    <col min="12041" max="12042" width="8.88671875" style="69"/>
    <col min="12043" max="12043" width="5.33203125" style="69" bestFit="1" customWidth="1"/>
    <col min="12044" max="12044" width="5.5546875" style="69" bestFit="1" customWidth="1"/>
    <col min="12045" max="12047" width="0" style="69" hidden="1" customWidth="1"/>
    <col min="12048" max="12048" width="8" style="69" bestFit="1" customWidth="1"/>
    <col min="12049" max="12049" width="8.6640625" style="69" customWidth="1"/>
    <col min="12050" max="12050" width="14.6640625" style="69" bestFit="1" customWidth="1"/>
    <col min="12051" max="12051" width="13.109375" style="69" bestFit="1" customWidth="1"/>
    <col min="12052" max="12052" width="12" style="69" bestFit="1" customWidth="1"/>
    <col min="12053" max="12053" width="13.33203125" style="69" bestFit="1" customWidth="1"/>
    <col min="12054" max="12054" width="14.6640625" style="69" bestFit="1" customWidth="1"/>
    <col min="12055" max="12288" width="8.88671875" style="69"/>
    <col min="12289" max="12289" width="0" style="69" hidden="1" customWidth="1"/>
    <col min="12290" max="12290" width="8.5546875" style="69" customWidth="1"/>
    <col min="12291" max="12291" width="0.109375" style="69" customWidth="1"/>
    <col min="12292" max="12292" width="11.5546875" style="69" bestFit="1" customWidth="1"/>
    <col min="12293" max="12295" width="8.88671875" style="69"/>
    <col min="12296" max="12296" width="11.33203125" style="69" bestFit="1" customWidth="1"/>
    <col min="12297" max="12298" width="8.88671875" style="69"/>
    <col min="12299" max="12299" width="5.33203125" style="69" bestFit="1" customWidth="1"/>
    <col min="12300" max="12300" width="5.5546875" style="69" bestFit="1" customWidth="1"/>
    <col min="12301" max="12303" width="0" style="69" hidden="1" customWidth="1"/>
    <col min="12304" max="12304" width="8" style="69" bestFit="1" customWidth="1"/>
    <col min="12305" max="12305" width="8.6640625" style="69" customWidth="1"/>
    <col min="12306" max="12306" width="14.6640625" style="69" bestFit="1" customWidth="1"/>
    <col min="12307" max="12307" width="13.109375" style="69" bestFit="1" customWidth="1"/>
    <col min="12308" max="12308" width="12" style="69" bestFit="1" customWidth="1"/>
    <col min="12309" max="12309" width="13.33203125" style="69" bestFit="1" customWidth="1"/>
    <col min="12310" max="12310" width="14.6640625" style="69" bestFit="1" customWidth="1"/>
    <col min="12311" max="12544" width="8.88671875" style="69"/>
    <col min="12545" max="12545" width="0" style="69" hidden="1" customWidth="1"/>
    <col min="12546" max="12546" width="8.5546875" style="69" customWidth="1"/>
    <col min="12547" max="12547" width="0.109375" style="69" customWidth="1"/>
    <col min="12548" max="12548" width="11.5546875" style="69" bestFit="1" customWidth="1"/>
    <col min="12549" max="12551" width="8.88671875" style="69"/>
    <col min="12552" max="12552" width="11.33203125" style="69" bestFit="1" customWidth="1"/>
    <col min="12553" max="12554" width="8.88671875" style="69"/>
    <col min="12555" max="12555" width="5.33203125" style="69" bestFit="1" customWidth="1"/>
    <col min="12556" max="12556" width="5.5546875" style="69" bestFit="1" customWidth="1"/>
    <col min="12557" max="12559" width="0" style="69" hidden="1" customWidth="1"/>
    <col min="12560" max="12560" width="8" style="69" bestFit="1" customWidth="1"/>
    <col min="12561" max="12561" width="8.6640625" style="69" customWidth="1"/>
    <col min="12562" max="12562" width="14.6640625" style="69" bestFit="1" customWidth="1"/>
    <col min="12563" max="12563" width="13.109375" style="69" bestFit="1" customWidth="1"/>
    <col min="12564" max="12564" width="12" style="69" bestFit="1" customWidth="1"/>
    <col min="12565" max="12565" width="13.33203125" style="69" bestFit="1" customWidth="1"/>
    <col min="12566" max="12566" width="14.6640625" style="69" bestFit="1" customWidth="1"/>
    <col min="12567" max="12800" width="8.88671875" style="69"/>
    <col min="12801" max="12801" width="0" style="69" hidden="1" customWidth="1"/>
    <col min="12802" max="12802" width="8.5546875" style="69" customWidth="1"/>
    <col min="12803" max="12803" width="0.109375" style="69" customWidth="1"/>
    <col min="12804" max="12804" width="11.5546875" style="69" bestFit="1" customWidth="1"/>
    <col min="12805" max="12807" width="8.88671875" style="69"/>
    <col min="12808" max="12808" width="11.33203125" style="69" bestFit="1" customWidth="1"/>
    <col min="12809" max="12810" width="8.88671875" style="69"/>
    <col min="12811" max="12811" width="5.33203125" style="69" bestFit="1" customWidth="1"/>
    <col min="12812" max="12812" width="5.5546875" style="69" bestFit="1" customWidth="1"/>
    <col min="12813" max="12815" width="0" style="69" hidden="1" customWidth="1"/>
    <col min="12816" max="12816" width="8" style="69" bestFit="1" customWidth="1"/>
    <col min="12817" max="12817" width="8.6640625" style="69" customWidth="1"/>
    <col min="12818" max="12818" width="14.6640625" style="69" bestFit="1" customWidth="1"/>
    <col min="12819" max="12819" width="13.109375" style="69" bestFit="1" customWidth="1"/>
    <col min="12820" max="12820" width="12" style="69" bestFit="1" customWidth="1"/>
    <col min="12821" max="12821" width="13.33203125" style="69" bestFit="1" customWidth="1"/>
    <col min="12822" max="12822" width="14.6640625" style="69" bestFit="1" customWidth="1"/>
    <col min="12823" max="13056" width="8.88671875" style="69"/>
    <col min="13057" max="13057" width="0" style="69" hidden="1" customWidth="1"/>
    <col min="13058" max="13058" width="8.5546875" style="69" customWidth="1"/>
    <col min="13059" max="13059" width="0.109375" style="69" customWidth="1"/>
    <col min="13060" max="13060" width="11.5546875" style="69" bestFit="1" customWidth="1"/>
    <col min="13061" max="13063" width="8.88671875" style="69"/>
    <col min="13064" max="13064" width="11.33203125" style="69" bestFit="1" customWidth="1"/>
    <col min="13065" max="13066" width="8.88671875" style="69"/>
    <col min="13067" max="13067" width="5.33203125" style="69" bestFit="1" customWidth="1"/>
    <col min="13068" max="13068" width="5.5546875" style="69" bestFit="1" customWidth="1"/>
    <col min="13069" max="13071" width="0" style="69" hidden="1" customWidth="1"/>
    <col min="13072" max="13072" width="8" style="69" bestFit="1" customWidth="1"/>
    <col min="13073" max="13073" width="8.6640625" style="69" customWidth="1"/>
    <col min="13074" max="13074" width="14.6640625" style="69" bestFit="1" customWidth="1"/>
    <col min="13075" max="13075" width="13.109375" style="69" bestFit="1" customWidth="1"/>
    <col min="13076" max="13076" width="12" style="69" bestFit="1" customWidth="1"/>
    <col min="13077" max="13077" width="13.33203125" style="69" bestFit="1" customWidth="1"/>
    <col min="13078" max="13078" width="14.6640625" style="69" bestFit="1" customWidth="1"/>
    <col min="13079" max="13312" width="8.88671875" style="69"/>
    <col min="13313" max="13313" width="0" style="69" hidden="1" customWidth="1"/>
    <col min="13314" max="13314" width="8.5546875" style="69" customWidth="1"/>
    <col min="13315" max="13315" width="0.109375" style="69" customWidth="1"/>
    <col min="13316" max="13316" width="11.5546875" style="69" bestFit="1" customWidth="1"/>
    <col min="13317" max="13319" width="8.88671875" style="69"/>
    <col min="13320" max="13320" width="11.33203125" style="69" bestFit="1" customWidth="1"/>
    <col min="13321" max="13322" width="8.88671875" style="69"/>
    <col min="13323" max="13323" width="5.33203125" style="69" bestFit="1" customWidth="1"/>
    <col min="13324" max="13324" width="5.5546875" style="69" bestFit="1" customWidth="1"/>
    <col min="13325" max="13327" width="0" style="69" hidden="1" customWidth="1"/>
    <col min="13328" max="13328" width="8" style="69" bestFit="1" customWidth="1"/>
    <col min="13329" max="13329" width="8.6640625" style="69" customWidth="1"/>
    <col min="13330" max="13330" width="14.6640625" style="69" bestFit="1" customWidth="1"/>
    <col min="13331" max="13331" width="13.109375" style="69" bestFit="1" customWidth="1"/>
    <col min="13332" max="13332" width="12" style="69" bestFit="1" customWidth="1"/>
    <col min="13333" max="13333" width="13.33203125" style="69" bestFit="1" customWidth="1"/>
    <col min="13334" max="13334" width="14.6640625" style="69" bestFit="1" customWidth="1"/>
    <col min="13335" max="13568" width="8.88671875" style="69"/>
    <col min="13569" max="13569" width="0" style="69" hidden="1" customWidth="1"/>
    <col min="13570" max="13570" width="8.5546875" style="69" customWidth="1"/>
    <col min="13571" max="13571" width="0.109375" style="69" customWidth="1"/>
    <col min="13572" max="13572" width="11.5546875" style="69" bestFit="1" customWidth="1"/>
    <col min="13573" max="13575" width="8.88671875" style="69"/>
    <col min="13576" max="13576" width="11.33203125" style="69" bestFit="1" customWidth="1"/>
    <col min="13577" max="13578" width="8.88671875" style="69"/>
    <col min="13579" max="13579" width="5.33203125" style="69" bestFit="1" customWidth="1"/>
    <col min="13580" max="13580" width="5.5546875" style="69" bestFit="1" customWidth="1"/>
    <col min="13581" max="13583" width="0" style="69" hidden="1" customWidth="1"/>
    <col min="13584" max="13584" width="8" style="69" bestFit="1" customWidth="1"/>
    <col min="13585" max="13585" width="8.6640625" style="69" customWidth="1"/>
    <col min="13586" max="13586" width="14.6640625" style="69" bestFit="1" customWidth="1"/>
    <col min="13587" max="13587" width="13.109375" style="69" bestFit="1" customWidth="1"/>
    <col min="13588" max="13588" width="12" style="69" bestFit="1" customWidth="1"/>
    <col min="13589" max="13589" width="13.33203125" style="69" bestFit="1" customWidth="1"/>
    <col min="13590" max="13590" width="14.6640625" style="69" bestFit="1" customWidth="1"/>
    <col min="13591" max="13824" width="8.88671875" style="69"/>
    <col min="13825" max="13825" width="0" style="69" hidden="1" customWidth="1"/>
    <col min="13826" max="13826" width="8.5546875" style="69" customWidth="1"/>
    <col min="13827" max="13827" width="0.109375" style="69" customWidth="1"/>
    <col min="13828" max="13828" width="11.5546875" style="69" bestFit="1" customWidth="1"/>
    <col min="13829" max="13831" width="8.88671875" style="69"/>
    <col min="13832" max="13832" width="11.33203125" style="69" bestFit="1" customWidth="1"/>
    <col min="13833" max="13834" width="8.88671875" style="69"/>
    <col min="13835" max="13835" width="5.33203125" style="69" bestFit="1" customWidth="1"/>
    <col min="13836" max="13836" width="5.5546875" style="69" bestFit="1" customWidth="1"/>
    <col min="13837" max="13839" width="0" style="69" hidden="1" customWidth="1"/>
    <col min="13840" max="13840" width="8" style="69" bestFit="1" customWidth="1"/>
    <col min="13841" max="13841" width="8.6640625" style="69" customWidth="1"/>
    <col min="13842" max="13842" width="14.6640625" style="69" bestFit="1" customWidth="1"/>
    <col min="13843" max="13843" width="13.109375" style="69" bestFit="1" customWidth="1"/>
    <col min="13844" max="13844" width="12" style="69" bestFit="1" customWidth="1"/>
    <col min="13845" max="13845" width="13.33203125" style="69" bestFit="1" customWidth="1"/>
    <col min="13846" max="13846" width="14.6640625" style="69" bestFit="1" customWidth="1"/>
    <col min="13847" max="14080" width="8.88671875" style="69"/>
    <col min="14081" max="14081" width="0" style="69" hidden="1" customWidth="1"/>
    <col min="14082" max="14082" width="8.5546875" style="69" customWidth="1"/>
    <col min="14083" max="14083" width="0.109375" style="69" customWidth="1"/>
    <col min="14084" max="14084" width="11.5546875" style="69" bestFit="1" customWidth="1"/>
    <col min="14085" max="14087" width="8.88671875" style="69"/>
    <col min="14088" max="14088" width="11.33203125" style="69" bestFit="1" customWidth="1"/>
    <col min="14089" max="14090" width="8.88671875" style="69"/>
    <col min="14091" max="14091" width="5.33203125" style="69" bestFit="1" customWidth="1"/>
    <col min="14092" max="14092" width="5.5546875" style="69" bestFit="1" customWidth="1"/>
    <col min="14093" max="14095" width="0" style="69" hidden="1" customWidth="1"/>
    <col min="14096" max="14096" width="8" style="69" bestFit="1" customWidth="1"/>
    <col min="14097" max="14097" width="8.6640625" style="69" customWidth="1"/>
    <col min="14098" max="14098" width="14.6640625" style="69" bestFit="1" customWidth="1"/>
    <col min="14099" max="14099" width="13.109375" style="69" bestFit="1" customWidth="1"/>
    <col min="14100" max="14100" width="12" style="69" bestFit="1" customWidth="1"/>
    <col min="14101" max="14101" width="13.33203125" style="69" bestFit="1" customWidth="1"/>
    <col min="14102" max="14102" width="14.6640625" style="69" bestFit="1" customWidth="1"/>
    <col min="14103" max="14336" width="8.88671875" style="69"/>
    <col min="14337" max="14337" width="0" style="69" hidden="1" customWidth="1"/>
    <col min="14338" max="14338" width="8.5546875" style="69" customWidth="1"/>
    <col min="14339" max="14339" width="0.109375" style="69" customWidth="1"/>
    <col min="14340" max="14340" width="11.5546875" style="69" bestFit="1" customWidth="1"/>
    <col min="14341" max="14343" width="8.88671875" style="69"/>
    <col min="14344" max="14344" width="11.33203125" style="69" bestFit="1" customWidth="1"/>
    <col min="14345" max="14346" width="8.88671875" style="69"/>
    <col min="14347" max="14347" width="5.33203125" style="69" bestFit="1" customWidth="1"/>
    <col min="14348" max="14348" width="5.5546875" style="69" bestFit="1" customWidth="1"/>
    <col min="14349" max="14351" width="0" style="69" hidden="1" customWidth="1"/>
    <col min="14352" max="14352" width="8" style="69" bestFit="1" customWidth="1"/>
    <col min="14353" max="14353" width="8.6640625" style="69" customWidth="1"/>
    <col min="14354" max="14354" width="14.6640625" style="69" bestFit="1" customWidth="1"/>
    <col min="14355" max="14355" width="13.109375" style="69" bestFit="1" customWidth="1"/>
    <col min="14356" max="14356" width="12" style="69" bestFit="1" customWidth="1"/>
    <col min="14357" max="14357" width="13.33203125" style="69" bestFit="1" customWidth="1"/>
    <col min="14358" max="14358" width="14.6640625" style="69" bestFit="1" customWidth="1"/>
    <col min="14359" max="14592" width="8.88671875" style="69"/>
    <col min="14593" max="14593" width="0" style="69" hidden="1" customWidth="1"/>
    <col min="14594" max="14594" width="8.5546875" style="69" customWidth="1"/>
    <col min="14595" max="14595" width="0.109375" style="69" customWidth="1"/>
    <col min="14596" max="14596" width="11.5546875" style="69" bestFit="1" customWidth="1"/>
    <col min="14597" max="14599" width="8.88671875" style="69"/>
    <col min="14600" max="14600" width="11.33203125" style="69" bestFit="1" customWidth="1"/>
    <col min="14601" max="14602" width="8.88671875" style="69"/>
    <col min="14603" max="14603" width="5.33203125" style="69" bestFit="1" customWidth="1"/>
    <col min="14604" max="14604" width="5.5546875" style="69" bestFit="1" customWidth="1"/>
    <col min="14605" max="14607" width="0" style="69" hidden="1" customWidth="1"/>
    <col min="14608" max="14608" width="8" style="69" bestFit="1" customWidth="1"/>
    <col min="14609" max="14609" width="8.6640625" style="69" customWidth="1"/>
    <col min="14610" max="14610" width="14.6640625" style="69" bestFit="1" customWidth="1"/>
    <col min="14611" max="14611" width="13.109375" style="69" bestFit="1" customWidth="1"/>
    <col min="14612" max="14612" width="12" style="69" bestFit="1" customWidth="1"/>
    <col min="14613" max="14613" width="13.33203125" style="69" bestFit="1" customWidth="1"/>
    <col min="14614" max="14614" width="14.6640625" style="69" bestFit="1" customWidth="1"/>
    <col min="14615" max="14848" width="8.88671875" style="69"/>
    <col min="14849" max="14849" width="0" style="69" hidden="1" customWidth="1"/>
    <col min="14850" max="14850" width="8.5546875" style="69" customWidth="1"/>
    <col min="14851" max="14851" width="0.109375" style="69" customWidth="1"/>
    <col min="14852" max="14852" width="11.5546875" style="69" bestFit="1" customWidth="1"/>
    <col min="14853" max="14855" width="8.88671875" style="69"/>
    <col min="14856" max="14856" width="11.33203125" style="69" bestFit="1" customWidth="1"/>
    <col min="14857" max="14858" width="8.88671875" style="69"/>
    <col min="14859" max="14859" width="5.33203125" style="69" bestFit="1" customWidth="1"/>
    <col min="14860" max="14860" width="5.5546875" style="69" bestFit="1" customWidth="1"/>
    <col min="14861" max="14863" width="0" style="69" hidden="1" customWidth="1"/>
    <col min="14864" max="14864" width="8" style="69" bestFit="1" customWidth="1"/>
    <col min="14865" max="14865" width="8.6640625" style="69" customWidth="1"/>
    <col min="14866" max="14866" width="14.6640625" style="69" bestFit="1" customWidth="1"/>
    <col min="14867" max="14867" width="13.109375" style="69" bestFit="1" customWidth="1"/>
    <col min="14868" max="14868" width="12" style="69" bestFit="1" customWidth="1"/>
    <col min="14869" max="14869" width="13.33203125" style="69" bestFit="1" customWidth="1"/>
    <col min="14870" max="14870" width="14.6640625" style="69" bestFit="1" customWidth="1"/>
    <col min="14871" max="15104" width="8.88671875" style="69"/>
    <col min="15105" max="15105" width="0" style="69" hidden="1" customWidth="1"/>
    <col min="15106" max="15106" width="8.5546875" style="69" customWidth="1"/>
    <col min="15107" max="15107" width="0.109375" style="69" customWidth="1"/>
    <col min="15108" max="15108" width="11.5546875" style="69" bestFit="1" customWidth="1"/>
    <col min="15109" max="15111" width="8.88671875" style="69"/>
    <col min="15112" max="15112" width="11.33203125" style="69" bestFit="1" customWidth="1"/>
    <col min="15113" max="15114" width="8.88671875" style="69"/>
    <col min="15115" max="15115" width="5.33203125" style="69" bestFit="1" customWidth="1"/>
    <col min="15116" max="15116" width="5.5546875" style="69" bestFit="1" customWidth="1"/>
    <col min="15117" max="15119" width="0" style="69" hidden="1" customWidth="1"/>
    <col min="15120" max="15120" width="8" style="69" bestFit="1" customWidth="1"/>
    <col min="15121" max="15121" width="8.6640625" style="69" customWidth="1"/>
    <col min="15122" max="15122" width="14.6640625" style="69" bestFit="1" customWidth="1"/>
    <col min="15123" max="15123" width="13.109375" style="69" bestFit="1" customWidth="1"/>
    <col min="15124" max="15124" width="12" style="69" bestFit="1" customWidth="1"/>
    <col min="15125" max="15125" width="13.33203125" style="69" bestFit="1" customWidth="1"/>
    <col min="15126" max="15126" width="14.6640625" style="69" bestFit="1" customWidth="1"/>
    <col min="15127" max="15360" width="8.88671875" style="69"/>
    <col min="15361" max="15361" width="0" style="69" hidden="1" customWidth="1"/>
    <col min="15362" max="15362" width="8.5546875" style="69" customWidth="1"/>
    <col min="15363" max="15363" width="0.109375" style="69" customWidth="1"/>
    <col min="15364" max="15364" width="11.5546875" style="69" bestFit="1" customWidth="1"/>
    <col min="15365" max="15367" width="8.88671875" style="69"/>
    <col min="15368" max="15368" width="11.33203125" style="69" bestFit="1" customWidth="1"/>
    <col min="15369" max="15370" width="8.88671875" style="69"/>
    <col min="15371" max="15371" width="5.33203125" style="69" bestFit="1" customWidth="1"/>
    <col min="15372" max="15372" width="5.5546875" style="69" bestFit="1" customWidth="1"/>
    <col min="15373" max="15375" width="0" style="69" hidden="1" customWidth="1"/>
    <col min="15376" max="15376" width="8" style="69" bestFit="1" customWidth="1"/>
    <col min="15377" max="15377" width="8.6640625" style="69" customWidth="1"/>
    <col min="15378" max="15378" width="14.6640625" style="69" bestFit="1" customWidth="1"/>
    <col min="15379" max="15379" width="13.109375" style="69" bestFit="1" customWidth="1"/>
    <col min="15380" max="15380" width="12" style="69" bestFit="1" customWidth="1"/>
    <col min="15381" max="15381" width="13.33203125" style="69" bestFit="1" customWidth="1"/>
    <col min="15382" max="15382" width="14.6640625" style="69" bestFit="1" customWidth="1"/>
    <col min="15383" max="15616" width="8.88671875" style="69"/>
    <col min="15617" max="15617" width="0" style="69" hidden="1" customWidth="1"/>
    <col min="15618" max="15618" width="8.5546875" style="69" customWidth="1"/>
    <col min="15619" max="15619" width="0.109375" style="69" customWidth="1"/>
    <col min="15620" max="15620" width="11.5546875" style="69" bestFit="1" customWidth="1"/>
    <col min="15621" max="15623" width="8.88671875" style="69"/>
    <col min="15624" max="15624" width="11.33203125" style="69" bestFit="1" customWidth="1"/>
    <col min="15625" max="15626" width="8.88671875" style="69"/>
    <col min="15627" max="15627" width="5.33203125" style="69" bestFit="1" customWidth="1"/>
    <col min="15628" max="15628" width="5.5546875" style="69" bestFit="1" customWidth="1"/>
    <col min="15629" max="15631" width="0" style="69" hidden="1" customWidth="1"/>
    <col min="15632" max="15632" width="8" style="69" bestFit="1" customWidth="1"/>
    <col min="15633" max="15633" width="8.6640625" style="69" customWidth="1"/>
    <col min="15634" max="15634" width="14.6640625" style="69" bestFit="1" customWidth="1"/>
    <col min="15635" max="15635" width="13.109375" style="69" bestFit="1" customWidth="1"/>
    <col min="15636" max="15636" width="12" style="69" bestFit="1" customWidth="1"/>
    <col min="15637" max="15637" width="13.33203125" style="69" bestFit="1" customWidth="1"/>
    <col min="15638" max="15638" width="14.6640625" style="69" bestFit="1" customWidth="1"/>
    <col min="15639" max="15872" width="8.88671875" style="69"/>
    <col min="15873" max="15873" width="0" style="69" hidden="1" customWidth="1"/>
    <col min="15874" max="15874" width="8.5546875" style="69" customWidth="1"/>
    <col min="15875" max="15875" width="0.109375" style="69" customWidth="1"/>
    <col min="15876" max="15876" width="11.5546875" style="69" bestFit="1" customWidth="1"/>
    <col min="15877" max="15879" width="8.88671875" style="69"/>
    <col min="15880" max="15880" width="11.33203125" style="69" bestFit="1" customWidth="1"/>
    <col min="15881" max="15882" width="8.88671875" style="69"/>
    <col min="15883" max="15883" width="5.33203125" style="69" bestFit="1" customWidth="1"/>
    <col min="15884" max="15884" width="5.5546875" style="69" bestFit="1" customWidth="1"/>
    <col min="15885" max="15887" width="0" style="69" hidden="1" customWidth="1"/>
    <col min="15888" max="15888" width="8" style="69" bestFit="1" customWidth="1"/>
    <col min="15889" max="15889" width="8.6640625" style="69" customWidth="1"/>
    <col min="15890" max="15890" width="14.6640625" style="69" bestFit="1" customWidth="1"/>
    <col min="15891" max="15891" width="13.109375" style="69" bestFit="1" customWidth="1"/>
    <col min="15892" max="15892" width="12" style="69" bestFit="1" customWidth="1"/>
    <col min="15893" max="15893" width="13.33203125" style="69" bestFit="1" customWidth="1"/>
    <col min="15894" max="15894" width="14.6640625" style="69" bestFit="1" customWidth="1"/>
    <col min="15895" max="16128" width="8.88671875" style="69"/>
    <col min="16129" max="16129" width="0" style="69" hidden="1" customWidth="1"/>
    <col min="16130" max="16130" width="8.5546875" style="69" customWidth="1"/>
    <col min="16131" max="16131" width="0.109375" style="69" customWidth="1"/>
    <col min="16132" max="16132" width="11.5546875" style="69" bestFit="1" customWidth="1"/>
    <col min="16133" max="16135" width="8.88671875" style="69"/>
    <col min="16136" max="16136" width="11.33203125" style="69" bestFit="1" customWidth="1"/>
    <col min="16137" max="16138" width="8.88671875" style="69"/>
    <col min="16139" max="16139" width="5.33203125" style="69" bestFit="1" customWidth="1"/>
    <col min="16140" max="16140" width="5.5546875" style="69" bestFit="1" customWidth="1"/>
    <col min="16141" max="16143" width="0" style="69" hidden="1" customWidth="1"/>
    <col min="16144" max="16144" width="8" style="69" bestFit="1" customWidth="1"/>
    <col min="16145" max="16145" width="8.6640625" style="69" customWidth="1"/>
    <col min="16146" max="16146" width="14.6640625" style="69" bestFit="1" customWidth="1"/>
    <col min="16147" max="16147" width="13.109375" style="69" bestFit="1" customWidth="1"/>
    <col min="16148" max="16148" width="12" style="69" bestFit="1" customWidth="1"/>
    <col min="16149" max="16149" width="13.33203125" style="69" bestFit="1" customWidth="1"/>
    <col min="16150" max="16150" width="14.6640625" style="69" bestFit="1" customWidth="1"/>
    <col min="16151" max="16384" width="8.88671875" style="69"/>
  </cols>
  <sheetData>
    <row r="1" spans="1:256" s="63" customFormat="1" ht="29.4" customHeight="1">
      <c r="A1" s="60"/>
      <c r="B1" s="272" t="s">
        <v>0</v>
      </c>
      <c r="C1" s="273"/>
      <c r="D1" s="61" t="s">
        <v>1</v>
      </c>
      <c r="E1" s="272" t="s">
        <v>2</v>
      </c>
      <c r="F1" s="273"/>
      <c r="G1" s="273"/>
      <c r="H1" s="61" t="s">
        <v>3</v>
      </c>
      <c r="I1" s="272" t="s">
        <v>4</v>
      </c>
      <c r="J1" s="273"/>
      <c r="K1" s="61" t="s">
        <v>5</v>
      </c>
      <c r="L1" s="61" t="s">
        <v>6</v>
      </c>
      <c r="M1" s="272" t="s">
        <v>7</v>
      </c>
      <c r="N1" s="273"/>
      <c r="O1" s="273"/>
      <c r="P1" s="61" t="s">
        <v>8</v>
      </c>
      <c r="Q1" s="61" t="s">
        <v>9</v>
      </c>
      <c r="R1" s="61" t="s">
        <v>10</v>
      </c>
      <c r="S1" s="61" t="s">
        <v>1580</v>
      </c>
      <c r="T1" s="61" t="s">
        <v>1581</v>
      </c>
      <c r="U1" s="61" t="s">
        <v>12</v>
      </c>
      <c r="V1" s="62" t="s">
        <v>13</v>
      </c>
    </row>
    <row r="2" spans="1:256" ht="29.4" customHeight="1">
      <c r="A2" s="64"/>
      <c r="B2" s="274">
        <v>2018</v>
      </c>
      <c r="C2" s="275"/>
      <c r="D2" s="65" t="s">
        <v>14</v>
      </c>
      <c r="E2" s="276" t="s">
        <v>15</v>
      </c>
      <c r="F2" s="275"/>
      <c r="G2" s="275"/>
      <c r="H2" s="65" t="s">
        <v>16</v>
      </c>
      <c r="I2" s="276" t="s">
        <v>17</v>
      </c>
      <c r="J2" s="275"/>
      <c r="K2" s="66" t="s">
        <v>18</v>
      </c>
      <c r="L2" s="66">
        <v>0</v>
      </c>
      <c r="M2" s="274" t="s">
        <v>19</v>
      </c>
      <c r="N2" s="275"/>
      <c r="O2" s="275"/>
      <c r="P2" s="66" t="s">
        <v>18</v>
      </c>
      <c r="Q2" s="67"/>
      <c r="R2" s="68"/>
      <c r="S2" s="68"/>
      <c r="T2" s="68"/>
      <c r="U2" s="68"/>
      <c r="V2" s="67"/>
    </row>
    <row r="3" spans="1:256" ht="29.4" customHeight="1">
      <c r="A3" s="70"/>
      <c r="B3" s="283">
        <v>2018</v>
      </c>
      <c r="C3" s="284"/>
      <c r="D3" s="71" t="s">
        <v>20</v>
      </c>
      <c r="E3" s="285" t="s">
        <v>21</v>
      </c>
      <c r="F3" s="284"/>
      <c r="G3" s="284"/>
      <c r="H3" s="71" t="s">
        <v>22</v>
      </c>
      <c r="I3" s="285" t="s">
        <v>17</v>
      </c>
      <c r="J3" s="284"/>
      <c r="K3" s="72" t="s">
        <v>18</v>
      </c>
      <c r="L3" s="72">
        <v>1</v>
      </c>
      <c r="M3" s="283" t="s">
        <v>19</v>
      </c>
      <c r="N3" s="284"/>
      <c r="O3" s="284"/>
      <c r="P3" s="72" t="s">
        <v>18</v>
      </c>
      <c r="Q3" s="73">
        <f>Q4+Q126+Q141+Q152+Q156+Q165+Q170</f>
        <v>0</v>
      </c>
      <c r="R3" s="73">
        <f>R4+R126+R141+R152+R156+R165+R170</f>
        <v>2629289.34</v>
      </c>
      <c r="S3" s="73">
        <f>S4+S126+S141+S152+S156+S165+S170</f>
        <v>198324.56</v>
      </c>
      <c r="T3" s="73">
        <f>T4+T126+T141+T152+T156+T165+T170</f>
        <v>90000</v>
      </c>
      <c r="U3" s="73">
        <f>U4+U126+U141+U152+U156+U165+U170</f>
        <v>8742.33</v>
      </c>
      <c r="V3" s="73">
        <f>Q3+R3+S3+T3+U3</f>
        <v>2926356.23</v>
      </c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  <c r="AT3" s="74"/>
      <c r="AU3" s="74"/>
      <c r="AV3" s="74"/>
      <c r="AW3" s="74"/>
      <c r="AX3" s="74"/>
      <c r="AY3" s="74"/>
      <c r="AZ3" s="74"/>
      <c r="BA3" s="74"/>
      <c r="BB3" s="74"/>
      <c r="BC3" s="74"/>
      <c r="BD3" s="74"/>
      <c r="BE3" s="74"/>
      <c r="BF3" s="74"/>
      <c r="BG3" s="74"/>
      <c r="BH3" s="74"/>
      <c r="BI3" s="74"/>
      <c r="BJ3" s="74"/>
      <c r="BK3" s="74"/>
      <c r="BL3" s="74"/>
      <c r="BM3" s="74"/>
      <c r="BN3" s="74"/>
      <c r="BO3" s="74"/>
      <c r="BP3" s="74"/>
      <c r="BQ3" s="74"/>
      <c r="BR3" s="74"/>
      <c r="BS3" s="74"/>
      <c r="BT3" s="74"/>
      <c r="BU3" s="74"/>
      <c r="BV3" s="74"/>
      <c r="BW3" s="74"/>
      <c r="BX3" s="74"/>
      <c r="BY3" s="74"/>
      <c r="BZ3" s="74"/>
      <c r="CA3" s="74"/>
      <c r="CB3" s="74"/>
      <c r="CC3" s="74"/>
      <c r="CD3" s="74"/>
      <c r="CE3" s="74"/>
      <c r="CF3" s="74"/>
      <c r="CG3" s="74"/>
      <c r="CH3" s="74"/>
      <c r="CI3" s="74"/>
      <c r="CJ3" s="74"/>
      <c r="CK3" s="74"/>
      <c r="CL3" s="74"/>
      <c r="CM3" s="74"/>
      <c r="CN3" s="74"/>
      <c r="CO3" s="74"/>
      <c r="CP3" s="74"/>
      <c r="CQ3" s="74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4"/>
      <c r="DI3" s="74"/>
      <c r="DJ3" s="74"/>
      <c r="DK3" s="74"/>
      <c r="DL3" s="74"/>
      <c r="DM3" s="74"/>
      <c r="DN3" s="74"/>
      <c r="DO3" s="74"/>
      <c r="DP3" s="74"/>
      <c r="DQ3" s="74"/>
      <c r="DR3" s="74"/>
      <c r="DS3" s="74"/>
      <c r="DT3" s="74"/>
      <c r="DU3" s="74"/>
      <c r="DV3" s="74"/>
      <c r="DW3" s="74"/>
      <c r="DX3" s="74"/>
      <c r="DY3" s="74"/>
      <c r="DZ3" s="74"/>
      <c r="EA3" s="74"/>
      <c r="EB3" s="74"/>
      <c r="EC3" s="74"/>
      <c r="ED3" s="74"/>
      <c r="EE3" s="74"/>
      <c r="EF3" s="74"/>
      <c r="EG3" s="74"/>
      <c r="EH3" s="74"/>
      <c r="EI3" s="74"/>
      <c r="EJ3" s="74"/>
      <c r="EK3" s="74"/>
      <c r="EL3" s="74"/>
      <c r="EM3" s="74"/>
      <c r="EN3" s="74"/>
      <c r="EO3" s="74"/>
      <c r="EP3" s="74"/>
      <c r="EQ3" s="74"/>
      <c r="ER3" s="74"/>
      <c r="ES3" s="74"/>
      <c r="ET3" s="74"/>
      <c r="EU3" s="74"/>
      <c r="EV3" s="74"/>
      <c r="EW3" s="74"/>
      <c r="EX3" s="74"/>
      <c r="EY3" s="74"/>
      <c r="EZ3" s="74"/>
      <c r="FA3" s="74"/>
      <c r="FB3" s="74"/>
      <c r="FC3" s="74"/>
      <c r="FD3" s="74"/>
      <c r="FE3" s="74"/>
      <c r="FF3" s="74"/>
      <c r="FG3" s="74"/>
      <c r="FH3" s="74"/>
      <c r="FI3" s="74"/>
      <c r="FJ3" s="74"/>
      <c r="FK3" s="74"/>
      <c r="FL3" s="74"/>
      <c r="FM3" s="74"/>
      <c r="FN3" s="74"/>
      <c r="FO3" s="74"/>
      <c r="FP3" s="74"/>
      <c r="FQ3" s="74"/>
      <c r="FR3" s="74"/>
      <c r="FS3" s="74"/>
      <c r="FT3" s="74"/>
      <c r="FU3" s="74"/>
      <c r="FV3" s="74"/>
      <c r="FW3" s="74"/>
      <c r="FX3" s="74"/>
      <c r="FY3" s="74"/>
      <c r="FZ3" s="74"/>
      <c r="GA3" s="74"/>
      <c r="GB3" s="74"/>
      <c r="GC3" s="74"/>
      <c r="GD3" s="74"/>
      <c r="GE3" s="74"/>
      <c r="GF3" s="74"/>
      <c r="GG3" s="74"/>
      <c r="GH3" s="74"/>
      <c r="GI3" s="74"/>
      <c r="GJ3" s="74"/>
      <c r="GK3" s="74"/>
      <c r="GL3" s="74"/>
      <c r="GM3" s="74"/>
      <c r="GN3" s="74"/>
      <c r="GO3" s="74"/>
      <c r="GP3" s="74"/>
      <c r="GQ3" s="74"/>
      <c r="GR3" s="74"/>
      <c r="GS3" s="74"/>
      <c r="GT3" s="74"/>
      <c r="GU3" s="74"/>
      <c r="GV3" s="74"/>
      <c r="GW3" s="74"/>
      <c r="GX3" s="74"/>
      <c r="GY3" s="74"/>
      <c r="GZ3" s="74"/>
      <c r="HA3" s="74"/>
      <c r="HB3" s="74"/>
      <c r="HC3" s="74"/>
      <c r="HD3" s="74"/>
      <c r="HE3" s="74"/>
      <c r="HF3" s="74"/>
      <c r="HG3" s="74"/>
      <c r="HH3" s="74"/>
      <c r="HI3" s="74"/>
      <c r="HJ3" s="74"/>
      <c r="HK3" s="74"/>
      <c r="HL3" s="74"/>
      <c r="HM3" s="74"/>
      <c r="HN3" s="74"/>
      <c r="HO3" s="74"/>
      <c r="HP3" s="74"/>
      <c r="HQ3" s="74"/>
      <c r="HR3" s="74"/>
      <c r="HS3" s="74"/>
      <c r="HT3" s="74"/>
      <c r="HU3" s="74"/>
      <c r="HV3" s="74"/>
      <c r="HW3" s="74"/>
      <c r="HX3" s="74"/>
      <c r="HY3" s="74"/>
      <c r="HZ3" s="74"/>
      <c r="IA3" s="74"/>
      <c r="IB3" s="74"/>
      <c r="IC3" s="74"/>
      <c r="ID3" s="74"/>
      <c r="IE3" s="74"/>
      <c r="IF3" s="74"/>
      <c r="IG3" s="74"/>
      <c r="IH3" s="74"/>
      <c r="II3" s="74"/>
      <c r="IJ3" s="74"/>
      <c r="IK3" s="74"/>
      <c r="IL3" s="74"/>
      <c r="IM3" s="74"/>
      <c r="IN3" s="74"/>
      <c r="IO3" s="74"/>
      <c r="IP3" s="74"/>
      <c r="IQ3" s="74"/>
      <c r="IR3" s="74"/>
      <c r="IS3" s="74"/>
      <c r="IT3" s="74"/>
      <c r="IU3" s="74"/>
      <c r="IV3" s="74"/>
    </row>
    <row r="4" spans="1:256" ht="29.4" customHeight="1">
      <c r="A4" s="75"/>
      <c r="B4" s="283">
        <v>2013</v>
      </c>
      <c r="C4" s="284"/>
      <c r="D4" s="71" t="s">
        <v>23</v>
      </c>
      <c r="E4" s="285" t="s">
        <v>24</v>
      </c>
      <c r="F4" s="284"/>
      <c r="G4" s="284"/>
      <c r="H4" s="71" t="s">
        <v>22</v>
      </c>
      <c r="I4" s="285" t="s">
        <v>17</v>
      </c>
      <c r="J4" s="284"/>
      <c r="K4" s="72" t="s">
        <v>18</v>
      </c>
      <c r="L4" s="72">
        <v>2</v>
      </c>
      <c r="M4" s="283" t="s">
        <v>19</v>
      </c>
      <c r="N4" s="284"/>
      <c r="O4" s="284"/>
      <c r="P4" s="72" t="s">
        <v>18</v>
      </c>
      <c r="Q4" s="73">
        <f>Q5+Q16+Q34+Q38+Q53+Q63+Q68+Q76+Q79+Q81+Q84+Q87+Q101+Q121</f>
        <v>0</v>
      </c>
      <c r="R4" s="73">
        <f>R5+R16+R34+R38+R53+R63+R68+R76+R79+R81+R84+R87+R101+R121</f>
        <v>2093449.45</v>
      </c>
      <c r="S4" s="73">
        <f>S5+S16+S34+S38+S53+S63+S68+S76+S79+S81+S84+S87+S101+S121</f>
        <v>198324.56</v>
      </c>
      <c r="T4" s="73">
        <f>T5+T16+T34+T38+T53+T63+T68+T76+T79+T81+T84+T87+T101+T121</f>
        <v>90000</v>
      </c>
      <c r="U4" s="73">
        <f>U5+U16+U34+U38+U53+U63+U68+U76+U79+U81+U84+U87+U101+U121</f>
        <v>8742.33</v>
      </c>
      <c r="V4" s="73">
        <f t="shared" ref="V4:V67" si="0">Q4+R4+S4+T4+U4</f>
        <v>2390516.34</v>
      </c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  <c r="GS4" s="76"/>
      <c r="GT4" s="76"/>
      <c r="GU4" s="76"/>
      <c r="GV4" s="76"/>
      <c r="GW4" s="76"/>
      <c r="GX4" s="76"/>
      <c r="GY4" s="76"/>
      <c r="GZ4" s="76"/>
      <c r="HA4" s="76"/>
      <c r="HB4" s="76"/>
      <c r="HC4" s="76"/>
      <c r="HD4" s="76"/>
      <c r="HE4" s="76"/>
      <c r="HF4" s="76"/>
      <c r="HG4" s="76"/>
      <c r="HH4" s="76"/>
      <c r="HI4" s="76"/>
      <c r="HJ4" s="76"/>
      <c r="HK4" s="76"/>
      <c r="HL4" s="76"/>
      <c r="HM4" s="76"/>
      <c r="HN4" s="76"/>
      <c r="HO4" s="76"/>
      <c r="HP4" s="76"/>
      <c r="HQ4" s="76"/>
      <c r="HR4" s="76"/>
      <c r="HS4" s="76"/>
      <c r="HT4" s="76"/>
      <c r="HU4" s="76"/>
      <c r="HV4" s="76"/>
      <c r="HW4" s="76"/>
      <c r="HX4" s="76"/>
      <c r="HY4" s="76"/>
      <c r="HZ4" s="76"/>
      <c r="IA4" s="76"/>
      <c r="IB4" s="76"/>
      <c r="IC4" s="76"/>
      <c r="ID4" s="76"/>
      <c r="IE4" s="76"/>
      <c r="IF4" s="76"/>
      <c r="IG4" s="76"/>
      <c r="IH4" s="76"/>
      <c r="II4" s="76"/>
      <c r="IJ4" s="76"/>
      <c r="IK4" s="76"/>
      <c r="IL4" s="76"/>
      <c r="IM4" s="76"/>
      <c r="IN4" s="76"/>
      <c r="IO4" s="76"/>
      <c r="IP4" s="76"/>
      <c r="IQ4" s="76"/>
      <c r="IR4" s="76"/>
      <c r="IS4" s="76"/>
      <c r="IT4" s="76"/>
      <c r="IU4" s="76"/>
      <c r="IV4" s="76"/>
    </row>
    <row r="5" spans="1:256" ht="29.4" customHeight="1">
      <c r="A5" s="77"/>
      <c r="B5" s="277">
        <v>2018</v>
      </c>
      <c r="C5" s="278"/>
      <c r="D5" s="78" t="s">
        <v>25</v>
      </c>
      <c r="E5" s="279" t="s">
        <v>26</v>
      </c>
      <c r="F5" s="278"/>
      <c r="G5" s="278"/>
      <c r="H5" s="78" t="s">
        <v>22</v>
      </c>
      <c r="I5" s="279" t="s">
        <v>17</v>
      </c>
      <c r="J5" s="278"/>
      <c r="K5" s="79" t="s">
        <v>18</v>
      </c>
      <c r="L5" s="79">
        <v>3</v>
      </c>
      <c r="M5" s="277" t="s">
        <v>19</v>
      </c>
      <c r="N5" s="278"/>
      <c r="O5" s="278"/>
      <c r="P5" s="79" t="s">
        <v>18</v>
      </c>
      <c r="Q5" s="80"/>
      <c r="R5" s="80">
        <f>R6+R7+R8+R9+R10+R11+R12+R13+R14+R15</f>
        <v>219668.33000000002</v>
      </c>
      <c r="S5" s="80"/>
      <c r="T5" s="80"/>
      <c r="U5" s="80"/>
      <c r="V5" s="80">
        <f t="shared" si="0"/>
        <v>219668.33000000002</v>
      </c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  <c r="BF5" s="81"/>
      <c r="BG5" s="81"/>
      <c r="BH5" s="81"/>
      <c r="BI5" s="81"/>
      <c r="BJ5" s="81"/>
      <c r="BK5" s="81"/>
      <c r="BL5" s="81"/>
      <c r="BM5" s="81"/>
      <c r="BN5" s="81"/>
      <c r="BO5" s="81"/>
      <c r="BP5" s="81"/>
      <c r="BQ5" s="81"/>
      <c r="BR5" s="81"/>
      <c r="BS5" s="81"/>
      <c r="BT5" s="81"/>
      <c r="BU5" s="81"/>
      <c r="BV5" s="81"/>
      <c r="BW5" s="81"/>
      <c r="BX5" s="81"/>
      <c r="BY5" s="81"/>
      <c r="BZ5" s="81"/>
      <c r="CA5" s="81"/>
      <c r="CB5" s="81"/>
      <c r="CC5" s="81"/>
      <c r="CD5" s="81"/>
      <c r="CE5" s="81"/>
      <c r="CF5" s="81"/>
      <c r="CG5" s="81"/>
      <c r="CH5" s="81"/>
      <c r="CI5" s="81"/>
      <c r="CJ5" s="81"/>
      <c r="CK5" s="81"/>
      <c r="CL5" s="81"/>
      <c r="CM5" s="81"/>
      <c r="CN5" s="81"/>
      <c r="CO5" s="81"/>
      <c r="CP5" s="81"/>
      <c r="CQ5" s="81"/>
      <c r="CR5" s="81"/>
      <c r="CS5" s="81"/>
      <c r="CT5" s="81"/>
      <c r="CU5" s="81"/>
      <c r="CV5" s="81"/>
      <c r="CW5" s="81"/>
      <c r="CX5" s="81"/>
      <c r="CY5" s="81"/>
      <c r="CZ5" s="81"/>
      <c r="DA5" s="81"/>
      <c r="DB5" s="81"/>
      <c r="DC5" s="81"/>
      <c r="DD5" s="81"/>
      <c r="DE5" s="81"/>
      <c r="DF5" s="81"/>
      <c r="DG5" s="81"/>
      <c r="DH5" s="81"/>
      <c r="DI5" s="81"/>
      <c r="DJ5" s="81"/>
      <c r="DK5" s="81"/>
      <c r="DL5" s="81"/>
      <c r="DM5" s="81"/>
      <c r="DN5" s="81"/>
      <c r="DO5" s="81"/>
      <c r="DP5" s="81"/>
      <c r="DQ5" s="81"/>
      <c r="DR5" s="81"/>
      <c r="DS5" s="81"/>
      <c r="DT5" s="81"/>
      <c r="DU5" s="81"/>
      <c r="DV5" s="81"/>
      <c r="DW5" s="81"/>
      <c r="DX5" s="81"/>
      <c r="DY5" s="81"/>
      <c r="DZ5" s="81"/>
      <c r="EA5" s="81"/>
      <c r="EB5" s="81"/>
      <c r="EC5" s="81"/>
      <c r="ED5" s="81"/>
      <c r="EE5" s="81"/>
      <c r="EF5" s="81"/>
      <c r="EG5" s="81"/>
      <c r="EH5" s="81"/>
      <c r="EI5" s="81"/>
      <c r="EJ5" s="81"/>
      <c r="EK5" s="81"/>
      <c r="EL5" s="81"/>
      <c r="EM5" s="81"/>
      <c r="EN5" s="81"/>
      <c r="EO5" s="81"/>
      <c r="EP5" s="81"/>
      <c r="EQ5" s="81"/>
      <c r="ER5" s="81"/>
      <c r="ES5" s="81"/>
      <c r="ET5" s="81"/>
      <c r="EU5" s="81"/>
      <c r="EV5" s="81"/>
      <c r="EW5" s="81"/>
      <c r="EX5" s="81"/>
      <c r="EY5" s="81"/>
      <c r="EZ5" s="81"/>
      <c r="FA5" s="81"/>
      <c r="FB5" s="81"/>
      <c r="FC5" s="81"/>
      <c r="FD5" s="81"/>
      <c r="FE5" s="81"/>
      <c r="FF5" s="81"/>
      <c r="FG5" s="81"/>
      <c r="FH5" s="81"/>
      <c r="FI5" s="81"/>
      <c r="FJ5" s="81"/>
      <c r="FK5" s="81"/>
      <c r="FL5" s="81"/>
      <c r="FM5" s="81"/>
      <c r="FN5" s="81"/>
      <c r="FO5" s="81"/>
      <c r="FP5" s="81"/>
      <c r="FQ5" s="81"/>
      <c r="FR5" s="81"/>
      <c r="FS5" s="81"/>
      <c r="FT5" s="81"/>
      <c r="FU5" s="81"/>
      <c r="FV5" s="81"/>
      <c r="FW5" s="81"/>
      <c r="FX5" s="81"/>
      <c r="FY5" s="81"/>
      <c r="FZ5" s="81"/>
      <c r="GA5" s="81"/>
      <c r="GB5" s="81"/>
      <c r="GC5" s="81"/>
      <c r="GD5" s="81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ht="29.4" customHeight="1">
      <c r="A6" s="60"/>
      <c r="B6" s="280">
        <v>2018</v>
      </c>
      <c r="C6" s="281"/>
      <c r="D6" s="82" t="s">
        <v>27</v>
      </c>
      <c r="E6" s="282" t="s">
        <v>28</v>
      </c>
      <c r="F6" s="281"/>
      <c r="G6" s="281"/>
      <c r="H6" s="82" t="s">
        <v>22</v>
      </c>
      <c r="I6" s="282" t="s">
        <v>17</v>
      </c>
      <c r="J6" s="281"/>
      <c r="K6" s="83" t="s">
        <v>29</v>
      </c>
      <c r="L6" s="83">
        <v>4</v>
      </c>
      <c r="M6" s="280" t="s">
        <v>19</v>
      </c>
      <c r="N6" s="281"/>
      <c r="O6" s="281"/>
      <c r="P6" s="83" t="s">
        <v>18</v>
      </c>
      <c r="Q6" s="84"/>
      <c r="R6" s="67"/>
      <c r="S6" s="67"/>
      <c r="T6" s="67"/>
      <c r="U6" s="67"/>
      <c r="V6" s="67">
        <f t="shared" si="0"/>
        <v>0</v>
      </c>
    </row>
    <row r="7" spans="1:256" ht="29.4" customHeight="1">
      <c r="A7" s="60"/>
      <c r="B7" s="280">
        <v>2018</v>
      </c>
      <c r="C7" s="281"/>
      <c r="D7" s="82" t="s">
        <v>30</v>
      </c>
      <c r="E7" s="282" t="s">
        <v>31</v>
      </c>
      <c r="F7" s="281"/>
      <c r="G7" s="281"/>
      <c r="H7" s="82" t="s">
        <v>22</v>
      </c>
      <c r="I7" s="282" t="s">
        <v>17</v>
      </c>
      <c r="J7" s="281"/>
      <c r="K7" s="83" t="s">
        <v>29</v>
      </c>
      <c r="L7" s="83">
        <v>4</v>
      </c>
      <c r="M7" s="280" t="s">
        <v>19</v>
      </c>
      <c r="N7" s="281"/>
      <c r="O7" s="281"/>
      <c r="P7" s="83" t="s">
        <v>18</v>
      </c>
      <c r="Q7" s="67"/>
      <c r="R7" s="67">
        <v>31681.1</v>
      </c>
      <c r="S7" s="67"/>
      <c r="T7" s="67"/>
      <c r="U7" s="67"/>
      <c r="V7" s="67">
        <f t="shared" si="0"/>
        <v>31681.1</v>
      </c>
    </row>
    <row r="8" spans="1:256" ht="29.4" customHeight="1">
      <c r="A8" s="60"/>
      <c r="B8" s="280">
        <v>2018</v>
      </c>
      <c r="C8" s="281"/>
      <c r="D8" s="82" t="s">
        <v>32</v>
      </c>
      <c r="E8" s="282" t="s">
        <v>33</v>
      </c>
      <c r="F8" s="281"/>
      <c r="G8" s="281"/>
      <c r="H8" s="82" t="s">
        <v>22</v>
      </c>
      <c r="I8" s="282" t="s">
        <v>17</v>
      </c>
      <c r="J8" s="281"/>
      <c r="K8" s="83" t="s">
        <v>29</v>
      </c>
      <c r="L8" s="83">
        <v>4</v>
      </c>
      <c r="M8" s="280" t="s">
        <v>19</v>
      </c>
      <c r="N8" s="281"/>
      <c r="O8" s="281"/>
      <c r="P8" s="83" t="s">
        <v>18</v>
      </c>
      <c r="Q8" s="67"/>
      <c r="R8" s="67">
        <v>133263.59</v>
      </c>
      <c r="S8" s="67"/>
      <c r="T8" s="67"/>
      <c r="U8" s="67"/>
      <c r="V8" s="67">
        <f t="shared" si="0"/>
        <v>133263.59</v>
      </c>
    </row>
    <row r="9" spans="1:256" ht="29.4" customHeight="1">
      <c r="A9" s="60"/>
      <c r="B9" s="280">
        <v>2018</v>
      </c>
      <c r="C9" s="281"/>
      <c r="D9" s="82" t="s">
        <v>34</v>
      </c>
      <c r="E9" s="282" t="s">
        <v>35</v>
      </c>
      <c r="F9" s="281"/>
      <c r="G9" s="281"/>
      <c r="H9" s="82" t="s">
        <v>22</v>
      </c>
      <c r="I9" s="282" t="s">
        <v>17</v>
      </c>
      <c r="J9" s="281"/>
      <c r="K9" s="83" t="s">
        <v>29</v>
      </c>
      <c r="L9" s="83">
        <v>4</v>
      </c>
      <c r="M9" s="280" t="s">
        <v>19</v>
      </c>
      <c r="N9" s="281"/>
      <c r="O9" s="281"/>
      <c r="P9" s="83" t="s">
        <v>18</v>
      </c>
      <c r="Q9" s="85"/>
      <c r="R9" s="67"/>
      <c r="S9" s="67"/>
      <c r="T9" s="67"/>
      <c r="U9" s="67"/>
      <c r="V9" s="67">
        <f t="shared" si="0"/>
        <v>0</v>
      </c>
    </row>
    <row r="10" spans="1:256" ht="29.4" customHeight="1">
      <c r="A10" s="60"/>
      <c r="B10" s="280">
        <v>2018</v>
      </c>
      <c r="C10" s="281"/>
      <c r="D10" s="82" t="s">
        <v>36</v>
      </c>
      <c r="E10" s="282" t="s">
        <v>37</v>
      </c>
      <c r="F10" s="281"/>
      <c r="G10" s="281"/>
      <c r="H10" s="82" t="s">
        <v>22</v>
      </c>
      <c r="I10" s="282" t="s">
        <v>17</v>
      </c>
      <c r="J10" s="281"/>
      <c r="K10" s="83" t="s">
        <v>29</v>
      </c>
      <c r="L10" s="83">
        <v>4</v>
      </c>
      <c r="M10" s="280" t="s">
        <v>19</v>
      </c>
      <c r="N10" s="281"/>
      <c r="O10" s="281"/>
      <c r="P10" s="83" t="s">
        <v>18</v>
      </c>
      <c r="Q10" s="86"/>
      <c r="R10" s="67"/>
      <c r="S10" s="67"/>
      <c r="T10" s="67"/>
      <c r="U10" s="67"/>
      <c r="V10" s="67">
        <f t="shared" si="0"/>
        <v>0</v>
      </c>
    </row>
    <row r="11" spans="1:256" ht="29.4" customHeight="1">
      <c r="A11" s="60"/>
      <c r="B11" s="280">
        <v>2018</v>
      </c>
      <c r="C11" s="281"/>
      <c r="D11" s="82" t="s">
        <v>38</v>
      </c>
      <c r="E11" s="282" t="s">
        <v>39</v>
      </c>
      <c r="F11" s="281"/>
      <c r="G11" s="281"/>
      <c r="H11" s="82" t="s">
        <v>22</v>
      </c>
      <c r="I11" s="282" t="s">
        <v>17</v>
      </c>
      <c r="J11" s="281"/>
      <c r="K11" s="83" t="s">
        <v>29</v>
      </c>
      <c r="L11" s="83">
        <v>4</v>
      </c>
      <c r="M11" s="280" t="s">
        <v>19</v>
      </c>
      <c r="N11" s="281"/>
      <c r="O11" s="281"/>
      <c r="P11" s="83" t="s">
        <v>18</v>
      </c>
      <c r="Q11" s="86"/>
      <c r="R11" s="67"/>
      <c r="S11" s="67"/>
      <c r="T11" s="67"/>
      <c r="U11" s="67"/>
      <c r="V11" s="67">
        <f t="shared" si="0"/>
        <v>0</v>
      </c>
    </row>
    <row r="12" spans="1:256" ht="29.4" customHeight="1">
      <c r="A12" s="60"/>
      <c r="B12" s="280">
        <v>2018</v>
      </c>
      <c r="C12" s="281"/>
      <c r="D12" s="82" t="s">
        <v>40</v>
      </c>
      <c r="E12" s="282" t="s">
        <v>41</v>
      </c>
      <c r="F12" s="281"/>
      <c r="G12" s="281"/>
      <c r="H12" s="82" t="s">
        <v>22</v>
      </c>
      <c r="I12" s="282" t="s">
        <v>17</v>
      </c>
      <c r="J12" s="281"/>
      <c r="K12" s="83" t="s">
        <v>29</v>
      </c>
      <c r="L12" s="83">
        <v>4</v>
      </c>
      <c r="M12" s="280" t="s">
        <v>19</v>
      </c>
      <c r="N12" s="281"/>
      <c r="O12" s="281"/>
      <c r="P12" s="83" t="s">
        <v>18</v>
      </c>
      <c r="Q12" s="86"/>
      <c r="R12" s="67">
        <v>53283.64</v>
      </c>
      <c r="S12" s="67"/>
      <c r="T12" s="67"/>
      <c r="U12" s="67"/>
      <c r="V12" s="67">
        <f t="shared" si="0"/>
        <v>53283.64</v>
      </c>
    </row>
    <row r="13" spans="1:256" ht="29.4" customHeight="1">
      <c r="A13" s="60"/>
      <c r="B13" s="280">
        <v>2018</v>
      </c>
      <c r="C13" s="281"/>
      <c r="D13" s="82" t="s">
        <v>42</v>
      </c>
      <c r="E13" s="282" t="s">
        <v>43</v>
      </c>
      <c r="F13" s="281"/>
      <c r="G13" s="281"/>
      <c r="H13" s="82" t="s">
        <v>22</v>
      </c>
      <c r="I13" s="282" t="s">
        <v>17</v>
      </c>
      <c r="J13" s="281"/>
      <c r="K13" s="83" t="s">
        <v>29</v>
      </c>
      <c r="L13" s="83">
        <v>4</v>
      </c>
      <c r="M13" s="280" t="s">
        <v>19</v>
      </c>
      <c r="N13" s="281"/>
      <c r="O13" s="281"/>
      <c r="P13" s="83" t="s">
        <v>18</v>
      </c>
      <c r="Q13" s="86"/>
      <c r="R13" s="67"/>
      <c r="S13" s="67"/>
      <c r="T13" s="67"/>
      <c r="U13" s="67"/>
      <c r="V13" s="67">
        <f t="shared" si="0"/>
        <v>0</v>
      </c>
    </row>
    <row r="14" spans="1:256" ht="29.4" customHeight="1">
      <c r="A14" s="60"/>
      <c r="B14" s="280">
        <v>2018</v>
      </c>
      <c r="C14" s="281"/>
      <c r="D14" s="82" t="s">
        <v>44</v>
      </c>
      <c r="E14" s="282" t="s">
        <v>45</v>
      </c>
      <c r="F14" s="281"/>
      <c r="G14" s="281"/>
      <c r="H14" s="82" t="s">
        <v>22</v>
      </c>
      <c r="I14" s="282" t="s">
        <v>17</v>
      </c>
      <c r="J14" s="281"/>
      <c r="K14" s="83" t="s">
        <v>29</v>
      </c>
      <c r="L14" s="83">
        <v>4</v>
      </c>
      <c r="M14" s="280" t="s">
        <v>19</v>
      </c>
      <c r="N14" s="281"/>
      <c r="O14" s="281"/>
      <c r="P14" s="83" t="s">
        <v>18</v>
      </c>
      <c r="Q14" s="84"/>
      <c r="R14" s="67">
        <v>1440</v>
      </c>
      <c r="S14" s="67"/>
      <c r="T14" s="67"/>
      <c r="U14" s="67"/>
      <c r="V14" s="67">
        <f t="shared" si="0"/>
        <v>1440</v>
      </c>
    </row>
    <row r="15" spans="1:256" ht="29.4" customHeight="1">
      <c r="A15" s="60"/>
      <c r="B15" s="280">
        <v>2018</v>
      </c>
      <c r="C15" s="281"/>
      <c r="D15" s="82" t="s">
        <v>46</v>
      </c>
      <c r="E15" s="282" t="s">
        <v>47</v>
      </c>
      <c r="F15" s="281"/>
      <c r="G15" s="281"/>
      <c r="H15" s="82" t="s">
        <v>22</v>
      </c>
      <c r="I15" s="282" t="s">
        <v>17</v>
      </c>
      <c r="J15" s="281"/>
      <c r="K15" s="83" t="s">
        <v>29</v>
      </c>
      <c r="L15" s="83">
        <v>4</v>
      </c>
      <c r="M15" s="280" t="s">
        <v>19</v>
      </c>
      <c r="N15" s="281"/>
      <c r="O15" s="281"/>
      <c r="P15" s="83" t="s">
        <v>18</v>
      </c>
      <c r="Q15" s="86"/>
      <c r="R15" s="67"/>
      <c r="S15" s="67"/>
      <c r="T15" s="67"/>
      <c r="U15" s="67"/>
      <c r="V15" s="67">
        <f t="shared" si="0"/>
        <v>0</v>
      </c>
    </row>
    <row r="16" spans="1:256" ht="29.4" customHeight="1">
      <c r="A16" s="77"/>
      <c r="B16" s="277">
        <v>2018</v>
      </c>
      <c r="C16" s="278"/>
      <c r="D16" s="78" t="s">
        <v>48</v>
      </c>
      <c r="E16" s="279" t="s">
        <v>49</v>
      </c>
      <c r="F16" s="278"/>
      <c r="G16" s="278"/>
      <c r="H16" s="78" t="s">
        <v>22</v>
      </c>
      <c r="I16" s="279" t="s">
        <v>17</v>
      </c>
      <c r="J16" s="278"/>
      <c r="K16" s="79" t="s">
        <v>18</v>
      </c>
      <c r="L16" s="79">
        <v>3</v>
      </c>
      <c r="M16" s="277" t="s">
        <v>19</v>
      </c>
      <c r="N16" s="278"/>
      <c r="O16" s="278"/>
      <c r="P16" s="79" t="s">
        <v>18</v>
      </c>
      <c r="Q16" s="80"/>
      <c r="R16" s="80">
        <f>R17+R18+R19+R20+R21+R22+R23+R24+R25+R26+R27+R28+R29+R30+R31+R32+R33</f>
        <v>129311.31</v>
      </c>
      <c r="S16" s="80"/>
      <c r="T16" s="80"/>
      <c r="U16" s="80"/>
      <c r="V16" s="80">
        <f t="shared" si="0"/>
        <v>129311.31</v>
      </c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1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1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1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1"/>
      <c r="DH16" s="81"/>
      <c r="DI16" s="81"/>
      <c r="DJ16" s="81"/>
      <c r="DK16" s="81"/>
      <c r="DL16" s="81"/>
      <c r="DM16" s="81"/>
      <c r="DN16" s="81"/>
      <c r="DO16" s="81"/>
      <c r="DP16" s="81"/>
      <c r="DQ16" s="81"/>
      <c r="DR16" s="81"/>
      <c r="DS16" s="81"/>
      <c r="DT16" s="81"/>
      <c r="DU16" s="81"/>
      <c r="DV16" s="81"/>
      <c r="DW16" s="81"/>
      <c r="DX16" s="81"/>
      <c r="DY16" s="81"/>
      <c r="DZ16" s="81"/>
      <c r="EA16" s="81"/>
      <c r="EB16" s="81"/>
      <c r="EC16" s="81"/>
      <c r="ED16" s="81"/>
      <c r="EE16" s="81"/>
      <c r="EF16" s="81"/>
      <c r="EG16" s="81"/>
      <c r="EH16" s="81"/>
      <c r="EI16" s="81"/>
      <c r="EJ16" s="81"/>
      <c r="EK16" s="81"/>
      <c r="EL16" s="81"/>
      <c r="EM16" s="81"/>
      <c r="EN16" s="81"/>
      <c r="EO16" s="81"/>
      <c r="EP16" s="81"/>
      <c r="EQ16" s="81"/>
      <c r="ER16" s="81"/>
      <c r="ES16" s="81"/>
      <c r="ET16" s="81"/>
      <c r="EU16" s="81"/>
      <c r="EV16" s="81"/>
      <c r="EW16" s="81"/>
      <c r="EX16" s="81"/>
      <c r="EY16" s="81"/>
      <c r="EZ16" s="81"/>
      <c r="FA16" s="81"/>
      <c r="FB16" s="81"/>
      <c r="FC16" s="81"/>
      <c r="FD16" s="81"/>
      <c r="FE16" s="81"/>
      <c r="FF16" s="81"/>
      <c r="FG16" s="81"/>
      <c r="FH16" s="81"/>
      <c r="FI16" s="81"/>
      <c r="FJ16" s="81"/>
      <c r="FK16" s="81"/>
      <c r="FL16" s="81"/>
      <c r="FM16" s="81"/>
      <c r="FN16" s="81"/>
      <c r="FO16" s="81"/>
      <c r="FP16" s="81"/>
      <c r="FQ16" s="81"/>
      <c r="FR16" s="81"/>
      <c r="FS16" s="81"/>
      <c r="FT16" s="81"/>
      <c r="FU16" s="81"/>
      <c r="FV16" s="81"/>
      <c r="FW16" s="81"/>
      <c r="FX16" s="81"/>
      <c r="FY16" s="81"/>
      <c r="FZ16" s="81"/>
      <c r="GA16" s="81"/>
      <c r="GB16" s="81"/>
      <c r="GC16" s="81"/>
      <c r="GD16" s="81"/>
      <c r="GE16" s="81"/>
      <c r="GF16" s="81"/>
      <c r="GG16" s="81"/>
      <c r="GH16" s="81"/>
      <c r="GI16" s="81"/>
      <c r="GJ16" s="81"/>
      <c r="GK16" s="81"/>
      <c r="GL16" s="81"/>
      <c r="GM16" s="81"/>
      <c r="GN16" s="81"/>
      <c r="GO16" s="81"/>
      <c r="GP16" s="81"/>
      <c r="GQ16" s="81"/>
      <c r="GR16" s="81"/>
      <c r="GS16" s="81"/>
      <c r="GT16" s="81"/>
      <c r="GU16" s="81"/>
      <c r="GV16" s="81"/>
      <c r="GW16" s="81"/>
      <c r="GX16" s="81"/>
      <c r="GY16" s="81"/>
      <c r="GZ16" s="81"/>
      <c r="HA16" s="81"/>
      <c r="HB16" s="81"/>
      <c r="HC16" s="81"/>
      <c r="HD16" s="81"/>
      <c r="HE16" s="81"/>
      <c r="HF16" s="81"/>
      <c r="HG16" s="81"/>
      <c r="HH16" s="81"/>
      <c r="HI16" s="81"/>
      <c r="HJ16" s="81"/>
      <c r="HK16" s="81"/>
      <c r="HL16" s="81"/>
      <c r="HM16" s="81"/>
      <c r="HN16" s="81"/>
      <c r="HO16" s="81"/>
      <c r="HP16" s="81"/>
      <c r="HQ16" s="81"/>
      <c r="HR16" s="81"/>
      <c r="HS16" s="81"/>
      <c r="HT16" s="81"/>
      <c r="HU16" s="81"/>
      <c r="HV16" s="81"/>
      <c r="HW16" s="81"/>
      <c r="HX16" s="81"/>
      <c r="HY16" s="81"/>
      <c r="HZ16" s="81"/>
      <c r="IA16" s="81"/>
      <c r="IB16" s="81"/>
      <c r="IC16" s="81"/>
      <c r="ID16" s="81"/>
      <c r="IE16" s="81"/>
      <c r="IF16" s="81"/>
      <c r="IG16" s="81"/>
      <c r="IH16" s="81"/>
      <c r="II16" s="81"/>
      <c r="IJ16" s="81"/>
      <c r="IK16" s="81"/>
      <c r="IL16" s="81"/>
      <c r="IM16" s="81"/>
      <c r="IN16" s="81"/>
      <c r="IO16" s="81"/>
      <c r="IP16" s="81"/>
      <c r="IQ16" s="81"/>
      <c r="IR16" s="81"/>
      <c r="IS16" s="81"/>
      <c r="IT16" s="81"/>
      <c r="IU16" s="81"/>
      <c r="IV16" s="81"/>
    </row>
    <row r="17" spans="1:22" ht="29.4" customHeight="1">
      <c r="A17" s="60"/>
      <c r="B17" s="280">
        <v>2018</v>
      </c>
      <c r="C17" s="281"/>
      <c r="D17" s="82" t="s">
        <v>50</v>
      </c>
      <c r="E17" s="282" t="s">
        <v>51</v>
      </c>
      <c r="F17" s="281"/>
      <c r="G17" s="281"/>
      <c r="H17" s="82" t="s">
        <v>22</v>
      </c>
      <c r="I17" s="282" t="s">
        <v>17</v>
      </c>
      <c r="J17" s="281"/>
      <c r="K17" s="83" t="s">
        <v>29</v>
      </c>
      <c r="L17" s="83">
        <v>4</v>
      </c>
      <c r="M17" s="280" t="s">
        <v>19</v>
      </c>
      <c r="N17" s="281"/>
      <c r="O17" s="281"/>
      <c r="P17" s="83" t="s">
        <v>18</v>
      </c>
      <c r="Q17" s="86"/>
      <c r="R17" s="67"/>
      <c r="S17" s="67"/>
      <c r="T17" s="67"/>
      <c r="U17" s="67"/>
      <c r="V17" s="67">
        <f t="shared" si="0"/>
        <v>0</v>
      </c>
    </row>
    <row r="18" spans="1:22" ht="29.4" customHeight="1">
      <c r="A18" s="60"/>
      <c r="B18" s="280">
        <v>2018</v>
      </c>
      <c r="C18" s="281"/>
      <c r="D18" s="82" t="s">
        <v>52</v>
      </c>
      <c r="E18" s="282" t="s">
        <v>53</v>
      </c>
      <c r="F18" s="281"/>
      <c r="G18" s="281"/>
      <c r="H18" s="82" t="s">
        <v>22</v>
      </c>
      <c r="I18" s="282" t="s">
        <v>17</v>
      </c>
      <c r="J18" s="281"/>
      <c r="K18" s="83" t="s">
        <v>29</v>
      </c>
      <c r="L18" s="83">
        <v>4</v>
      </c>
      <c r="M18" s="280" t="s">
        <v>19</v>
      </c>
      <c r="N18" s="281"/>
      <c r="O18" s="281"/>
      <c r="P18" s="83" t="s">
        <v>18</v>
      </c>
      <c r="Q18" s="86"/>
      <c r="R18" s="67"/>
      <c r="S18" s="67"/>
      <c r="T18" s="67"/>
      <c r="U18" s="67"/>
      <c r="V18" s="67">
        <f t="shared" si="0"/>
        <v>0</v>
      </c>
    </row>
    <row r="19" spans="1:22" ht="29.4" customHeight="1">
      <c r="A19" s="60"/>
      <c r="B19" s="280">
        <v>2018</v>
      </c>
      <c r="C19" s="281"/>
      <c r="D19" s="82" t="s">
        <v>54</v>
      </c>
      <c r="E19" s="282" t="s">
        <v>55</v>
      </c>
      <c r="F19" s="281"/>
      <c r="G19" s="281"/>
      <c r="H19" s="82" t="s">
        <v>22</v>
      </c>
      <c r="I19" s="282" t="s">
        <v>17</v>
      </c>
      <c r="J19" s="281"/>
      <c r="K19" s="83" t="s">
        <v>29</v>
      </c>
      <c r="L19" s="83">
        <v>4</v>
      </c>
      <c r="M19" s="280" t="s">
        <v>19</v>
      </c>
      <c r="N19" s="281"/>
      <c r="O19" s="281"/>
      <c r="P19" s="83" t="s">
        <v>18</v>
      </c>
      <c r="Q19" s="86"/>
      <c r="R19" s="67"/>
      <c r="S19" s="67"/>
      <c r="T19" s="67"/>
      <c r="U19" s="67"/>
      <c r="V19" s="67">
        <f t="shared" si="0"/>
        <v>0</v>
      </c>
    </row>
    <row r="20" spans="1:22" ht="29.4" customHeight="1">
      <c r="A20" s="60"/>
      <c r="B20" s="280">
        <v>2018</v>
      </c>
      <c r="C20" s="281"/>
      <c r="D20" s="82" t="s">
        <v>56</v>
      </c>
      <c r="E20" s="282" t="s">
        <v>57</v>
      </c>
      <c r="F20" s="281"/>
      <c r="G20" s="281"/>
      <c r="H20" s="82" t="s">
        <v>22</v>
      </c>
      <c r="I20" s="282" t="s">
        <v>17</v>
      </c>
      <c r="J20" s="281"/>
      <c r="K20" s="83" t="s">
        <v>29</v>
      </c>
      <c r="L20" s="83">
        <v>4</v>
      </c>
      <c r="M20" s="280" t="s">
        <v>19</v>
      </c>
      <c r="N20" s="281"/>
      <c r="O20" s="281"/>
      <c r="P20" s="83" t="s">
        <v>18</v>
      </c>
      <c r="Q20" s="86"/>
      <c r="R20" s="67"/>
      <c r="S20" s="67"/>
      <c r="T20" s="67"/>
      <c r="U20" s="67"/>
      <c r="V20" s="67">
        <f t="shared" si="0"/>
        <v>0</v>
      </c>
    </row>
    <row r="21" spans="1:22" ht="29.4" customHeight="1">
      <c r="A21" s="60"/>
      <c r="B21" s="280">
        <v>2018</v>
      </c>
      <c r="C21" s="281"/>
      <c r="D21" s="82" t="s">
        <v>58</v>
      </c>
      <c r="E21" s="282" t="s">
        <v>59</v>
      </c>
      <c r="F21" s="281"/>
      <c r="G21" s="281"/>
      <c r="H21" s="82" t="s">
        <v>22</v>
      </c>
      <c r="I21" s="282" t="s">
        <v>17</v>
      </c>
      <c r="J21" s="281"/>
      <c r="K21" s="83" t="s">
        <v>29</v>
      </c>
      <c r="L21" s="83">
        <v>4</v>
      </c>
      <c r="M21" s="280" t="s">
        <v>19</v>
      </c>
      <c r="N21" s="281"/>
      <c r="O21" s="281"/>
      <c r="P21" s="83" t="s">
        <v>18</v>
      </c>
      <c r="Q21" s="86"/>
      <c r="R21" s="67"/>
      <c r="S21" s="67"/>
      <c r="T21" s="67"/>
      <c r="U21" s="67"/>
      <c r="V21" s="67">
        <f t="shared" si="0"/>
        <v>0</v>
      </c>
    </row>
    <row r="22" spans="1:22" ht="29.4" customHeight="1">
      <c r="A22" s="60"/>
      <c r="B22" s="280">
        <v>2018</v>
      </c>
      <c r="C22" s="281"/>
      <c r="D22" s="82" t="s">
        <v>60</v>
      </c>
      <c r="E22" s="282" t="s">
        <v>61</v>
      </c>
      <c r="F22" s="281"/>
      <c r="G22" s="281"/>
      <c r="H22" s="82" t="s">
        <v>22</v>
      </c>
      <c r="I22" s="282" t="s">
        <v>17</v>
      </c>
      <c r="J22" s="281"/>
      <c r="K22" s="83" t="s">
        <v>29</v>
      </c>
      <c r="L22" s="83">
        <v>4</v>
      </c>
      <c r="M22" s="280" t="s">
        <v>19</v>
      </c>
      <c r="N22" s="281"/>
      <c r="O22" s="281"/>
      <c r="P22" s="83" t="s">
        <v>18</v>
      </c>
      <c r="Q22" s="86"/>
      <c r="R22" s="67">
        <v>15082.47</v>
      </c>
      <c r="S22" s="67"/>
      <c r="T22" s="67"/>
      <c r="U22" s="67"/>
      <c r="V22" s="67">
        <f t="shared" si="0"/>
        <v>15082.47</v>
      </c>
    </row>
    <row r="23" spans="1:22" ht="29.4" customHeight="1">
      <c r="A23" s="60"/>
      <c r="B23" s="280">
        <v>2018</v>
      </c>
      <c r="C23" s="281"/>
      <c r="D23" s="82" t="s">
        <v>62</v>
      </c>
      <c r="E23" s="282" t="s">
        <v>63</v>
      </c>
      <c r="F23" s="281"/>
      <c r="G23" s="281"/>
      <c r="H23" s="82" t="s">
        <v>22</v>
      </c>
      <c r="I23" s="282" t="s">
        <v>17</v>
      </c>
      <c r="J23" s="281"/>
      <c r="K23" s="83" t="s">
        <v>29</v>
      </c>
      <c r="L23" s="83">
        <v>4</v>
      </c>
      <c r="M23" s="280" t="s">
        <v>19</v>
      </c>
      <c r="N23" s="281"/>
      <c r="O23" s="281"/>
      <c r="P23" s="83" t="s">
        <v>18</v>
      </c>
      <c r="Q23" s="86"/>
      <c r="R23" s="67"/>
      <c r="S23" s="67"/>
      <c r="T23" s="67"/>
      <c r="U23" s="67"/>
      <c r="V23" s="67">
        <f t="shared" si="0"/>
        <v>0</v>
      </c>
    </row>
    <row r="24" spans="1:22" ht="29.4" customHeight="1">
      <c r="A24" s="60"/>
      <c r="B24" s="280">
        <v>2018</v>
      </c>
      <c r="C24" s="281"/>
      <c r="D24" s="82" t="s">
        <v>64</v>
      </c>
      <c r="E24" s="282" t="s">
        <v>65</v>
      </c>
      <c r="F24" s="281"/>
      <c r="G24" s="281"/>
      <c r="H24" s="82" t="s">
        <v>22</v>
      </c>
      <c r="I24" s="282" t="s">
        <v>17</v>
      </c>
      <c r="J24" s="281"/>
      <c r="K24" s="83" t="s">
        <v>29</v>
      </c>
      <c r="L24" s="83">
        <v>4</v>
      </c>
      <c r="M24" s="280" t="s">
        <v>19</v>
      </c>
      <c r="N24" s="281"/>
      <c r="O24" s="281"/>
      <c r="P24" s="83" t="s">
        <v>18</v>
      </c>
      <c r="Q24" s="86"/>
      <c r="R24" s="67"/>
      <c r="S24" s="67"/>
      <c r="T24" s="67"/>
      <c r="U24" s="67"/>
      <c r="V24" s="67">
        <f t="shared" si="0"/>
        <v>0</v>
      </c>
    </row>
    <row r="25" spans="1:22" ht="29.4" customHeight="1">
      <c r="A25" s="60"/>
      <c r="B25" s="280">
        <v>2018</v>
      </c>
      <c r="C25" s="281"/>
      <c r="D25" s="82" t="s">
        <v>66</v>
      </c>
      <c r="E25" s="282" t="s">
        <v>67</v>
      </c>
      <c r="F25" s="281"/>
      <c r="G25" s="281"/>
      <c r="H25" s="82" t="s">
        <v>22</v>
      </c>
      <c r="I25" s="282" t="s">
        <v>17</v>
      </c>
      <c r="J25" s="281"/>
      <c r="K25" s="83" t="s">
        <v>29</v>
      </c>
      <c r="L25" s="83">
        <v>4</v>
      </c>
      <c r="M25" s="280" t="s">
        <v>19</v>
      </c>
      <c r="N25" s="281"/>
      <c r="O25" s="281"/>
      <c r="P25" s="83" t="s">
        <v>18</v>
      </c>
      <c r="Q25" s="86"/>
      <c r="R25" s="67"/>
      <c r="S25" s="67"/>
      <c r="T25" s="67"/>
      <c r="U25" s="67"/>
      <c r="V25" s="67">
        <f t="shared" si="0"/>
        <v>0</v>
      </c>
    </row>
    <row r="26" spans="1:22" ht="29.4" customHeight="1">
      <c r="A26" s="60"/>
      <c r="B26" s="280">
        <v>2018</v>
      </c>
      <c r="C26" s="281"/>
      <c r="D26" s="82" t="s">
        <v>68</v>
      </c>
      <c r="E26" s="282" t="s">
        <v>69</v>
      </c>
      <c r="F26" s="281"/>
      <c r="G26" s="281"/>
      <c r="H26" s="82" t="s">
        <v>22</v>
      </c>
      <c r="I26" s="282" t="s">
        <v>17</v>
      </c>
      <c r="J26" s="281"/>
      <c r="K26" s="83" t="s">
        <v>29</v>
      </c>
      <c r="L26" s="83">
        <v>4</v>
      </c>
      <c r="M26" s="280" t="s">
        <v>19</v>
      </c>
      <c r="N26" s="281"/>
      <c r="O26" s="281"/>
      <c r="P26" s="83" t="s">
        <v>18</v>
      </c>
      <c r="Q26" s="86"/>
      <c r="R26" s="67"/>
      <c r="S26" s="67"/>
      <c r="T26" s="67"/>
      <c r="U26" s="67"/>
      <c r="V26" s="67">
        <f t="shared" si="0"/>
        <v>0</v>
      </c>
    </row>
    <row r="27" spans="1:22" ht="29.4" customHeight="1">
      <c r="A27" s="60"/>
      <c r="B27" s="280">
        <v>2018</v>
      </c>
      <c r="C27" s="281"/>
      <c r="D27" s="82" t="s">
        <v>70</v>
      </c>
      <c r="E27" s="282" t="s">
        <v>71</v>
      </c>
      <c r="F27" s="281"/>
      <c r="G27" s="281"/>
      <c r="H27" s="82" t="s">
        <v>22</v>
      </c>
      <c r="I27" s="282" t="s">
        <v>17</v>
      </c>
      <c r="J27" s="281"/>
      <c r="K27" s="83" t="s">
        <v>29</v>
      </c>
      <c r="L27" s="83">
        <v>4</v>
      </c>
      <c r="M27" s="280" t="s">
        <v>19</v>
      </c>
      <c r="N27" s="281"/>
      <c r="O27" s="281"/>
      <c r="P27" s="83" t="s">
        <v>18</v>
      </c>
      <c r="Q27" s="86"/>
      <c r="R27" s="67"/>
      <c r="S27" s="67"/>
      <c r="T27" s="67"/>
      <c r="U27" s="67"/>
      <c r="V27" s="67">
        <f t="shared" si="0"/>
        <v>0</v>
      </c>
    </row>
    <row r="28" spans="1:22" ht="29.4" customHeight="1">
      <c r="A28" s="60"/>
      <c r="B28" s="280">
        <v>2018</v>
      </c>
      <c r="C28" s="281"/>
      <c r="D28" s="82" t="s">
        <v>72</v>
      </c>
      <c r="E28" s="282" t="s">
        <v>73</v>
      </c>
      <c r="F28" s="281"/>
      <c r="G28" s="281"/>
      <c r="H28" s="82" t="s">
        <v>22</v>
      </c>
      <c r="I28" s="282" t="s">
        <v>17</v>
      </c>
      <c r="J28" s="281"/>
      <c r="K28" s="83" t="s">
        <v>29</v>
      </c>
      <c r="L28" s="83">
        <v>4</v>
      </c>
      <c r="M28" s="280" t="s">
        <v>19</v>
      </c>
      <c r="N28" s="281"/>
      <c r="O28" s="281"/>
      <c r="P28" s="83" t="s">
        <v>18</v>
      </c>
      <c r="Q28" s="86"/>
      <c r="R28" s="67"/>
      <c r="S28" s="67"/>
      <c r="T28" s="67"/>
      <c r="U28" s="67"/>
      <c r="V28" s="67">
        <f t="shared" si="0"/>
        <v>0</v>
      </c>
    </row>
    <row r="29" spans="1:22" ht="29.4" customHeight="1">
      <c r="A29" s="60"/>
      <c r="B29" s="280">
        <v>2018</v>
      </c>
      <c r="C29" s="281"/>
      <c r="D29" s="82" t="s">
        <v>74</v>
      </c>
      <c r="E29" s="282" t="s">
        <v>75</v>
      </c>
      <c r="F29" s="281"/>
      <c r="G29" s="281"/>
      <c r="H29" s="82" t="s">
        <v>22</v>
      </c>
      <c r="I29" s="282" t="s">
        <v>17</v>
      </c>
      <c r="J29" s="281"/>
      <c r="K29" s="83" t="s">
        <v>29</v>
      </c>
      <c r="L29" s="83">
        <v>4</v>
      </c>
      <c r="M29" s="280" t="s">
        <v>19</v>
      </c>
      <c r="N29" s="281"/>
      <c r="O29" s="281"/>
      <c r="P29" s="83" t="s">
        <v>18</v>
      </c>
      <c r="Q29" s="86"/>
      <c r="R29" s="67"/>
      <c r="S29" s="67"/>
      <c r="T29" s="67"/>
      <c r="U29" s="67"/>
      <c r="V29" s="67">
        <f t="shared" si="0"/>
        <v>0</v>
      </c>
    </row>
    <row r="30" spans="1:22" ht="29.4" customHeight="1">
      <c r="A30" s="60"/>
      <c r="B30" s="280">
        <v>2018</v>
      </c>
      <c r="C30" s="281"/>
      <c r="D30" s="82" t="s">
        <v>76</v>
      </c>
      <c r="E30" s="282" t="s">
        <v>77</v>
      </c>
      <c r="F30" s="281"/>
      <c r="G30" s="281"/>
      <c r="H30" s="82" t="s">
        <v>22</v>
      </c>
      <c r="I30" s="282" t="s">
        <v>17</v>
      </c>
      <c r="J30" s="281"/>
      <c r="K30" s="83" t="s">
        <v>29</v>
      </c>
      <c r="L30" s="83">
        <v>4</v>
      </c>
      <c r="M30" s="280" t="s">
        <v>19</v>
      </c>
      <c r="N30" s="281"/>
      <c r="O30" s="281"/>
      <c r="P30" s="83" t="s">
        <v>18</v>
      </c>
      <c r="Q30" s="86"/>
      <c r="R30" s="67"/>
      <c r="S30" s="67"/>
      <c r="T30" s="67"/>
      <c r="U30" s="67"/>
      <c r="V30" s="67">
        <f t="shared" si="0"/>
        <v>0</v>
      </c>
    </row>
    <row r="31" spans="1:22" ht="29.4" customHeight="1">
      <c r="A31" s="60"/>
      <c r="B31" s="280">
        <v>2018</v>
      </c>
      <c r="C31" s="281"/>
      <c r="D31" s="82" t="s">
        <v>78</v>
      </c>
      <c r="E31" s="282" t="s">
        <v>79</v>
      </c>
      <c r="F31" s="281"/>
      <c r="G31" s="281"/>
      <c r="H31" s="82" t="s">
        <v>22</v>
      </c>
      <c r="I31" s="282" t="s">
        <v>17</v>
      </c>
      <c r="J31" s="281"/>
      <c r="K31" s="83" t="s">
        <v>29</v>
      </c>
      <c r="L31" s="83">
        <v>4</v>
      </c>
      <c r="M31" s="280" t="s">
        <v>19</v>
      </c>
      <c r="N31" s="281"/>
      <c r="O31" s="281"/>
      <c r="P31" s="83" t="s">
        <v>18</v>
      </c>
      <c r="Q31" s="86"/>
      <c r="R31" s="67"/>
      <c r="S31" s="67"/>
      <c r="T31" s="67"/>
      <c r="U31" s="67"/>
      <c r="V31" s="67">
        <f t="shared" si="0"/>
        <v>0</v>
      </c>
    </row>
    <row r="32" spans="1:22" ht="29.4" customHeight="1">
      <c r="A32" s="60"/>
      <c r="B32" s="280">
        <v>2018</v>
      </c>
      <c r="C32" s="281"/>
      <c r="D32" s="82" t="s">
        <v>80</v>
      </c>
      <c r="E32" s="282" t="s">
        <v>81</v>
      </c>
      <c r="F32" s="281"/>
      <c r="G32" s="281"/>
      <c r="H32" s="82" t="s">
        <v>22</v>
      </c>
      <c r="I32" s="282" t="s">
        <v>17</v>
      </c>
      <c r="J32" s="281"/>
      <c r="K32" s="83" t="s">
        <v>29</v>
      </c>
      <c r="L32" s="83">
        <v>4</v>
      </c>
      <c r="M32" s="280" t="s">
        <v>19</v>
      </c>
      <c r="N32" s="281"/>
      <c r="O32" s="281"/>
      <c r="P32" s="83" t="s">
        <v>18</v>
      </c>
      <c r="Q32" s="86"/>
      <c r="R32" s="67">
        <v>114228.84</v>
      </c>
      <c r="S32" s="67"/>
      <c r="T32" s="67"/>
      <c r="U32" s="67"/>
      <c r="V32" s="67">
        <f t="shared" si="0"/>
        <v>114228.84</v>
      </c>
    </row>
    <row r="33" spans="1:256" ht="29.4" customHeight="1">
      <c r="A33" s="60"/>
      <c r="B33" s="280">
        <v>2018</v>
      </c>
      <c r="C33" s="281"/>
      <c r="D33" s="82" t="s">
        <v>82</v>
      </c>
      <c r="E33" s="282" t="s">
        <v>83</v>
      </c>
      <c r="F33" s="281"/>
      <c r="G33" s="281"/>
      <c r="H33" s="82" t="s">
        <v>22</v>
      </c>
      <c r="I33" s="282" t="s">
        <v>17</v>
      </c>
      <c r="J33" s="281"/>
      <c r="K33" s="83" t="s">
        <v>29</v>
      </c>
      <c r="L33" s="83">
        <v>4</v>
      </c>
      <c r="M33" s="280" t="s">
        <v>19</v>
      </c>
      <c r="N33" s="281"/>
      <c r="O33" s="281"/>
      <c r="P33" s="83" t="s">
        <v>18</v>
      </c>
      <c r="Q33" s="86"/>
      <c r="R33" s="67"/>
      <c r="S33" s="67"/>
      <c r="T33" s="67"/>
      <c r="U33" s="67"/>
      <c r="V33" s="67">
        <f t="shared" si="0"/>
        <v>0</v>
      </c>
    </row>
    <row r="34" spans="1:256" ht="29.4" customHeight="1">
      <c r="A34" s="77"/>
      <c r="B34" s="277">
        <v>2018</v>
      </c>
      <c r="C34" s="278"/>
      <c r="D34" s="78" t="s">
        <v>84</v>
      </c>
      <c r="E34" s="279" t="s">
        <v>85</v>
      </c>
      <c r="F34" s="278"/>
      <c r="G34" s="278"/>
      <c r="H34" s="78" t="s">
        <v>22</v>
      </c>
      <c r="I34" s="279" t="s">
        <v>17</v>
      </c>
      <c r="J34" s="278"/>
      <c r="K34" s="79" t="s">
        <v>18</v>
      </c>
      <c r="L34" s="79">
        <v>3</v>
      </c>
      <c r="M34" s="277" t="s">
        <v>19</v>
      </c>
      <c r="N34" s="278"/>
      <c r="O34" s="278"/>
      <c r="P34" s="79" t="s">
        <v>18</v>
      </c>
      <c r="Q34" s="80"/>
      <c r="R34" s="80">
        <f>R35+R36+R37</f>
        <v>2349.0500000000002</v>
      </c>
      <c r="S34" s="80"/>
      <c r="T34" s="80"/>
      <c r="U34" s="80"/>
      <c r="V34" s="80">
        <f t="shared" si="0"/>
        <v>2349.0500000000002</v>
      </c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  <c r="EK34" s="81"/>
      <c r="EL34" s="81"/>
      <c r="EM34" s="81"/>
      <c r="EN34" s="81"/>
      <c r="EO34" s="81"/>
      <c r="EP34" s="81"/>
      <c r="EQ34" s="81"/>
      <c r="ER34" s="81"/>
      <c r="ES34" s="81"/>
      <c r="ET34" s="81"/>
      <c r="EU34" s="81"/>
      <c r="EV34" s="81"/>
      <c r="EW34" s="81"/>
      <c r="EX34" s="81"/>
      <c r="EY34" s="81"/>
      <c r="EZ34" s="81"/>
      <c r="FA34" s="81"/>
      <c r="FB34" s="81"/>
      <c r="FC34" s="81"/>
      <c r="FD34" s="81"/>
      <c r="FE34" s="81"/>
      <c r="FF34" s="81"/>
      <c r="FG34" s="81"/>
      <c r="FH34" s="81"/>
      <c r="FI34" s="81"/>
      <c r="FJ34" s="81"/>
      <c r="FK34" s="81"/>
      <c r="FL34" s="81"/>
      <c r="FM34" s="81"/>
      <c r="FN34" s="81"/>
      <c r="FO34" s="81"/>
      <c r="FP34" s="81"/>
      <c r="FQ34" s="81"/>
      <c r="FR34" s="81"/>
      <c r="FS34" s="81"/>
      <c r="FT34" s="81"/>
      <c r="FU34" s="81"/>
      <c r="FV34" s="81"/>
      <c r="FW34" s="81"/>
      <c r="FX34" s="81"/>
      <c r="FY34" s="81"/>
      <c r="FZ34" s="81"/>
      <c r="GA34" s="81"/>
      <c r="GB34" s="81"/>
      <c r="GC34" s="81"/>
      <c r="GD34" s="81"/>
      <c r="GE34" s="81"/>
      <c r="GF34" s="81"/>
      <c r="GG34" s="81"/>
      <c r="GH34" s="81"/>
      <c r="GI34" s="81"/>
      <c r="GJ34" s="81"/>
      <c r="GK34" s="81"/>
      <c r="GL34" s="81"/>
      <c r="GM34" s="81"/>
      <c r="GN34" s="81"/>
      <c r="GO34" s="81"/>
      <c r="GP34" s="81"/>
      <c r="GQ34" s="81"/>
      <c r="GR34" s="81"/>
      <c r="GS34" s="81"/>
      <c r="GT34" s="81"/>
      <c r="GU34" s="81"/>
      <c r="GV34" s="81"/>
      <c r="GW34" s="81"/>
      <c r="GX34" s="81"/>
      <c r="GY34" s="81"/>
      <c r="GZ34" s="81"/>
      <c r="HA34" s="81"/>
      <c r="HB34" s="81"/>
      <c r="HC34" s="81"/>
      <c r="HD34" s="81"/>
      <c r="HE34" s="81"/>
      <c r="HF34" s="81"/>
      <c r="HG34" s="81"/>
      <c r="HH34" s="81"/>
      <c r="HI34" s="81"/>
      <c r="HJ34" s="81"/>
      <c r="HK34" s="81"/>
      <c r="HL34" s="81"/>
      <c r="HM34" s="81"/>
      <c r="HN34" s="81"/>
      <c r="HO34" s="81"/>
      <c r="HP34" s="81"/>
      <c r="HQ34" s="81"/>
      <c r="HR34" s="81"/>
      <c r="HS34" s="81"/>
      <c r="HT34" s="81"/>
      <c r="HU34" s="81"/>
      <c r="HV34" s="81"/>
      <c r="HW34" s="81"/>
      <c r="HX34" s="81"/>
      <c r="HY34" s="81"/>
      <c r="HZ34" s="81"/>
      <c r="IA34" s="81"/>
      <c r="IB34" s="81"/>
      <c r="IC34" s="81"/>
      <c r="ID34" s="81"/>
      <c r="IE34" s="81"/>
      <c r="IF34" s="81"/>
      <c r="IG34" s="81"/>
      <c r="IH34" s="81"/>
      <c r="II34" s="81"/>
      <c r="IJ34" s="81"/>
      <c r="IK34" s="81"/>
      <c r="IL34" s="81"/>
      <c r="IM34" s="81"/>
      <c r="IN34" s="81"/>
      <c r="IO34" s="81"/>
      <c r="IP34" s="81"/>
      <c r="IQ34" s="81"/>
      <c r="IR34" s="81"/>
      <c r="IS34" s="81"/>
      <c r="IT34" s="81"/>
      <c r="IU34" s="81"/>
      <c r="IV34" s="81"/>
    </row>
    <row r="35" spans="1:256" ht="29.4" customHeight="1">
      <c r="A35" s="60"/>
      <c r="B35" s="280">
        <v>2018</v>
      </c>
      <c r="C35" s="281"/>
      <c r="D35" s="82" t="s">
        <v>86</v>
      </c>
      <c r="E35" s="282" t="s">
        <v>87</v>
      </c>
      <c r="F35" s="281"/>
      <c r="G35" s="281"/>
      <c r="H35" s="82" t="s">
        <v>22</v>
      </c>
      <c r="I35" s="282" t="s">
        <v>17</v>
      </c>
      <c r="J35" s="281"/>
      <c r="K35" s="83" t="s">
        <v>29</v>
      </c>
      <c r="L35" s="83">
        <v>4</v>
      </c>
      <c r="M35" s="280" t="s">
        <v>19</v>
      </c>
      <c r="N35" s="281"/>
      <c r="O35" s="281"/>
      <c r="P35" s="83" t="s">
        <v>18</v>
      </c>
      <c r="Q35" s="86"/>
      <c r="R35" s="67">
        <v>2349.0500000000002</v>
      </c>
      <c r="S35" s="67"/>
      <c r="T35" s="67"/>
      <c r="U35" s="67"/>
      <c r="V35" s="67">
        <f t="shared" si="0"/>
        <v>2349.0500000000002</v>
      </c>
    </row>
    <row r="36" spans="1:256" ht="29.4" customHeight="1">
      <c r="A36" s="60"/>
      <c r="B36" s="280">
        <v>2018</v>
      </c>
      <c r="C36" s="281"/>
      <c r="D36" s="82" t="s">
        <v>88</v>
      </c>
      <c r="E36" s="282" t="s">
        <v>89</v>
      </c>
      <c r="F36" s="281"/>
      <c r="G36" s="281"/>
      <c r="H36" s="82" t="s">
        <v>22</v>
      </c>
      <c r="I36" s="282" t="s">
        <v>17</v>
      </c>
      <c r="J36" s="281"/>
      <c r="K36" s="83" t="s">
        <v>29</v>
      </c>
      <c r="L36" s="83">
        <v>4</v>
      </c>
      <c r="M36" s="280" t="s">
        <v>19</v>
      </c>
      <c r="N36" s="281"/>
      <c r="O36" s="281"/>
      <c r="P36" s="83" t="s">
        <v>18</v>
      </c>
      <c r="Q36" s="86"/>
      <c r="R36" s="68"/>
      <c r="S36" s="68"/>
      <c r="T36" s="68"/>
      <c r="U36" s="68"/>
      <c r="V36" s="67">
        <f t="shared" si="0"/>
        <v>0</v>
      </c>
    </row>
    <row r="37" spans="1:256" ht="29.4" customHeight="1">
      <c r="A37" s="60"/>
      <c r="B37" s="280">
        <v>2018</v>
      </c>
      <c r="C37" s="281"/>
      <c r="D37" s="82" t="s">
        <v>90</v>
      </c>
      <c r="E37" s="282" t="s">
        <v>91</v>
      </c>
      <c r="F37" s="281"/>
      <c r="G37" s="281"/>
      <c r="H37" s="82" t="s">
        <v>22</v>
      </c>
      <c r="I37" s="282" t="s">
        <v>17</v>
      </c>
      <c r="J37" s="281"/>
      <c r="K37" s="83" t="s">
        <v>29</v>
      </c>
      <c r="L37" s="83">
        <v>4</v>
      </c>
      <c r="M37" s="280" t="s">
        <v>19</v>
      </c>
      <c r="N37" s="281"/>
      <c r="O37" s="281"/>
      <c r="P37" s="83" t="s">
        <v>18</v>
      </c>
      <c r="Q37" s="86"/>
      <c r="R37" s="68"/>
      <c r="S37" s="68"/>
      <c r="T37" s="68"/>
      <c r="U37" s="68"/>
      <c r="V37" s="67">
        <f t="shared" si="0"/>
        <v>0</v>
      </c>
    </row>
    <row r="38" spans="1:256" ht="29.4" customHeight="1">
      <c r="A38" s="77"/>
      <c r="B38" s="277">
        <v>2018</v>
      </c>
      <c r="C38" s="278"/>
      <c r="D38" s="78" t="s">
        <v>92</v>
      </c>
      <c r="E38" s="279" t="s">
        <v>93</v>
      </c>
      <c r="F38" s="278"/>
      <c r="G38" s="278"/>
      <c r="H38" s="78" t="s">
        <v>22</v>
      </c>
      <c r="I38" s="279" t="s">
        <v>17</v>
      </c>
      <c r="J38" s="278"/>
      <c r="K38" s="79" t="s">
        <v>18</v>
      </c>
      <c r="L38" s="79">
        <v>3</v>
      </c>
      <c r="M38" s="277" t="s">
        <v>19</v>
      </c>
      <c r="N38" s="278"/>
      <c r="O38" s="278"/>
      <c r="P38" s="79" t="s">
        <v>18</v>
      </c>
      <c r="Q38" s="80"/>
      <c r="R38" s="80">
        <f>R39+R40+R41+R42+R43+R44+R45+R46+R47+R48+R49+R50+R51+R52</f>
        <v>773385.66</v>
      </c>
      <c r="S38" s="80"/>
      <c r="T38" s="80"/>
      <c r="U38" s="80"/>
      <c r="V38" s="80">
        <f t="shared" si="0"/>
        <v>773385.66</v>
      </c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  <c r="DK38" s="81"/>
      <c r="DL38" s="81"/>
      <c r="DM38" s="81"/>
      <c r="DN38" s="81"/>
      <c r="DO38" s="81"/>
      <c r="DP38" s="81"/>
      <c r="DQ38" s="81"/>
      <c r="DR38" s="81"/>
      <c r="DS38" s="81"/>
      <c r="DT38" s="81"/>
      <c r="DU38" s="81"/>
      <c r="DV38" s="81"/>
      <c r="DW38" s="81"/>
      <c r="DX38" s="81"/>
      <c r="DY38" s="81"/>
      <c r="DZ38" s="81"/>
      <c r="EA38" s="81"/>
      <c r="EB38" s="81"/>
      <c r="EC38" s="81"/>
      <c r="ED38" s="81"/>
      <c r="EE38" s="81"/>
      <c r="EF38" s="81"/>
      <c r="EG38" s="81"/>
      <c r="EH38" s="81"/>
      <c r="EI38" s="81"/>
      <c r="EJ38" s="81"/>
      <c r="EK38" s="81"/>
      <c r="EL38" s="81"/>
      <c r="EM38" s="81"/>
      <c r="EN38" s="81"/>
      <c r="EO38" s="81"/>
      <c r="EP38" s="81"/>
      <c r="EQ38" s="81"/>
      <c r="ER38" s="81"/>
      <c r="ES38" s="81"/>
      <c r="ET38" s="81"/>
      <c r="EU38" s="81"/>
      <c r="EV38" s="81"/>
      <c r="EW38" s="81"/>
      <c r="EX38" s="81"/>
      <c r="EY38" s="81"/>
      <c r="EZ38" s="81"/>
      <c r="FA38" s="81"/>
      <c r="FB38" s="81"/>
      <c r="FC38" s="81"/>
      <c r="FD38" s="81"/>
      <c r="FE38" s="81"/>
      <c r="FF38" s="81"/>
      <c r="FG38" s="81"/>
      <c r="FH38" s="81"/>
      <c r="FI38" s="81"/>
      <c r="FJ38" s="81"/>
      <c r="FK38" s="81"/>
      <c r="FL38" s="81"/>
      <c r="FM38" s="81"/>
      <c r="FN38" s="81"/>
      <c r="FO38" s="81"/>
      <c r="FP38" s="81"/>
      <c r="FQ38" s="81"/>
      <c r="FR38" s="81"/>
      <c r="FS38" s="81"/>
      <c r="FT38" s="81"/>
      <c r="FU38" s="81"/>
      <c r="FV38" s="81"/>
      <c r="FW38" s="81"/>
      <c r="FX38" s="81"/>
      <c r="FY38" s="81"/>
      <c r="FZ38" s="81"/>
      <c r="GA38" s="81"/>
      <c r="GB38" s="81"/>
      <c r="GC38" s="81"/>
      <c r="GD38" s="81"/>
      <c r="GE38" s="81"/>
      <c r="GF38" s="81"/>
      <c r="GG38" s="81"/>
      <c r="GH38" s="81"/>
      <c r="GI38" s="81"/>
      <c r="GJ38" s="81"/>
      <c r="GK38" s="81"/>
      <c r="GL38" s="81"/>
      <c r="GM38" s="81"/>
      <c r="GN38" s="81"/>
      <c r="GO38" s="81"/>
      <c r="GP38" s="81"/>
      <c r="GQ38" s="81"/>
      <c r="GR38" s="81"/>
      <c r="GS38" s="81"/>
      <c r="GT38" s="81"/>
      <c r="GU38" s="81"/>
      <c r="GV38" s="81"/>
      <c r="GW38" s="81"/>
      <c r="GX38" s="81"/>
      <c r="GY38" s="81"/>
      <c r="GZ38" s="81"/>
      <c r="HA38" s="81"/>
      <c r="HB38" s="81"/>
      <c r="HC38" s="81"/>
      <c r="HD38" s="81"/>
      <c r="HE38" s="81"/>
      <c r="HF38" s="81"/>
      <c r="HG38" s="81"/>
      <c r="HH38" s="81"/>
      <c r="HI38" s="81"/>
      <c r="HJ38" s="81"/>
      <c r="HK38" s="81"/>
      <c r="HL38" s="81"/>
      <c r="HM38" s="81"/>
      <c r="HN38" s="81"/>
      <c r="HO38" s="81"/>
      <c r="HP38" s="81"/>
      <c r="HQ38" s="81"/>
      <c r="HR38" s="81"/>
      <c r="HS38" s="81"/>
      <c r="HT38" s="81"/>
      <c r="HU38" s="81"/>
      <c r="HV38" s="81"/>
      <c r="HW38" s="81"/>
      <c r="HX38" s="81"/>
      <c r="HY38" s="81"/>
      <c r="HZ38" s="81"/>
      <c r="IA38" s="81"/>
      <c r="IB38" s="81"/>
      <c r="IC38" s="81"/>
      <c r="ID38" s="81"/>
      <c r="IE38" s="81"/>
      <c r="IF38" s="81"/>
      <c r="IG38" s="81"/>
      <c r="IH38" s="81"/>
      <c r="II38" s="81"/>
      <c r="IJ38" s="81"/>
      <c r="IK38" s="81"/>
      <c r="IL38" s="81"/>
      <c r="IM38" s="81"/>
      <c r="IN38" s="81"/>
      <c r="IO38" s="81"/>
      <c r="IP38" s="81"/>
      <c r="IQ38" s="81"/>
      <c r="IR38" s="81"/>
      <c r="IS38" s="81"/>
      <c r="IT38" s="81"/>
      <c r="IU38" s="81"/>
      <c r="IV38" s="81"/>
    </row>
    <row r="39" spans="1:256" ht="29.4" customHeight="1">
      <c r="A39" s="60"/>
      <c r="B39" s="280">
        <v>2018</v>
      </c>
      <c r="C39" s="281"/>
      <c r="D39" s="82" t="s">
        <v>94</v>
      </c>
      <c r="E39" s="282" t="s">
        <v>95</v>
      </c>
      <c r="F39" s="281"/>
      <c r="G39" s="281"/>
      <c r="H39" s="82" t="s">
        <v>22</v>
      </c>
      <c r="I39" s="282" t="s">
        <v>17</v>
      </c>
      <c r="J39" s="281"/>
      <c r="K39" s="83" t="s">
        <v>29</v>
      </c>
      <c r="L39" s="83">
        <v>4</v>
      </c>
      <c r="M39" s="280" t="s">
        <v>19</v>
      </c>
      <c r="N39" s="281"/>
      <c r="O39" s="281"/>
      <c r="P39" s="83" t="s">
        <v>18</v>
      </c>
      <c r="Q39" s="86"/>
      <c r="R39" s="68"/>
      <c r="S39" s="68"/>
      <c r="T39" s="68"/>
      <c r="U39" s="68"/>
      <c r="V39" s="67">
        <f t="shared" si="0"/>
        <v>0</v>
      </c>
    </row>
    <row r="40" spans="1:256" ht="29.4" customHeight="1">
      <c r="A40" s="60"/>
      <c r="B40" s="280">
        <v>2018</v>
      </c>
      <c r="C40" s="281"/>
      <c r="D40" s="82" t="s">
        <v>96</v>
      </c>
      <c r="E40" s="282" t="s">
        <v>97</v>
      </c>
      <c r="F40" s="281"/>
      <c r="G40" s="281"/>
      <c r="H40" s="82" t="s">
        <v>22</v>
      </c>
      <c r="I40" s="282" t="s">
        <v>17</v>
      </c>
      <c r="J40" s="281"/>
      <c r="K40" s="83" t="s">
        <v>29</v>
      </c>
      <c r="L40" s="83">
        <v>4</v>
      </c>
      <c r="M40" s="280" t="s">
        <v>19</v>
      </c>
      <c r="N40" s="281"/>
      <c r="O40" s="281"/>
      <c r="P40" s="83" t="s">
        <v>18</v>
      </c>
      <c r="Q40" s="86"/>
      <c r="R40" s="68"/>
      <c r="S40" s="68"/>
      <c r="T40" s="68"/>
      <c r="U40" s="68"/>
      <c r="V40" s="67">
        <f t="shared" si="0"/>
        <v>0</v>
      </c>
    </row>
    <row r="41" spans="1:256" ht="29.4" customHeight="1">
      <c r="A41" s="60"/>
      <c r="B41" s="280">
        <v>2018</v>
      </c>
      <c r="C41" s="281"/>
      <c r="D41" s="82" t="s">
        <v>98</v>
      </c>
      <c r="E41" s="282" t="s">
        <v>99</v>
      </c>
      <c r="F41" s="281"/>
      <c r="G41" s="281"/>
      <c r="H41" s="82" t="s">
        <v>22</v>
      </c>
      <c r="I41" s="282" t="s">
        <v>17</v>
      </c>
      <c r="J41" s="281"/>
      <c r="K41" s="83" t="s">
        <v>29</v>
      </c>
      <c r="L41" s="83">
        <v>4</v>
      </c>
      <c r="M41" s="280" t="s">
        <v>19</v>
      </c>
      <c r="N41" s="281"/>
      <c r="O41" s="281"/>
      <c r="P41" s="83" t="s">
        <v>18</v>
      </c>
      <c r="Q41" s="86"/>
      <c r="R41" s="68"/>
      <c r="S41" s="68"/>
      <c r="T41" s="68"/>
      <c r="U41" s="68"/>
      <c r="V41" s="67">
        <f t="shared" si="0"/>
        <v>0</v>
      </c>
    </row>
    <row r="42" spans="1:256" ht="29.4" customHeight="1">
      <c r="A42" s="60"/>
      <c r="B42" s="280">
        <v>2018</v>
      </c>
      <c r="C42" s="281"/>
      <c r="D42" s="82" t="s">
        <v>100</v>
      </c>
      <c r="E42" s="282" t="s">
        <v>101</v>
      </c>
      <c r="F42" s="281"/>
      <c r="G42" s="281"/>
      <c r="H42" s="82" t="s">
        <v>22</v>
      </c>
      <c r="I42" s="282" t="s">
        <v>17</v>
      </c>
      <c r="J42" s="281"/>
      <c r="K42" s="83" t="s">
        <v>29</v>
      </c>
      <c r="L42" s="83">
        <v>4</v>
      </c>
      <c r="M42" s="280" t="s">
        <v>19</v>
      </c>
      <c r="N42" s="281"/>
      <c r="O42" s="281"/>
      <c r="P42" s="83" t="s">
        <v>18</v>
      </c>
      <c r="Q42" s="86"/>
      <c r="R42" s="68"/>
      <c r="S42" s="68"/>
      <c r="T42" s="68"/>
      <c r="U42" s="68"/>
      <c r="V42" s="67">
        <f t="shared" si="0"/>
        <v>0</v>
      </c>
    </row>
    <row r="43" spans="1:256" ht="29.4" customHeight="1">
      <c r="A43" s="60"/>
      <c r="B43" s="280">
        <v>2018</v>
      </c>
      <c r="C43" s="281"/>
      <c r="D43" s="82" t="s">
        <v>102</v>
      </c>
      <c r="E43" s="282" t="s">
        <v>103</v>
      </c>
      <c r="F43" s="281"/>
      <c r="G43" s="281"/>
      <c r="H43" s="82" t="s">
        <v>22</v>
      </c>
      <c r="I43" s="282" t="s">
        <v>17</v>
      </c>
      <c r="J43" s="281"/>
      <c r="K43" s="83" t="s">
        <v>29</v>
      </c>
      <c r="L43" s="83">
        <v>4</v>
      </c>
      <c r="M43" s="280" t="s">
        <v>19</v>
      </c>
      <c r="N43" s="281"/>
      <c r="O43" s="281"/>
      <c r="P43" s="83" t="s">
        <v>18</v>
      </c>
      <c r="Q43" s="86"/>
      <c r="R43" s="67">
        <v>726888.16</v>
      </c>
      <c r="S43" s="67"/>
      <c r="T43" s="67"/>
      <c r="U43" s="67"/>
      <c r="V43" s="67">
        <f t="shared" si="0"/>
        <v>726888.16</v>
      </c>
    </row>
    <row r="44" spans="1:256" ht="29.4" customHeight="1">
      <c r="A44" s="60"/>
      <c r="B44" s="280">
        <v>2018</v>
      </c>
      <c r="C44" s="281"/>
      <c r="D44" s="82" t="s">
        <v>104</v>
      </c>
      <c r="E44" s="282" t="s">
        <v>105</v>
      </c>
      <c r="F44" s="281"/>
      <c r="G44" s="281"/>
      <c r="H44" s="82" t="s">
        <v>22</v>
      </c>
      <c r="I44" s="282" t="s">
        <v>17</v>
      </c>
      <c r="J44" s="281"/>
      <c r="K44" s="83" t="s">
        <v>29</v>
      </c>
      <c r="L44" s="83">
        <v>4</v>
      </c>
      <c r="M44" s="280" t="s">
        <v>19</v>
      </c>
      <c r="N44" s="281"/>
      <c r="O44" s="281"/>
      <c r="P44" s="83" t="s">
        <v>18</v>
      </c>
      <c r="Q44" s="86"/>
      <c r="R44" s="68"/>
      <c r="S44" s="68"/>
      <c r="T44" s="68"/>
      <c r="U44" s="68"/>
      <c r="V44" s="67">
        <f t="shared" si="0"/>
        <v>0</v>
      </c>
    </row>
    <row r="45" spans="1:256" ht="29.4" customHeight="1">
      <c r="A45" s="60"/>
      <c r="B45" s="280">
        <v>2018</v>
      </c>
      <c r="C45" s="281"/>
      <c r="D45" s="82" t="s">
        <v>106</v>
      </c>
      <c r="E45" s="282" t="s">
        <v>107</v>
      </c>
      <c r="F45" s="281"/>
      <c r="G45" s="281"/>
      <c r="H45" s="82" t="s">
        <v>22</v>
      </c>
      <c r="I45" s="282" t="s">
        <v>17</v>
      </c>
      <c r="J45" s="281"/>
      <c r="K45" s="83" t="s">
        <v>29</v>
      </c>
      <c r="L45" s="83">
        <v>4</v>
      </c>
      <c r="M45" s="280" t="s">
        <v>19</v>
      </c>
      <c r="N45" s="281"/>
      <c r="O45" s="281"/>
      <c r="P45" s="83" t="s">
        <v>18</v>
      </c>
      <c r="Q45" s="86"/>
      <c r="R45" s="68"/>
      <c r="S45" s="68"/>
      <c r="T45" s="68"/>
      <c r="U45" s="68"/>
      <c r="V45" s="67">
        <f t="shared" si="0"/>
        <v>0</v>
      </c>
    </row>
    <row r="46" spans="1:256" ht="29.4" customHeight="1">
      <c r="A46" s="60"/>
      <c r="B46" s="280">
        <v>2018</v>
      </c>
      <c r="C46" s="281"/>
      <c r="D46" s="82" t="s">
        <v>108</v>
      </c>
      <c r="E46" s="282" t="s">
        <v>109</v>
      </c>
      <c r="F46" s="281"/>
      <c r="G46" s="281"/>
      <c r="H46" s="82" t="s">
        <v>22</v>
      </c>
      <c r="I46" s="282" t="s">
        <v>17</v>
      </c>
      <c r="J46" s="281"/>
      <c r="K46" s="83" t="s">
        <v>29</v>
      </c>
      <c r="L46" s="83">
        <v>4</v>
      </c>
      <c r="M46" s="280" t="s">
        <v>19</v>
      </c>
      <c r="N46" s="281"/>
      <c r="O46" s="281"/>
      <c r="P46" s="83" t="s">
        <v>18</v>
      </c>
      <c r="Q46" s="86"/>
      <c r="R46" s="68"/>
      <c r="S46" s="68"/>
      <c r="T46" s="68"/>
      <c r="U46" s="68"/>
      <c r="V46" s="67">
        <f t="shared" si="0"/>
        <v>0</v>
      </c>
    </row>
    <row r="47" spans="1:256" ht="29.4" customHeight="1">
      <c r="A47" s="60"/>
      <c r="B47" s="280">
        <v>2018</v>
      </c>
      <c r="C47" s="281"/>
      <c r="D47" s="82" t="s">
        <v>110</v>
      </c>
      <c r="E47" s="282" t="s">
        <v>111</v>
      </c>
      <c r="F47" s="281"/>
      <c r="G47" s="281"/>
      <c r="H47" s="82" t="s">
        <v>22</v>
      </c>
      <c r="I47" s="282" t="s">
        <v>17</v>
      </c>
      <c r="J47" s="281"/>
      <c r="K47" s="83" t="s">
        <v>29</v>
      </c>
      <c r="L47" s="83">
        <v>4</v>
      </c>
      <c r="M47" s="280" t="s">
        <v>19</v>
      </c>
      <c r="N47" s="281"/>
      <c r="O47" s="281"/>
      <c r="P47" s="83" t="s">
        <v>18</v>
      </c>
      <c r="Q47" s="86"/>
      <c r="R47" s="68"/>
      <c r="S47" s="68"/>
      <c r="T47" s="68"/>
      <c r="U47" s="68"/>
      <c r="V47" s="67">
        <f t="shared" si="0"/>
        <v>0</v>
      </c>
    </row>
    <row r="48" spans="1:256" ht="29.4" customHeight="1">
      <c r="A48" s="60"/>
      <c r="B48" s="280">
        <v>2018</v>
      </c>
      <c r="C48" s="281"/>
      <c r="D48" s="82" t="s">
        <v>112</v>
      </c>
      <c r="E48" s="282" t="s">
        <v>113</v>
      </c>
      <c r="F48" s="281"/>
      <c r="G48" s="281"/>
      <c r="H48" s="82" t="s">
        <v>22</v>
      </c>
      <c r="I48" s="282" t="s">
        <v>17</v>
      </c>
      <c r="J48" s="281"/>
      <c r="K48" s="83" t="s">
        <v>29</v>
      </c>
      <c r="L48" s="83">
        <v>4</v>
      </c>
      <c r="M48" s="280" t="s">
        <v>19</v>
      </c>
      <c r="N48" s="281"/>
      <c r="O48" s="281"/>
      <c r="P48" s="83" t="s">
        <v>18</v>
      </c>
      <c r="Q48" s="86"/>
      <c r="R48" s="68"/>
      <c r="S48" s="68"/>
      <c r="T48" s="68"/>
      <c r="U48" s="68"/>
      <c r="V48" s="67">
        <f t="shared" si="0"/>
        <v>0</v>
      </c>
    </row>
    <row r="49" spans="1:256" ht="29.4" customHeight="1">
      <c r="A49" s="60"/>
      <c r="B49" s="280">
        <v>2018</v>
      </c>
      <c r="C49" s="281"/>
      <c r="D49" s="82" t="s">
        <v>114</v>
      </c>
      <c r="E49" s="282" t="s">
        <v>115</v>
      </c>
      <c r="F49" s="281"/>
      <c r="G49" s="281"/>
      <c r="H49" s="82" t="s">
        <v>22</v>
      </c>
      <c r="I49" s="282" t="s">
        <v>17</v>
      </c>
      <c r="J49" s="281"/>
      <c r="K49" s="83" t="s">
        <v>29</v>
      </c>
      <c r="L49" s="83">
        <v>4</v>
      </c>
      <c r="M49" s="280" t="s">
        <v>19</v>
      </c>
      <c r="N49" s="281"/>
      <c r="O49" s="281"/>
      <c r="P49" s="83" t="s">
        <v>18</v>
      </c>
      <c r="Q49" s="86"/>
      <c r="R49" s="68"/>
      <c r="S49" s="68"/>
      <c r="T49" s="68"/>
      <c r="U49" s="68"/>
      <c r="V49" s="67">
        <f t="shared" si="0"/>
        <v>0</v>
      </c>
    </row>
    <row r="50" spans="1:256" ht="29.4" customHeight="1">
      <c r="A50" s="60"/>
      <c r="B50" s="280">
        <v>2018</v>
      </c>
      <c r="C50" s="281"/>
      <c r="D50" s="82" t="s">
        <v>116</v>
      </c>
      <c r="E50" s="282" t="s">
        <v>117</v>
      </c>
      <c r="F50" s="281"/>
      <c r="G50" s="281"/>
      <c r="H50" s="82" t="s">
        <v>22</v>
      </c>
      <c r="I50" s="282" t="s">
        <v>17</v>
      </c>
      <c r="J50" s="281"/>
      <c r="K50" s="83" t="s">
        <v>29</v>
      </c>
      <c r="L50" s="83">
        <v>4</v>
      </c>
      <c r="M50" s="280" t="s">
        <v>19</v>
      </c>
      <c r="N50" s="281"/>
      <c r="O50" s="281"/>
      <c r="P50" s="83" t="s">
        <v>18</v>
      </c>
      <c r="Q50" s="86"/>
      <c r="R50" s="67">
        <v>33679.71</v>
      </c>
      <c r="S50" s="67"/>
      <c r="T50" s="67"/>
      <c r="U50" s="67"/>
      <c r="V50" s="67">
        <f t="shared" si="0"/>
        <v>33679.71</v>
      </c>
    </row>
    <row r="51" spans="1:256" ht="29.4" customHeight="1">
      <c r="A51" s="60"/>
      <c r="B51" s="280">
        <v>2018</v>
      </c>
      <c r="C51" s="281"/>
      <c r="D51" s="82" t="s">
        <v>118</v>
      </c>
      <c r="E51" s="282" t="s">
        <v>119</v>
      </c>
      <c r="F51" s="281"/>
      <c r="G51" s="281"/>
      <c r="H51" s="82" t="s">
        <v>22</v>
      </c>
      <c r="I51" s="282" t="s">
        <v>17</v>
      </c>
      <c r="J51" s="281"/>
      <c r="K51" s="83" t="s">
        <v>29</v>
      </c>
      <c r="L51" s="83">
        <v>4</v>
      </c>
      <c r="M51" s="280" t="s">
        <v>19</v>
      </c>
      <c r="N51" s="281"/>
      <c r="O51" s="281"/>
      <c r="P51" s="83" t="s">
        <v>18</v>
      </c>
      <c r="Q51" s="86"/>
      <c r="R51" s="68"/>
      <c r="S51" s="68"/>
      <c r="T51" s="68"/>
      <c r="U51" s="68"/>
      <c r="V51" s="67">
        <f t="shared" si="0"/>
        <v>0</v>
      </c>
    </row>
    <row r="52" spans="1:256" ht="29.4" customHeight="1">
      <c r="A52" s="60"/>
      <c r="B52" s="280">
        <v>2018</v>
      </c>
      <c r="C52" s="281"/>
      <c r="D52" s="82" t="s">
        <v>120</v>
      </c>
      <c r="E52" s="282" t="s">
        <v>121</v>
      </c>
      <c r="F52" s="281"/>
      <c r="G52" s="281"/>
      <c r="H52" s="82" t="s">
        <v>22</v>
      </c>
      <c r="I52" s="282" t="s">
        <v>17</v>
      </c>
      <c r="J52" s="281"/>
      <c r="K52" s="83" t="s">
        <v>29</v>
      </c>
      <c r="L52" s="83">
        <v>4</v>
      </c>
      <c r="M52" s="280" t="s">
        <v>19</v>
      </c>
      <c r="N52" s="281"/>
      <c r="O52" s="281"/>
      <c r="P52" s="83" t="s">
        <v>18</v>
      </c>
      <c r="Q52" s="86"/>
      <c r="R52" s="67">
        <v>12817.79</v>
      </c>
      <c r="S52" s="67"/>
      <c r="T52" s="67"/>
      <c r="U52" s="67"/>
      <c r="V52" s="67">
        <f t="shared" si="0"/>
        <v>12817.79</v>
      </c>
    </row>
    <row r="53" spans="1:256" ht="29.4" customHeight="1">
      <c r="A53" s="77"/>
      <c r="B53" s="277">
        <v>2018</v>
      </c>
      <c r="C53" s="278"/>
      <c r="D53" s="78" t="s">
        <v>122</v>
      </c>
      <c r="E53" s="279" t="s">
        <v>123</v>
      </c>
      <c r="F53" s="278"/>
      <c r="G53" s="278"/>
      <c r="H53" s="78" t="s">
        <v>22</v>
      </c>
      <c r="I53" s="279" t="s">
        <v>17</v>
      </c>
      <c r="J53" s="278"/>
      <c r="K53" s="79" t="s">
        <v>18</v>
      </c>
      <c r="L53" s="79">
        <v>3</v>
      </c>
      <c r="M53" s="277" t="s">
        <v>19</v>
      </c>
      <c r="N53" s="278"/>
      <c r="O53" s="278"/>
      <c r="P53" s="79" t="s">
        <v>18</v>
      </c>
      <c r="Q53" s="80">
        <f>Q54+Q55+Q56+Q57+Q58+Q59+Q60+Q61+Q62</f>
        <v>0</v>
      </c>
      <c r="R53" s="80">
        <f>R54+R55+R56+R57+R58+R59+R60+R61+R62</f>
        <v>199485.66</v>
      </c>
      <c r="S53" s="80"/>
      <c r="T53" s="80"/>
      <c r="U53" s="80"/>
      <c r="V53" s="80">
        <f t="shared" si="0"/>
        <v>199485.66</v>
      </c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1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1"/>
      <c r="DH53" s="81"/>
      <c r="DI53" s="81"/>
      <c r="DJ53" s="81"/>
      <c r="DK53" s="81"/>
      <c r="DL53" s="81"/>
      <c r="DM53" s="81"/>
      <c r="DN53" s="81"/>
      <c r="DO53" s="81"/>
      <c r="DP53" s="81"/>
      <c r="DQ53" s="81"/>
      <c r="DR53" s="81"/>
      <c r="DS53" s="81"/>
      <c r="DT53" s="81"/>
      <c r="DU53" s="81"/>
      <c r="DV53" s="81"/>
      <c r="DW53" s="81"/>
      <c r="DX53" s="81"/>
      <c r="DY53" s="81"/>
      <c r="DZ53" s="81"/>
      <c r="EA53" s="81"/>
      <c r="EB53" s="81"/>
      <c r="EC53" s="81"/>
      <c r="ED53" s="81"/>
      <c r="EE53" s="81"/>
      <c r="EF53" s="81"/>
      <c r="EG53" s="81"/>
      <c r="EH53" s="81"/>
      <c r="EI53" s="81"/>
      <c r="EJ53" s="81"/>
      <c r="EK53" s="81"/>
      <c r="EL53" s="81"/>
      <c r="EM53" s="81"/>
      <c r="EN53" s="81"/>
      <c r="EO53" s="81"/>
      <c r="EP53" s="81"/>
      <c r="EQ53" s="81"/>
      <c r="ER53" s="81"/>
      <c r="ES53" s="81"/>
      <c r="ET53" s="81"/>
      <c r="EU53" s="81"/>
      <c r="EV53" s="81"/>
      <c r="EW53" s="81"/>
      <c r="EX53" s="81"/>
      <c r="EY53" s="81"/>
      <c r="EZ53" s="81"/>
      <c r="FA53" s="81"/>
      <c r="FB53" s="81"/>
      <c r="FC53" s="81"/>
      <c r="FD53" s="81"/>
      <c r="FE53" s="81"/>
      <c r="FF53" s="81"/>
      <c r="FG53" s="81"/>
      <c r="FH53" s="81"/>
      <c r="FI53" s="81"/>
      <c r="FJ53" s="81"/>
      <c r="FK53" s="81"/>
      <c r="FL53" s="81"/>
      <c r="FM53" s="81"/>
      <c r="FN53" s="81"/>
      <c r="FO53" s="81"/>
      <c r="FP53" s="81"/>
      <c r="FQ53" s="81"/>
      <c r="FR53" s="81"/>
      <c r="FS53" s="81"/>
      <c r="FT53" s="81"/>
      <c r="FU53" s="81"/>
      <c r="FV53" s="81"/>
      <c r="FW53" s="81"/>
      <c r="FX53" s="81"/>
      <c r="FY53" s="81"/>
      <c r="FZ53" s="81"/>
      <c r="GA53" s="81"/>
      <c r="GB53" s="81"/>
      <c r="GC53" s="81"/>
      <c r="GD53" s="81"/>
      <c r="GE53" s="81"/>
      <c r="GF53" s="81"/>
      <c r="GG53" s="81"/>
      <c r="GH53" s="81"/>
      <c r="GI53" s="81"/>
      <c r="GJ53" s="81"/>
      <c r="GK53" s="81"/>
      <c r="GL53" s="81"/>
      <c r="GM53" s="81"/>
      <c r="GN53" s="81"/>
      <c r="GO53" s="81"/>
      <c r="GP53" s="81"/>
      <c r="GQ53" s="81"/>
      <c r="GR53" s="81"/>
      <c r="GS53" s="81"/>
      <c r="GT53" s="81"/>
      <c r="GU53" s="81"/>
      <c r="GV53" s="81"/>
      <c r="GW53" s="81"/>
      <c r="GX53" s="81"/>
      <c r="GY53" s="81"/>
      <c r="GZ53" s="81"/>
      <c r="HA53" s="81"/>
      <c r="HB53" s="81"/>
      <c r="HC53" s="81"/>
      <c r="HD53" s="81"/>
      <c r="HE53" s="81"/>
      <c r="HF53" s="81"/>
      <c r="HG53" s="81"/>
      <c r="HH53" s="81"/>
      <c r="HI53" s="81"/>
      <c r="HJ53" s="81"/>
      <c r="HK53" s="81"/>
      <c r="HL53" s="81"/>
      <c r="HM53" s="81"/>
      <c r="HN53" s="81"/>
      <c r="HO53" s="81"/>
      <c r="HP53" s="81"/>
      <c r="HQ53" s="81"/>
      <c r="HR53" s="81"/>
      <c r="HS53" s="81"/>
      <c r="HT53" s="81"/>
      <c r="HU53" s="81"/>
      <c r="HV53" s="81"/>
      <c r="HW53" s="81"/>
      <c r="HX53" s="81"/>
      <c r="HY53" s="81"/>
      <c r="HZ53" s="81"/>
      <c r="IA53" s="81"/>
      <c r="IB53" s="81"/>
      <c r="IC53" s="81"/>
      <c r="ID53" s="81"/>
      <c r="IE53" s="81"/>
      <c r="IF53" s="81"/>
      <c r="IG53" s="81"/>
      <c r="IH53" s="81"/>
      <c r="II53" s="81"/>
      <c r="IJ53" s="81"/>
      <c r="IK53" s="81"/>
      <c r="IL53" s="81"/>
      <c r="IM53" s="81"/>
      <c r="IN53" s="81"/>
      <c r="IO53" s="81"/>
      <c r="IP53" s="81"/>
      <c r="IQ53" s="81"/>
      <c r="IR53" s="81"/>
      <c r="IS53" s="81"/>
      <c r="IT53" s="81"/>
      <c r="IU53" s="81"/>
      <c r="IV53" s="81"/>
    </row>
    <row r="54" spans="1:256" ht="29.4" customHeight="1">
      <c r="A54" s="60"/>
      <c r="B54" s="280">
        <v>2018</v>
      </c>
      <c r="C54" s="281"/>
      <c r="D54" s="82" t="s">
        <v>124</v>
      </c>
      <c r="E54" s="282" t="s">
        <v>125</v>
      </c>
      <c r="F54" s="281"/>
      <c r="G54" s="281"/>
      <c r="H54" s="82" t="s">
        <v>22</v>
      </c>
      <c r="I54" s="282" t="s">
        <v>17</v>
      </c>
      <c r="J54" s="281"/>
      <c r="K54" s="83" t="s">
        <v>29</v>
      </c>
      <c r="L54" s="83">
        <v>4</v>
      </c>
      <c r="M54" s="280" t="s">
        <v>19</v>
      </c>
      <c r="N54" s="281"/>
      <c r="O54" s="281"/>
      <c r="P54" s="83" t="s">
        <v>18</v>
      </c>
      <c r="Q54" s="86"/>
      <c r="R54" s="86"/>
      <c r="S54" s="68"/>
      <c r="T54" s="68"/>
      <c r="U54" s="68"/>
      <c r="V54" s="67">
        <f t="shared" si="0"/>
        <v>0</v>
      </c>
    </row>
    <row r="55" spans="1:256" ht="29.4" customHeight="1">
      <c r="A55" s="60"/>
      <c r="B55" s="280">
        <v>2018</v>
      </c>
      <c r="C55" s="281"/>
      <c r="D55" s="82" t="s">
        <v>126</v>
      </c>
      <c r="E55" s="282" t="s">
        <v>127</v>
      </c>
      <c r="F55" s="281"/>
      <c r="G55" s="281"/>
      <c r="H55" s="82" t="s">
        <v>22</v>
      </c>
      <c r="I55" s="282" t="s">
        <v>17</v>
      </c>
      <c r="J55" s="281"/>
      <c r="K55" s="83" t="s">
        <v>29</v>
      </c>
      <c r="L55" s="83">
        <v>4</v>
      </c>
      <c r="M55" s="280" t="s">
        <v>19</v>
      </c>
      <c r="N55" s="281"/>
      <c r="O55" s="281"/>
      <c r="P55" s="83" t="s">
        <v>18</v>
      </c>
      <c r="Q55" s="86"/>
      <c r="R55" s="86"/>
      <c r="S55" s="68"/>
      <c r="T55" s="68"/>
      <c r="U55" s="68"/>
      <c r="V55" s="67">
        <f t="shared" si="0"/>
        <v>0</v>
      </c>
    </row>
    <row r="56" spans="1:256" ht="29.4" customHeight="1">
      <c r="A56" s="60"/>
      <c r="B56" s="280">
        <v>2018</v>
      </c>
      <c r="C56" s="281"/>
      <c r="D56" s="82" t="s">
        <v>128</v>
      </c>
      <c r="E56" s="282" t="s">
        <v>129</v>
      </c>
      <c r="F56" s="281"/>
      <c r="G56" s="281"/>
      <c r="H56" s="82" t="s">
        <v>22</v>
      </c>
      <c r="I56" s="282" t="s">
        <v>17</v>
      </c>
      <c r="J56" s="281"/>
      <c r="K56" s="83" t="s">
        <v>29</v>
      </c>
      <c r="L56" s="83">
        <v>4</v>
      </c>
      <c r="M56" s="280" t="s">
        <v>19</v>
      </c>
      <c r="N56" s="281"/>
      <c r="O56" s="281"/>
      <c r="P56" s="83" t="s">
        <v>18</v>
      </c>
      <c r="Q56" s="86"/>
      <c r="R56" s="86"/>
      <c r="S56" s="68"/>
      <c r="T56" s="68"/>
      <c r="U56" s="68"/>
      <c r="V56" s="67">
        <f t="shared" si="0"/>
        <v>0</v>
      </c>
    </row>
    <row r="57" spans="1:256" ht="29.4" customHeight="1">
      <c r="A57" s="60"/>
      <c r="B57" s="280">
        <v>2018</v>
      </c>
      <c r="C57" s="281"/>
      <c r="D57" s="82" t="s">
        <v>130</v>
      </c>
      <c r="E57" s="282" t="s">
        <v>131</v>
      </c>
      <c r="F57" s="281"/>
      <c r="G57" s="281"/>
      <c r="H57" s="82" t="s">
        <v>22</v>
      </c>
      <c r="I57" s="282" t="s">
        <v>17</v>
      </c>
      <c r="J57" s="281"/>
      <c r="K57" s="83" t="s">
        <v>29</v>
      </c>
      <c r="L57" s="83">
        <v>4</v>
      </c>
      <c r="M57" s="280" t="s">
        <v>19</v>
      </c>
      <c r="N57" s="281"/>
      <c r="O57" s="281"/>
      <c r="P57" s="83" t="s">
        <v>18</v>
      </c>
      <c r="Q57" s="86"/>
      <c r="R57" s="86"/>
      <c r="S57" s="68"/>
      <c r="T57" s="68"/>
      <c r="U57" s="68"/>
      <c r="V57" s="67">
        <f t="shared" si="0"/>
        <v>0</v>
      </c>
    </row>
    <row r="58" spans="1:256" ht="29.4" customHeight="1">
      <c r="A58" s="60"/>
      <c r="B58" s="280">
        <v>2018</v>
      </c>
      <c r="C58" s="281"/>
      <c r="D58" s="82" t="s">
        <v>132</v>
      </c>
      <c r="E58" s="282" t="s">
        <v>133</v>
      </c>
      <c r="F58" s="281"/>
      <c r="G58" s="281"/>
      <c r="H58" s="82" t="s">
        <v>22</v>
      </c>
      <c r="I58" s="282" t="s">
        <v>17</v>
      </c>
      <c r="J58" s="281"/>
      <c r="K58" s="83" t="s">
        <v>29</v>
      </c>
      <c r="L58" s="83">
        <v>4</v>
      </c>
      <c r="M58" s="280" t="s">
        <v>19</v>
      </c>
      <c r="N58" s="281"/>
      <c r="O58" s="281"/>
      <c r="P58" s="83" t="s">
        <v>18</v>
      </c>
      <c r="Q58" s="86"/>
      <c r="R58" s="86"/>
      <c r="S58" s="68"/>
      <c r="T58" s="68"/>
      <c r="U58" s="68"/>
      <c r="V58" s="67">
        <f t="shared" si="0"/>
        <v>0</v>
      </c>
    </row>
    <row r="59" spans="1:256" ht="29.4" customHeight="1">
      <c r="A59" s="60"/>
      <c r="B59" s="280">
        <v>2018</v>
      </c>
      <c r="C59" s="281"/>
      <c r="D59" s="82" t="s">
        <v>134</v>
      </c>
      <c r="E59" s="282" t="s">
        <v>135</v>
      </c>
      <c r="F59" s="281"/>
      <c r="G59" s="281"/>
      <c r="H59" s="82" t="s">
        <v>22</v>
      </c>
      <c r="I59" s="282" t="s">
        <v>17</v>
      </c>
      <c r="J59" s="281"/>
      <c r="K59" s="83" t="s">
        <v>29</v>
      </c>
      <c r="L59" s="83">
        <v>4</v>
      </c>
      <c r="M59" s="280" t="s">
        <v>19</v>
      </c>
      <c r="N59" s="281"/>
      <c r="O59" s="281"/>
      <c r="P59" s="83" t="s">
        <v>18</v>
      </c>
      <c r="Q59" s="86"/>
      <c r="R59" s="86"/>
      <c r="S59" s="68"/>
      <c r="T59" s="68"/>
      <c r="U59" s="68"/>
      <c r="V59" s="67">
        <f t="shared" si="0"/>
        <v>0</v>
      </c>
    </row>
    <row r="60" spans="1:256" ht="29.4" customHeight="1">
      <c r="A60" s="60"/>
      <c r="B60" s="280">
        <v>2018</v>
      </c>
      <c r="C60" s="281"/>
      <c r="D60" s="82" t="s">
        <v>136</v>
      </c>
      <c r="E60" s="282" t="s">
        <v>137</v>
      </c>
      <c r="F60" s="281"/>
      <c r="G60" s="281"/>
      <c r="H60" s="82" t="s">
        <v>22</v>
      </c>
      <c r="I60" s="282" t="s">
        <v>17</v>
      </c>
      <c r="J60" s="281"/>
      <c r="K60" s="83" t="s">
        <v>29</v>
      </c>
      <c r="L60" s="83">
        <v>4</v>
      </c>
      <c r="M60" s="280" t="s">
        <v>19</v>
      </c>
      <c r="N60" s="281"/>
      <c r="O60" s="281"/>
      <c r="P60" s="83" t="s">
        <v>18</v>
      </c>
      <c r="Q60" s="86"/>
      <c r="R60" s="86">
        <v>20345.23</v>
      </c>
      <c r="S60" s="67"/>
      <c r="T60" s="67"/>
      <c r="U60" s="67"/>
      <c r="V60" s="67">
        <f t="shared" si="0"/>
        <v>20345.23</v>
      </c>
    </row>
    <row r="61" spans="1:256" ht="29.4" customHeight="1">
      <c r="A61" s="60"/>
      <c r="B61" s="280">
        <v>2018</v>
      </c>
      <c r="C61" s="281"/>
      <c r="D61" s="82" t="s">
        <v>138</v>
      </c>
      <c r="E61" s="282" t="s">
        <v>139</v>
      </c>
      <c r="F61" s="281"/>
      <c r="G61" s="281"/>
      <c r="H61" s="82" t="s">
        <v>22</v>
      </c>
      <c r="I61" s="282" t="s">
        <v>17</v>
      </c>
      <c r="J61" s="281"/>
      <c r="K61" s="83" t="s">
        <v>29</v>
      </c>
      <c r="L61" s="83">
        <v>4</v>
      </c>
      <c r="M61" s="280" t="s">
        <v>19</v>
      </c>
      <c r="N61" s="281"/>
      <c r="O61" s="281"/>
      <c r="P61" s="83" t="s">
        <v>18</v>
      </c>
      <c r="Q61" s="86"/>
      <c r="R61" s="86">
        <v>179140.43</v>
      </c>
      <c r="S61" s="67"/>
      <c r="T61" s="67"/>
      <c r="U61" s="67"/>
      <c r="V61" s="67">
        <f t="shared" si="0"/>
        <v>179140.43</v>
      </c>
    </row>
    <row r="62" spans="1:256" ht="29.4" customHeight="1">
      <c r="A62" s="60"/>
      <c r="B62" s="280">
        <v>2018</v>
      </c>
      <c r="C62" s="281"/>
      <c r="D62" s="82" t="s">
        <v>140</v>
      </c>
      <c r="E62" s="282" t="s">
        <v>141</v>
      </c>
      <c r="F62" s="281"/>
      <c r="G62" s="281"/>
      <c r="H62" s="82" t="s">
        <v>22</v>
      </c>
      <c r="I62" s="282" t="s">
        <v>17</v>
      </c>
      <c r="J62" s="281"/>
      <c r="K62" s="83" t="s">
        <v>29</v>
      </c>
      <c r="L62" s="83">
        <v>4</v>
      </c>
      <c r="M62" s="280" t="s">
        <v>19</v>
      </c>
      <c r="N62" s="281"/>
      <c r="O62" s="281"/>
      <c r="P62" s="83" t="s">
        <v>18</v>
      </c>
      <c r="Q62" s="86"/>
      <c r="R62" s="86"/>
      <c r="S62" s="68"/>
      <c r="T62" s="68"/>
      <c r="U62" s="68"/>
      <c r="V62" s="67">
        <f t="shared" si="0"/>
        <v>0</v>
      </c>
    </row>
    <row r="63" spans="1:256" ht="29.4" customHeight="1">
      <c r="A63" s="77"/>
      <c r="B63" s="277">
        <v>2018</v>
      </c>
      <c r="C63" s="278"/>
      <c r="D63" s="78" t="s">
        <v>142</v>
      </c>
      <c r="E63" s="279" t="s">
        <v>143</v>
      </c>
      <c r="F63" s="278"/>
      <c r="G63" s="278"/>
      <c r="H63" s="78" t="s">
        <v>22</v>
      </c>
      <c r="I63" s="279" t="s">
        <v>17</v>
      </c>
      <c r="J63" s="278"/>
      <c r="K63" s="79" t="s">
        <v>18</v>
      </c>
      <c r="L63" s="79">
        <v>3</v>
      </c>
      <c r="M63" s="277" t="s">
        <v>19</v>
      </c>
      <c r="N63" s="278"/>
      <c r="O63" s="278"/>
      <c r="P63" s="79" t="s">
        <v>18</v>
      </c>
      <c r="Q63" s="80"/>
      <c r="R63" s="87">
        <f>R64+R65+R66+R67</f>
        <v>769249.44</v>
      </c>
      <c r="S63" s="87"/>
      <c r="T63" s="87"/>
      <c r="U63" s="87"/>
      <c r="V63" s="87">
        <f t="shared" si="0"/>
        <v>769249.44</v>
      </c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1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1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1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1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1"/>
      <c r="DH63" s="81"/>
      <c r="DI63" s="81"/>
      <c r="DJ63" s="81"/>
      <c r="DK63" s="81"/>
      <c r="DL63" s="81"/>
      <c r="DM63" s="81"/>
      <c r="DN63" s="81"/>
      <c r="DO63" s="81"/>
      <c r="DP63" s="81"/>
      <c r="DQ63" s="81"/>
      <c r="DR63" s="81"/>
      <c r="DS63" s="81"/>
      <c r="DT63" s="81"/>
      <c r="DU63" s="81"/>
      <c r="DV63" s="81"/>
      <c r="DW63" s="81"/>
      <c r="DX63" s="81"/>
      <c r="DY63" s="81"/>
      <c r="DZ63" s="81"/>
      <c r="EA63" s="81"/>
      <c r="EB63" s="81"/>
      <c r="EC63" s="81"/>
      <c r="ED63" s="81"/>
      <c r="EE63" s="81"/>
      <c r="EF63" s="81"/>
      <c r="EG63" s="81"/>
      <c r="EH63" s="81"/>
      <c r="EI63" s="81"/>
      <c r="EJ63" s="81"/>
      <c r="EK63" s="81"/>
      <c r="EL63" s="81"/>
      <c r="EM63" s="81"/>
      <c r="EN63" s="81"/>
      <c r="EO63" s="81"/>
      <c r="EP63" s="81"/>
      <c r="EQ63" s="81"/>
      <c r="ER63" s="81"/>
      <c r="ES63" s="81"/>
      <c r="ET63" s="81"/>
      <c r="EU63" s="81"/>
      <c r="EV63" s="81"/>
      <c r="EW63" s="81"/>
      <c r="EX63" s="81"/>
      <c r="EY63" s="81"/>
      <c r="EZ63" s="81"/>
      <c r="FA63" s="81"/>
      <c r="FB63" s="81"/>
      <c r="FC63" s="81"/>
      <c r="FD63" s="81"/>
      <c r="FE63" s="81"/>
      <c r="FF63" s="81"/>
      <c r="FG63" s="81"/>
      <c r="FH63" s="81"/>
      <c r="FI63" s="81"/>
      <c r="FJ63" s="81"/>
      <c r="FK63" s="81"/>
      <c r="FL63" s="81"/>
      <c r="FM63" s="81"/>
      <c r="FN63" s="81"/>
      <c r="FO63" s="81"/>
      <c r="FP63" s="81"/>
      <c r="FQ63" s="81"/>
      <c r="FR63" s="81"/>
      <c r="FS63" s="81"/>
      <c r="FT63" s="81"/>
      <c r="FU63" s="81"/>
      <c r="FV63" s="81"/>
      <c r="FW63" s="81"/>
      <c r="FX63" s="81"/>
      <c r="FY63" s="81"/>
      <c r="FZ63" s="81"/>
      <c r="GA63" s="81"/>
      <c r="GB63" s="81"/>
      <c r="GC63" s="81"/>
      <c r="GD63" s="81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ht="29.4" customHeight="1">
      <c r="A64" s="60"/>
      <c r="B64" s="280">
        <v>2018</v>
      </c>
      <c r="C64" s="281"/>
      <c r="D64" s="82" t="s">
        <v>144</v>
      </c>
      <c r="E64" s="282" t="s">
        <v>145</v>
      </c>
      <c r="F64" s="281"/>
      <c r="G64" s="281"/>
      <c r="H64" s="82" t="s">
        <v>22</v>
      </c>
      <c r="I64" s="282" t="s">
        <v>17</v>
      </c>
      <c r="J64" s="281"/>
      <c r="K64" s="83" t="s">
        <v>29</v>
      </c>
      <c r="L64" s="83">
        <v>4</v>
      </c>
      <c r="M64" s="280" t="s">
        <v>19</v>
      </c>
      <c r="N64" s="281"/>
      <c r="O64" s="281"/>
      <c r="P64" s="83" t="s">
        <v>18</v>
      </c>
      <c r="Q64" s="88"/>
      <c r="R64" s="67">
        <v>769249.44</v>
      </c>
      <c r="S64" s="67"/>
      <c r="T64" s="67"/>
      <c r="U64" s="67"/>
      <c r="V64" s="67">
        <f t="shared" si="0"/>
        <v>769249.44</v>
      </c>
    </row>
    <row r="65" spans="1:256" ht="29.4" customHeight="1">
      <c r="A65" s="60"/>
      <c r="B65" s="280">
        <v>2018</v>
      </c>
      <c r="C65" s="281"/>
      <c r="D65" s="82" t="s">
        <v>146</v>
      </c>
      <c r="E65" s="282" t="s">
        <v>147</v>
      </c>
      <c r="F65" s="281"/>
      <c r="G65" s="281"/>
      <c r="H65" s="82" t="s">
        <v>22</v>
      </c>
      <c r="I65" s="282" t="s">
        <v>17</v>
      </c>
      <c r="J65" s="281"/>
      <c r="K65" s="83" t="s">
        <v>29</v>
      </c>
      <c r="L65" s="83">
        <v>4</v>
      </c>
      <c r="M65" s="280" t="s">
        <v>19</v>
      </c>
      <c r="N65" s="281"/>
      <c r="O65" s="281"/>
      <c r="P65" s="83" t="s">
        <v>18</v>
      </c>
      <c r="Q65" s="86"/>
      <c r="R65" s="68"/>
      <c r="S65" s="68"/>
      <c r="T65" s="68"/>
      <c r="U65" s="68"/>
      <c r="V65" s="67">
        <f t="shared" si="0"/>
        <v>0</v>
      </c>
    </row>
    <row r="66" spans="1:256" ht="29.4" customHeight="1">
      <c r="A66" s="60"/>
      <c r="B66" s="280">
        <v>2018</v>
      </c>
      <c r="C66" s="281"/>
      <c r="D66" s="82" t="s">
        <v>148</v>
      </c>
      <c r="E66" s="282" t="s">
        <v>149</v>
      </c>
      <c r="F66" s="281"/>
      <c r="G66" s="281"/>
      <c r="H66" s="82" t="s">
        <v>22</v>
      </c>
      <c r="I66" s="282" t="s">
        <v>17</v>
      </c>
      <c r="J66" s="281"/>
      <c r="K66" s="83" t="s">
        <v>29</v>
      </c>
      <c r="L66" s="83">
        <v>4</v>
      </c>
      <c r="M66" s="280" t="s">
        <v>19</v>
      </c>
      <c r="N66" s="281"/>
      <c r="O66" s="281"/>
      <c r="P66" s="83" t="s">
        <v>18</v>
      </c>
      <c r="Q66" s="86"/>
      <c r="R66" s="68"/>
      <c r="S66" s="68"/>
      <c r="T66" s="68"/>
      <c r="U66" s="68"/>
      <c r="V66" s="67">
        <f t="shared" si="0"/>
        <v>0</v>
      </c>
    </row>
    <row r="67" spans="1:256" ht="29.4" customHeight="1">
      <c r="A67" s="60"/>
      <c r="B67" s="280">
        <v>2018</v>
      </c>
      <c r="C67" s="281"/>
      <c r="D67" s="82" t="s">
        <v>150</v>
      </c>
      <c r="E67" s="282" t="s">
        <v>151</v>
      </c>
      <c r="F67" s="281"/>
      <c r="G67" s="281"/>
      <c r="H67" s="82" t="s">
        <v>22</v>
      </c>
      <c r="I67" s="282" t="s">
        <v>17</v>
      </c>
      <c r="J67" s="281"/>
      <c r="K67" s="83" t="s">
        <v>29</v>
      </c>
      <c r="L67" s="83">
        <v>4</v>
      </c>
      <c r="M67" s="280" t="s">
        <v>19</v>
      </c>
      <c r="N67" s="281"/>
      <c r="O67" s="281"/>
      <c r="P67" s="83" t="s">
        <v>18</v>
      </c>
      <c r="Q67" s="86"/>
      <c r="R67" s="68"/>
      <c r="S67" s="68"/>
      <c r="T67" s="68"/>
      <c r="U67" s="68"/>
      <c r="V67" s="67">
        <f t="shared" si="0"/>
        <v>0</v>
      </c>
    </row>
    <row r="68" spans="1:256" ht="29.4" customHeight="1">
      <c r="A68" s="77"/>
      <c r="B68" s="277">
        <v>2018</v>
      </c>
      <c r="C68" s="278"/>
      <c r="D68" s="78" t="s">
        <v>152</v>
      </c>
      <c r="E68" s="279" t="s">
        <v>153</v>
      </c>
      <c r="F68" s="278"/>
      <c r="G68" s="278"/>
      <c r="H68" s="78" t="s">
        <v>22</v>
      </c>
      <c r="I68" s="279" t="s">
        <v>17</v>
      </c>
      <c r="J68" s="278"/>
      <c r="K68" s="79" t="s">
        <v>18</v>
      </c>
      <c r="L68" s="79">
        <v>3</v>
      </c>
      <c r="M68" s="277" t="s">
        <v>19</v>
      </c>
      <c r="N68" s="278"/>
      <c r="O68" s="278"/>
      <c r="P68" s="79" t="s">
        <v>18</v>
      </c>
      <c r="Q68" s="80"/>
      <c r="R68" s="89"/>
      <c r="S68" s="89"/>
      <c r="T68" s="89"/>
      <c r="U68" s="89"/>
      <c r="V68" s="80">
        <f t="shared" ref="V68:V133" si="1">Q68+R68+S68+T68+U68</f>
        <v>0</v>
      </c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1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1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1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1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1"/>
      <c r="DH68" s="81"/>
      <c r="DI68" s="81"/>
      <c r="DJ68" s="81"/>
      <c r="DK68" s="81"/>
      <c r="DL68" s="81"/>
      <c r="DM68" s="81"/>
      <c r="DN68" s="81"/>
      <c r="DO68" s="81"/>
      <c r="DP68" s="81"/>
      <c r="DQ68" s="81"/>
      <c r="DR68" s="81"/>
      <c r="DS68" s="81"/>
      <c r="DT68" s="81"/>
      <c r="DU68" s="81"/>
      <c r="DV68" s="81"/>
      <c r="DW68" s="81"/>
      <c r="DX68" s="81"/>
      <c r="DY68" s="81"/>
      <c r="DZ68" s="81"/>
      <c r="EA68" s="81"/>
      <c r="EB68" s="81"/>
      <c r="EC68" s="81"/>
      <c r="ED68" s="81"/>
      <c r="EE68" s="81"/>
      <c r="EF68" s="81"/>
      <c r="EG68" s="81"/>
      <c r="EH68" s="81"/>
      <c r="EI68" s="81"/>
      <c r="EJ68" s="81"/>
      <c r="EK68" s="81"/>
      <c r="EL68" s="81"/>
      <c r="EM68" s="81"/>
      <c r="EN68" s="81"/>
      <c r="EO68" s="81"/>
      <c r="EP68" s="81"/>
      <c r="EQ68" s="81"/>
      <c r="ER68" s="81"/>
      <c r="ES68" s="81"/>
      <c r="ET68" s="81"/>
      <c r="EU68" s="81"/>
      <c r="EV68" s="81"/>
      <c r="EW68" s="81"/>
      <c r="EX68" s="81"/>
      <c r="EY68" s="81"/>
      <c r="EZ68" s="81"/>
      <c r="FA68" s="81"/>
      <c r="FB68" s="81"/>
      <c r="FC68" s="81"/>
      <c r="FD68" s="81"/>
      <c r="FE68" s="81"/>
      <c r="FF68" s="81"/>
      <c r="FG68" s="81"/>
      <c r="FH68" s="81"/>
      <c r="FI68" s="81"/>
      <c r="FJ68" s="81"/>
      <c r="FK68" s="81"/>
      <c r="FL68" s="81"/>
      <c r="FM68" s="81"/>
      <c r="FN68" s="81"/>
      <c r="FO68" s="81"/>
      <c r="FP68" s="81"/>
      <c r="FQ68" s="81"/>
      <c r="FR68" s="81"/>
      <c r="FS68" s="81"/>
      <c r="FT68" s="81"/>
      <c r="FU68" s="81"/>
      <c r="FV68" s="81"/>
      <c r="FW68" s="81"/>
      <c r="FX68" s="81"/>
      <c r="FY68" s="81"/>
      <c r="FZ68" s="81"/>
      <c r="GA68" s="81"/>
      <c r="GB68" s="81"/>
      <c r="GC68" s="81"/>
      <c r="GD68" s="81"/>
      <c r="GE68" s="81"/>
      <c r="GF68" s="81"/>
      <c r="GG68" s="81"/>
      <c r="GH68" s="81"/>
      <c r="GI68" s="81"/>
      <c r="GJ68" s="81"/>
      <c r="GK68" s="81"/>
      <c r="GL68" s="81"/>
      <c r="GM68" s="81"/>
      <c r="GN68" s="81"/>
      <c r="GO68" s="81"/>
      <c r="GP68" s="81"/>
      <c r="GQ68" s="81"/>
      <c r="GR68" s="81"/>
      <c r="GS68" s="81"/>
      <c r="GT68" s="81"/>
      <c r="GU68" s="81"/>
      <c r="GV68" s="81"/>
      <c r="GW68" s="81"/>
      <c r="GX68" s="81"/>
      <c r="GY68" s="81"/>
      <c r="GZ68" s="81"/>
      <c r="HA68" s="81"/>
      <c r="HB68" s="81"/>
      <c r="HC68" s="81"/>
      <c r="HD68" s="81"/>
      <c r="HE68" s="81"/>
      <c r="HF68" s="81"/>
      <c r="HG68" s="81"/>
      <c r="HH68" s="81"/>
      <c r="HI68" s="81"/>
      <c r="HJ68" s="81"/>
      <c r="HK68" s="81"/>
      <c r="HL68" s="81"/>
      <c r="HM68" s="81"/>
      <c r="HN68" s="81"/>
      <c r="HO68" s="81"/>
      <c r="HP68" s="81"/>
      <c r="HQ68" s="81"/>
      <c r="HR68" s="81"/>
      <c r="HS68" s="81"/>
      <c r="HT68" s="81"/>
      <c r="HU68" s="81"/>
      <c r="HV68" s="81"/>
      <c r="HW68" s="81"/>
      <c r="HX68" s="81"/>
      <c r="HY68" s="81"/>
      <c r="HZ68" s="81"/>
      <c r="IA68" s="81"/>
      <c r="IB68" s="81"/>
      <c r="IC68" s="81"/>
      <c r="ID68" s="81"/>
      <c r="IE68" s="81"/>
      <c r="IF68" s="81"/>
      <c r="IG68" s="81"/>
      <c r="IH68" s="81"/>
      <c r="II68" s="81"/>
      <c r="IJ68" s="81"/>
      <c r="IK68" s="81"/>
      <c r="IL68" s="81"/>
      <c r="IM68" s="81"/>
      <c r="IN68" s="81"/>
      <c r="IO68" s="81"/>
      <c r="IP68" s="81"/>
      <c r="IQ68" s="81"/>
      <c r="IR68" s="81"/>
      <c r="IS68" s="81"/>
      <c r="IT68" s="81"/>
      <c r="IU68" s="81"/>
      <c r="IV68" s="81"/>
    </row>
    <row r="69" spans="1:256" ht="29.4" customHeight="1">
      <c r="A69" s="60"/>
      <c r="B69" s="280">
        <v>2018</v>
      </c>
      <c r="C69" s="281"/>
      <c r="D69" s="82" t="s">
        <v>154</v>
      </c>
      <c r="E69" s="282" t="s">
        <v>155</v>
      </c>
      <c r="F69" s="281"/>
      <c r="G69" s="281"/>
      <c r="H69" s="82" t="s">
        <v>22</v>
      </c>
      <c r="I69" s="282" t="s">
        <v>17</v>
      </c>
      <c r="J69" s="281"/>
      <c r="K69" s="83" t="s">
        <v>29</v>
      </c>
      <c r="L69" s="83">
        <v>4</v>
      </c>
      <c r="M69" s="280" t="s">
        <v>19</v>
      </c>
      <c r="N69" s="281"/>
      <c r="O69" s="281"/>
      <c r="P69" s="83" t="s">
        <v>18</v>
      </c>
      <c r="Q69" s="86"/>
      <c r="R69" s="68"/>
      <c r="S69" s="68"/>
      <c r="T69" s="68"/>
      <c r="U69" s="68"/>
      <c r="V69" s="67">
        <f t="shared" si="1"/>
        <v>0</v>
      </c>
    </row>
    <row r="70" spans="1:256" ht="29.4" customHeight="1">
      <c r="A70" s="60"/>
      <c r="B70" s="280">
        <v>2018</v>
      </c>
      <c r="C70" s="281"/>
      <c r="D70" s="82" t="s">
        <v>156</v>
      </c>
      <c r="E70" s="282" t="s">
        <v>157</v>
      </c>
      <c r="F70" s="281"/>
      <c r="G70" s="281"/>
      <c r="H70" s="82" t="s">
        <v>22</v>
      </c>
      <c r="I70" s="282" t="s">
        <v>17</v>
      </c>
      <c r="J70" s="281"/>
      <c r="K70" s="83" t="s">
        <v>29</v>
      </c>
      <c r="L70" s="83">
        <v>4</v>
      </c>
      <c r="M70" s="280" t="s">
        <v>19</v>
      </c>
      <c r="N70" s="281"/>
      <c r="O70" s="281"/>
      <c r="P70" s="83" t="s">
        <v>18</v>
      </c>
      <c r="Q70" s="86"/>
      <c r="R70" s="68"/>
      <c r="S70" s="68"/>
      <c r="T70" s="68"/>
      <c r="U70" s="68"/>
      <c r="V70" s="67">
        <f t="shared" si="1"/>
        <v>0</v>
      </c>
    </row>
    <row r="71" spans="1:256" ht="29.4" customHeight="1">
      <c r="A71" s="60"/>
      <c r="B71" s="280">
        <v>2018</v>
      </c>
      <c r="C71" s="281"/>
      <c r="D71" s="82" t="s">
        <v>158</v>
      </c>
      <c r="E71" s="282" t="s">
        <v>159</v>
      </c>
      <c r="F71" s="281"/>
      <c r="G71" s="281"/>
      <c r="H71" s="82" t="s">
        <v>22</v>
      </c>
      <c r="I71" s="282" t="s">
        <v>17</v>
      </c>
      <c r="J71" s="281"/>
      <c r="K71" s="83" t="s">
        <v>29</v>
      </c>
      <c r="L71" s="83">
        <v>4</v>
      </c>
      <c r="M71" s="280" t="s">
        <v>19</v>
      </c>
      <c r="N71" s="281"/>
      <c r="O71" s="281"/>
      <c r="P71" s="83" t="s">
        <v>18</v>
      </c>
      <c r="Q71" s="86"/>
      <c r="R71" s="68"/>
      <c r="S71" s="68"/>
      <c r="T71" s="68"/>
      <c r="U71" s="68"/>
      <c r="V71" s="67">
        <f t="shared" si="1"/>
        <v>0</v>
      </c>
    </row>
    <row r="72" spans="1:256" ht="29.4" customHeight="1">
      <c r="A72" s="60"/>
      <c r="B72" s="280">
        <v>2018</v>
      </c>
      <c r="C72" s="281"/>
      <c r="D72" s="82" t="s">
        <v>160</v>
      </c>
      <c r="E72" s="282" t="s">
        <v>161</v>
      </c>
      <c r="F72" s="281"/>
      <c r="G72" s="281"/>
      <c r="H72" s="82" t="s">
        <v>22</v>
      </c>
      <c r="I72" s="282" t="s">
        <v>17</v>
      </c>
      <c r="J72" s="281"/>
      <c r="K72" s="83" t="s">
        <v>29</v>
      </c>
      <c r="L72" s="83">
        <v>4</v>
      </c>
      <c r="M72" s="280" t="s">
        <v>19</v>
      </c>
      <c r="N72" s="281"/>
      <c r="O72" s="281"/>
      <c r="P72" s="83" t="s">
        <v>18</v>
      </c>
      <c r="Q72" s="86"/>
      <c r="R72" s="68"/>
      <c r="S72" s="68"/>
      <c r="T72" s="68"/>
      <c r="U72" s="68"/>
      <c r="V72" s="67">
        <f t="shared" si="1"/>
        <v>0</v>
      </c>
    </row>
    <row r="73" spans="1:256" ht="29.4" customHeight="1">
      <c r="A73" s="60"/>
      <c r="B73" s="280">
        <v>2018</v>
      </c>
      <c r="C73" s="281"/>
      <c r="D73" s="82" t="s">
        <v>162</v>
      </c>
      <c r="E73" s="282" t="s">
        <v>163</v>
      </c>
      <c r="F73" s="281"/>
      <c r="G73" s="281"/>
      <c r="H73" s="82" t="s">
        <v>22</v>
      </c>
      <c r="I73" s="282" t="s">
        <v>17</v>
      </c>
      <c r="J73" s="281"/>
      <c r="K73" s="83" t="s">
        <v>29</v>
      </c>
      <c r="L73" s="83">
        <v>4</v>
      </c>
      <c r="M73" s="280" t="s">
        <v>19</v>
      </c>
      <c r="N73" s="281"/>
      <c r="O73" s="281"/>
      <c r="P73" s="83" t="s">
        <v>18</v>
      </c>
      <c r="Q73" s="86"/>
      <c r="R73" s="68"/>
      <c r="S73" s="68"/>
      <c r="T73" s="68"/>
      <c r="U73" s="68"/>
      <c r="V73" s="67">
        <f t="shared" si="1"/>
        <v>0</v>
      </c>
    </row>
    <row r="74" spans="1:256" ht="29.4" customHeight="1">
      <c r="A74" s="60"/>
      <c r="B74" s="280">
        <v>2018</v>
      </c>
      <c r="C74" s="281"/>
      <c r="D74" s="82" t="s">
        <v>164</v>
      </c>
      <c r="E74" s="282" t="s">
        <v>165</v>
      </c>
      <c r="F74" s="281"/>
      <c r="G74" s="281"/>
      <c r="H74" s="82" t="s">
        <v>22</v>
      </c>
      <c r="I74" s="282" t="s">
        <v>17</v>
      </c>
      <c r="J74" s="281"/>
      <c r="K74" s="83" t="s">
        <v>29</v>
      </c>
      <c r="L74" s="83">
        <v>4</v>
      </c>
      <c r="M74" s="280" t="s">
        <v>19</v>
      </c>
      <c r="N74" s="281"/>
      <c r="O74" s="281"/>
      <c r="P74" s="83" t="s">
        <v>18</v>
      </c>
      <c r="Q74" s="86"/>
      <c r="R74" s="68"/>
      <c r="S74" s="68"/>
      <c r="T74" s="68"/>
      <c r="U74" s="68"/>
      <c r="V74" s="67">
        <f t="shared" si="1"/>
        <v>0</v>
      </c>
    </row>
    <row r="75" spans="1:256" ht="29.4" customHeight="1">
      <c r="A75" s="60"/>
      <c r="B75" s="280">
        <v>2018</v>
      </c>
      <c r="C75" s="281"/>
      <c r="D75" s="82" t="s">
        <v>166</v>
      </c>
      <c r="E75" s="282" t="s">
        <v>167</v>
      </c>
      <c r="F75" s="281"/>
      <c r="G75" s="281"/>
      <c r="H75" s="82" t="s">
        <v>22</v>
      </c>
      <c r="I75" s="282" t="s">
        <v>17</v>
      </c>
      <c r="J75" s="281"/>
      <c r="K75" s="83" t="s">
        <v>29</v>
      </c>
      <c r="L75" s="83">
        <v>4</v>
      </c>
      <c r="M75" s="280" t="s">
        <v>19</v>
      </c>
      <c r="N75" s="281"/>
      <c r="O75" s="281"/>
      <c r="P75" s="83" t="s">
        <v>18</v>
      </c>
      <c r="Q75" s="86"/>
      <c r="R75" s="68"/>
      <c r="S75" s="68"/>
      <c r="T75" s="68"/>
      <c r="U75" s="68"/>
      <c r="V75" s="67">
        <f t="shared" si="1"/>
        <v>0</v>
      </c>
    </row>
    <row r="76" spans="1:256" ht="29.4" customHeight="1">
      <c r="A76" s="77"/>
      <c r="B76" s="277">
        <v>2018</v>
      </c>
      <c r="C76" s="278"/>
      <c r="D76" s="78" t="s">
        <v>168</v>
      </c>
      <c r="E76" s="279" t="s">
        <v>169</v>
      </c>
      <c r="F76" s="278"/>
      <c r="G76" s="278"/>
      <c r="H76" s="78" t="s">
        <v>22</v>
      </c>
      <c r="I76" s="279" t="s">
        <v>17</v>
      </c>
      <c r="J76" s="278"/>
      <c r="K76" s="79" t="s">
        <v>18</v>
      </c>
      <c r="L76" s="79">
        <v>3</v>
      </c>
      <c r="M76" s="277" t="s">
        <v>19</v>
      </c>
      <c r="N76" s="278"/>
      <c r="O76" s="278"/>
      <c r="P76" s="79" t="s">
        <v>18</v>
      </c>
      <c r="Q76" s="80"/>
      <c r="R76" s="89"/>
      <c r="S76" s="89"/>
      <c r="T76" s="89"/>
      <c r="U76" s="89"/>
      <c r="V76" s="80">
        <f t="shared" si="1"/>
        <v>0</v>
      </c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1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1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1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1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1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1"/>
      <c r="DH76" s="81"/>
      <c r="DI76" s="81"/>
      <c r="DJ76" s="81"/>
      <c r="DK76" s="81"/>
      <c r="DL76" s="81"/>
      <c r="DM76" s="81"/>
      <c r="DN76" s="81"/>
      <c r="DO76" s="81"/>
      <c r="DP76" s="81"/>
      <c r="DQ76" s="81"/>
      <c r="DR76" s="81"/>
      <c r="DS76" s="81"/>
      <c r="DT76" s="81"/>
      <c r="DU76" s="81"/>
      <c r="DV76" s="81"/>
      <c r="DW76" s="81"/>
      <c r="DX76" s="81"/>
      <c r="DY76" s="81"/>
      <c r="DZ76" s="81"/>
      <c r="EA76" s="81"/>
      <c r="EB76" s="81"/>
      <c r="EC76" s="81"/>
      <c r="ED76" s="81"/>
      <c r="EE76" s="81"/>
      <c r="EF76" s="81"/>
      <c r="EG76" s="81"/>
      <c r="EH76" s="81"/>
      <c r="EI76" s="81"/>
      <c r="EJ76" s="81"/>
      <c r="EK76" s="81"/>
      <c r="EL76" s="81"/>
      <c r="EM76" s="81"/>
      <c r="EN76" s="81"/>
      <c r="EO76" s="81"/>
      <c r="EP76" s="81"/>
      <c r="EQ76" s="81"/>
      <c r="ER76" s="81"/>
      <c r="ES76" s="81"/>
      <c r="ET76" s="81"/>
      <c r="EU76" s="81"/>
      <c r="EV76" s="81"/>
      <c r="EW76" s="81"/>
      <c r="EX76" s="81"/>
      <c r="EY76" s="81"/>
      <c r="EZ76" s="81"/>
      <c r="FA76" s="81"/>
      <c r="FB76" s="81"/>
      <c r="FC76" s="81"/>
      <c r="FD76" s="81"/>
      <c r="FE76" s="81"/>
      <c r="FF76" s="81"/>
      <c r="FG76" s="81"/>
      <c r="FH76" s="81"/>
      <c r="FI76" s="81"/>
      <c r="FJ76" s="81"/>
      <c r="FK76" s="81"/>
      <c r="FL76" s="81"/>
      <c r="FM76" s="81"/>
      <c r="FN76" s="81"/>
      <c r="FO76" s="81"/>
      <c r="FP76" s="81"/>
      <c r="FQ76" s="81"/>
      <c r="FR76" s="81"/>
      <c r="FS76" s="81"/>
      <c r="FT76" s="81"/>
      <c r="FU76" s="81"/>
      <c r="FV76" s="81"/>
      <c r="FW76" s="81"/>
      <c r="FX76" s="81"/>
      <c r="FY76" s="81"/>
      <c r="FZ76" s="81"/>
      <c r="GA76" s="81"/>
      <c r="GB76" s="81"/>
      <c r="GC76" s="81"/>
      <c r="GD76" s="81"/>
      <c r="GE76" s="81"/>
      <c r="GF76" s="81"/>
      <c r="GG76" s="81"/>
      <c r="GH76" s="81"/>
      <c r="GI76" s="81"/>
      <c r="GJ76" s="81"/>
      <c r="GK76" s="81"/>
      <c r="GL76" s="81"/>
      <c r="GM76" s="81"/>
      <c r="GN76" s="81"/>
      <c r="GO76" s="81"/>
      <c r="GP76" s="81"/>
      <c r="GQ76" s="81"/>
      <c r="GR76" s="81"/>
      <c r="GS76" s="81"/>
      <c r="GT76" s="81"/>
      <c r="GU76" s="81"/>
      <c r="GV76" s="81"/>
      <c r="GW76" s="81"/>
      <c r="GX76" s="81"/>
      <c r="GY76" s="81"/>
      <c r="GZ76" s="81"/>
      <c r="HA76" s="81"/>
      <c r="HB76" s="81"/>
      <c r="HC76" s="81"/>
      <c r="HD76" s="81"/>
      <c r="HE76" s="81"/>
      <c r="HF76" s="81"/>
      <c r="HG76" s="81"/>
      <c r="HH76" s="81"/>
      <c r="HI76" s="81"/>
      <c r="HJ76" s="81"/>
      <c r="HK76" s="81"/>
      <c r="HL76" s="81"/>
      <c r="HM76" s="81"/>
      <c r="HN76" s="81"/>
      <c r="HO76" s="81"/>
      <c r="HP76" s="81"/>
      <c r="HQ76" s="81"/>
      <c r="HR76" s="81"/>
      <c r="HS76" s="81"/>
      <c r="HT76" s="81"/>
      <c r="HU76" s="81"/>
      <c r="HV76" s="81"/>
      <c r="HW76" s="81"/>
      <c r="HX76" s="81"/>
      <c r="HY76" s="81"/>
      <c r="HZ76" s="81"/>
      <c r="IA76" s="81"/>
      <c r="IB76" s="81"/>
      <c r="IC76" s="81"/>
      <c r="ID76" s="81"/>
      <c r="IE76" s="81"/>
      <c r="IF76" s="81"/>
      <c r="IG76" s="81"/>
      <c r="IH76" s="81"/>
      <c r="II76" s="81"/>
      <c r="IJ76" s="81"/>
      <c r="IK76" s="81"/>
      <c r="IL76" s="81"/>
      <c r="IM76" s="81"/>
      <c r="IN76" s="81"/>
      <c r="IO76" s="81"/>
      <c r="IP76" s="81"/>
      <c r="IQ76" s="81"/>
      <c r="IR76" s="81"/>
      <c r="IS76" s="81"/>
      <c r="IT76" s="81"/>
      <c r="IU76" s="81"/>
      <c r="IV76" s="81"/>
    </row>
    <row r="77" spans="1:256" ht="29.4" customHeight="1">
      <c r="A77" s="60"/>
      <c r="B77" s="280">
        <v>2018</v>
      </c>
      <c r="C77" s="281"/>
      <c r="D77" s="82" t="s">
        <v>170</v>
      </c>
      <c r="E77" s="282" t="s">
        <v>171</v>
      </c>
      <c r="F77" s="281"/>
      <c r="G77" s="281"/>
      <c r="H77" s="82" t="s">
        <v>22</v>
      </c>
      <c r="I77" s="282" t="s">
        <v>17</v>
      </c>
      <c r="J77" s="281"/>
      <c r="K77" s="83" t="s">
        <v>29</v>
      </c>
      <c r="L77" s="83">
        <v>4</v>
      </c>
      <c r="M77" s="280" t="s">
        <v>19</v>
      </c>
      <c r="N77" s="281"/>
      <c r="O77" s="281"/>
      <c r="P77" s="83" t="s">
        <v>18</v>
      </c>
      <c r="Q77" s="86"/>
      <c r="R77" s="68"/>
      <c r="S77" s="68"/>
      <c r="T77" s="68"/>
      <c r="U77" s="68"/>
      <c r="V77" s="67">
        <f t="shared" si="1"/>
        <v>0</v>
      </c>
    </row>
    <row r="78" spans="1:256" ht="29.4" customHeight="1">
      <c r="A78" s="60"/>
      <c r="B78" s="280">
        <v>2018</v>
      </c>
      <c r="C78" s="281"/>
      <c r="D78" s="82" t="s">
        <v>172</v>
      </c>
      <c r="E78" s="282" t="s">
        <v>173</v>
      </c>
      <c r="F78" s="281"/>
      <c r="G78" s="281"/>
      <c r="H78" s="82" t="s">
        <v>22</v>
      </c>
      <c r="I78" s="282" t="s">
        <v>17</v>
      </c>
      <c r="J78" s="281"/>
      <c r="K78" s="83" t="s">
        <v>29</v>
      </c>
      <c r="L78" s="83">
        <v>4</v>
      </c>
      <c r="M78" s="280" t="s">
        <v>19</v>
      </c>
      <c r="N78" s="281"/>
      <c r="O78" s="281"/>
      <c r="P78" s="83" t="s">
        <v>18</v>
      </c>
      <c r="Q78" s="86"/>
      <c r="R78" s="68"/>
      <c r="S78" s="68"/>
      <c r="T78" s="68"/>
      <c r="U78" s="68"/>
      <c r="V78" s="67">
        <f t="shared" si="1"/>
        <v>0</v>
      </c>
    </row>
    <row r="79" spans="1:256" ht="29.4" customHeight="1">
      <c r="A79" s="77"/>
      <c r="B79" s="277">
        <v>2018</v>
      </c>
      <c r="C79" s="278"/>
      <c r="D79" s="78" t="s">
        <v>174</v>
      </c>
      <c r="E79" s="279" t="s">
        <v>175</v>
      </c>
      <c r="F79" s="278"/>
      <c r="G79" s="278"/>
      <c r="H79" s="78" t="s">
        <v>22</v>
      </c>
      <c r="I79" s="279" t="s">
        <v>17</v>
      </c>
      <c r="J79" s="278"/>
      <c r="K79" s="79" t="s">
        <v>18</v>
      </c>
      <c r="L79" s="79">
        <v>3</v>
      </c>
      <c r="M79" s="277" t="s">
        <v>19</v>
      </c>
      <c r="N79" s="278"/>
      <c r="O79" s="278"/>
      <c r="P79" s="79" t="s">
        <v>18</v>
      </c>
      <c r="Q79" s="80"/>
      <c r="R79" s="89"/>
      <c r="S79" s="89"/>
      <c r="T79" s="89"/>
      <c r="U79" s="89"/>
      <c r="V79" s="80">
        <f t="shared" si="1"/>
        <v>0</v>
      </c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  <c r="EW79" s="81"/>
      <c r="EX79" s="81"/>
      <c r="EY79" s="81"/>
      <c r="EZ79" s="81"/>
      <c r="FA79" s="81"/>
      <c r="FB79" s="81"/>
      <c r="FC79" s="81"/>
      <c r="FD79" s="81"/>
      <c r="FE79" s="81"/>
      <c r="FF79" s="81"/>
      <c r="FG79" s="81"/>
      <c r="FH79" s="81"/>
      <c r="FI79" s="81"/>
      <c r="FJ79" s="81"/>
      <c r="FK79" s="81"/>
      <c r="FL79" s="81"/>
      <c r="FM79" s="81"/>
      <c r="FN79" s="81"/>
      <c r="FO79" s="81"/>
      <c r="FP79" s="81"/>
      <c r="FQ79" s="81"/>
      <c r="FR79" s="81"/>
      <c r="FS79" s="81"/>
      <c r="FT79" s="81"/>
      <c r="FU79" s="81"/>
      <c r="FV79" s="81"/>
      <c r="FW79" s="81"/>
      <c r="FX79" s="81"/>
      <c r="FY79" s="81"/>
      <c r="FZ79" s="81"/>
      <c r="GA79" s="81"/>
      <c r="GB79" s="81"/>
      <c r="GC79" s="81"/>
      <c r="GD79" s="81"/>
      <c r="GE79" s="81"/>
      <c r="GF79" s="81"/>
      <c r="GG79" s="81"/>
      <c r="GH79" s="81"/>
      <c r="GI79" s="81"/>
      <c r="GJ79" s="81"/>
      <c r="GK79" s="81"/>
      <c r="GL79" s="81"/>
      <c r="GM79" s="81"/>
      <c r="GN79" s="81"/>
      <c r="GO79" s="81"/>
      <c r="GP79" s="81"/>
      <c r="GQ79" s="81"/>
      <c r="GR79" s="81"/>
      <c r="GS79" s="81"/>
      <c r="GT79" s="81"/>
      <c r="GU79" s="81"/>
      <c r="GV79" s="81"/>
      <c r="GW79" s="81"/>
      <c r="GX79" s="81"/>
      <c r="GY79" s="81"/>
      <c r="GZ79" s="81"/>
      <c r="HA79" s="81"/>
      <c r="HB79" s="81"/>
      <c r="HC79" s="81"/>
      <c r="HD79" s="81"/>
      <c r="HE79" s="81"/>
      <c r="HF79" s="81"/>
      <c r="HG79" s="81"/>
      <c r="HH79" s="81"/>
      <c r="HI79" s="81"/>
      <c r="HJ79" s="81"/>
      <c r="HK79" s="81"/>
      <c r="HL79" s="81"/>
      <c r="HM79" s="81"/>
      <c r="HN79" s="81"/>
      <c r="HO79" s="81"/>
      <c r="HP79" s="81"/>
      <c r="HQ79" s="81"/>
      <c r="HR79" s="81"/>
      <c r="HS79" s="81"/>
      <c r="HT79" s="81"/>
      <c r="HU79" s="81"/>
      <c r="HV79" s="81"/>
      <c r="HW79" s="81"/>
      <c r="HX79" s="81"/>
      <c r="HY79" s="81"/>
      <c r="HZ79" s="81"/>
      <c r="IA79" s="81"/>
      <c r="IB79" s="81"/>
      <c r="IC79" s="81"/>
      <c r="ID79" s="81"/>
      <c r="IE79" s="81"/>
      <c r="IF79" s="81"/>
      <c r="IG79" s="81"/>
      <c r="IH79" s="81"/>
      <c r="II79" s="81"/>
      <c r="IJ79" s="81"/>
      <c r="IK79" s="81"/>
      <c r="IL79" s="81"/>
      <c r="IM79" s="81"/>
      <c r="IN79" s="81"/>
      <c r="IO79" s="81"/>
      <c r="IP79" s="81"/>
      <c r="IQ79" s="81"/>
      <c r="IR79" s="81"/>
      <c r="IS79" s="81"/>
      <c r="IT79" s="81"/>
      <c r="IU79" s="81"/>
      <c r="IV79" s="81"/>
    </row>
    <row r="80" spans="1:256" ht="29.4" customHeight="1">
      <c r="A80" s="60"/>
      <c r="B80" s="280">
        <v>2018</v>
      </c>
      <c r="C80" s="281"/>
      <c r="D80" s="82" t="s">
        <v>176</v>
      </c>
      <c r="E80" s="282" t="s">
        <v>177</v>
      </c>
      <c r="F80" s="281"/>
      <c r="G80" s="281"/>
      <c r="H80" s="82" t="s">
        <v>22</v>
      </c>
      <c r="I80" s="282" t="s">
        <v>17</v>
      </c>
      <c r="J80" s="281"/>
      <c r="K80" s="83" t="s">
        <v>29</v>
      </c>
      <c r="L80" s="83">
        <v>4</v>
      </c>
      <c r="M80" s="280" t="s">
        <v>19</v>
      </c>
      <c r="N80" s="281"/>
      <c r="O80" s="281"/>
      <c r="P80" s="83" t="s">
        <v>18</v>
      </c>
      <c r="Q80" s="86"/>
      <c r="R80" s="68"/>
      <c r="S80" s="68"/>
      <c r="T80" s="68"/>
      <c r="U80" s="68"/>
      <c r="V80" s="67">
        <f t="shared" si="1"/>
        <v>0</v>
      </c>
    </row>
    <row r="81" spans="1:256" ht="29.4" customHeight="1">
      <c r="A81" s="77"/>
      <c r="B81" s="277">
        <v>2018</v>
      </c>
      <c r="C81" s="278"/>
      <c r="D81" s="78" t="s">
        <v>178</v>
      </c>
      <c r="E81" s="279" t="s">
        <v>179</v>
      </c>
      <c r="F81" s="278"/>
      <c r="G81" s="278"/>
      <c r="H81" s="78" t="s">
        <v>22</v>
      </c>
      <c r="I81" s="279" t="s">
        <v>17</v>
      </c>
      <c r="J81" s="278"/>
      <c r="K81" s="79" t="s">
        <v>18</v>
      </c>
      <c r="L81" s="79">
        <v>3</v>
      </c>
      <c r="M81" s="277" t="s">
        <v>19</v>
      </c>
      <c r="N81" s="278"/>
      <c r="O81" s="278"/>
      <c r="P81" s="79" t="s">
        <v>18</v>
      </c>
      <c r="Q81" s="80"/>
      <c r="R81" s="89"/>
      <c r="S81" s="89"/>
      <c r="T81" s="89"/>
      <c r="U81" s="89"/>
      <c r="V81" s="80">
        <f t="shared" si="1"/>
        <v>0</v>
      </c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1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1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1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1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1"/>
      <c r="DH81" s="81"/>
      <c r="DI81" s="81"/>
      <c r="DJ81" s="81"/>
      <c r="DK81" s="81"/>
      <c r="DL81" s="81"/>
      <c r="DM81" s="81"/>
      <c r="DN81" s="81"/>
      <c r="DO81" s="81"/>
      <c r="DP81" s="81"/>
      <c r="DQ81" s="81"/>
      <c r="DR81" s="81"/>
      <c r="DS81" s="81"/>
      <c r="DT81" s="81"/>
      <c r="DU81" s="81"/>
      <c r="DV81" s="81"/>
      <c r="DW81" s="81"/>
      <c r="DX81" s="81"/>
      <c r="DY81" s="81"/>
      <c r="DZ81" s="81"/>
      <c r="EA81" s="81"/>
      <c r="EB81" s="81"/>
      <c r="EC81" s="81"/>
      <c r="ED81" s="81"/>
      <c r="EE81" s="81"/>
      <c r="EF81" s="81"/>
      <c r="EG81" s="81"/>
      <c r="EH81" s="81"/>
      <c r="EI81" s="81"/>
      <c r="EJ81" s="81"/>
      <c r="EK81" s="81"/>
      <c r="EL81" s="81"/>
      <c r="EM81" s="81"/>
      <c r="EN81" s="81"/>
      <c r="EO81" s="81"/>
      <c r="EP81" s="81"/>
      <c r="EQ81" s="81"/>
      <c r="ER81" s="81"/>
      <c r="ES81" s="81"/>
      <c r="ET81" s="81"/>
      <c r="EU81" s="81"/>
      <c r="EV81" s="81"/>
      <c r="EW81" s="81"/>
      <c r="EX81" s="81"/>
      <c r="EY81" s="81"/>
      <c r="EZ81" s="81"/>
      <c r="FA81" s="81"/>
      <c r="FB81" s="81"/>
      <c r="FC81" s="81"/>
      <c r="FD81" s="81"/>
      <c r="FE81" s="81"/>
      <c r="FF81" s="81"/>
      <c r="FG81" s="81"/>
      <c r="FH81" s="81"/>
      <c r="FI81" s="81"/>
      <c r="FJ81" s="81"/>
      <c r="FK81" s="81"/>
      <c r="FL81" s="81"/>
      <c r="FM81" s="81"/>
      <c r="FN81" s="81"/>
      <c r="FO81" s="81"/>
      <c r="FP81" s="81"/>
      <c r="FQ81" s="81"/>
      <c r="FR81" s="81"/>
      <c r="FS81" s="81"/>
      <c r="FT81" s="81"/>
      <c r="FU81" s="81"/>
      <c r="FV81" s="81"/>
      <c r="FW81" s="81"/>
      <c r="FX81" s="81"/>
      <c r="FY81" s="81"/>
      <c r="FZ81" s="81"/>
      <c r="GA81" s="81"/>
      <c r="GB81" s="81"/>
      <c r="GC81" s="81"/>
      <c r="GD81" s="81"/>
      <c r="GE81" s="81"/>
      <c r="GF81" s="81"/>
      <c r="GG81" s="81"/>
      <c r="GH81" s="81"/>
      <c r="GI81" s="81"/>
      <c r="GJ81" s="81"/>
      <c r="GK81" s="81"/>
      <c r="GL81" s="81"/>
      <c r="GM81" s="81"/>
      <c r="GN81" s="81"/>
      <c r="GO81" s="81"/>
      <c r="GP81" s="81"/>
      <c r="GQ81" s="81"/>
      <c r="GR81" s="81"/>
      <c r="GS81" s="81"/>
      <c r="GT81" s="81"/>
      <c r="GU81" s="81"/>
      <c r="GV81" s="81"/>
      <c r="GW81" s="81"/>
      <c r="GX81" s="81"/>
      <c r="GY81" s="81"/>
      <c r="GZ81" s="81"/>
      <c r="HA81" s="81"/>
      <c r="HB81" s="81"/>
      <c r="HC81" s="81"/>
      <c r="HD81" s="81"/>
      <c r="HE81" s="81"/>
      <c r="HF81" s="81"/>
      <c r="HG81" s="81"/>
      <c r="HH81" s="81"/>
      <c r="HI81" s="81"/>
      <c r="HJ81" s="81"/>
      <c r="HK81" s="81"/>
      <c r="HL81" s="81"/>
      <c r="HM81" s="81"/>
      <c r="HN81" s="81"/>
      <c r="HO81" s="81"/>
      <c r="HP81" s="81"/>
      <c r="HQ81" s="81"/>
      <c r="HR81" s="81"/>
      <c r="HS81" s="81"/>
      <c r="HT81" s="81"/>
      <c r="HU81" s="81"/>
      <c r="HV81" s="81"/>
      <c r="HW81" s="81"/>
      <c r="HX81" s="81"/>
      <c r="HY81" s="81"/>
      <c r="HZ81" s="81"/>
      <c r="IA81" s="81"/>
      <c r="IB81" s="81"/>
      <c r="IC81" s="81"/>
      <c r="ID81" s="81"/>
      <c r="IE81" s="81"/>
      <c r="IF81" s="81"/>
      <c r="IG81" s="81"/>
      <c r="IH81" s="81"/>
      <c r="II81" s="81"/>
      <c r="IJ81" s="81"/>
      <c r="IK81" s="81"/>
      <c r="IL81" s="81"/>
      <c r="IM81" s="81"/>
      <c r="IN81" s="81"/>
      <c r="IO81" s="81"/>
      <c r="IP81" s="81"/>
      <c r="IQ81" s="81"/>
      <c r="IR81" s="81"/>
      <c r="IS81" s="81"/>
      <c r="IT81" s="81"/>
      <c r="IU81" s="81"/>
      <c r="IV81" s="81"/>
    </row>
    <row r="82" spans="1:256" ht="29.4" customHeight="1">
      <c r="A82" s="60"/>
      <c r="B82" s="280">
        <v>2018</v>
      </c>
      <c r="C82" s="281"/>
      <c r="D82" s="82" t="s">
        <v>180</v>
      </c>
      <c r="E82" s="282" t="s">
        <v>181</v>
      </c>
      <c r="F82" s="281"/>
      <c r="G82" s="281"/>
      <c r="H82" s="82" t="s">
        <v>22</v>
      </c>
      <c r="I82" s="282" t="s">
        <v>17</v>
      </c>
      <c r="J82" s="281"/>
      <c r="K82" s="83" t="s">
        <v>29</v>
      </c>
      <c r="L82" s="83">
        <v>4</v>
      </c>
      <c r="M82" s="280" t="s">
        <v>19</v>
      </c>
      <c r="N82" s="281"/>
      <c r="O82" s="281"/>
      <c r="P82" s="83" t="s">
        <v>18</v>
      </c>
      <c r="Q82" s="86"/>
      <c r="R82" s="68"/>
      <c r="S82" s="68"/>
      <c r="T82" s="68"/>
      <c r="U82" s="68"/>
      <c r="V82" s="67">
        <f t="shared" si="1"/>
        <v>0</v>
      </c>
    </row>
    <row r="83" spans="1:256" ht="29.4" customHeight="1">
      <c r="A83" s="60"/>
      <c r="B83" s="280">
        <v>2018</v>
      </c>
      <c r="C83" s="281"/>
      <c r="D83" s="82" t="s">
        <v>182</v>
      </c>
      <c r="E83" s="282" t="s">
        <v>183</v>
      </c>
      <c r="F83" s="281"/>
      <c r="G83" s="281"/>
      <c r="H83" s="82" t="s">
        <v>22</v>
      </c>
      <c r="I83" s="282" t="s">
        <v>17</v>
      </c>
      <c r="J83" s="281"/>
      <c r="K83" s="83" t="s">
        <v>29</v>
      </c>
      <c r="L83" s="83">
        <v>4</v>
      </c>
      <c r="M83" s="280" t="s">
        <v>19</v>
      </c>
      <c r="N83" s="281"/>
      <c r="O83" s="281"/>
      <c r="P83" s="83" t="s">
        <v>18</v>
      </c>
      <c r="Q83" s="90"/>
      <c r="R83" s="68"/>
      <c r="S83" s="68"/>
      <c r="T83" s="68"/>
      <c r="U83" s="68"/>
      <c r="V83" s="67">
        <f t="shared" si="1"/>
        <v>0</v>
      </c>
    </row>
    <row r="84" spans="1:256" ht="29.4" customHeight="1">
      <c r="A84" s="77"/>
      <c r="B84" s="277">
        <v>2018</v>
      </c>
      <c r="C84" s="278"/>
      <c r="D84" s="78" t="s">
        <v>184</v>
      </c>
      <c r="E84" s="279" t="s">
        <v>185</v>
      </c>
      <c r="F84" s="278"/>
      <c r="G84" s="278"/>
      <c r="H84" s="78" t="s">
        <v>22</v>
      </c>
      <c r="I84" s="279" t="s">
        <v>17</v>
      </c>
      <c r="J84" s="278"/>
      <c r="K84" s="79" t="s">
        <v>18</v>
      </c>
      <c r="L84" s="79">
        <v>3</v>
      </c>
      <c r="M84" s="277" t="s">
        <v>19</v>
      </c>
      <c r="N84" s="278"/>
      <c r="O84" s="278"/>
      <c r="P84" s="79" t="s">
        <v>18</v>
      </c>
      <c r="Q84" s="80"/>
      <c r="R84" s="89"/>
      <c r="S84" s="89"/>
      <c r="T84" s="89"/>
      <c r="U84" s="89"/>
      <c r="V84" s="80">
        <f t="shared" si="1"/>
        <v>0</v>
      </c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  <c r="EW84" s="81"/>
      <c r="EX84" s="81"/>
      <c r="EY84" s="81"/>
      <c r="EZ84" s="81"/>
      <c r="FA84" s="81"/>
      <c r="FB84" s="81"/>
      <c r="FC84" s="81"/>
      <c r="FD84" s="81"/>
      <c r="FE84" s="81"/>
      <c r="FF84" s="81"/>
      <c r="FG84" s="81"/>
      <c r="FH84" s="81"/>
      <c r="FI84" s="81"/>
      <c r="FJ84" s="81"/>
      <c r="FK84" s="81"/>
      <c r="FL84" s="81"/>
      <c r="FM84" s="81"/>
      <c r="FN84" s="81"/>
      <c r="FO84" s="81"/>
      <c r="FP84" s="81"/>
      <c r="FQ84" s="81"/>
      <c r="FR84" s="81"/>
      <c r="FS84" s="81"/>
      <c r="FT84" s="81"/>
      <c r="FU84" s="81"/>
      <c r="FV84" s="81"/>
      <c r="FW84" s="81"/>
      <c r="FX84" s="81"/>
      <c r="FY84" s="81"/>
      <c r="FZ84" s="81"/>
      <c r="GA84" s="81"/>
      <c r="GB84" s="81"/>
      <c r="GC84" s="81"/>
      <c r="GD84" s="81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ht="29.4" customHeight="1">
      <c r="A85" s="60"/>
      <c r="B85" s="280">
        <v>2018</v>
      </c>
      <c r="C85" s="281"/>
      <c r="D85" s="82" t="s">
        <v>186</v>
      </c>
      <c r="E85" s="282" t="s">
        <v>187</v>
      </c>
      <c r="F85" s="281"/>
      <c r="G85" s="281"/>
      <c r="H85" s="82" t="s">
        <v>22</v>
      </c>
      <c r="I85" s="282" t="s">
        <v>17</v>
      </c>
      <c r="J85" s="281"/>
      <c r="K85" s="83" t="s">
        <v>29</v>
      </c>
      <c r="L85" s="83">
        <v>4</v>
      </c>
      <c r="M85" s="280" t="s">
        <v>19</v>
      </c>
      <c r="N85" s="281"/>
      <c r="O85" s="281"/>
      <c r="P85" s="83" t="s">
        <v>18</v>
      </c>
      <c r="Q85" s="86"/>
      <c r="R85" s="68"/>
      <c r="S85" s="68"/>
      <c r="T85" s="68"/>
      <c r="U85" s="68"/>
      <c r="V85" s="67">
        <f t="shared" si="1"/>
        <v>0</v>
      </c>
    </row>
    <row r="86" spans="1:256" ht="29.4" customHeight="1">
      <c r="A86" s="60"/>
      <c r="B86" s="280">
        <v>2018</v>
      </c>
      <c r="C86" s="281"/>
      <c r="D86" s="82" t="s">
        <v>188</v>
      </c>
      <c r="E86" s="282" t="s">
        <v>189</v>
      </c>
      <c r="F86" s="281"/>
      <c r="G86" s="281"/>
      <c r="H86" s="82" t="s">
        <v>22</v>
      </c>
      <c r="I86" s="282" t="s">
        <v>17</v>
      </c>
      <c r="J86" s="281"/>
      <c r="K86" s="83" t="s">
        <v>29</v>
      </c>
      <c r="L86" s="83">
        <v>4</v>
      </c>
      <c r="M86" s="280" t="s">
        <v>19</v>
      </c>
      <c r="N86" s="281"/>
      <c r="O86" s="281"/>
      <c r="P86" s="83" t="s">
        <v>18</v>
      </c>
      <c r="Q86" s="86"/>
      <c r="R86" s="68"/>
      <c r="S86" s="68"/>
      <c r="T86" s="68"/>
      <c r="U86" s="68"/>
      <c r="V86" s="67">
        <f t="shared" si="1"/>
        <v>0</v>
      </c>
    </row>
    <row r="87" spans="1:256" ht="29.4" customHeight="1">
      <c r="A87" s="77"/>
      <c r="B87" s="277">
        <v>2018</v>
      </c>
      <c r="C87" s="278"/>
      <c r="D87" s="78" t="s">
        <v>190</v>
      </c>
      <c r="E87" s="279" t="s">
        <v>191</v>
      </c>
      <c r="F87" s="278"/>
      <c r="G87" s="278"/>
      <c r="H87" s="78" t="s">
        <v>22</v>
      </c>
      <c r="I87" s="279" t="s">
        <v>17</v>
      </c>
      <c r="J87" s="278"/>
      <c r="K87" s="79" t="s">
        <v>18</v>
      </c>
      <c r="L87" s="79">
        <v>3</v>
      </c>
      <c r="M87" s="277" t="s">
        <v>19</v>
      </c>
      <c r="N87" s="278"/>
      <c r="O87" s="278"/>
      <c r="P87" s="79" t="s">
        <v>18</v>
      </c>
      <c r="Q87" s="80"/>
      <c r="R87" s="89"/>
      <c r="S87" s="89"/>
      <c r="T87" s="89"/>
      <c r="U87" s="89"/>
      <c r="V87" s="80">
        <f t="shared" si="1"/>
        <v>0</v>
      </c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  <c r="EW87" s="81"/>
      <c r="EX87" s="81"/>
      <c r="EY87" s="81"/>
      <c r="EZ87" s="81"/>
      <c r="FA87" s="81"/>
      <c r="FB87" s="81"/>
      <c r="FC87" s="81"/>
      <c r="FD87" s="81"/>
      <c r="FE87" s="81"/>
      <c r="FF87" s="81"/>
      <c r="FG87" s="81"/>
      <c r="FH87" s="81"/>
      <c r="FI87" s="81"/>
      <c r="FJ87" s="81"/>
      <c r="FK87" s="81"/>
      <c r="FL87" s="81"/>
      <c r="FM87" s="81"/>
      <c r="FN87" s="81"/>
      <c r="FO87" s="81"/>
      <c r="FP87" s="81"/>
      <c r="FQ87" s="81"/>
      <c r="FR87" s="81"/>
      <c r="FS87" s="81"/>
      <c r="FT87" s="81"/>
      <c r="FU87" s="81"/>
      <c r="FV87" s="81"/>
      <c r="FW87" s="81"/>
      <c r="FX87" s="81"/>
      <c r="FY87" s="81"/>
      <c r="FZ87" s="81"/>
      <c r="GA87" s="81"/>
      <c r="GB87" s="81"/>
      <c r="GC87" s="81"/>
      <c r="GD87" s="81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ht="29.4" customHeight="1">
      <c r="A88" s="60"/>
      <c r="B88" s="280">
        <v>2018</v>
      </c>
      <c r="C88" s="281"/>
      <c r="D88" s="82" t="s">
        <v>192</v>
      </c>
      <c r="E88" s="282" t="s">
        <v>193</v>
      </c>
      <c r="F88" s="281"/>
      <c r="G88" s="281"/>
      <c r="H88" s="82" t="s">
        <v>22</v>
      </c>
      <c r="I88" s="282" t="s">
        <v>17</v>
      </c>
      <c r="J88" s="281"/>
      <c r="K88" s="83" t="s">
        <v>29</v>
      </c>
      <c r="L88" s="83">
        <v>4</v>
      </c>
      <c r="M88" s="280" t="s">
        <v>19</v>
      </c>
      <c r="N88" s="281"/>
      <c r="O88" s="281"/>
      <c r="P88" s="83" t="s">
        <v>18</v>
      </c>
      <c r="Q88" s="86"/>
      <c r="R88" s="68"/>
      <c r="S88" s="68"/>
      <c r="T88" s="68"/>
      <c r="U88" s="68"/>
      <c r="V88" s="67">
        <f t="shared" si="1"/>
        <v>0</v>
      </c>
    </row>
    <row r="89" spans="1:256" ht="29.4" customHeight="1">
      <c r="A89" s="60"/>
      <c r="B89" s="280">
        <v>2018</v>
      </c>
      <c r="C89" s="281"/>
      <c r="D89" s="82" t="s">
        <v>194</v>
      </c>
      <c r="E89" s="282" t="s">
        <v>195</v>
      </c>
      <c r="F89" s="281"/>
      <c r="G89" s="281"/>
      <c r="H89" s="82" t="s">
        <v>22</v>
      </c>
      <c r="I89" s="282" t="s">
        <v>17</v>
      </c>
      <c r="J89" s="281"/>
      <c r="K89" s="83" t="s">
        <v>29</v>
      </c>
      <c r="L89" s="83">
        <v>4</v>
      </c>
      <c r="M89" s="280" t="s">
        <v>19</v>
      </c>
      <c r="N89" s="281"/>
      <c r="O89" s="281"/>
      <c r="P89" s="83" t="s">
        <v>18</v>
      </c>
      <c r="Q89" s="86"/>
      <c r="R89" s="68"/>
      <c r="S89" s="68"/>
      <c r="T89" s="68"/>
      <c r="U89" s="68"/>
      <c r="V89" s="67">
        <f t="shared" si="1"/>
        <v>0</v>
      </c>
    </row>
    <row r="90" spans="1:256" ht="29.4" customHeight="1">
      <c r="A90" s="60"/>
      <c r="B90" s="280">
        <v>2018</v>
      </c>
      <c r="C90" s="281"/>
      <c r="D90" s="82" t="s">
        <v>196</v>
      </c>
      <c r="E90" s="282" t="s">
        <v>197</v>
      </c>
      <c r="F90" s="281"/>
      <c r="G90" s="281"/>
      <c r="H90" s="82" t="s">
        <v>22</v>
      </c>
      <c r="I90" s="282" t="s">
        <v>17</v>
      </c>
      <c r="J90" s="281"/>
      <c r="K90" s="83" t="s">
        <v>29</v>
      </c>
      <c r="L90" s="83">
        <v>4</v>
      </c>
      <c r="M90" s="280" t="s">
        <v>19</v>
      </c>
      <c r="N90" s="281"/>
      <c r="O90" s="281"/>
      <c r="P90" s="83" t="s">
        <v>18</v>
      </c>
      <c r="Q90" s="86"/>
      <c r="R90" s="68"/>
      <c r="S90" s="68"/>
      <c r="T90" s="68"/>
      <c r="U90" s="68"/>
      <c r="V90" s="67">
        <f t="shared" si="1"/>
        <v>0</v>
      </c>
    </row>
    <row r="91" spans="1:256" ht="29.4" customHeight="1">
      <c r="A91" s="60"/>
      <c r="B91" s="280">
        <v>2018</v>
      </c>
      <c r="C91" s="281"/>
      <c r="D91" s="82" t="s">
        <v>198</v>
      </c>
      <c r="E91" s="282" t="s">
        <v>199</v>
      </c>
      <c r="F91" s="281"/>
      <c r="G91" s="281"/>
      <c r="H91" s="82" t="s">
        <v>22</v>
      </c>
      <c r="I91" s="282" t="s">
        <v>17</v>
      </c>
      <c r="J91" s="281"/>
      <c r="K91" s="83" t="s">
        <v>29</v>
      </c>
      <c r="L91" s="83">
        <v>4</v>
      </c>
      <c r="M91" s="280" t="s">
        <v>19</v>
      </c>
      <c r="N91" s="281"/>
      <c r="O91" s="281"/>
      <c r="P91" s="83" t="s">
        <v>18</v>
      </c>
      <c r="Q91" s="86"/>
      <c r="R91" s="68"/>
      <c r="S91" s="68"/>
      <c r="T91" s="68"/>
      <c r="U91" s="68"/>
      <c r="V91" s="67">
        <f t="shared" si="1"/>
        <v>0</v>
      </c>
    </row>
    <row r="92" spans="1:256" ht="29.4" customHeight="1">
      <c r="A92" s="60"/>
      <c r="B92" s="280">
        <v>2018</v>
      </c>
      <c r="C92" s="281"/>
      <c r="D92" s="82" t="s">
        <v>200</v>
      </c>
      <c r="E92" s="282" t="s">
        <v>201</v>
      </c>
      <c r="F92" s="281"/>
      <c r="G92" s="281"/>
      <c r="H92" s="82" t="s">
        <v>22</v>
      </c>
      <c r="I92" s="282" t="s">
        <v>17</v>
      </c>
      <c r="J92" s="281"/>
      <c r="K92" s="83" t="s">
        <v>29</v>
      </c>
      <c r="L92" s="83">
        <v>4</v>
      </c>
      <c r="M92" s="280" t="s">
        <v>19</v>
      </c>
      <c r="N92" s="281"/>
      <c r="O92" s="281"/>
      <c r="P92" s="83" t="s">
        <v>18</v>
      </c>
      <c r="Q92" s="86"/>
      <c r="R92" s="68"/>
      <c r="S92" s="68"/>
      <c r="T92" s="68"/>
      <c r="U92" s="68"/>
      <c r="V92" s="67">
        <f t="shared" si="1"/>
        <v>0</v>
      </c>
    </row>
    <row r="93" spans="1:256" ht="29.4" customHeight="1">
      <c r="A93" s="60"/>
      <c r="B93" s="280">
        <v>2018</v>
      </c>
      <c r="C93" s="281"/>
      <c r="D93" s="82" t="s">
        <v>202</v>
      </c>
      <c r="E93" s="282" t="s">
        <v>203</v>
      </c>
      <c r="F93" s="281"/>
      <c r="G93" s="281"/>
      <c r="H93" s="82" t="s">
        <v>22</v>
      </c>
      <c r="I93" s="282" t="s">
        <v>17</v>
      </c>
      <c r="J93" s="281"/>
      <c r="K93" s="83" t="s">
        <v>29</v>
      </c>
      <c r="L93" s="83">
        <v>4</v>
      </c>
      <c r="M93" s="280" t="s">
        <v>19</v>
      </c>
      <c r="N93" s="281"/>
      <c r="O93" s="281"/>
      <c r="P93" s="83" t="s">
        <v>18</v>
      </c>
      <c r="Q93" s="86"/>
      <c r="R93" s="68"/>
      <c r="S93" s="68"/>
      <c r="T93" s="68"/>
      <c r="U93" s="68"/>
      <c r="V93" s="67">
        <f t="shared" si="1"/>
        <v>0</v>
      </c>
    </row>
    <row r="94" spans="1:256" ht="29.4" customHeight="1">
      <c r="A94" s="60"/>
      <c r="B94" s="280">
        <v>2018</v>
      </c>
      <c r="C94" s="281"/>
      <c r="D94" s="82" t="s">
        <v>204</v>
      </c>
      <c r="E94" s="282" t="s">
        <v>205</v>
      </c>
      <c r="F94" s="281"/>
      <c r="G94" s="281"/>
      <c r="H94" s="82" t="s">
        <v>22</v>
      </c>
      <c r="I94" s="282" t="s">
        <v>17</v>
      </c>
      <c r="J94" s="281"/>
      <c r="K94" s="83" t="s">
        <v>29</v>
      </c>
      <c r="L94" s="83">
        <v>4</v>
      </c>
      <c r="M94" s="280" t="s">
        <v>19</v>
      </c>
      <c r="N94" s="281"/>
      <c r="O94" s="281"/>
      <c r="P94" s="83" t="s">
        <v>18</v>
      </c>
      <c r="Q94" s="86"/>
      <c r="R94" s="68"/>
      <c r="S94" s="68"/>
      <c r="T94" s="68"/>
      <c r="U94" s="68"/>
      <c r="V94" s="67">
        <f t="shared" si="1"/>
        <v>0</v>
      </c>
    </row>
    <row r="95" spans="1:256" ht="29.4" customHeight="1">
      <c r="A95" s="60"/>
      <c r="B95" s="280">
        <v>2018</v>
      </c>
      <c r="C95" s="281"/>
      <c r="D95" s="82" t="s">
        <v>206</v>
      </c>
      <c r="E95" s="282" t="s">
        <v>207</v>
      </c>
      <c r="F95" s="281"/>
      <c r="G95" s="281"/>
      <c r="H95" s="82" t="s">
        <v>22</v>
      </c>
      <c r="I95" s="282" t="s">
        <v>17</v>
      </c>
      <c r="J95" s="281"/>
      <c r="K95" s="83" t="s">
        <v>29</v>
      </c>
      <c r="L95" s="83">
        <v>4</v>
      </c>
      <c r="M95" s="280" t="s">
        <v>19</v>
      </c>
      <c r="N95" s="281"/>
      <c r="O95" s="281"/>
      <c r="P95" s="83" t="s">
        <v>18</v>
      </c>
      <c r="Q95" s="86"/>
      <c r="R95" s="68"/>
      <c r="S95" s="68"/>
      <c r="T95" s="68"/>
      <c r="U95" s="68"/>
      <c r="V95" s="67">
        <f t="shared" si="1"/>
        <v>0</v>
      </c>
    </row>
    <row r="96" spans="1:256" ht="29.4" customHeight="1">
      <c r="A96" s="60"/>
      <c r="B96" s="280">
        <v>2018</v>
      </c>
      <c r="C96" s="281"/>
      <c r="D96" s="82" t="s">
        <v>208</v>
      </c>
      <c r="E96" s="282" t="s">
        <v>209</v>
      </c>
      <c r="F96" s="281"/>
      <c r="G96" s="281"/>
      <c r="H96" s="82" t="s">
        <v>22</v>
      </c>
      <c r="I96" s="282" t="s">
        <v>17</v>
      </c>
      <c r="J96" s="281"/>
      <c r="K96" s="83" t="s">
        <v>29</v>
      </c>
      <c r="L96" s="83">
        <v>4</v>
      </c>
      <c r="M96" s="280" t="s">
        <v>19</v>
      </c>
      <c r="N96" s="281"/>
      <c r="O96" s="281"/>
      <c r="P96" s="83" t="s">
        <v>18</v>
      </c>
      <c r="Q96" s="86"/>
      <c r="R96" s="68"/>
      <c r="S96" s="68"/>
      <c r="T96" s="68"/>
      <c r="U96" s="68"/>
      <c r="V96" s="67">
        <f t="shared" si="1"/>
        <v>0</v>
      </c>
    </row>
    <row r="97" spans="1:256" ht="29.4" customHeight="1">
      <c r="A97" s="60"/>
      <c r="B97" s="280">
        <v>2018</v>
      </c>
      <c r="C97" s="281"/>
      <c r="D97" s="82" t="s">
        <v>210</v>
      </c>
      <c r="E97" s="282" t="s">
        <v>211</v>
      </c>
      <c r="F97" s="281"/>
      <c r="G97" s="281"/>
      <c r="H97" s="82" t="s">
        <v>22</v>
      </c>
      <c r="I97" s="282" t="s">
        <v>17</v>
      </c>
      <c r="J97" s="281"/>
      <c r="K97" s="83" t="s">
        <v>29</v>
      </c>
      <c r="L97" s="83">
        <v>4</v>
      </c>
      <c r="M97" s="280" t="s">
        <v>19</v>
      </c>
      <c r="N97" s="281"/>
      <c r="O97" s="281"/>
      <c r="P97" s="83" t="s">
        <v>18</v>
      </c>
      <c r="Q97" s="86"/>
      <c r="R97" s="68"/>
      <c r="S97" s="68"/>
      <c r="T97" s="68"/>
      <c r="U97" s="68"/>
      <c r="V97" s="67">
        <f t="shared" si="1"/>
        <v>0</v>
      </c>
    </row>
    <row r="98" spans="1:256" ht="29.4" customHeight="1">
      <c r="A98" s="60"/>
      <c r="B98" s="280">
        <v>2018</v>
      </c>
      <c r="C98" s="281"/>
      <c r="D98" s="82" t="s">
        <v>212</v>
      </c>
      <c r="E98" s="282" t="s">
        <v>213</v>
      </c>
      <c r="F98" s="281"/>
      <c r="G98" s="281"/>
      <c r="H98" s="82" t="s">
        <v>22</v>
      </c>
      <c r="I98" s="282" t="s">
        <v>17</v>
      </c>
      <c r="J98" s="281"/>
      <c r="K98" s="83" t="s">
        <v>29</v>
      </c>
      <c r="L98" s="83">
        <v>4</v>
      </c>
      <c r="M98" s="280" t="s">
        <v>19</v>
      </c>
      <c r="N98" s="281"/>
      <c r="O98" s="281"/>
      <c r="P98" s="83" t="s">
        <v>18</v>
      </c>
      <c r="Q98" s="86"/>
      <c r="R98" s="68"/>
      <c r="S98" s="68"/>
      <c r="T98" s="68"/>
      <c r="U98" s="68"/>
      <c r="V98" s="67">
        <f t="shared" si="1"/>
        <v>0</v>
      </c>
    </row>
    <row r="99" spans="1:256" ht="29.4" customHeight="1">
      <c r="A99" s="60"/>
      <c r="B99" s="280">
        <v>2018</v>
      </c>
      <c r="C99" s="281"/>
      <c r="D99" s="82" t="s">
        <v>214</v>
      </c>
      <c r="E99" s="282" t="s">
        <v>215</v>
      </c>
      <c r="F99" s="281"/>
      <c r="G99" s="281"/>
      <c r="H99" s="82" t="s">
        <v>22</v>
      </c>
      <c r="I99" s="282" t="s">
        <v>17</v>
      </c>
      <c r="J99" s="281"/>
      <c r="K99" s="83" t="s">
        <v>29</v>
      </c>
      <c r="L99" s="83">
        <v>4</v>
      </c>
      <c r="M99" s="280" t="s">
        <v>19</v>
      </c>
      <c r="N99" s="281"/>
      <c r="O99" s="281"/>
      <c r="P99" s="83" t="s">
        <v>18</v>
      </c>
      <c r="Q99" s="86"/>
      <c r="R99" s="68"/>
      <c r="S99" s="68"/>
      <c r="T99" s="68"/>
      <c r="U99" s="68"/>
      <c r="V99" s="67">
        <f t="shared" si="1"/>
        <v>0</v>
      </c>
    </row>
    <row r="100" spans="1:256" ht="29.4" customHeight="1">
      <c r="A100" s="60"/>
      <c r="B100" s="280">
        <v>2018</v>
      </c>
      <c r="C100" s="281"/>
      <c r="D100" s="82" t="s">
        <v>216</v>
      </c>
      <c r="E100" s="282" t="s">
        <v>1582</v>
      </c>
      <c r="F100" s="281"/>
      <c r="G100" s="281"/>
      <c r="H100" s="82" t="s">
        <v>22</v>
      </c>
      <c r="I100" s="282" t="s">
        <v>17</v>
      </c>
      <c r="J100" s="281"/>
      <c r="K100" s="83" t="s">
        <v>29</v>
      </c>
      <c r="L100" s="83">
        <v>4</v>
      </c>
      <c r="M100" s="83"/>
      <c r="N100" s="91"/>
      <c r="O100" s="91"/>
      <c r="P100" s="83"/>
      <c r="Q100" s="86"/>
      <c r="R100" s="68"/>
      <c r="S100" s="68"/>
      <c r="T100" s="68"/>
      <c r="U100" s="68"/>
      <c r="V100" s="67"/>
    </row>
    <row r="101" spans="1:256" ht="29.4" customHeight="1">
      <c r="A101" s="77"/>
      <c r="B101" s="277">
        <v>2018</v>
      </c>
      <c r="C101" s="278"/>
      <c r="D101" s="78" t="s">
        <v>218</v>
      </c>
      <c r="E101" s="279" t="s">
        <v>219</v>
      </c>
      <c r="F101" s="278"/>
      <c r="G101" s="278"/>
      <c r="H101" s="78" t="s">
        <v>22</v>
      </c>
      <c r="I101" s="279" t="s">
        <v>17</v>
      </c>
      <c r="J101" s="278"/>
      <c r="K101" s="79" t="s">
        <v>18</v>
      </c>
      <c r="L101" s="79">
        <v>3</v>
      </c>
      <c r="M101" s="277" t="s">
        <v>19</v>
      </c>
      <c r="N101" s="278"/>
      <c r="O101" s="278"/>
      <c r="P101" s="79" t="s">
        <v>18</v>
      </c>
      <c r="Q101" s="80"/>
      <c r="R101" s="89"/>
      <c r="S101" s="80">
        <f>SUM(S102:S120)</f>
        <v>198324.56</v>
      </c>
      <c r="T101" s="80">
        <f>SUM(T102:T119)</f>
        <v>90000</v>
      </c>
      <c r="U101" s="80">
        <f>U120</f>
        <v>8742.33</v>
      </c>
      <c r="V101" s="80">
        <f t="shared" si="1"/>
        <v>297066.89</v>
      </c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1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1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P101" s="81"/>
      <c r="DQ101" s="81"/>
      <c r="DR101" s="81"/>
      <c r="DS101" s="81"/>
      <c r="DT101" s="81"/>
      <c r="DU101" s="81"/>
      <c r="DV101" s="81"/>
      <c r="DW101" s="81"/>
      <c r="DX101" s="81"/>
      <c r="DY101" s="81"/>
      <c r="DZ101" s="81"/>
      <c r="EA101" s="81"/>
      <c r="EB101" s="81"/>
      <c r="EC101" s="81"/>
      <c r="ED101" s="81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81"/>
      <c r="FA101" s="81"/>
      <c r="FB101" s="81"/>
      <c r="FC101" s="81"/>
      <c r="FD101" s="81"/>
      <c r="FE101" s="81"/>
      <c r="FF101" s="81"/>
      <c r="FG101" s="81"/>
      <c r="FH101" s="81"/>
      <c r="FI101" s="81"/>
      <c r="FJ101" s="81"/>
      <c r="FK101" s="81"/>
      <c r="FL101" s="81"/>
      <c r="FM101" s="81"/>
      <c r="FN101" s="81"/>
      <c r="FO101" s="81"/>
      <c r="FP101" s="81"/>
      <c r="FQ101" s="81"/>
      <c r="FR101" s="81"/>
      <c r="FS101" s="81"/>
      <c r="FT101" s="81"/>
      <c r="FU101" s="81"/>
      <c r="FV101" s="81"/>
      <c r="FW101" s="81"/>
      <c r="FX101" s="81"/>
      <c r="FY101" s="81"/>
      <c r="FZ101" s="81"/>
      <c r="GA101" s="81"/>
      <c r="GB101" s="81"/>
      <c r="GC101" s="81"/>
      <c r="GD101" s="81"/>
      <c r="GE101" s="81"/>
      <c r="GF101" s="81"/>
      <c r="GG101" s="81"/>
      <c r="GH101" s="81"/>
      <c r="GI101" s="81"/>
      <c r="GJ101" s="81"/>
      <c r="GK101" s="81"/>
      <c r="GL101" s="81"/>
      <c r="GM101" s="81"/>
      <c r="GN101" s="81"/>
      <c r="GO101" s="81"/>
      <c r="GP101" s="81"/>
      <c r="GQ101" s="81"/>
      <c r="GR101" s="81"/>
      <c r="GS101" s="81"/>
      <c r="GT101" s="81"/>
      <c r="GU101" s="81"/>
      <c r="GV101" s="81"/>
      <c r="GW101" s="81"/>
      <c r="GX101" s="81"/>
      <c r="GY101" s="81"/>
      <c r="GZ101" s="81"/>
      <c r="HA101" s="81"/>
      <c r="HB101" s="81"/>
      <c r="HC101" s="81"/>
      <c r="HD101" s="81"/>
      <c r="HE101" s="81"/>
      <c r="HF101" s="81"/>
      <c r="HG101" s="81"/>
      <c r="HH101" s="81"/>
      <c r="HI101" s="81"/>
      <c r="HJ101" s="81"/>
      <c r="HK101" s="81"/>
      <c r="HL101" s="81"/>
      <c r="HM101" s="81"/>
      <c r="HN101" s="81"/>
      <c r="HO101" s="81"/>
      <c r="HP101" s="81"/>
      <c r="HQ101" s="81"/>
      <c r="HR101" s="81"/>
      <c r="HS101" s="81"/>
      <c r="HT101" s="81"/>
      <c r="HU101" s="81"/>
      <c r="HV101" s="81"/>
      <c r="HW101" s="81"/>
      <c r="HX101" s="81"/>
      <c r="HY101" s="81"/>
      <c r="HZ101" s="81"/>
      <c r="IA101" s="81"/>
      <c r="IB101" s="81"/>
      <c r="IC101" s="81"/>
      <c r="ID101" s="81"/>
      <c r="IE101" s="81"/>
      <c r="IF101" s="81"/>
      <c r="IG101" s="81"/>
      <c r="IH101" s="81"/>
      <c r="II101" s="81"/>
      <c r="IJ101" s="81"/>
      <c r="IK101" s="81"/>
      <c r="IL101" s="81"/>
      <c r="IM101" s="81"/>
      <c r="IN101" s="81"/>
      <c r="IO101" s="81"/>
      <c r="IP101" s="81"/>
      <c r="IQ101" s="81"/>
      <c r="IR101" s="81"/>
      <c r="IS101" s="81"/>
      <c r="IT101" s="81"/>
      <c r="IU101" s="81"/>
      <c r="IV101" s="81"/>
    </row>
    <row r="102" spans="1:256" ht="29.4" customHeight="1">
      <c r="A102" s="60"/>
      <c r="B102" s="280">
        <v>2018</v>
      </c>
      <c r="C102" s="281"/>
      <c r="D102" s="82" t="s">
        <v>220</v>
      </c>
      <c r="E102" s="282" t="s">
        <v>221</v>
      </c>
      <c r="F102" s="281"/>
      <c r="G102" s="281"/>
      <c r="H102" s="82" t="s">
        <v>22</v>
      </c>
      <c r="I102" s="282" t="s">
        <v>17</v>
      </c>
      <c r="J102" s="281"/>
      <c r="K102" s="83" t="s">
        <v>29</v>
      </c>
      <c r="L102" s="83">
        <v>4</v>
      </c>
      <c r="M102" s="280" t="s">
        <v>19</v>
      </c>
      <c r="N102" s="281"/>
      <c r="O102" s="281"/>
      <c r="P102" s="83" t="s">
        <v>18</v>
      </c>
      <c r="Q102" s="86"/>
      <c r="R102" s="68"/>
      <c r="S102" s="68"/>
      <c r="T102" s="68"/>
      <c r="U102" s="68"/>
      <c r="V102" s="67">
        <f t="shared" si="1"/>
        <v>0</v>
      </c>
    </row>
    <row r="103" spans="1:256" ht="29.4" customHeight="1">
      <c r="A103" s="60"/>
      <c r="B103" s="280">
        <v>2018</v>
      </c>
      <c r="C103" s="281"/>
      <c r="D103" s="82" t="s">
        <v>222</v>
      </c>
      <c r="E103" s="282" t="s">
        <v>223</v>
      </c>
      <c r="F103" s="281"/>
      <c r="G103" s="281"/>
      <c r="H103" s="82" t="s">
        <v>22</v>
      </c>
      <c r="I103" s="282" t="s">
        <v>17</v>
      </c>
      <c r="J103" s="281"/>
      <c r="K103" s="83" t="s">
        <v>29</v>
      </c>
      <c r="L103" s="83">
        <v>4</v>
      </c>
      <c r="M103" s="280" t="s">
        <v>19</v>
      </c>
      <c r="N103" s="281"/>
      <c r="O103" s="281"/>
      <c r="P103" s="83" t="s">
        <v>18</v>
      </c>
      <c r="Q103" s="86"/>
      <c r="R103" s="68"/>
      <c r="S103" s="68"/>
      <c r="T103" s="68"/>
      <c r="U103" s="68"/>
      <c r="V103" s="67">
        <f t="shared" si="1"/>
        <v>0</v>
      </c>
    </row>
    <row r="104" spans="1:256" ht="29.4" customHeight="1">
      <c r="A104" s="60"/>
      <c r="B104" s="280">
        <v>2018</v>
      </c>
      <c r="C104" s="281"/>
      <c r="D104" s="82" t="s">
        <v>224</v>
      </c>
      <c r="E104" s="282" t="s">
        <v>225</v>
      </c>
      <c r="F104" s="281"/>
      <c r="G104" s="281"/>
      <c r="H104" s="82" t="s">
        <v>22</v>
      </c>
      <c r="I104" s="282" t="s">
        <v>17</v>
      </c>
      <c r="J104" s="281"/>
      <c r="K104" s="83" t="s">
        <v>29</v>
      </c>
      <c r="L104" s="83">
        <v>4</v>
      </c>
      <c r="M104" s="280" t="s">
        <v>19</v>
      </c>
      <c r="N104" s="281"/>
      <c r="O104" s="281"/>
      <c r="P104" s="83" t="s">
        <v>18</v>
      </c>
      <c r="Q104" s="86"/>
      <c r="R104" s="68"/>
      <c r="S104" s="86">
        <f>117280.96</f>
        <v>117280.96000000001</v>
      </c>
      <c r="T104" s="86">
        <v>40000</v>
      </c>
      <c r="U104" s="68"/>
      <c r="V104" s="67">
        <f t="shared" si="1"/>
        <v>157280.96000000002</v>
      </c>
    </row>
    <row r="105" spans="1:256" ht="29.4" customHeight="1">
      <c r="A105" s="60"/>
      <c r="B105" s="280">
        <v>2018</v>
      </c>
      <c r="C105" s="281"/>
      <c r="D105" s="82" t="s">
        <v>226</v>
      </c>
      <c r="E105" s="282" t="s">
        <v>227</v>
      </c>
      <c r="F105" s="281"/>
      <c r="G105" s="281"/>
      <c r="H105" s="82" t="s">
        <v>22</v>
      </c>
      <c r="I105" s="282" t="s">
        <v>17</v>
      </c>
      <c r="J105" s="281"/>
      <c r="K105" s="83" t="s">
        <v>29</v>
      </c>
      <c r="L105" s="83">
        <v>4</v>
      </c>
      <c r="M105" s="280" t="s">
        <v>19</v>
      </c>
      <c r="N105" s="281"/>
      <c r="O105" s="281"/>
      <c r="P105" s="83" t="s">
        <v>18</v>
      </c>
      <c r="Q105" s="86"/>
      <c r="R105" s="68"/>
      <c r="S105" s="68"/>
      <c r="T105" s="68"/>
      <c r="U105" s="68"/>
      <c r="V105" s="67">
        <f t="shared" si="1"/>
        <v>0</v>
      </c>
    </row>
    <row r="106" spans="1:256" ht="29.4" customHeight="1">
      <c r="A106" s="60"/>
      <c r="B106" s="280">
        <v>2018</v>
      </c>
      <c r="C106" s="281"/>
      <c r="D106" s="82" t="s">
        <v>228</v>
      </c>
      <c r="E106" s="282" t="s">
        <v>229</v>
      </c>
      <c r="F106" s="281"/>
      <c r="G106" s="281"/>
      <c r="H106" s="82" t="s">
        <v>22</v>
      </c>
      <c r="I106" s="282" t="s">
        <v>17</v>
      </c>
      <c r="J106" s="281"/>
      <c r="K106" s="83" t="s">
        <v>29</v>
      </c>
      <c r="L106" s="83">
        <v>4</v>
      </c>
      <c r="M106" s="280" t="s">
        <v>19</v>
      </c>
      <c r="N106" s="281"/>
      <c r="O106" s="281"/>
      <c r="P106" s="83" t="s">
        <v>18</v>
      </c>
      <c r="Q106" s="86"/>
      <c r="R106" s="68"/>
      <c r="S106" s="68"/>
      <c r="T106" s="68"/>
      <c r="U106" s="68"/>
      <c r="V106" s="67">
        <f t="shared" si="1"/>
        <v>0</v>
      </c>
    </row>
    <row r="107" spans="1:256" ht="29.4" customHeight="1">
      <c r="A107" s="60"/>
      <c r="B107" s="280">
        <v>2018</v>
      </c>
      <c r="C107" s="281"/>
      <c r="D107" s="82" t="s">
        <v>230</v>
      </c>
      <c r="E107" s="282" t="s">
        <v>231</v>
      </c>
      <c r="F107" s="281"/>
      <c r="G107" s="281"/>
      <c r="H107" s="82" t="s">
        <v>22</v>
      </c>
      <c r="I107" s="282" t="s">
        <v>17</v>
      </c>
      <c r="J107" s="281"/>
      <c r="K107" s="83" t="s">
        <v>29</v>
      </c>
      <c r="L107" s="83">
        <v>4</v>
      </c>
      <c r="M107" s="280" t="s">
        <v>19</v>
      </c>
      <c r="N107" s="281"/>
      <c r="O107" s="281"/>
      <c r="P107" s="83" t="s">
        <v>18</v>
      </c>
      <c r="Q107" s="86"/>
      <c r="R107" s="68"/>
      <c r="S107" s="68"/>
      <c r="T107" s="68"/>
      <c r="U107" s="68"/>
      <c r="V107" s="67">
        <f t="shared" si="1"/>
        <v>0</v>
      </c>
    </row>
    <row r="108" spans="1:256" ht="29.4" customHeight="1">
      <c r="A108" s="60"/>
      <c r="B108" s="280">
        <v>2018</v>
      </c>
      <c r="C108" s="281"/>
      <c r="D108" s="82" t="s">
        <v>232</v>
      </c>
      <c r="E108" s="282" t="s">
        <v>233</v>
      </c>
      <c r="F108" s="281"/>
      <c r="G108" s="281"/>
      <c r="H108" s="82" t="s">
        <v>22</v>
      </c>
      <c r="I108" s="282" t="s">
        <v>17</v>
      </c>
      <c r="J108" s="281"/>
      <c r="K108" s="83" t="s">
        <v>29</v>
      </c>
      <c r="L108" s="83">
        <v>4</v>
      </c>
      <c r="M108" s="280" t="s">
        <v>19</v>
      </c>
      <c r="N108" s="281"/>
      <c r="O108" s="281"/>
      <c r="P108" s="83" t="s">
        <v>18</v>
      </c>
      <c r="Q108" s="86"/>
      <c r="R108" s="68"/>
      <c r="S108" s="68"/>
      <c r="T108" s="68"/>
      <c r="U108" s="68"/>
      <c r="V108" s="67">
        <f t="shared" si="1"/>
        <v>0</v>
      </c>
    </row>
    <row r="109" spans="1:256" ht="29.4" customHeight="1">
      <c r="A109" s="60"/>
      <c r="B109" s="280">
        <v>2018</v>
      </c>
      <c r="C109" s="281"/>
      <c r="D109" s="82" t="s">
        <v>234</v>
      </c>
      <c r="E109" s="282" t="s">
        <v>235</v>
      </c>
      <c r="F109" s="281"/>
      <c r="G109" s="281"/>
      <c r="H109" s="82" t="s">
        <v>22</v>
      </c>
      <c r="I109" s="282" t="s">
        <v>17</v>
      </c>
      <c r="J109" s="281"/>
      <c r="K109" s="83" t="s">
        <v>29</v>
      </c>
      <c r="L109" s="83">
        <v>4</v>
      </c>
      <c r="M109" s="280" t="s">
        <v>19</v>
      </c>
      <c r="N109" s="281"/>
      <c r="O109" s="281"/>
      <c r="P109" s="83" t="s">
        <v>18</v>
      </c>
      <c r="Q109" s="86"/>
      <c r="R109" s="68"/>
      <c r="S109" s="68"/>
      <c r="T109" s="68"/>
      <c r="U109" s="68"/>
      <c r="V109" s="67">
        <f t="shared" si="1"/>
        <v>0</v>
      </c>
    </row>
    <row r="110" spans="1:256" ht="29.4" customHeight="1">
      <c r="A110" s="60"/>
      <c r="B110" s="280">
        <v>2018</v>
      </c>
      <c r="C110" s="281"/>
      <c r="D110" s="82" t="s">
        <v>236</v>
      </c>
      <c r="E110" s="282" t="s">
        <v>237</v>
      </c>
      <c r="F110" s="281"/>
      <c r="G110" s="281"/>
      <c r="H110" s="82" t="s">
        <v>22</v>
      </c>
      <c r="I110" s="282" t="s">
        <v>17</v>
      </c>
      <c r="J110" s="281"/>
      <c r="K110" s="83" t="s">
        <v>29</v>
      </c>
      <c r="L110" s="83">
        <v>4</v>
      </c>
      <c r="M110" s="280" t="s">
        <v>19</v>
      </c>
      <c r="N110" s="281"/>
      <c r="O110" s="281"/>
      <c r="P110" s="83" t="s">
        <v>18</v>
      </c>
      <c r="Q110" s="86"/>
      <c r="R110" s="68"/>
      <c r="S110" s="68"/>
      <c r="T110" s="68"/>
      <c r="U110" s="68"/>
      <c r="V110" s="67">
        <f t="shared" si="1"/>
        <v>0</v>
      </c>
    </row>
    <row r="111" spans="1:256" ht="29.4" customHeight="1">
      <c r="A111" s="60"/>
      <c r="B111" s="280">
        <v>2018</v>
      </c>
      <c r="C111" s="281"/>
      <c r="D111" s="82" t="s">
        <v>238</v>
      </c>
      <c r="E111" s="282" t="s">
        <v>239</v>
      </c>
      <c r="F111" s="281"/>
      <c r="G111" s="281"/>
      <c r="H111" s="82" t="s">
        <v>22</v>
      </c>
      <c r="I111" s="282" t="s">
        <v>17</v>
      </c>
      <c r="J111" s="281"/>
      <c r="K111" s="83" t="s">
        <v>29</v>
      </c>
      <c r="L111" s="83">
        <v>4</v>
      </c>
      <c r="M111" s="280" t="s">
        <v>19</v>
      </c>
      <c r="N111" s="281"/>
      <c r="O111" s="281"/>
      <c r="P111" s="83" t="s">
        <v>18</v>
      </c>
      <c r="Q111" s="86"/>
      <c r="R111" s="68"/>
      <c r="S111" s="68"/>
      <c r="T111" s="68"/>
      <c r="U111" s="68"/>
      <c r="V111" s="67">
        <f t="shared" si="1"/>
        <v>0</v>
      </c>
    </row>
    <row r="112" spans="1:256" ht="29.4" customHeight="1">
      <c r="A112" s="60"/>
      <c r="B112" s="280">
        <v>2018</v>
      </c>
      <c r="C112" s="281"/>
      <c r="D112" s="82" t="s">
        <v>240</v>
      </c>
      <c r="E112" s="282" t="s">
        <v>241</v>
      </c>
      <c r="F112" s="281"/>
      <c r="G112" s="281"/>
      <c r="H112" s="82" t="s">
        <v>22</v>
      </c>
      <c r="I112" s="282" t="s">
        <v>17</v>
      </c>
      <c r="J112" s="281"/>
      <c r="K112" s="83" t="s">
        <v>29</v>
      </c>
      <c r="L112" s="83">
        <v>4</v>
      </c>
      <c r="M112" s="280" t="s">
        <v>19</v>
      </c>
      <c r="N112" s="281"/>
      <c r="O112" s="281"/>
      <c r="P112" s="83" t="s">
        <v>18</v>
      </c>
      <c r="Q112" s="86"/>
      <c r="R112" s="68"/>
      <c r="S112" s="68"/>
      <c r="T112" s="68"/>
      <c r="U112" s="68"/>
      <c r="V112" s="67">
        <f t="shared" si="1"/>
        <v>0</v>
      </c>
    </row>
    <row r="113" spans="1:256" ht="29.4" customHeight="1">
      <c r="A113" s="60"/>
      <c r="B113" s="280">
        <v>2018</v>
      </c>
      <c r="C113" s="281"/>
      <c r="D113" s="82" t="s">
        <v>242</v>
      </c>
      <c r="E113" s="282" t="s">
        <v>243</v>
      </c>
      <c r="F113" s="281"/>
      <c r="G113" s="281"/>
      <c r="H113" s="82" t="s">
        <v>22</v>
      </c>
      <c r="I113" s="282" t="s">
        <v>17</v>
      </c>
      <c r="J113" s="281"/>
      <c r="K113" s="83" t="s">
        <v>29</v>
      </c>
      <c r="L113" s="83">
        <v>4</v>
      </c>
      <c r="M113" s="280" t="s">
        <v>19</v>
      </c>
      <c r="N113" s="281"/>
      <c r="O113" s="281"/>
      <c r="P113" s="83" t="s">
        <v>18</v>
      </c>
      <c r="Q113" s="86"/>
      <c r="R113" s="68"/>
      <c r="S113" s="68"/>
      <c r="T113" s="68"/>
      <c r="U113" s="68"/>
      <c r="V113" s="67">
        <f t="shared" si="1"/>
        <v>0</v>
      </c>
    </row>
    <row r="114" spans="1:256" ht="29.4" customHeight="1">
      <c r="A114" s="60"/>
      <c r="B114" s="280">
        <v>2018</v>
      </c>
      <c r="C114" s="281"/>
      <c r="D114" s="82" t="s">
        <v>244</v>
      </c>
      <c r="E114" s="282" t="s">
        <v>245</v>
      </c>
      <c r="F114" s="281"/>
      <c r="G114" s="281"/>
      <c r="H114" s="82" t="s">
        <v>22</v>
      </c>
      <c r="I114" s="282" t="s">
        <v>17</v>
      </c>
      <c r="J114" s="281"/>
      <c r="K114" s="83" t="s">
        <v>29</v>
      </c>
      <c r="L114" s="83">
        <v>4</v>
      </c>
      <c r="M114" s="280" t="s">
        <v>19</v>
      </c>
      <c r="N114" s="281"/>
      <c r="O114" s="281"/>
      <c r="P114" s="83" t="s">
        <v>18</v>
      </c>
      <c r="Q114" s="86"/>
      <c r="R114" s="68"/>
      <c r="S114" s="86"/>
      <c r="T114" s="86"/>
      <c r="U114" s="86"/>
      <c r="V114" s="86">
        <f t="shared" si="1"/>
        <v>0</v>
      </c>
    </row>
    <row r="115" spans="1:256" ht="29.4" customHeight="1">
      <c r="A115" s="60"/>
      <c r="B115" s="280">
        <v>2018</v>
      </c>
      <c r="C115" s="281"/>
      <c r="D115" s="82" t="s">
        <v>246</v>
      </c>
      <c r="E115" s="282" t="s">
        <v>247</v>
      </c>
      <c r="F115" s="281"/>
      <c r="G115" s="281"/>
      <c r="H115" s="82" t="s">
        <v>22</v>
      </c>
      <c r="I115" s="282" t="s">
        <v>17</v>
      </c>
      <c r="J115" s="281"/>
      <c r="K115" s="83" t="s">
        <v>29</v>
      </c>
      <c r="L115" s="83">
        <v>4</v>
      </c>
      <c r="M115" s="280" t="s">
        <v>19</v>
      </c>
      <c r="N115" s="281"/>
      <c r="O115" s="281"/>
      <c r="P115" s="83" t="s">
        <v>18</v>
      </c>
      <c r="Q115" s="86"/>
      <c r="R115" s="68"/>
      <c r="S115" s="68"/>
      <c r="T115" s="68"/>
      <c r="U115" s="68"/>
      <c r="V115" s="67">
        <f t="shared" si="1"/>
        <v>0</v>
      </c>
    </row>
    <row r="116" spans="1:256" ht="29.4" customHeight="1">
      <c r="A116" s="60"/>
      <c r="B116" s="280">
        <v>2018</v>
      </c>
      <c r="C116" s="281"/>
      <c r="D116" s="82" t="s">
        <v>248</v>
      </c>
      <c r="E116" s="282" t="s">
        <v>249</v>
      </c>
      <c r="F116" s="281"/>
      <c r="G116" s="281"/>
      <c r="H116" s="82" t="s">
        <v>22</v>
      </c>
      <c r="I116" s="282" t="s">
        <v>17</v>
      </c>
      <c r="J116" s="281"/>
      <c r="K116" s="83" t="s">
        <v>29</v>
      </c>
      <c r="L116" s="83">
        <v>4</v>
      </c>
      <c r="M116" s="280" t="s">
        <v>19</v>
      </c>
      <c r="N116" s="281"/>
      <c r="O116" s="281"/>
      <c r="P116" s="83" t="s">
        <v>18</v>
      </c>
      <c r="Q116" s="86"/>
      <c r="R116" s="68"/>
      <c r="S116" s="68"/>
      <c r="T116" s="68"/>
      <c r="U116" s="68"/>
      <c r="V116" s="67">
        <f t="shared" si="1"/>
        <v>0</v>
      </c>
    </row>
    <row r="117" spans="1:256" ht="29.4" customHeight="1">
      <c r="A117" s="60"/>
      <c r="B117" s="280">
        <v>2018</v>
      </c>
      <c r="C117" s="281"/>
      <c r="D117" s="82" t="s">
        <v>250</v>
      </c>
      <c r="E117" s="282" t="s">
        <v>251</v>
      </c>
      <c r="F117" s="281"/>
      <c r="G117" s="281"/>
      <c r="H117" s="82" t="s">
        <v>22</v>
      </c>
      <c r="I117" s="282" t="s">
        <v>17</v>
      </c>
      <c r="J117" s="281"/>
      <c r="K117" s="83" t="s">
        <v>29</v>
      </c>
      <c r="L117" s="83">
        <v>4</v>
      </c>
      <c r="M117" s="280" t="s">
        <v>19</v>
      </c>
      <c r="N117" s="281"/>
      <c r="O117" s="281"/>
      <c r="P117" s="83" t="s">
        <v>18</v>
      </c>
      <c r="Q117" s="86"/>
      <c r="R117" s="68"/>
      <c r="S117" s="68"/>
      <c r="T117" s="68"/>
      <c r="U117" s="68"/>
      <c r="V117" s="67">
        <f t="shared" si="1"/>
        <v>0</v>
      </c>
    </row>
    <row r="118" spans="1:256" ht="29.4" customHeight="1">
      <c r="A118" s="60"/>
      <c r="B118" s="280">
        <v>2018</v>
      </c>
      <c r="C118" s="281"/>
      <c r="D118" s="82" t="s">
        <v>252</v>
      </c>
      <c r="E118" s="282" t="s">
        <v>253</v>
      </c>
      <c r="F118" s="281"/>
      <c r="G118" s="281"/>
      <c r="H118" s="82" t="s">
        <v>22</v>
      </c>
      <c r="I118" s="282" t="s">
        <v>17</v>
      </c>
      <c r="J118" s="281"/>
      <c r="K118" s="83" t="s">
        <v>29</v>
      </c>
      <c r="L118" s="83">
        <v>4</v>
      </c>
      <c r="M118" s="280" t="s">
        <v>19</v>
      </c>
      <c r="N118" s="281"/>
      <c r="O118" s="281"/>
      <c r="P118" s="83" t="s">
        <v>18</v>
      </c>
      <c r="Q118" s="86"/>
      <c r="R118" s="68"/>
      <c r="S118" s="67">
        <v>30770.68</v>
      </c>
      <c r="T118" s="86">
        <v>50000</v>
      </c>
      <c r="U118" s="86"/>
      <c r="V118" s="67">
        <f t="shared" si="1"/>
        <v>80770.679999999993</v>
      </c>
    </row>
    <row r="119" spans="1:256" ht="29.4" customHeight="1">
      <c r="A119" s="60"/>
      <c r="B119" s="280">
        <v>2018</v>
      </c>
      <c r="C119" s="281"/>
      <c r="D119" s="82" t="s">
        <v>254</v>
      </c>
      <c r="E119" s="282" t="s">
        <v>255</v>
      </c>
      <c r="F119" s="281"/>
      <c r="G119" s="281"/>
      <c r="H119" s="82" t="s">
        <v>22</v>
      </c>
      <c r="I119" s="282" t="s">
        <v>17</v>
      </c>
      <c r="J119" s="281"/>
      <c r="K119" s="83" t="s">
        <v>29</v>
      </c>
      <c r="L119" s="83">
        <v>4</v>
      </c>
      <c r="M119" s="280" t="s">
        <v>19</v>
      </c>
      <c r="N119" s="281"/>
      <c r="O119" s="281"/>
      <c r="P119" s="83" t="s">
        <v>18</v>
      </c>
      <c r="Q119" s="68"/>
      <c r="R119" s="68"/>
      <c r="T119" s="68"/>
      <c r="U119" s="68"/>
      <c r="V119" s="67">
        <f t="shared" si="1"/>
        <v>0</v>
      </c>
    </row>
    <row r="120" spans="1:256" ht="29.4" customHeight="1">
      <c r="A120" s="60"/>
      <c r="B120" s="280">
        <v>2018</v>
      </c>
      <c r="C120" s="281"/>
      <c r="D120" s="82" t="s">
        <v>1577</v>
      </c>
      <c r="E120" s="282" t="s">
        <v>1578</v>
      </c>
      <c r="F120" s="281"/>
      <c r="G120" s="281"/>
      <c r="H120" s="82" t="s">
        <v>22</v>
      </c>
      <c r="I120" s="282" t="s">
        <v>17</v>
      </c>
      <c r="J120" s="281"/>
      <c r="K120" s="83" t="s">
        <v>29</v>
      </c>
      <c r="L120" s="83">
        <v>4</v>
      </c>
      <c r="M120" s="280" t="s">
        <v>19</v>
      </c>
      <c r="N120" s="281"/>
      <c r="O120" s="281"/>
      <c r="P120" s="83" t="s">
        <v>18</v>
      </c>
      <c r="Q120" s="67"/>
      <c r="R120" s="67"/>
      <c r="S120" s="67">
        <v>50272.92</v>
      </c>
      <c r="U120" s="67">
        <v>8742.33</v>
      </c>
      <c r="V120" s="67">
        <f>Q120+R120+S120+U120</f>
        <v>59015.25</v>
      </c>
      <c r="X120" s="93"/>
    </row>
    <row r="121" spans="1:256" ht="29.4" customHeight="1">
      <c r="A121" s="77"/>
      <c r="B121" s="277">
        <v>2018</v>
      </c>
      <c r="C121" s="278"/>
      <c r="D121" s="78" t="s">
        <v>256</v>
      </c>
      <c r="E121" s="279" t="s">
        <v>257</v>
      </c>
      <c r="F121" s="278"/>
      <c r="G121" s="278"/>
      <c r="H121" s="78" t="s">
        <v>22</v>
      </c>
      <c r="I121" s="279" t="s">
        <v>17</v>
      </c>
      <c r="J121" s="278"/>
      <c r="K121" s="79" t="s">
        <v>18</v>
      </c>
      <c r="L121" s="79">
        <v>3</v>
      </c>
      <c r="M121" s="277" t="s">
        <v>19</v>
      </c>
      <c r="N121" s="278"/>
      <c r="O121" s="278"/>
      <c r="P121" s="79" t="s">
        <v>18</v>
      </c>
      <c r="Q121" s="80"/>
      <c r="R121" s="89"/>
      <c r="S121" s="89"/>
      <c r="T121" s="89"/>
      <c r="U121" s="89"/>
      <c r="V121" s="80">
        <f t="shared" si="1"/>
        <v>0</v>
      </c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1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1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1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1"/>
      <c r="DH121" s="81"/>
      <c r="DI121" s="81"/>
      <c r="DJ121" s="81"/>
      <c r="DK121" s="81"/>
      <c r="DL121" s="81"/>
      <c r="DM121" s="81"/>
      <c r="DN121" s="81"/>
      <c r="DO121" s="81"/>
      <c r="DP121" s="81"/>
      <c r="DQ121" s="81"/>
      <c r="DR121" s="81"/>
      <c r="DS121" s="81"/>
      <c r="DT121" s="81"/>
      <c r="DU121" s="81"/>
      <c r="DV121" s="81"/>
      <c r="DW121" s="81"/>
      <c r="DX121" s="81"/>
      <c r="DY121" s="81"/>
      <c r="DZ121" s="81"/>
      <c r="EA121" s="81"/>
      <c r="EB121" s="81"/>
      <c r="EC121" s="81"/>
      <c r="ED121" s="81"/>
      <c r="EE121" s="81"/>
      <c r="EF121" s="81"/>
      <c r="EG121" s="81"/>
      <c r="EH121" s="81"/>
      <c r="EI121" s="81"/>
      <c r="EJ121" s="81"/>
      <c r="EK121" s="81"/>
      <c r="EL121" s="81"/>
      <c r="EM121" s="81"/>
      <c r="EN121" s="81"/>
      <c r="EO121" s="81"/>
      <c r="EP121" s="81"/>
      <c r="EQ121" s="81"/>
      <c r="ER121" s="81"/>
      <c r="ES121" s="81"/>
      <c r="ET121" s="81"/>
      <c r="EU121" s="81"/>
      <c r="EV121" s="81"/>
      <c r="EW121" s="81"/>
      <c r="EX121" s="81"/>
      <c r="EY121" s="81"/>
      <c r="EZ121" s="81"/>
      <c r="FA121" s="81"/>
      <c r="FB121" s="81"/>
      <c r="FC121" s="81"/>
      <c r="FD121" s="81"/>
      <c r="FE121" s="81"/>
      <c r="FF121" s="81"/>
      <c r="FG121" s="81"/>
      <c r="FH121" s="81"/>
      <c r="FI121" s="81"/>
      <c r="FJ121" s="81"/>
      <c r="FK121" s="81"/>
      <c r="FL121" s="81"/>
      <c r="FM121" s="81"/>
      <c r="FN121" s="81"/>
      <c r="FO121" s="81"/>
      <c r="FP121" s="81"/>
      <c r="FQ121" s="81"/>
      <c r="FR121" s="81"/>
      <c r="FS121" s="81"/>
      <c r="FT121" s="81"/>
      <c r="FU121" s="81"/>
      <c r="FV121" s="81"/>
      <c r="FW121" s="81"/>
      <c r="FX121" s="81"/>
      <c r="FY121" s="81"/>
      <c r="FZ121" s="81"/>
      <c r="GA121" s="81"/>
      <c r="GB121" s="81"/>
      <c r="GC121" s="81"/>
      <c r="GD121" s="81"/>
      <c r="GE121" s="81"/>
      <c r="GF121" s="81"/>
      <c r="GG121" s="81"/>
      <c r="GH121" s="81"/>
      <c r="GI121" s="81"/>
      <c r="GJ121" s="81"/>
      <c r="GK121" s="81"/>
      <c r="GL121" s="81"/>
      <c r="GM121" s="81"/>
      <c r="GN121" s="81"/>
      <c r="GO121" s="81"/>
      <c r="GP121" s="81"/>
      <c r="GQ121" s="81"/>
      <c r="GR121" s="81"/>
      <c r="GS121" s="81"/>
      <c r="GT121" s="81"/>
      <c r="GU121" s="81"/>
      <c r="GV121" s="81"/>
      <c r="GW121" s="81"/>
      <c r="GX121" s="81"/>
      <c r="GY121" s="81"/>
      <c r="GZ121" s="81"/>
      <c r="HA121" s="81"/>
      <c r="HB121" s="81"/>
      <c r="HC121" s="81"/>
      <c r="HD121" s="81"/>
      <c r="HE121" s="81"/>
      <c r="HF121" s="81"/>
      <c r="HG121" s="81"/>
      <c r="HH121" s="81"/>
      <c r="HI121" s="81"/>
      <c r="HJ121" s="81"/>
      <c r="HK121" s="81"/>
      <c r="HL121" s="81"/>
      <c r="HM121" s="81"/>
      <c r="HN121" s="81"/>
      <c r="HO121" s="81"/>
      <c r="HP121" s="81"/>
      <c r="HQ121" s="81"/>
      <c r="HR121" s="81"/>
      <c r="HS121" s="81"/>
      <c r="HT121" s="81"/>
      <c r="HU121" s="81"/>
      <c r="HV121" s="81"/>
      <c r="HW121" s="81"/>
      <c r="HX121" s="81"/>
      <c r="HY121" s="81"/>
      <c r="HZ121" s="81"/>
      <c r="IA121" s="81"/>
      <c r="IB121" s="81"/>
      <c r="IC121" s="81"/>
      <c r="ID121" s="81"/>
      <c r="IE121" s="81"/>
      <c r="IF121" s="81"/>
      <c r="IG121" s="81"/>
      <c r="IH121" s="81"/>
      <c r="II121" s="81"/>
      <c r="IJ121" s="81"/>
      <c r="IK121" s="81"/>
      <c r="IL121" s="81"/>
      <c r="IM121" s="81"/>
      <c r="IN121" s="81"/>
      <c r="IO121" s="81"/>
      <c r="IP121" s="81"/>
      <c r="IQ121" s="81"/>
      <c r="IR121" s="81"/>
      <c r="IS121" s="81"/>
      <c r="IT121" s="81"/>
      <c r="IU121" s="81"/>
      <c r="IV121" s="81"/>
    </row>
    <row r="122" spans="1:256" ht="29.4" customHeight="1">
      <c r="A122" s="60"/>
      <c r="B122" s="280">
        <v>2018</v>
      </c>
      <c r="C122" s="281"/>
      <c r="D122" s="82" t="s">
        <v>258</v>
      </c>
      <c r="E122" s="282" t="s">
        <v>259</v>
      </c>
      <c r="F122" s="281"/>
      <c r="G122" s="281"/>
      <c r="H122" s="82" t="s">
        <v>22</v>
      </c>
      <c r="I122" s="282" t="s">
        <v>17</v>
      </c>
      <c r="J122" s="281"/>
      <c r="K122" s="83" t="s">
        <v>29</v>
      </c>
      <c r="L122" s="83">
        <v>4</v>
      </c>
      <c r="M122" s="280" t="s">
        <v>19</v>
      </c>
      <c r="N122" s="281"/>
      <c r="O122" s="281"/>
      <c r="P122" s="83" t="s">
        <v>18</v>
      </c>
      <c r="Q122" s="86"/>
      <c r="R122" s="68"/>
      <c r="S122" s="68"/>
      <c r="T122" s="68"/>
      <c r="U122" s="68"/>
      <c r="V122" s="67">
        <f t="shared" si="1"/>
        <v>0</v>
      </c>
    </row>
    <row r="123" spans="1:256" ht="29.4" customHeight="1">
      <c r="A123" s="60"/>
      <c r="B123" s="280">
        <v>2018</v>
      </c>
      <c r="C123" s="281"/>
      <c r="D123" s="82" t="s">
        <v>260</v>
      </c>
      <c r="E123" s="282" t="s">
        <v>261</v>
      </c>
      <c r="F123" s="281"/>
      <c r="G123" s="281"/>
      <c r="H123" s="82" t="s">
        <v>22</v>
      </c>
      <c r="I123" s="282" t="s">
        <v>17</v>
      </c>
      <c r="J123" s="281"/>
      <c r="K123" s="83" t="s">
        <v>29</v>
      </c>
      <c r="L123" s="83">
        <v>4</v>
      </c>
      <c r="M123" s="280" t="s">
        <v>19</v>
      </c>
      <c r="N123" s="281"/>
      <c r="O123" s="281"/>
      <c r="P123" s="83" t="s">
        <v>18</v>
      </c>
      <c r="Q123" s="86"/>
      <c r="R123" s="68"/>
      <c r="S123" s="68"/>
      <c r="T123" s="68"/>
      <c r="U123" s="68"/>
      <c r="V123" s="67">
        <f t="shared" si="1"/>
        <v>0</v>
      </c>
    </row>
    <row r="124" spans="1:256" ht="29.4" customHeight="1">
      <c r="A124" s="60"/>
      <c r="B124" s="280">
        <v>2018</v>
      </c>
      <c r="C124" s="281"/>
      <c r="D124" s="82" t="s">
        <v>262</v>
      </c>
      <c r="E124" s="282" t="s">
        <v>263</v>
      </c>
      <c r="F124" s="281"/>
      <c r="G124" s="281"/>
      <c r="H124" s="82" t="s">
        <v>22</v>
      </c>
      <c r="I124" s="282" t="s">
        <v>17</v>
      </c>
      <c r="J124" s="281"/>
      <c r="K124" s="83" t="s">
        <v>29</v>
      </c>
      <c r="L124" s="83">
        <v>4</v>
      </c>
      <c r="M124" s="280" t="s">
        <v>19</v>
      </c>
      <c r="N124" s="281"/>
      <c r="O124" s="281"/>
      <c r="P124" s="83" t="s">
        <v>18</v>
      </c>
      <c r="Q124" s="86"/>
      <c r="R124" s="68"/>
      <c r="S124" s="68"/>
      <c r="T124" s="68"/>
      <c r="U124" s="68"/>
      <c r="V124" s="67">
        <f t="shared" si="1"/>
        <v>0</v>
      </c>
    </row>
    <row r="125" spans="1:256" ht="29.4" customHeight="1">
      <c r="A125" s="60"/>
      <c r="B125" s="280">
        <v>2018</v>
      </c>
      <c r="C125" s="281"/>
      <c r="D125" s="82" t="s">
        <v>264</v>
      </c>
      <c r="E125" s="282" t="s">
        <v>265</v>
      </c>
      <c r="F125" s="281"/>
      <c r="G125" s="281"/>
      <c r="H125" s="82" t="s">
        <v>22</v>
      </c>
      <c r="I125" s="282" t="s">
        <v>17</v>
      </c>
      <c r="J125" s="281"/>
      <c r="K125" s="83" t="s">
        <v>29</v>
      </c>
      <c r="L125" s="83">
        <v>4</v>
      </c>
      <c r="M125" s="280" t="s">
        <v>19</v>
      </c>
      <c r="N125" s="281"/>
      <c r="O125" s="281"/>
      <c r="P125" s="83" t="s">
        <v>18</v>
      </c>
      <c r="Q125" s="86"/>
      <c r="R125" s="68"/>
      <c r="S125" s="68"/>
      <c r="T125" s="68"/>
      <c r="U125" s="68"/>
      <c r="V125" s="67">
        <f t="shared" si="1"/>
        <v>0</v>
      </c>
    </row>
    <row r="126" spans="1:256" ht="29.4" customHeight="1">
      <c r="A126" s="75"/>
      <c r="B126" s="283">
        <v>2018</v>
      </c>
      <c r="C126" s="284"/>
      <c r="D126" s="71" t="s">
        <v>266</v>
      </c>
      <c r="E126" s="285" t="s">
        <v>267</v>
      </c>
      <c r="F126" s="284"/>
      <c r="G126" s="284"/>
      <c r="H126" s="71" t="s">
        <v>22</v>
      </c>
      <c r="I126" s="285" t="s">
        <v>17</v>
      </c>
      <c r="J126" s="284"/>
      <c r="K126" s="72" t="s">
        <v>18</v>
      </c>
      <c r="L126" s="72">
        <v>2</v>
      </c>
      <c r="M126" s="283" t="s">
        <v>19</v>
      </c>
      <c r="N126" s="284"/>
      <c r="O126" s="284"/>
      <c r="P126" s="72" t="s">
        <v>18</v>
      </c>
      <c r="Q126" s="73">
        <f>Q127+Q131+Q133</f>
        <v>0</v>
      </c>
      <c r="R126" s="73">
        <f>R127+R131+R133</f>
        <v>535839.89</v>
      </c>
      <c r="S126" s="73"/>
      <c r="T126" s="73"/>
      <c r="U126" s="73"/>
      <c r="V126" s="73">
        <f t="shared" si="1"/>
        <v>535839.89</v>
      </c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4"/>
      <c r="CE126" s="74"/>
      <c r="CF126" s="74"/>
      <c r="CG126" s="74"/>
      <c r="CH126" s="74"/>
      <c r="CI126" s="74"/>
      <c r="CJ126" s="74"/>
      <c r="CK126" s="74"/>
      <c r="CL126" s="74"/>
      <c r="CM126" s="74"/>
      <c r="CN126" s="74"/>
      <c r="CO126" s="74"/>
      <c r="CP126" s="74"/>
      <c r="CQ126" s="74"/>
      <c r="CR126" s="74"/>
      <c r="CS126" s="74"/>
      <c r="CT126" s="74"/>
      <c r="CU126" s="74"/>
      <c r="CV126" s="74"/>
      <c r="CW126" s="74"/>
      <c r="CX126" s="74"/>
      <c r="CY126" s="74"/>
      <c r="CZ126" s="74"/>
      <c r="DA126" s="74"/>
      <c r="DB126" s="74"/>
      <c r="DC126" s="74"/>
      <c r="DD126" s="74"/>
      <c r="DE126" s="74"/>
      <c r="DF126" s="74"/>
      <c r="DG126" s="74"/>
      <c r="DH126" s="74"/>
      <c r="DI126" s="74"/>
      <c r="DJ126" s="74"/>
      <c r="DK126" s="74"/>
      <c r="DL126" s="74"/>
      <c r="DM126" s="74"/>
      <c r="DN126" s="74"/>
      <c r="DO126" s="74"/>
      <c r="DP126" s="74"/>
      <c r="DQ126" s="74"/>
      <c r="DR126" s="74"/>
      <c r="DS126" s="74"/>
      <c r="DT126" s="74"/>
      <c r="DU126" s="74"/>
      <c r="DV126" s="74"/>
      <c r="DW126" s="74"/>
      <c r="DX126" s="74"/>
      <c r="DY126" s="74"/>
      <c r="DZ126" s="74"/>
      <c r="EA126" s="74"/>
      <c r="EB126" s="74"/>
      <c r="EC126" s="74"/>
      <c r="ED126" s="74"/>
      <c r="EE126" s="74"/>
      <c r="EF126" s="74"/>
      <c r="EG126" s="74"/>
      <c r="EH126" s="74"/>
      <c r="EI126" s="74"/>
      <c r="EJ126" s="74"/>
      <c r="EK126" s="74"/>
      <c r="EL126" s="74"/>
      <c r="EM126" s="74"/>
      <c r="EN126" s="74"/>
      <c r="EO126" s="74"/>
      <c r="EP126" s="74"/>
      <c r="EQ126" s="74"/>
      <c r="ER126" s="74"/>
      <c r="ES126" s="74"/>
      <c r="ET126" s="74"/>
      <c r="EU126" s="74"/>
      <c r="EV126" s="74"/>
      <c r="EW126" s="74"/>
      <c r="EX126" s="74"/>
      <c r="EY126" s="74"/>
      <c r="EZ126" s="74"/>
      <c r="FA126" s="74"/>
      <c r="FB126" s="74"/>
      <c r="FC126" s="74"/>
      <c r="FD126" s="74"/>
      <c r="FE126" s="74"/>
      <c r="FF126" s="74"/>
      <c r="FG126" s="74"/>
      <c r="FH126" s="74"/>
      <c r="FI126" s="74"/>
      <c r="FJ126" s="74"/>
      <c r="FK126" s="74"/>
      <c r="FL126" s="74"/>
      <c r="FM126" s="74"/>
      <c r="FN126" s="74"/>
      <c r="FO126" s="74"/>
      <c r="FP126" s="74"/>
      <c r="FQ126" s="74"/>
      <c r="FR126" s="74"/>
      <c r="FS126" s="74"/>
      <c r="FT126" s="74"/>
      <c r="FU126" s="74"/>
      <c r="FV126" s="74"/>
      <c r="FW126" s="74"/>
      <c r="FX126" s="74"/>
      <c r="FY126" s="74"/>
      <c r="FZ126" s="74"/>
      <c r="GA126" s="74"/>
      <c r="GB126" s="74"/>
      <c r="GC126" s="74"/>
      <c r="GD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ht="29.4" customHeight="1">
      <c r="A127" s="77"/>
      <c r="B127" s="277">
        <v>2018</v>
      </c>
      <c r="C127" s="278"/>
      <c r="D127" s="78" t="s">
        <v>268</v>
      </c>
      <c r="E127" s="279" t="s">
        <v>269</v>
      </c>
      <c r="F127" s="278"/>
      <c r="G127" s="278"/>
      <c r="H127" s="78" t="s">
        <v>22</v>
      </c>
      <c r="I127" s="279" t="s">
        <v>17</v>
      </c>
      <c r="J127" s="278"/>
      <c r="K127" s="79" t="s">
        <v>18</v>
      </c>
      <c r="L127" s="79">
        <v>3</v>
      </c>
      <c r="M127" s="277" t="s">
        <v>19</v>
      </c>
      <c r="N127" s="278"/>
      <c r="O127" s="278"/>
      <c r="P127" s="79" t="s">
        <v>18</v>
      </c>
      <c r="Q127" s="80">
        <f>Q129+Q130+Q128</f>
        <v>0</v>
      </c>
      <c r="R127" s="80">
        <f>R129+R130+R128</f>
        <v>517470.72000000003</v>
      </c>
      <c r="S127" s="80"/>
      <c r="T127" s="80"/>
      <c r="U127" s="80"/>
      <c r="V127" s="80">
        <f t="shared" si="1"/>
        <v>517470.72000000003</v>
      </c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1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1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1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1"/>
      <c r="DH127" s="81"/>
      <c r="DI127" s="81"/>
      <c r="DJ127" s="81"/>
      <c r="DK127" s="81"/>
      <c r="DL127" s="81"/>
      <c r="DM127" s="81"/>
      <c r="DN127" s="81"/>
      <c r="DO127" s="81"/>
      <c r="DP127" s="81"/>
      <c r="DQ127" s="81"/>
      <c r="DR127" s="81"/>
      <c r="DS127" s="81"/>
      <c r="DT127" s="81"/>
      <c r="DU127" s="81"/>
      <c r="DV127" s="81"/>
      <c r="DW127" s="81"/>
      <c r="DX127" s="81"/>
      <c r="DY127" s="81"/>
      <c r="DZ127" s="81"/>
      <c r="EA127" s="81"/>
      <c r="EB127" s="81"/>
      <c r="EC127" s="81"/>
      <c r="ED127" s="81"/>
      <c r="EE127" s="81"/>
      <c r="EF127" s="81"/>
      <c r="EG127" s="81"/>
      <c r="EH127" s="81"/>
      <c r="EI127" s="81"/>
      <c r="EJ127" s="81"/>
      <c r="EK127" s="81"/>
      <c r="EL127" s="81"/>
      <c r="EM127" s="81"/>
      <c r="EN127" s="81"/>
      <c r="EO127" s="81"/>
      <c r="EP127" s="81"/>
      <c r="EQ127" s="81"/>
      <c r="ER127" s="81"/>
      <c r="ES127" s="81"/>
      <c r="ET127" s="81"/>
      <c r="EU127" s="81"/>
      <c r="EV127" s="81"/>
      <c r="EW127" s="81"/>
      <c r="EX127" s="81"/>
      <c r="EY127" s="81"/>
      <c r="EZ127" s="81"/>
      <c r="FA127" s="81"/>
      <c r="FB127" s="81"/>
      <c r="FC127" s="81"/>
      <c r="FD127" s="81"/>
      <c r="FE127" s="81"/>
      <c r="FF127" s="81"/>
      <c r="FG127" s="81"/>
      <c r="FH127" s="81"/>
      <c r="FI127" s="81"/>
      <c r="FJ127" s="81"/>
      <c r="FK127" s="81"/>
      <c r="FL127" s="81"/>
      <c r="FM127" s="81"/>
      <c r="FN127" s="81"/>
      <c r="FO127" s="81"/>
      <c r="FP127" s="81"/>
      <c r="FQ127" s="81"/>
      <c r="FR127" s="81"/>
      <c r="FS127" s="81"/>
      <c r="FT127" s="81"/>
      <c r="FU127" s="81"/>
      <c r="FV127" s="81"/>
      <c r="FW127" s="81"/>
      <c r="FX127" s="81"/>
      <c r="FY127" s="81"/>
      <c r="FZ127" s="81"/>
      <c r="GA127" s="81"/>
      <c r="GB127" s="81"/>
      <c r="GC127" s="81"/>
      <c r="GD127" s="81"/>
      <c r="GE127" s="81"/>
      <c r="GF127" s="81"/>
      <c r="GG127" s="81"/>
      <c r="GH127" s="81"/>
      <c r="GI127" s="81"/>
      <c r="GJ127" s="81"/>
      <c r="GK127" s="81"/>
      <c r="GL127" s="81"/>
      <c r="GM127" s="81"/>
      <c r="GN127" s="81"/>
      <c r="GO127" s="81"/>
      <c r="GP127" s="81"/>
      <c r="GQ127" s="81"/>
      <c r="GR127" s="81"/>
      <c r="GS127" s="81"/>
      <c r="GT127" s="81"/>
      <c r="GU127" s="81"/>
      <c r="GV127" s="81"/>
      <c r="GW127" s="81"/>
      <c r="GX127" s="81"/>
      <c r="GY127" s="81"/>
      <c r="GZ127" s="81"/>
      <c r="HA127" s="81"/>
      <c r="HB127" s="81"/>
      <c r="HC127" s="81"/>
      <c r="HD127" s="81"/>
      <c r="HE127" s="81"/>
      <c r="HF127" s="81"/>
      <c r="HG127" s="81"/>
      <c r="HH127" s="81"/>
      <c r="HI127" s="81"/>
      <c r="HJ127" s="81"/>
      <c r="HK127" s="81"/>
      <c r="HL127" s="81"/>
      <c r="HM127" s="81"/>
      <c r="HN127" s="81"/>
      <c r="HO127" s="81"/>
      <c r="HP127" s="81"/>
      <c r="HQ127" s="81"/>
      <c r="HR127" s="81"/>
      <c r="HS127" s="81"/>
      <c r="HT127" s="81"/>
      <c r="HU127" s="81"/>
      <c r="HV127" s="81"/>
      <c r="HW127" s="81"/>
      <c r="HX127" s="81"/>
      <c r="HY127" s="81"/>
      <c r="HZ127" s="81"/>
      <c r="IA127" s="81"/>
      <c r="IB127" s="81"/>
      <c r="IC127" s="81"/>
      <c r="ID127" s="81"/>
      <c r="IE127" s="81"/>
      <c r="IF127" s="81"/>
      <c r="IG127" s="81"/>
      <c r="IH127" s="81"/>
      <c r="II127" s="81"/>
      <c r="IJ127" s="81"/>
      <c r="IK127" s="81"/>
      <c r="IL127" s="81"/>
      <c r="IM127" s="81"/>
      <c r="IN127" s="81"/>
      <c r="IO127" s="81"/>
      <c r="IP127" s="81"/>
      <c r="IQ127" s="81"/>
      <c r="IR127" s="81"/>
      <c r="IS127" s="81"/>
      <c r="IT127" s="81"/>
      <c r="IU127" s="81"/>
      <c r="IV127" s="81"/>
    </row>
    <row r="128" spans="1:256" ht="29.4" customHeight="1">
      <c r="A128" s="60"/>
      <c r="B128" s="280">
        <v>2018</v>
      </c>
      <c r="C128" s="281"/>
      <c r="D128" s="82" t="s">
        <v>270</v>
      </c>
      <c r="E128" s="282" t="s">
        <v>271</v>
      </c>
      <c r="F128" s="281"/>
      <c r="G128" s="281"/>
      <c r="H128" s="82" t="s">
        <v>22</v>
      </c>
      <c r="I128" s="282" t="s">
        <v>17</v>
      </c>
      <c r="J128" s="281"/>
      <c r="K128" s="83" t="s">
        <v>29</v>
      </c>
      <c r="L128" s="83">
        <v>4</v>
      </c>
      <c r="M128" s="280" t="s">
        <v>19</v>
      </c>
      <c r="N128" s="281"/>
      <c r="O128" s="281"/>
      <c r="P128" s="83" t="s">
        <v>18</v>
      </c>
      <c r="Q128" s="86"/>
      <c r="R128" s="86"/>
      <c r="S128" s="68"/>
      <c r="T128" s="68"/>
      <c r="U128" s="68"/>
      <c r="V128" s="67">
        <f t="shared" si="1"/>
        <v>0</v>
      </c>
    </row>
    <row r="129" spans="1:256" ht="29.4" customHeight="1">
      <c r="A129" s="60"/>
      <c r="B129" s="280">
        <v>2018</v>
      </c>
      <c r="C129" s="281"/>
      <c r="D129" s="82" t="s">
        <v>272</v>
      </c>
      <c r="E129" s="282" t="s">
        <v>273</v>
      </c>
      <c r="F129" s="281"/>
      <c r="G129" s="281"/>
      <c r="H129" s="82" t="s">
        <v>22</v>
      </c>
      <c r="I129" s="282" t="s">
        <v>17</v>
      </c>
      <c r="J129" s="281"/>
      <c r="K129" s="83" t="s">
        <v>29</v>
      </c>
      <c r="L129" s="83">
        <v>4</v>
      </c>
      <c r="M129" s="280" t="s">
        <v>19</v>
      </c>
      <c r="N129" s="281"/>
      <c r="O129" s="281"/>
      <c r="P129" s="83" t="s">
        <v>18</v>
      </c>
      <c r="Q129" s="86"/>
      <c r="R129" s="86">
        <v>162295.95000000001</v>
      </c>
      <c r="S129" s="86"/>
      <c r="T129" s="86"/>
      <c r="U129" s="86"/>
      <c r="V129" s="86">
        <f t="shared" si="1"/>
        <v>162295.95000000001</v>
      </c>
    </row>
    <row r="130" spans="1:256" ht="29.4" customHeight="1">
      <c r="A130" s="60"/>
      <c r="B130" s="280">
        <v>2018</v>
      </c>
      <c r="C130" s="281"/>
      <c r="D130" s="82" t="s">
        <v>274</v>
      </c>
      <c r="E130" s="282" t="s">
        <v>275</v>
      </c>
      <c r="F130" s="281"/>
      <c r="G130" s="281"/>
      <c r="H130" s="82" t="s">
        <v>22</v>
      </c>
      <c r="I130" s="282" t="s">
        <v>17</v>
      </c>
      <c r="J130" s="281"/>
      <c r="K130" s="83" t="s">
        <v>29</v>
      </c>
      <c r="L130" s="83">
        <v>4</v>
      </c>
      <c r="M130" s="280" t="s">
        <v>19</v>
      </c>
      <c r="N130" s="281"/>
      <c r="O130" s="281"/>
      <c r="P130" s="83" t="s">
        <v>18</v>
      </c>
      <c r="Q130" s="86"/>
      <c r="R130" s="86">
        <v>355174.77</v>
      </c>
      <c r="S130" s="86"/>
      <c r="T130" s="86"/>
      <c r="U130" s="86"/>
      <c r="V130" s="86">
        <f t="shared" si="1"/>
        <v>355174.77</v>
      </c>
    </row>
    <row r="131" spans="1:256" ht="29.4" customHeight="1">
      <c r="A131" s="77"/>
      <c r="B131" s="277">
        <v>2018</v>
      </c>
      <c r="C131" s="278"/>
      <c r="D131" s="78" t="s">
        <v>276</v>
      </c>
      <c r="E131" s="279" t="s">
        <v>277</v>
      </c>
      <c r="F131" s="278"/>
      <c r="G131" s="278"/>
      <c r="H131" s="78" t="s">
        <v>22</v>
      </c>
      <c r="I131" s="279" t="s">
        <v>17</v>
      </c>
      <c r="J131" s="278"/>
      <c r="K131" s="79" t="s">
        <v>18</v>
      </c>
      <c r="L131" s="79">
        <v>3</v>
      </c>
      <c r="M131" s="277" t="s">
        <v>19</v>
      </c>
      <c r="N131" s="278"/>
      <c r="O131" s="278"/>
      <c r="P131" s="79" t="s">
        <v>18</v>
      </c>
      <c r="Q131" s="80">
        <f>Q132</f>
        <v>0</v>
      </c>
      <c r="R131" s="89"/>
      <c r="S131" s="89"/>
      <c r="T131" s="89"/>
      <c r="U131" s="89"/>
      <c r="V131" s="80">
        <f t="shared" si="1"/>
        <v>0</v>
      </c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1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1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1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1"/>
      <c r="DH131" s="81"/>
      <c r="DI131" s="81"/>
      <c r="DJ131" s="81"/>
      <c r="DK131" s="81"/>
      <c r="DL131" s="81"/>
      <c r="DM131" s="81"/>
      <c r="DN131" s="81"/>
      <c r="DO131" s="81"/>
      <c r="DP131" s="81"/>
      <c r="DQ131" s="81"/>
      <c r="DR131" s="81"/>
      <c r="DS131" s="81"/>
      <c r="DT131" s="81"/>
      <c r="DU131" s="81"/>
      <c r="DV131" s="81"/>
      <c r="DW131" s="81"/>
      <c r="DX131" s="81"/>
      <c r="DY131" s="81"/>
      <c r="DZ131" s="81"/>
      <c r="EA131" s="81"/>
      <c r="EB131" s="81"/>
      <c r="EC131" s="81"/>
      <c r="ED131" s="81"/>
      <c r="EE131" s="81"/>
      <c r="EF131" s="81"/>
      <c r="EG131" s="81"/>
      <c r="EH131" s="81"/>
      <c r="EI131" s="81"/>
      <c r="EJ131" s="81"/>
      <c r="EK131" s="81"/>
      <c r="EL131" s="81"/>
      <c r="EM131" s="81"/>
      <c r="EN131" s="81"/>
      <c r="EO131" s="81"/>
      <c r="EP131" s="81"/>
      <c r="EQ131" s="81"/>
      <c r="ER131" s="81"/>
      <c r="ES131" s="81"/>
      <c r="ET131" s="81"/>
      <c r="EU131" s="81"/>
      <c r="EV131" s="81"/>
      <c r="EW131" s="81"/>
      <c r="EX131" s="81"/>
      <c r="EY131" s="81"/>
      <c r="EZ131" s="81"/>
      <c r="FA131" s="81"/>
      <c r="FB131" s="81"/>
      <c r="FC131" s="81"/>
      <c r="FD131" s="81"/>
      <c r="FE131" s="81"/>
      <c r="FF131" s="81"/>
      <c r="FG131" s="81"/>
      <c r="FH131" s="81"/>
      <c r="FI131" s="81"/>
      <c r="FJ131" s="81"/>
      <c r="FK131" s="81"/>
      <c r="FL131" s="81"/>
      <c r="FM131" s="81"/>
      <c r="FN131" s="81"/>
      <c r="FO131" s="81"/>
      <c r="FP131" s="81"/>
      <c r="FQ131" s="81"/>
      <c r="FR131" s="81"/>
      <c r="FS131" s="81"/>
      <c r="FT131" s="81"/>
      <c r="FU131" s="81"/>
      <c r="FV131" s="81"/>
      <c r="FW131" s="81"/>
      <c r="FX131" s="81"/>
      <c r="FY131" s="81"/>
      <c r="FZ131" s="81"/>
      <c r="GA131" s="81"/>
      <c r="GB131" s="81"/>
      <c r="GC131" s="81"/>
      <c r="GD131" s="81"/>
      <c r="GE131" s="81"/>
      <c r="GF131" s="81"/>
      <c r="GG131" s="81"/>
      <c r="GH131" s="81"/>
      <c r="GI131" s="81"/>
      <c r="GJ131" s="81"/>
      <c r="GK131" s="81"/>
      <c r="GL131" s="81"/>
      <c r="GM131" s="81"/>
      <c r="GN131" s="81"/>
      <c r="GO131" s="81"/>
      <c r="GP131" s="81"/>
      <c r="GQ131" s="81"/>
      <c r="GR131" s="81"/>
      <c r="GS131" s="81"/>
      <c r="GT131" s="81"/>
      <c r="GU131" s="81"/>
      <c r="GV131" s="81"/>
      <c r="GW131" s="81"/>
      <c r="GX131" s="81"/>
      <c r="GY131" s="81"/>
      <c r="GZ131" s="81"/>
      <c r="HA131" s="81"/>
      <c r="HB131" s="81"/>
      <c r="HC131" s="81"/>
      <c r="HD131" s="81"/>
      <c r="HE131" s="81"/>
      <c r="HF131" s="81"/>
      <c r="HG131" s="81"/>
      <c r="HH131" s="81"/>
      <c r="HI131" s="81"/>
      <c r="HJ131" s="81"/>
      <c r="HK131" s="81"/>
      <c r="HL131" s="81"/>
      <c r="HM131" s="81"/>
      <c r="HN131" s="81"/>
      <c r="HO131" s="81"/>
      <c r="HP131" s="81"/>
      <c r="HQ131" s="81"/>
      <c r="HR131" s="81"/>
      <c r="HS131" s="81"/>
      <c r="HT131" s="81"/>
      <c r="HU131" s="81"/>
      <c r="HV131" s="81"/>
      <c r="HW131" s="81"/>
      <c r="HX131" s="81"/>
      <c r="HY131" s="81"/>
      <c r="HZ131" s="81"/>
      <c r="IA131" s="81"/>
      <c r="IB131" s="81"/>
      <c r="IC131" s="81"/>
      <c r="ID131" s="81"/>
      <c r="IE131" s="81"/>
      <c r="IF131" s="81"/>
      <c r="IG131" s="81"/>
      <c r="IH131" s="81"/>
      <c r="II131" s="81"/>
      <c r="IJ131" s="81"/>
      <c r="IK131" s="81"/>
      <c r="IL131" s="81"/>
      <c r="IM131" s="81"/>
      <c r="IN131" s="81"/>
      <c r="IO131" s="81"/>
      <c r="IP131" s="81"/>
      <c r="IQ131" s="81"/>
      <c r="IR131" s="81"/>
      <c r="IS131" s="81"/>
      <c r="IT131" s="81"/>
      <c r="IU131" s="81"/>
      <c r="IV131" s="81"/>
    </row>
    <row r="132" spans="1:256" ht="29.4" customHeight="1">
      <c r="A132" s="60"/>
      <c r="B132" s="280">
        <v>2018</v>
      </c>
      <c r="C132" s="281"/>
      <c r="D132" s="82" t="s">
        <v>278</v>
      </c>
      <c r="E132" s="282" t="s">
        <v>279</v>
      </c>
      <c r="F132" s="281"/>
      <c r="G132" s="281"/>
      <c r="H132" s="82" t="s">
        <v>22</v>
      </c>
      <c r="I132" s="282" t="s">
        <v>17</v>
      </c>
      <c r="J132" s="281"/>
      <c r="K132" s="83" t="s">
        <v>29</v>
      </c>
      <c r="L132" s="83">
        <v>4</v>
      </c>
      <c r="M132" s="280" t="s">
        <v>19</v>
      </c>
      <c r="N132" s="281"/>
      <c r="O132" s="281"/>
      <c r="P132" s="83" t="s">
        <v>18</v>
      </c>
      <c r="Q132" s="86"/>
      <c r="R132" s="68"/>
      <c r="S132" s="68"/>
      <c r="T132" s="68"/>
      <c r="U132" s="68"/>
      <c r="V132" s="67">
        <f t="shared" si="1"/>
        <v>0</v>
      </c>
    </row>
    <row r="133" spans="1:256" ht="29.4" customHeight="1">
      <c r="A133" s="77"/>
      <c r="B133" s="277">
        <v>2018</v>
      </c>
      <c r="C133" s="278"/>
      <c r="D133" s="78" t="s">
        <v>280</v>
      </c>
      <c r="E133" s="279" t="s">
        <v>281</v>
      </c>
      <c r="F133" s="278"/>
      <c r="G133" s="278"/>
      <c r="H133" s="78" t="s">
        <v>22</v>
      </c>
      <c r="I133" s="279" t="s">
        <v>17</v>
      </c>
      <c r="J133" s="278"/>
      <c r="K133" s="79" t="s">
        <v>18</v>
      </c>
      <c r="L133" s="79">
        <v>3</v>
      </c>
      <c r="M133" s="277" t="s">
        <v>19</v>
      </c>
      <c r="N133" s="278"/>
      <c r="O133" s="278"/>
      <c r="P133" s="79" t="s">
        <v>18</v>
      </c>
      <c r="Q133" s="80">
        <f>Q134+Q135+Q136+Q137+Q138+Q139+Q140</f>
        <v>0</v>
      </c>
      <c r="R133" s="80">
        <f>R134+R135+R136+R137+R138+R139+R140</f>
        <v>18369.170000000002</v>
      </c>
      <c r="S133" s="89"/>
      <c r="T133" s="89"/>
      <c r="U133" s="89"/>
      <c r="V133" s="80">
        <f t="shared" si="1"/>
        <v>18369.170000000002</v>
      </c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1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1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1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1"/>
      <c r="DH133" s="81"/>
      <c r="DI133" s="81"/>
      <c r="DJ133" s="81"/>
      <c r="DK133" s="81"/>
      <c r="DL133" s="81"/>
      <c r="DM133" s="81"/>
      <c r="DN133" s="81"/>
      <c r="DO133" s="81"/>
      <c r="DP133" s="81"/>
      <c r="DQ133" s="81"/>
      <c r="DR133" s="81"/>
      <c r="DS133" s="81"/>
      <c r="DT133" s="81"/>
      <c r="DU133" s="81"/>
      <c r="DV133" s="81"/>
      <c r="DW133" s="81"/>
      <c r="DX133" s="81"/>
      <c r="DY133" s="81"/>
      <c r="DZ133" s="81"/>
      <c r="EA133" s="81"/>
      <c r="EB133" s="81"/>
      <c r="EC133" s="81"/>
      <c r="ED133" s="81"/>
      <c r="EE133" s="81"/>
      <c r="EF133" s="81"/>
      <c r="EG133" s="81"/>
      <c r="EH133" s="81"/>
      <c r="EI133" s="81"/>
      <c r="EJ133" s="81"/>
      <c r="EK133" s="81"/>
      <c r="EL133" s="81"/>
      <c r="EM133" s="81"/>
      <c r="EN133" s="81"/>
      <c r="EO133" s="81"/>
      <c r="EP133" s="81"/>
      <c r="EQ133" s="81"/>
      <c r="ER133" s="81"/>
      <c r="ES133" s="81"/>
      <c r="ET133" s="81"/>
      <c r="EU133" s="81"/>
      <c r="EV133" s="81"/>
      <c r="EW133" s="81"/>
      <c r="EX133" s="81"/>
      <c r="EY133" s="81"/>
      <c r="EZ133" s="81"/>
      <c r="FA133" s="81"/>
      <c r="FB133" s="81"/>
      <c r="FC133" s="81"/>
      <c r="FD133" s="81"/>
      <c r="FE133" s="81"/>
      <c r="FF133" s="81"/>
      <c r="FG133" s="81"/>
      <c r="FH133" s="81"/>
      <c r="FI133" s="81"/>
      <c r="FJ133" s="81"/>
      <c r="FK133" s="81"/>
      <c r="FL133" s="81"/>
      <c r="FM133" s="81"/>
      <c r="FN133" s="81"/>
      <c r="FO133" s="81"/>
      <c r="FP133" s="81"/>
      <c r="FQ133" s="81"/>
      <c r="FR133" s="81"/>
      <c r="FS133" s="81"/>
      <c r="FT133" s="81"/>
      <c r="FU133" s="81"/>
      <c r="FV133" s="81"/>
      <c r="FW133" s="81"/>
      <c r="FX133" s="81"/>
      <c r="FY133" s="81"/>
      <c r="FZ133" s="81"/>
      <c r="GA133" s="81"/>
      <c r="GB133" s="81"/>
      <c r="GC133" s="81"/>
      <c r="GD133" s="81"/>
      <c r="GE133" s="81"/>
      <c r="GF133" s="81"/>
      <c r="GG133" s="81"/>
      <c r="GH133" s="81"/>
      <c r="GI133" s="81"/>
      <c r="GJ133" s="81"/>
      <c r="GK133" s="81"/>
      <c r="GL133" s="81"/>
      <c r="GM133" s="81"/>
      <c r="GN133" s="81"/>
      <c r="GO133" s="81"/>
      <c r="GP133" s="81"/>
      <c r="GQ133" s="81"/>
      <c r="GR133" s="81"/>
      <c r="GS133" s="81"/>
      <c r="GT133" s="81"/>
      <c r="GU133" s="81"/>
      <c r="GV133" s="81"/>
      <c r="GW133" s="81"/>
      <c r="GX133" s="81"/>
      <c r="GY133" s="81"/>
      <c r="GZ133" s="81"/>
      <c r="HA133" s="81"/>
      <c r="HB133" s="81"/>
      <c r="HC133" s="81"/>
      <c r="HD133" s="81"/>
      <c r="HE133" s="81"/>
      <c r="HF133" s="81"/>
      <c r="HG133" s="81"/>
      <c r="HH133" s="81"/>
      <c r="HI133" s="81"/>
      <c r="HJ133" s="81"/>
      <c r="HK133" s="81"/>
      <c r="HL133" s="81"/>
      <c r="HM133" s="81"/>
      <c r="HN133" s="81"/>
      <c r="HO133" s="81"/>
      <c r="HP133" s="81"/>
      <c r="HQ133" s="81"/>
      <c r="HR133" s="81"/>
      <c r="HS133" s="81"/>
      <c r="HT133" s="81"/>
      <c r="HU133" s="81"/>
      <c r="HV133" s="81"/>
      <c r="HW133" s="81"/>
      <c r="HX133" s="81"/>
      <c r="HY133" s="81"/>
      <c r="HZ133" s="81"/>
      <c r="IA133" s="81"/>
      <c r="IB133" s="81"/>
      <c r="IC133" s="81"/>
      <c r="ID133" s="81"/>
      <c r="IE133" s="81"/>
      <c r="IF133" s="81"/>
      <c r="IG133" s="81"/>
      <c r="IH133" s="81"/>
      <c r="II133" s="81"/>
      <c r="IJ133" s="81"/>
      <c r="IK133" s="81"/>
      <c r="IL133" s="81"/>
      <c r="IM133" s="81"/>
      <c r="IN133" s="81"/>
      <c r="IO133" s="81"/>
      <c r="IP133" s="81"/>
      <c r="IQ133" s="81"/>
      <c r="IR133" s="81"/>
      <c r="IS133" s="81"/>
      <c r="IT133" s="81"/>
      <c r="IU133" s="81"/>
      <c r="IV133" s="81"/>
    </row>
    <row r="134" spans="1:256" ht="29.4" customHeight="1">
      <c r="A134" s="60"/>
      <c r="B134" s="280">
        <v>2018</v>
      </c>
      <c r="C134" s="281"/>
      <c r="D134" s="82" t="s">
        <v>282</v>
      </c>
      <c r="E134" s="282" t="s">
        <v>283</v>
      </c>
      <c r="F134" s="281"/>
      <c r="G134" s="281"/>
      <c r="H134" s="82" t="s">
        <v>22</v>
      </c>
      <c r="I134" s="282" t="s">
        <v>17</v>
      </c>
      <c r="J134" s="281"/>
      <c r="K134" s="83" t="s">
        <v>29</v>
      </c>
      <c r="L134" s="83">
        <v>4</v>
      </c>
      <c r="M134" s="280" t="s">
        <v>19</v>
      </c>
      <c r="N134" s="281"/>
      <c r="O134" s="281"/>
      <c r="P134" s="83" t="s">
        <v>18</v>
      </c>
      <c r="Q134" s="86"/>
      <c r="R134" s="86"/>
      <c r="S134" s="68"/>
      <c r="T134" s="68"/>
      <c r="U134" s="68"/>
      <c r="V134" s="67">
        <f t="shared" ref="V134:V197" si="2">Q134+R134+S134+T134+U134</f>
        <v>0</v>
      </c>
    </row>
    <row r="135" spans="1:256" ht="29.4" customHeight="1">
      <c r="A135" s="60"/>
      <c r="B135" s="280">
        <v>2018</v>
      </c>
      <c r="C135" s="281"/>
      <c r="D135" s="82" t="s">
        <v>284</v>
      </c>
      <c r="E135" s="282" t="s">
        <v>285</v>
      </c>
      <c r="F135" s="281"/>
      <c r="G135" s="281"/>
      <c r="H135" s="82" t="s">
        <v>22</v>
      </c>
      <c r="I135" s="282" t="s">
        <v>17</v>
      </c>
      <c r="J135" s="281"/>
      <c r="K135" s="83" t="s">
        <v>29</v>
      </c>
      <c r="L135" s="83">
        <v>4</v>
      </c>
      <c r="M135" s="280" t="s">
        <v>19</v>
      </c>
      <c r="N135" s="281"/>
      <c r="O135" s="281"/>
      <c r="P135" s="83" t="s">
        <v>18</v>
      </c>
      <c r="Q135" s="86"/>
      <c r="R135" s="86"/>
      <c r="S135" s="68"/>
      <c r="T135" s="68"/>
      <c r="U135" s="68"/>
      <c r="V135" s="67">
        <f t="shared" si="2"/>
        <v>0</v>
      </c>
    </row>
    <row r="136" spans="1:256" ht="29.4" customHeight="1">
      <c r="A136" s="60"/>
      <c r="B136" s="280">
        <v>2018</v>
      </c>
      <c r="C136" s="281"/>
      <c r="D136" s="82" t="s">
        <v>286</v>
      </c>
      <c r="E136" s="282" t="s">
        <v>287</v>
      </c>
      <c r="F136" s="281"/>
      <c r="G136" s="281"/>
      <c r="H136" s="82" t="s">
        <v>22</v>
      </c>
      <c r="I136" s="282" t="s">
        <v>17</v>
      </c>
      <c r="J136" s="281"/>
      <c r="K136" s="83" t="s">
        <v>29</v>
      </c>
      <c r="L136" s="83">
        <v>4</v>
      </c>
      <c r="M136" s="280" t="s">
        <v>19</v>
      </c>
      <c r="N136" s="281"/>
      <c r="O136" s="281"/>
      <c r="P136" s="83" t="s">
        <v>18</v>
      </c>
      <c r="Q136" s="86"/>
      <c r="R136" s="86"/>
      <c r="S136" s="68"/>
      <c r="T136" s="68"/>
      <c r="U136" s="68"/>
      <c r="V136" s="67">
        <f t="shared" si="2"/>
        <v>0</v>
      </c>
    </row>
    <row r="137" spans="1:256" ht="29.4" customHeight="1">
      <c r="A137" s="60"/>
      <c r="B137" s="280">
        <v>2018</v>
      </c>
      <c r="C137" s="281"/>
      <c r="D137" s="82" t="s">
        <v>288</v>
      </c>
      <c r="E137" s="282" t="s">
        <v>289</v>
      </c>
      <c r="F137" s="281"/>
      <c r="G137" s="281"/>
      <c r="H137" s="82" t="s">
        <v>22</v>
      </c>
      <c r="I137" s="282" t="s">
        <v>17</v>
      </c>
      <c r="J137" s="281"/>
      <c r="K137" s="83" t="s">
        <v>29</v>
      </c>
      <c r="L137" s="83">
        <v>4</v>
      </c>
      <c r="M137" s="280" t="s">
        <v>19</v>
      </c>
      <c r="N137" s="281"/>
      <c r="O137" s="281"/>
      <c r="P137" s="83" t="s">
        <v>18</v>
      </c>
      <c r="Q137" s="86"/>
      <c r="R137" s="86"/>
      <c r="S137" s="68"/>
      <c r="T137" s="68"/>
      <c r="U137" s="68"/>
      <c r="V137" s="67">
        <f t="shared" si="2"/>
        <v>0</v>
      </c>
    </row>
    <row r="138" spans="1:256" ht="29.4" customHeight="1">
      <c r="A138" s="60"/>
      <c r="B138" s="280">
        <v>2018</v>
      </c>
      <c r="C138" s="281"/>
      <c r="D138" s="82" t="s">
        <v>290</v>
      </c>
      <c r="E138" s="282" t="s">
        <v>291</v>
      </c>
      <c r="F138" s="281"/>
      <c r="G138" s="281"/>
      <c r="H138" s="82" t="s">
        <v>22</v>
      </c>
      <c r="I138" s="282" t="s">
        <v>17</v>
      </c>
      <c r="J138" s="281"/>
      <c r="K138" s="83" t="s">
        <v>29</v>
      </c>
      <c r="L138" s="83">
        <v>4</v>
      </c>
      <c r="M138" s="280" t="s">
        <v>19</v>
      </c>
      <c r="N138" s="281"/>
      <c r="O138" s="281"/>
      <c r="P138" s="83" t="s">
        <v>18</v>
      </c>
      <c r="Q138" s="86"/>
      <c r="R138" s="86">
        <v>14099.78</v>
      </c>
      <c r="S138" s="68"/>
      <c r="T138" s="68"/>
      <c r="U138" s="68"/>
      <c r="V138" s="67">
        <f t="shared" si="2"/>
        <v>14099.78</v>
      </c>
    </row>
    <row r="139" spans="1:256" ht="29.4" customHeight="1">
      <c r="A139" s="60"/>
      <c r="B139" s="280">
        <v>2018</v>
      </c>
      <c r="C139" s="281"/>
      <c r="D139" s="82" t="s">
        <v>292</v>
      </c>
      <c r="E139" s="282" t="s">
        <v>293</v>
      </c>
      <c r="F139" s="281"/>
      <c r="G139" s="281"/>
      <c r="H139" s="82" t="s">
        <v>22</v>
      </c>
      <c r="I139" s="282" t="s">
        <v>17</v>
      </c>
      <c r="J139" s="281"/>
      <c r="K139" s="83" t="s">
        <v>29</v>
      </c>
      <c r="L139" s="83">
        <v>4</v>
      </c>
      <c r="M139" s="280" t="s">
        <v>19</v>
      </c>
      <c r="N139" s="281"/>
      <c r="O139" s="281"/>
      <c r="P139" s="83" t="s">
        <v>18</v>
      </c>
      <c r="Q139" s="86"/>
      <c r="R139" s="86"/>
      <c r="S139" s="68"/>
      <c r="T139" s="68"/>
      <c r="U139" s="68"/>
      <c r="V139" s="67">
        <f t="shared" si="2"/>
        <v>0</v>
      </c>
    </row>
    <row r="140" spans="1:256" ht="29.4" customHeight="1">
      <c r="A140" s="60"/>
      <c r="B140" s="280">
        <v>2018</v>
      </c>
      <c r="C140" s="281"/>
      <c r="D140" s="82" t="s">
        <v>294</v>
      </c>
      <c r="E140" s="282" t="s">
        <v>295</v>
      </c>
      <c r="F140" s="281"/>
      <c r="G140" s="281"/>
      <c r="H140" s="82" t="s">
        <v>22</v>
      </c>
      <c r="I140" s="282" t="s">
        <v>17</v>
      </c>
      <c r="J140" s="281"/>
      <c r="K140" s="83" t="s">
        <v>29</v>
      </c>
      <c r="L140" s="83">
        <v>4</v>
      </c>
      <c r="M140" s="280" t="s">
        <v>19</v>
      </c>
      <c r="N140" s="281"/>
      <c r="O140" s="281"/>
      <c r="P140" s="83" t="s">
        <v>18</v>
      </c>
      <c r="Q140" s="86"/>
      <c r="R140" s="86">
        <v>4269.3900000000003</v>
      </c>
      <c r="S140" s="68"/>
      <c r="T140" s="68"/>
      <c r="U140" s="68"/>
      <c r="V140" s="67">
        <f t="shared" si="2"/>
        <v>4269.3900000000003</v>
      </c>
    </row>
    <row r="141" spans="1:256" ht="29.4" customHeight="1">
      <c r="A141" s="75"/>
      <c r="B141" s="283">
        <v>2018</v>
      </c>
      <c r="C141" s="284"/>
      <c r="D141" s="71" t="s">
        <v>296</v>
      </c>
      <c r="E141" s="285" t="s">
        <v>297</v>
      </c>
      <c r="F141" s="284"/>
      <c r="G141" s="284"/>
      <c r="H141" s="71" t="s">
        <v>22</v>
      </c>
      <c r="I141" s="285" t="s">
        <v>17</v>
      </c>
      <c r="J141" s="284"/>
      <c r="K141" s="72" t="s">
        <v>18</v>
      </c>
      <c r="L141" s="72">
        <v>2</v>
      </c>
      <c r="M141" s="283" t="s">
        <v>19</v>
      </c>
      <c r="N141" s="284"/>
      <c r="O141" s="284"/>
      <c r="P141" s="72" t="s">
        <v>18</v>
      </c>
      <c r="Q141" s="73"/>
      <c r="R141" s="94"/>
      <c r="S141" s="94"/>
      <c r="T141" s="94"/>
      <c r="U141" s="94"/>
      <c r="V141" s="73">
        <f t="shared" si="2"/>
        <v>0</v>
      </c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  <c r="DD141" s="74"/>
      <c r="DE141" s="74"/>
      <c r="DF141" s="74"/>
      <c r="DG141" s="74"/>
      <c r="DH141" s="74"/>
      <c r="DI141" s="74"/>
      <c r="DJ141" s="74"/>
      <c r="DK141" s="74"/>
      <c r="DL141" s="74"/>
      <c r="DM141" s="74"/>
      <c r="DN141" s="74"/>
      <c r="DO141" s="74"/>
      <c r="DP141" s="74"/>
      <c r="DQ141" s="74"/>
      <c r="DR141" s="74"/>
      <c r="DS141" s="74"/>
      <c r="DT141" s="74"/>
      <c r="DU141" s="74"/>
      <c r="DV141" s="74"/>
      <c r="DW141" s="74"/>
      <c r="DX141" s="74"/>
      <c r="DY141" s="74"/>
      <c r="DZ141" s="74"/>
      <c r="EA141" s="74"/>
      <c r="EB141" s="74"/>
      <c r="EC141" s="74"/>
      <c r="ED141" s="74"/>
      <c r="EE141" s="74"/>
      <c r="EF141" s="74"/>
      <c r="EG141" s="74"/>
      <c r="EH141" s="74"/>
      <c r="EI141" s="74"/>
      <c r="EJ141" s="74"/>
      <c r="EK141" s="74"/>
      <c r="EL141" s="74"/>
      <c r="EM141" s="74"/>
      <c r="EN141" s="74"/>
      <c r="EO141" s="74"/>
      <c r="EP141" s="74"/>
      <c r="EQ141" s="74"/>
      <c r="ER141" s="74"/>
      <c r="ES141" s="74"/>
      <c r="ET141" s="74"/>
      <c r="EU141" s="74"/>
      <c r="EV141" s="74"/>
      <c r="EW141" s="74"/>
      <c r="EX141" s="74"/>
      <c r="EY141" s="74"/>
      <c r="EZ141" s="74"/>
      <c r="FA141" s="74"/>
      <c r="FB141" s="74"/>
      <c r="FC141" s="74"/>
      <c r="FD141" s="74"/>
      <c r="FE141" s="74"/>
      <c r="FF141" s="74"/>
      <c r="FG141" s="74"/>
      <c r="FH141" s="74"/>
      <c r="FI141" s="74"/>
      <c r="FJ141" s="74"/>
      <c r="FK141" s="74"/>
      <c r="FL141" s="74"/>
      <c r="FM141" s="74"/>
      <c r="FN141" s="74"/>
      <c r="FO141" s="74"/>
      <c r="FP141" s="74"/>
      <c r="FQ141" s="74"/>
      <c r="FR141" s="74"/>
      <c r="FS141" s="74"/>
      <c r="FT141" s="74"/>
      <c r="FU141" s="74"/>
      <c r="FV141" s="74"/>
      <c r="FW141" s="74"/>
      <c r="FX141" s="74"/>
      <c r="FY141" s="74"/>
      <c r="FZ141" s="74"/>
      <c r="GA141" s="74"/>
      <c r="GB141" s="74"/>
      <c r="GC141" s="74"/>
      <c r="GD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ht="29.4" customHeight="1">
      <c r="A142" s="77"/>
      <c r="B142" s="277">
        <v>2018</v>
      </c>
      <c r="C142" s="278"/>
      <c r="D142" s="78" t="s">
        <v>298</v>
      </c>
      <c r="E142" s="279" t="s">
        <v>299</v>
      </c>
      <c r="F142" s="278"/>
      <c r="G142" s="278"/>
      <c r="H142" s="78" t="s">
        <v>22</v>
      </c>
      <c r="I142" s="279" t="s">
        <v>17</v>
      </c>
      <c r="J142" s="278"/>
      <c r="K142" s="79" t="s">
        <v>18</v>
      </c>
      <c r="L142" s="79">
        <v>3</v>
      </c>
      <c r="M142" s="277" t="s">
        <v>19</v>
      </c>
      <c r="N142" s="278"/>
      <c r="O142" s="278"/>
      <c r="P142" s="79" t="s">
        <v>18</v>
      </c>
      <c r="Q142" s="80"/>
      <c r="R142" s="89"/>
      <c r="S142" s="89"/>
      <c r="T142" s="89"/>
      <c r="U142" s="89"/>
      <c r="V142" s="80">
        <f t="shared" si="2"/>
        <v>0</v>
      </c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1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1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1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1"/>
      <c r="DH142" s="81"/>
      <c r="DI142" s="81"/>
      <c r="DJ142" s="81"/>
      <c r="DK142" s="81"/>
      <c r="DL142" s="81"/>
      <c r="DM142" s="81"/>
      <c r="DN142" s="81"/>
      <c r="DO142" s="81"/>
      <c r="DP142" s="81"/>
      <c r="DQ142" s="81"/>
      <c r="DR142" s="81"/>
      <c r="DS142" s="81"/>
      <c r="DT142" s="81"/>
      <c r="DU142" s="81"/>
      <c r="DV142" s="81"/>
      <c r="DW142" s="81"/>
      <c r="DX142" s="81"/>
      <c r="DY142" s="81"/>
      <c r="DZ142" s="81"/>
      <c r="EA142" s="81"/>
      <c r="EB142" s="81"/>
      <c r="EC142" s="81"/>
      <c r="ED142" s="81"/>
      <c r="EE142" s="81"/>
      <c r="EF142" s="81"/>
      <c r="EG142" s="81"/>
      <c r="EH142" s="81"/>
      <c r="EI142" s="81"/>
      <c r="EJ142" s="81"/>
      <c r="EK142" s="81"/>
      <c r="EL142" s="81"/>
      <c r="EM142" s="81"/>
      <c r="EN142" s="81"/>
      <c r="EO142" s="81"/>
      <c r="EP142" s="81"/>
      <c r="EQ142" s="81"/>
      <c r="ER142" s="81"/>
      <c r="ES142" s="81"/>
      <c r="ET142" s="81"/>
      <c r="EU142" s="81"/>
      <c r="EV142" s="81"/>
      <c r="EW142" s="81"/>
      <c r="EX142" s="81"/>
      <c r="EY142" s="81"/>
      <c r="EZ142" s="81"/>
      <c r="FA142" s="81"/>
      <c r="FB142" s="81"/>
      <c r="FC142" s="81"/>
      <c r="FD142" s="81"/>
      <c r="FE142" s="81"/>
      <c r="FF142" s="81"/>
      <c r="FG142" s="81"/>
      <c r="FH142" s="81"/>
      <c r="FI142" s="81"/>
      <c r="FJ142" s="81"/>
      <c r="FK142" s="81"/>
      <c r="FL142" s="81"/>
      <c r="FM142" s="81"/>
      <c r="FN142" s="81"/>
      <c r="FO142" s="81"/>
      <c r="FP142" s="81"/>
      <c r="FQ142" s="81"/>
      <c r="FR142" s="81"/>
      <c r="FS142" s="81"/>
      <c r="FT142" s="81"/>
      <c r="FU142" s="81"/>
      <c r="FV142" s="81"/>
      <c r="FW142" s="81"/>
      <c r="FX142" s="81"/>
      <c r="FY142" s="81"/>
      <c r="FZ142" s="81"/>
      <c r="GA142" s="81"/>
      <c r="GB142" s="81"/>
      <c r="GC142" s="81"/>
      <c r="GD142" s="81"/>
      <c r="GE142" s="81"/>
      <c r="GF142" s="81"/>
      <c r="GG142" s="81"/>
      <c r="GH142" s="81"/>
      <c r="GI142" s="81"/>
      <c r="GJ142" s="81"/>
      <c r="GK142" s="81"/>
      <c r="GL142" s="81"/>
      <c r="GM142" s="81"/>
      <c r="GN142" s="81"/>
      <c r="GO142" s="81"/>
      <c r="GP142" s="81"/>
      <c r="GQ142" s="81"/>
      <c r="GR142" s="81"/>
      <c r="GS142" s="81"/>
      <c r="GT142" s="81"/>
      <c r="GU142" s="81"/>
      <c r="GV142" s="81"/>
      <c r="GW142" s="81"/>
      <c r="GX142" s="81"/>
      <c r="GY142" s="81"/>
      <c r="GZ142" s="81"/>
      <c r="HA142" s="81"/>
      <c r="HB142" s="81"/>
      <c r="HC142" s="81"/>
      <c r="HD142" s="81"/>
      <c r="HE142" s="81"/>
      <c r="HF142" s="81"/>
      <c r="HG142" s="81"/>
      <c r="HH142" s="81"/>
      <c r="HI142" s="81"/>
      <c r="HJ142" s="81"/>
      <c r="HK142" s="81"/>
      <c r="HL142" s="81"/>
      <c r="HM142" s="81"/>
      <c r="HN142" s="81"/>
      <c r="HO142" s="81"/>
      <c r="HP142" s="81"/>
      <c r="HQ142" s="81"/>
      <c r="HR142" s="81"/>
      <c r="HS142" s="81"/>
      <c r="HT142" s="81"/>
      <c r="HU142" s="81"/>
      <c r="HV142" s="81"/>
      <c r="HW142" s="81"/>
      <c r="HX142" s="81"/>
      <c r="HY142" s="81"/>
      <c r="HZ142" s="81"/>
      <c r="IA142" s="81"/>
      <c r="IB142" s="81"/>
      <c r="IC142" s="81"/>
      <c r="ID142" s="81"/>
      <c r="IE142" s="81"/>
      <c r="IF142" s="81"/>
      <c r="IG142" s="81"/>
      <c r="IH142" s="81"/>
      <c r="II142" s="81"/>
      <c r="IJ142" s="81"/>
      <c r="IK142" s="81"/>
      <c r="IL142" s="81"/>
      <c r="IM142" s="81"/>
      <c r="IN142" s="81"/>
      <c r="IO142" s="81"/>
      <c r="IP142" s="81"/>
      <c r="IQ142" s="81"/>
      <c r="IR142" s="81"/>
      <c r="IS142" s="81"/>
      <c r="IT142" s="81"/>
      <c r="IU142" s="81"/>
      <c r="IV142" s="81"/>
    </row>
    <row r="143" spans="1:256" ht="29.4" customHeight="1">
      <c r="A143" s="60"/>
      <c r="B143" s="280">
        <v>2018</v>
      </c>
      <c r="C143" s="281"/>
      <c r="D143" s="82" t="s">
        <v>300</v>
      </c>
      <c r="E143" s="282" t="s">
        <v>301</v>
      </c>
      <c r="F143" s="281"/>
      <c r="G143" s="281"/>
      <c r="H143" s="82" t="s">
        <v>22</v>
      </c>
      <c r="I143" s="282" t="s">
        <v>17</v>
      </c>
      <c r="J143" s="281"/>
      <c r="K143" s="83" t="s">
        <v>29</v>
      </c>
      <c r="L143" s="83">
        <v>4</v>
      </c>
      <c r="M143" s="280" t="s">
        <v>19</v>
      </c>
      <c r="N143" s="281"/>
      <c r="O143" s="281"/>
      <c r="P143" s="83" t="s">
        <v>18</v>
      </c>
      <c r="Q143" s="86"/>
      <c r="R143" s="68"/>
      <c r="S143" s="68"/>
      <c r="T143" s="68"/>
      <c r="U143" s="68"/>
      <c r="V143" s="67">
        <f t="shared" si="2"/>
        <v>0</v>
      </c>
    </row>
    <row r="144" spans="1:256" ht="29.4" customHeight="1">
      <c r="A144" s="77"/>
      <c r="B144" s="277">
        <v>2018</v>
      </c>
      <c r="C144" s="278"/>
      <c r="D144" s="78" t="s">
        <v>302</v>
      </c>
      <c r="E144" s="279" t="s">
        <v>303</v>
      </c>
      <c r="F144" s="278"/>
      <c r="G144" s="278"/>
      <c r="H144" s="78" t="s">
        <v>22</v>
      </c>
      <c r="I144" s="279" t="s">
        <v>17</v>
      </c>
      <c r="J144" s="278"/>
      <c r="K144" s="79" t="s">
        <v>18</v>
      </c>
      <c r="L144" s="79">
        <v>3</v>
      </c>
      <c r="M144" s="277" t="s">
        <v>19</v>
      </c>
      <c r="N144" s="278"/>
      <c r="O144" s="278"/>
      <c r="P144" s="79" t="s">
        <v>18</v>
      </c>
      <c r="Q144" s="80"/>
      <c r="R144" s="89"/>
      <c r="S144" s="89"/>
      <c r="T144" s="89"/>
      <c r="U144" s="89"/>
      <c r="V144" s="80">
        <f t="shared" si="2"/>
        <v>0</v>
      </c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1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1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1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1"/>
      <c r="DH144" s="81"/>
      <c r="DI144" s="81"/>
      <c r="DJ144" s="81"/>
      <c r="DK144" s="81"/>
      <c r="DL144" s="81"/>
      <c r="DM144" s="81"/>
      <c r="DN144" s="81"/>
      <c r="DO144" s="81"/>
      <c r="DP144" s="81"/>
      <c r="DQ144" s="81"/>
      <c r="DR144" s="81"/>
      <c r="DS144" s="81"/>
      <c r="DT144" s="81"/>
      <c r="DU144" s="81"/>
      <c r="DV144" s="81"/>
      <c r="DW144" s="81"/>
      <c r="DX144" s="81"/>
      <c r="DY144" s="81"/>
      <c r="DZ144" s="81"/>
      <c r="EA144" s="81"/>
      <c r="EB144" s="81"/>
      <c r="EC144" s="81"/>
      <c r="ED144" s="81"/>
      <c r="EE144" s="81"/>
      <c r="EF144" s="81"/>
      <c r="EG144" s="81"/>
      <c r="EH144" s="81"/>
      <c r="EI144" s="81"/>
      <c r="EJ144" s="81"/>
      <c r="EK144" s="81"/>
      <c r="EL144" s="81"/>
      <c r="EM144" s="81"/>
      <c r="EN144" s="81"/>
      <c r="EO144" s="81"/>
      <c r="EP144" s="81"/>
      <c r="EQ144" s="81"/>
      <c r="ER144" s="81"/>
      <c r="ES144" s="81"/>
      <c r="ET144" s="81"/>
      <c r="EU144" s="81"/>
      <c r="EV144" s="81"/>
      <c r="EW144" s="81"/>
      <c r="EX144" s="81"/>
      <c r="EY144" s="81"/>
      <c r="EZ144" s="81"/>
      <c r="FA144" s="81"/>
      <c r="FB144" s="81"/>
      <c r="FC144" s="81"/>
      <c r="FD144" s="81"/>
      <c r="FE144" s="81"/>
      <c r="FF144" s="81"/>
      <c r="FG144" s="81"/>
      <c r="FH144" s="81"/>
      <c r="FI144" s="81"/>
      <c r="FJ144" s="81"/>
      <c r="FK144" s="81"/>
      <c r="FL144" s="81"/>
      <c r="FM144" s="81"/>
      <c r="FN144" s="81"/>
      <c r="FO144" s="81"/>
      <c r="FP144" s="81"/>
      <c r="FQ144" s="81"/>
      <c r="FR144" s="81"/>
      <c r="FS144" s="81"/>
      <c r="FT144" s="81"/>
      <c r="FU144" s="81"/>
      <c r="FV144" s="81"/>
      <c r="FW144" s="81"/>
      <c r="FX144" s="81"/>
      <c r="FY144" s="81"/>
      <c r="FZ144" s="81"/>
      <c r="GA144" s="81"/>
      <c r="GB144" s="81"/>
      <c r="GC144" s="81"/>
      <c r="GD144" s="81"/>
      <c r="GE144" s="81"/>
      <c r="GF144" s="81"/>
      <c r="GG144" s="81"/>
      <c r="GH144" s="81"/>
      <c r="GI144" s="81"/>
      <c r="GJ144" s="81"/>
      <c r="GK144" s="81"/>
      <c r="GL144" s="81"/>
      <c r="GM144" s="81"/>
      <c r="GN144" s="81"/>
      <c r="GO144" s="81"/>
      <c r="GP144" s="81"/>
      <c r="GQ144" s="81"/>
      <c r="GR144" s="81"/>
      <c r="GS144" s="81"/>
      <c r="GT144" s="81"/>
      <c r="GU144" s="81"/>
      <c r="GV144" s="81"/>
      <c r="GW144" s="81"/>
      <c r="GX144" s="81"/>
      <c r="GY144" s="81"/>
      <c r="GZ144" s="81"/>
      <c r="HA144" s="81"/>
      <c r="HB144" s="81"/>
      <c r="HC144" s="81"/>
      <c r="HD144" s="81"/>
      <c r="HE144" s="81"/>
      <c r="HF144" s="81"/>
      <c r="HG144" s="81"/>
      <c r="HH144" s="81"/>
      <c r="HI144" s="81"/>
      <c r="HJ144" s="81"/>
      <c r="HK144" s="81"/>
      <c r="HL144" s="81"/>
      <c r="HM144" s="81"/>
      <c r="HN144" s="81"/>
      <c r="HO144" s="81"/>
      <c r="HP144" s="81"/>
      <c r="HQ144" s="81"/>
      <c r="HR144" s="81"/>
      <c r="HS144" s="81"/>
      <c r="HT144" s="81"/>
      <c r="HU144" s="81"/>
      <c r="HV144" s="81"/>
      <c r="HW144" s="81"/>
      <c r="HX144" s="81"/>
      <c r="HY144" s="81"/>
      <c r="HZ144" s="81"/>
      <c r="IA144" s="81"/>
      <c r="IB144" s="81"/>
      <c r="IC144" s="81"/>
      <c r="ID144" s="81"/>
      <c r="IE144" s="81"/>
      <c r="IF144" s="81"/>
      <c r="IG144" s="81"/>
      <c r="IH144" s="81"/>
      <c r="II144" s="81"/>
      <c r="IJ144" s="81"/>
      <c r="IK144" s="81"/>
      <c r="IL144" s="81"/>
      <c r="IM144" s="81"/>
      <c r="IN144" s="81"/>
      <c r="IO144" s="81"/>
      <c r="IP144" s="81"/>
      <c r="IQ144" s="81"/>
      <c r="IR144" s="81"/>
      <c r="IS144" s="81"/>
      <c r="IT144" s="81"/>
      <c r="IU144" s="81"/>
      <c r="IV144" s="81"/>
    </row>
    <row r="145" spans="1:256" ht="29.4" customHeight="1">
      <c r="A145" s="60"/>
      <c r="B145" s="280">
        <v>2018</v>
      </c>
      <c r="C145" s="281"/>
      <c r="D145" s="82" t="s">
        <v>304</v>
      </c>
      <c r="E145" s="282" t="s">
        <v>305</v>
      </c>
      <c r="F145" s="281"/>
      <c r="G145" s="281"/>
      <c r="H145" s="82" t="s">
        <v>22</v>
      </c>
      <c r="I145" s="282" t="s">
        <v>17</v>
      </c>
      <c r="J145" s="281"/>
      <c r="K145" s="83" t="s">
        <v>29</v>
      </c>
      <c r="L145" s="83">
        <v>4</v>
      </c>
      <c r="M145" s="280" t="s">
        <v>19</v>
      </c>
      <c r="N145" s="281"/>
      <c r="O145" s="281"/>
      <c r="P145" s="83" t="s">
        <v>18</v>
      </c>
      <c r="Q145" s="86"/>
      <c r="R145" s="68"/>
      <c r="S145" s="68"/>
      <c r="T145" s="68"/>
      <c r="U145" s="68"/>
      <c r="V145" s="67">
        <f t="shared" si="2"/>
        <v>0</v>
      </c>
    </row>
    <row r="146" spans="1:256" ht="29.4" customHeight="1">
      <c r="A146" s="77"/>
      <c r="B146" s="277">
        <v>2018</v>
      </c>
      <c r="C146" s="278"/>
      <c r="D146" s="78" t="s">
        <v>306</v>
      </c>
      <c r="E146" s="279" t="s">
        <v>307</v>
      </c>
      <c r="F146" s="278"/>
      <c r="G146" s="278"/>
      <c r="H146" s="78" t="s">
        <v>22</v>
      </c>
      <c r="I146" s="279" t="s">
        <v>17</v>
      </c>
      <c r="J146" s="278"/>
      <c r="K146" s="79" t="s">
        <v>18</v>
      </c>
      <c r="L146" s="79">
        <v>3</v>
      </c>
      <c r="M146" s="277" t="s">
        <v>19</v>
      </c>
      <c r="N146" s="278"/>
      <c r="O146" s="278"/>
      <c r="P146" s="79" t="s">
        <v>18</v>
      </c>
      <c r="Q146" s="80"/>
      <c r="R146" s="89"/>
      <c r="S146" s="89"/>
      <c r="T146" s="89"/>
      <c r="U146" s="89"/>
      <c r="V146" s="80">
        <f t="shared" si="2"/>
        <v>0</v>
      </c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1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1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1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1"/>
      <c r="DH146" s="81"/>
      <c r="DI146" s="81"/>
      <c r="DJ146" s="81"/>
      <c r="DK146" s="81"/>
      <c r="DL146" s="81"/>
      <c r="DM146" s="81"/>
      <c r="DN146" s="81"/>
      <c r="DO146" s="81"/>
      <c r="DP146" s="81"/>
      <c r="DQ146" s="81"/>
      <c r="DR146" s="81"/>
      <c r="DS146" s="81"/>
      <c r="DT146" s="81"/>
      <c r="DU146" s="81"/>
      <c r="DV146" s="81"/>
      <c r="DW146" s="81"/>
      <c r="DX146" s="81"/>
      <c r="DY146" s="81"/>
      <c r="DZ146" s="81"/>
      <c r="EA146" s="81"/>
      <c r="EB146" s="81"/>
      <c r="EC146" s="81"/>
      <c r="ED146" s="81"/>
      <c r="EE146" s="81"/>
      <c r="EF146" s="81"/>
      <c r="EG146" s="81"/>
      <c r="EH146" s="81"/>
      <c r="EI146" s="81"/>
      <c r="EJ146" s="81"/>
      <c r="EK146" s="81"/>
      <c r="EL146" s="81"/>
      <c r="EM146" s="81"/>
      <c r="EN146" s="81"/>
      <c r="EO146" s="81"/>
      <c r="EP146" s="81"/>
      <c r="EQ146" s="81"/>
      <c r="ER146" s="81"/>
      <c r="ES146" s="81"/>
      <c r="ET146" s="81"/>
      <c r="EU146" s="81"/>
      <c r="EV146" s="81"/>
      <c r="EW146" s="81"/>
      <c r="EX146" s="81"/>
      <c r="EY146" s="81"/>
      <c r="EZ146" s="81"/>
      <c r="FA146" s="81"/>
      <c r="FB146" s="81"/>
      <c r="FC146" s="81"/>
      <c r="FD146" s="81"/>
      <c r="FE146" s="81"/>
      <c r="FF146" s="81"/>
      <c r="FG146" s="81"/>
      <c r="FH146" s="81"/>
      <c r="FI146" s="81"/>
      <c r="FJ146" s="81"/>
      <c r="FK146" s="81"/>
      <c r="FL146" s="81"/>
      <c r="FM146" s="81"/>
      <c r="FN146" s="81"/>
      <c r="FO146" s="81"/>
      <c r="FP146" s="81"/>
      <c r="FQ146" s="81"/>
      <c r="FR146" s="81"/>
      <c r="FS146" s="81"/>
      <c r="FT146" s="81"/>
      <c r="FU146" s="81"/>
      <c r="FV146" s="81"/>
      <c r="FW146" s="81"/>
      <c r="FX146" s="81"/>
      <c r="FY146" s="81"/>
      <c r="FZ146" s="81"/>
      <c r="GA146" s="81"/>
      <c r="GB146" s="81"/>
      <c r="GC146" s="81"/>
      <c r="GD146" s="81"/>
      <c r="GE146" s="81"/>
      <c r="GF146" s="81"/>
      <c r="GG146" s="81"/>
      <c r="GH146" s="81"/>
      <c r="GI146" s="81"/>
      <c r="GJ146" s="81"/>
      <c r="GK146" s="81"/>
      <c r="GL146" s="81"/>
      <c r="GM146" s="81"/>
      <c r="GN146" s="81"/>
      <c r="GO146" s="81"/>
      <c r="GP146" s="81"/>
      <c r="GQ146" s="81"/>
      <c r="GR146" s="81"/>
      <c r="GS146" s="81"/>
      <c r="GT146" s="81"/>
      <c r="GU146" s="81"/>
      <c r="GV146" s="81"/>
      <c r="GW146" s="81"/>
      <c r="GX146" s="81"/>
      <c r="GY146" s="81"/>
      <c r="GZ146" s="81"/>
      <c r="HA146" s="81"/>
      <c r="HB146" s="81"/>
      <c r="HC146" s="81"/>
      <c r="HD146" s="81"/>
      <c r="HE146" s="81"/>
      <c r="HF146" s="81"/>
      <c r="HG146" s="81"/>
      <c r="HH146" s="81"/>
      <c r="HI146" s="81"/>
      <c r="HJ146" s="81"/>
      <c r="HK146" s="81"/>
      <c r="HL146" s="81"/>
      <c r="HM146" s="81"/>
      <c r="HN146" s="81"/>
      <c r="HO146" s="81"/>
      <c r="HP146" s="81"/>
      <c r="HQ146" s="81"/>
      <c r="HR146" s="81"/>
      <c r="HS146" s="81"/>
      <c r="HT146" s="81"/>
      <c r="HU146" s="81"/>
      <c r="HV146" s="81"/>
      <c r="HW146" s="81"/>
      <c r="HX146" s="81"/>
      <c r="HY146" s="81"/>
      <c r="HZ146" s="81"/>
      <c r="IA146" s="81"/>
      <c r="IB146" s="81"/>
      <c r="IC146" s="81"/>
      <c r="ID146" s="81"/>
      <c r="IE146" s="81"/>
      <c r="IF146" s="81"/>
      <c r="IG146" s="81"/>
      <c r="IH146" s="81"/>
      <c r="II146" s="81"/>
      <c r="IJ146" s="81"/>
      <c r="IK146" s="81"/>
      <c r="IL146" s="81"/>
      <c r="IM146" s="81"/>
      <c r="IN146" s="81"/>
      <c r="IO146" s="81"/>
      <c r="IP146" s="81"/>
      <c r="IQ146" s="81"/>
      <c r="IR146" s="81"/>
      <c r="IS146" s="81"/>
      <c r="IT146" s="81"/>
      <c r="IU146" s="81"/>
      <c r="IV146" s="81"/>
    </row>
    <row r="147" spans="1:256" ht="29.4" customHeight="1">
      <c r="A147" s="60"/>
      <c r="B147" s="280">
        <v>2018</v>
      </c>
      <c r="C147" s="281"/>
      <c r="D147" s="82" t="s">
        <v>308</v>
      </c>
      <c r="E147" s="282" t="s">
        <v>309</v>
      </c>
      <c r="F147" s="281"/>
      <c r="G147" s="281"/>
      <c r="H147" s="82" t="s">
        <v>22</v>
      </c>
      <c r="I147" s="282" t="s">
        <v>17</v>
      </c>
      <c r="J147" s="281"/>
      <c r="K147" s="83" t="s">
        <v>29</v>
      </c>
      <c r="L147" s="83">
        <v>4</v>
      </c>
      <c r="M147" s="280" t="s">
        <v>19</v>
      </c>
      <c r="N147" s="281"/>
      <c r="O147" s="281"/>
      <c r="P147" s="83" t="s">
        <v>18</v>
      </c>
      <c r="Q147" s="86"/>
      <c r="R147" s="68"/>
      <c r="S147" s="68"/>
      <c r="T147" s="68"/>
      <c r="U147" s="68"/>
      <c r="V147" s="67">
        <f t="shared" si="2"/>
        <v>0</v>
      </c>
    </row>
    <row r="148" spans="1:256" ht="29.4" customHeight="1">
      <c r="A148" s="77"/>
      <c r="B148" s="277">
        <v>2018</v>
      </c>
      <c r="C148" s="278"/>
      <c r="D148" s="78" t="s">
        <v>310</v>
      </c>
      <c r="E148" s="279" t="s">
        <v>311</v>
      </c>
      <c r="F148" s="278"/>
      <c r="G148" s="278"/>
      <c r="H148" s="78" t="s">
        <v>22</v>
      </c>
      <c r="I148" s="279" t="s">
        <v>17</v>
      </c>
      <c r="J148" s="278"/>
      <c r="K148" s="79" t="s">
        <v>18</v>
      </c>
      <c r="L148" s="79">
        <v>3</v>
      </c>
      <c r="M148" s="277" t="s">
        <v>19</v>
      </c>
      <c r="N148" s="278"/>
      <c r="O148" s="278"/>
      <c r="P148" s="79" t="s">
        <v>18</v>
      </c>
      <c r="Q148" s="80"/>
      <c r="R148" s="89"/>
      <c r="S148" s="89"/>
      <c r="T148" s="89"/>
      <c r="U148" s="89"/>
      <c r="V148" s="80">
        <f t="shared" si="2"/>
        <v>0</v>
      </c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1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1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1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1"/>
      <c r="DH148" s="81"/>
      <c r="DI148" s="81"/>
      <c r="DJ148" s="81"/>
      <c r="DK148" s="81"/>
      <c r="DL148" s="81"/>
      <c r="DM148" s="81"/>
      <c r="DN148" s="81"/>
      <c r="DO148" s="81"/>
      <c r="DP148" s="81"/>
      <c r="DQ148" s="81"/>
      <c r="DR148" s="81"/>
      <c r="DS148" s="81"/>
      <c r="DT148" s="81"/>
      <c r="DU148" s="81"/>
      <c r="DV148" s="81"/>
      <c r="DW148" s="81"/>
      <c r="DX148" s="81"/>
      <c r="DY148" s="81"/>
      <c r="DZ148" s="81"/>
      <c r="EA148" s="81"/>
      <c r="EB148" s="81"/>
      <c r="EC148" s="81"/>
      <c r="ED148" s="81"/>
      <c r="EE148" s="81"/>
      <c r="EF148" s="81"/>
      <c r="EG148" s="81"/>
      <c r="EH148" s="81"/>
      <c r="EI148" s="81"/>
      <c r="EJ148" s="81"/>
      <c r="EK148" s="81"/>
      <c r="EL148" s="81"/>
      <c r="EM148" s="81"/>
      <c r="EN148" s="81"/>
      <c r="EO148" s="81"/>
      <c r="EP148" s="81"/>
      <c r="EQ148" s="81"/>
      <c r="ER148" s="81"/>
      <c r="ES148" s="81"/>
      <c r="ET148" s="81"/>
      <c r="EU148" s="81"/>
      <c r="EV148" s="81"/>
      <c r="EW148" s="81"/>
      <c r="EX148" s="81"/>
      <c r="EY148" s="81"/>
      <c r="EZ148" s="81"/>
      <c r="FA148" s="81"/>
      <c r="FB148" s="81"/>
      <c r="FC148" s="81"/>
      <c r="FD148" s="81"/>
      <c r="FE148" s="81"/>
      <c r="FF148" s="81"/>
      <c r="FG148" s="81"/>
      <c r="FH148" s="81"/>
      <c r="FI148" s="81"/>
      <c r="FJ148" s="81"/>
      <c r="FK148" s="81"/>
      <c r="FL148" s="81"/>
      <c r="FM148" s="81"/>
      <c r="FN148" s="81"/>
      <c r="FO148" s="81"/>
      <c r="FP148" s="81"/>
      <c r="FQ148" s="81"/>
      <c r="FR148" s="81"/>
      <c r="FS148" s="81"/>
      <c r="FT148" s="81"/>
      <c r="FU148" s="81"/>
      <c r="FV148" s="81"/>
      <c r="FW148" s="81"/>
      <c r="FX148" s="81"/>
      <c r="FY148" s="81"/>
      <c r="FZ148" s="81"/>
      <c r="GA148" s="81"/>
      <c r="GB148" s="81"/>
      <c r="GC148" s="81"/>
      <c r="GD148" s="81"/>
      <c r="GE148" s="81"/>
      <c r="GF148" s="81"/>
      <c r="GG148" s="81"/>
      <c r="GH148" s="81"/>
      <c r="GI148" s="81"/>
      <c r="GJ148" s="81"/>
      <c r="GK148" s="81"/>
      <c r="GL148" s="81"/>
      <c r="GM148" s="81"/>
      <c r="GN148" s="81"/>
      <c r="GO148" s="81"/>
      <c r="GP148" s="81"/>
      <c r="GQ148" s="81"/>
      <c r="GR148" s="81"/>
      <c r="GS148" s="81"/>
      <c r="GT148" s="81"/>
      <c r="GU148" s="81"/>
      <c r="GV148" s="81"/>
      <c r="GW148" s="81"/>
      <c r="GX148" s="81"/>
      <c r="GY148" s="81"/>
      <c r="GZ148" s="81"/>
      <c r="HA148" s="81"/>
      <c r="HB148" s="81"/>
      <c r="HC148" s="81"/>
      <c r="HD148" s="81"/>
      <c r="HE148" s="81"/>
      <c r="HF148" s="81"/>
      <c r="HG148" s="81"/>
      <c r="HH148" s="81"/>
      <c r="HI148" s="81"/>
      <c r="HJ148" s="81"/>
      <c r="HK148" s="81"/>
      <c r="HL148" s="81"/>
      <c r="HM148" s="81"/>
      <c r="HN148" s="81"/>
      <c r="HO148" s="81"/>
      <c r="HP148" s="81"/>
      <c r="HQ148" s="81"/>
      <c r="HR148" s="81"/>
      <c r="HS148" s="81"/>
      <c r="HT148" s="81"/>
      <c r="HU148" s="81"/>
      <c r="HV148" s="81"/>
      <c r="HW148" s="81"/>
      <c r="HX148" s="81"/>
      <c r="HY148" s="81"/>
      <c r="HZ148" s="81"/>
      <c r="IA148" s="81"/>
      <c r="IB148" s="81"/>
      <c r="IC148" s="81"/>
      <c r="ID148" s="81"/>
      <c r="IE148" s="81"/>
      <c r="IF148" s="81"/>
      <c r="IG148" s="81"/>
      <c r="IH148" s="81"/>
      <c r="II148" s="81"/>
      <c r="IJ148" s="81"/>
      <c r="IK148" s="81"/>
      <c r="IL148" s="81"/>
      <c r="IM148" s="81"/>
      <c r="IN148" s="81"/>
      <c r="IO148" s="81"/>
      <c r="IP148" s="81"/>
      <c r="IQ148" s="81"/>
      <c r="IR148" s="81"/>
      <c r="IS148" s="81"/>
      <c r="IT148" s="81"/>
      <c r="IU148" s="81"/>
      <c r="IV148" s="81"/>
    </row>
    <row r="149" spans="1:256" ht="29.4" customHeight="1">
      <c r="A149" s="60"/>
      <c r="B149" s="280">
        <v>2018</v>
      </c>
      <c r="C149" s="281"/>
      <c r="D149" s="82" t="s">
        <v>312</v>
      </c>
      <c r="E149" s="282" t="s">
        <v>313</v>
      </c>
      <c r="F149" s="281"/>
      <c r="G149" s="281"/>
      <c r="H149" s="82" t="s">
        <v>22</v>
      </c>
      <c r="I149" s="282" t="s">
        <v>17</v>
      </c>
      <c r="J149" s="281"/>
      <c r="K149" s="83" t="s">
        <v>29</v>
      </c>
      <c r="L149" s="83">
        <v>4</v>
      </c>
      <c r="M149" s="280" t="s">
        <v>19</v>
      </c>
      <c r="N149" s="281"/>
      <c r="O149" s="281"/>
      <c r="P149" s="83" t="s">
        <v>18</v>
      </c>
      <c r="Q149" s="86"/>
      <c r="R149" s="68"/>
      <c r="S149" s="68"/>
      <c r="T149" s="68"/>
      <c r="U149" s="68"/>
      <c r="V149" s="67">
        <f t="shared" si="2"/>
        <v>0</v>
      </c>
    </row>
    <row r="150" spans="1:256" ht="29.4" customHeight="1">
      <c r="A150" s="77"/>
      <c r="B150" s="277">
        <v>2018</v>
      </c>
      <c r="C150" s="278"/>
      <c r="D150" s="78" t="s">
        <v>314</v>
      </c>
      <c r="E150" s="279" t="s">
        <v>315</v>
      </c>
      <c r="F150" s="278"/>
      <c r="G150" s="278"/>
      <c r="H150" s="78" t="s">
        <v>22</v>
      </c>
      <c r="I150" s="279" t="s">
        <v>17</v>
      </c>
      <c r="J150" s="278"/>
      <c r="K150" s="79" t="s">
        <v>18</v>
      </c>
      <c r="L150" s="79">
        <v>3</v>
      </c>
      <c r="M150" s="277" t="s">
        <v>19</v>
      </c>
      <c r="N150" s="278"/>
      <c r="O150" s="278"/>
      <c r="P150" s="79" t="s">
        <v>18</v>
      </c>
      <c r="Q150" s="80"/>
      <c r="R150" s="89"/>
      <c r="S150" s="89"/>
      <c r="T150" s="89"/>
      <c r="U150" s="89"/>
      <c r="V150" s="80">
        <f t="shared" si="2"/>
        <v>0</v>
      </c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1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1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1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1"/>
      <c r="DH150" s="81"/>
      <c r="DI150" s="81"/>
      <c r="DJ150" s="81"/>
      <c r="DK150" s="81"/>
      <c r="DL150" s="81"/>
      <c r="DM150" s="81"/>
      <c r="DN150" s="81"/>
      <c r="DO150" s="81"/>
      <c r="DP150" s="81"/>
      <c r="DQ150" s="81"/>
      <c r="DR150" s="81"/>
      <c r="DS150" s="81"/>
      <c r="DT150" s="81"/>
      <c r="DU150" s="81"/>
      <c r="DV150" s="81"/>
      <c r="DW150" s="81"/>
      <c r="DX150" s="81"/>
      <c r="DY150" s="81"/>
      <c r="DZ150" s="81"/>
      <c r="EA150" s="81"/>
      <c r="EB150" s="81"/>
      <c r="EC150" s="81"/>
      <c r="ED150" s="81"/>
      <c r="EE150" s="81"/>
      <c r="EF150" s="81"/>
      <c r="EG150" s="81"/>
      <c r="EH150" s="81"/>
      <c r="EI150" s="81"/>
      <c r="EJ150" s="81"/>
      <c r="EK150" s="81"/>
      <c r="EL150" s="81"/>
      <c r="EM150" s="81"/>
      <c r="EN150" s="81"/>
      <c r="EO150" s="81"/>
      <c r="EP150" s="81"/>
      <c r="EQ150" s="81"/>
      <c r="ER150" s="81"/>
      <c r="ES150" s="81"/>
      <c r="ET150" s="81"/>
      <c r="EU150" s="81"/>
      <c r="EV150" s="81"/>
      <c r="EW150" s="81"/>
      <c r="EX150" s="81"/>
      <c r="EY150" s="81"/>
      <c r="EZ150" s="81"/>
      <c r="FA150" s="81"/>
      <c r="FB150" s="81"/>
      <c r="FC150" s="81"/>
      <c r="FD150" s="81"/>
      <c r="FE150" s="81"/>
      <c r="FF150" s="81"/>
      <c r="FG150" s="81"/>
      <c r="FH150" s="81"/>
      <c r="FI150" s="81"/>
      <c r="FJ150" s="81"/>
      <c r="FK150" s="81"/>
      <c r="FL150" s="81"/>
      <c r="FM150" s="81"/>
      <c r="FN150" s="81"/>
      <c r="FO150" s="81"/>
      <c r="FP150" s="81"/>
      <c r="FQ150" s="81"/>
      <c r="FR150" s="81"/>
      <c r="FS150" s="81"/>
      <c r="FT150" s="81"/>
      <c r="FU150" s="81"/>
      <c r="FV150" s="81"/>
      <c r="FW150" s="81"/>
      <c r="FX150" s="81"/>
      <c r="FY150" s="81"/>
      <c r="FZ150" s="81"/>
      <c r="GA150" s="81"/>
      <c r="GB150" s="81"/>
      <c r="GC150" s="81"/>
      <c r="GD150" s="81"/>
      <c r="GE150" s="81"/>
      <c r="GF150" s="81"/>
      <c r="GG150" s="81"/>
      <c r="GH150" s="81"/>
      <c r="GI150" s="81"/>
      <c r="GJ150" s="81"/>
      <c r="GK150" s="81"/>
      <c r="GL150" s="81"/>
      <c r="GM150" s="81"/>
      <c r="GN150" s="81"/>
      <c r="GO150" s="81"/>
      <c r="GP150" s="81"/>
      <c r="GQ150" s="81"/>
      <c r="GR150" s="81"/>
      <c r="GS150" s="81"/>
      <c r="GT150" s="81"/>
      <c r="GU150" s="81"/>
      <c r="GV150" s="81"/>
      <c r="GW150" s="81"/>
      <c r="GX150" s="81"/>
      <c r="GY150" s="81"/>
      <c r="GZ150" s="81"/>
      <c r="HA150" s="81"/>
      <c r="HB150" s="81"/>
      <c r="HC150" s="81"/>
      <c r="HD150" s="81"/>
      <c r="HE150" s="81"/>
      <c r="HF150" s="81"/>
      <c r="HG150" s="81"/>
      <c r="HH150" s="81"/>
      <c r="HI150" s="81"/>
      <c r="HJ150" s="81"/>
      <c r="HK150" s="81"/>
      <c r="HL150" s="81"/>
      <c r="HM150" s="81"/>
      <c r="HN150" s="81"/>
      <c r="HO150" s="81"/>
      <c r="HP150" s="81"/>
      <c r="HQ150" s="81"/>
      <c r="HR150" s="81"/>
      <c r="HS150" s="81"/>
      <c r="HT150" s="81"/>
      <c r="HU150" s="81"/>
      <c r="HV150" s="81"/>
      <c r="HW150" s="81"/>
      <c r="HX150" s="81"/>
      <c r="HY150" s="81"/>
      <c r="HZ150" s="81"/>
      <c r="IA150" s="81"/>
      <c r="IB150" s="81"/>
      <c r="IC150" s="81"/>
      <c r="ID150" s="81"/>
      <c r="IE150" s="81"/>
      <c r="IF150" s="81"/>
      <c r="IG150" s="81"/>
      <c r="IH150" s="81"/>
      <c r="II150" s="81"/>
      <c r="IJ150" s="81"/>
      <c r="IK150" s="81"/>
      <c r="IL150" s="81"/>
      <c r="IM150" s="81"/>
      <c r="IN150" s="81"/>
      <c r="IO150" s="81"/>
      <c r="IP150" s="81"/>
      <c r="IQ150" s="81"/>
      <c r="IR150" s="81"/>
      <c r="IS150" s="81"/>
      <c r="IT150" s="81"/>
      <c r="IU150" s="81"/>
      <c r="IV150" s="81"/>
    </row>
    <row r="151" spans="1:256" ht="29.4" customHeight="1">
      <c r="A151" s="60"/>
      <c r="B151" s="280">
        <v>2018</v>
      </c>
      <c r="C151" s="281"/>
      <c r="D151" s="82" t="s">
        <v>316</v>
      </c>
      <c r="E151" s="282" t="s">
        <v>317</v>
      </c>
      <c r="F151" s="281"/>
      <c r="G151" s="281"/>
      <c r="H151" s="82" t="s">
        <v>22</v>
      </c>
      <c r="I151" s="282" t="s">
        <v>17</v>
      </c>
      <c r="J151" s="281"/>
      <c r="K151" s="83" t="s">
        <v>29</v>
      </c>
      <c r="L151" s="83">
        <v>4</v>
      </c>
      <c r="M151" s="280" t="s">
        <v>19</v>
      </c>
      <c r="N151" s="281"/>
      <c r="O151" s="281"/>
      <c r="P151" s="83" t="s">
        <v>18</v>
      </c>
      <c r="Q151" s="86"/>
      <c r="R151" s="68"/>
      <c r="S151" s="68"/>
      <c r="T151" s="68"/>
      <c r="U151" s="68"/>
      <c r="V151" s="67">
        <f t="shared" si="2"/>
        <v>0</v>
      </c>
    </row>
    <row r="152" spans="1:256" ht="29.4" customHeight="1">
      <c r="A152" s="75"/>
      <c r="B152" s="283">
        <v>2018</v>
      </c>
      <c r="C152" s="284"/>
      <c r="D152" s="71" t="s">
        <v>318</v>
      </c>
      <c r="E152" s="285" t="s">
        <v>319</v>
      </c>
      <c r="F152" s="284"/>
      <c r="G152" s="284"/>
      <c r="H152" s="71" t="s">
        <v>22</v>
      </c>
      <c r="I152" s="285" t="s">
        <v>17</v>
      </c>
      <c r="J152" s="284"/>
      <c r="K152" s="72" t="s">
        <v>18</v>
      </c>
      <c r="L152" s="72">
        <v>2</v>
      </c>
      <c r="M152" s="283" t="s">
        <v>19</v>
      </c>
      <c r="N152" s="284"/>
      <c r="O152" s="284"/>
      <c r="P152" s="72" t="s">
        <v>18</v>
      </c>
      <c r="Q152" s="73"/>
      <c r="R152" s="94"/>
      <c r="S152" s="94"/>
      <c r="T152" s="94"/>
      <c r="U152" s="94"/>
      <c r="V152" s="73">
        <f t="shared" si="2"/>
        <v>0</v>
      </c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4"/>
      <c r="CE152" s="74"/>
      <c r="CF152" s="74"/>
      <c r="CG152" s="74"/>
      <c r="CH152" s="74"/>
      <c r="CI152" s="74"/>
      <c r="CJ152" s="74"/>
      <c r="CK152" s="74"/>
      <c r="CL152" s="74"/>
      <c r="CM152" s="74"/>
      <c r="CN152" s="74"/>
      <c r="CO152" s="74"/>
      <c r="CP152" s="74"/>
      <c r="CQ152" s="74"/>
      <c r="CR152" s="74"/>
      <c r="CS152" s="74"/>
      <c r="CT152" s="74"/>
      <c r="CU152" s="74"/>
      <c r="CV152" s="74"/>
      <c r="CW152" s="74"/>
      <c r="CX152" s="74"/>
      <c r="CY152" s="74"/>
      <c r="CZ152" s="74"/>
      <c r="DA152" s="74"/>
      <c r="DB152" s="74"/>
      <c r="DC152" s="74"/>
      <c r="DD152" s="74"/>
      <c r="DE152" s="74"/>
      <c r="DF152" s="74"/>
      <c r="DG152" s="74"/>
      <c r="DH152" s="74"/>
      <c r="DI152" s="74"/>
      <c r="DJ152" s="74"/>
      <c r="DK152" s="74"/>
      <c r="DL152" s="74"/>
      <c r="DM152" s="74"/>
      <c r="DN152" s="74"/>
      <c r="DO152" s="74"/>
      <c r="DP152" s="74"/>
      <c r="DQ152" s="74"/>
      <c r="DR152" s="74"/>
      <c r="DS152" s="74"/>
      <c r="DT152" s="74"/>
      <c r="DU152" s="74"/>
      <c r="DV152" s="74"/>
      <c r="DW152" s="74"/>
      <c r="DX152" s="74"/>
      <c r="DY152" s="74"/>
      <c r="DZ152" s="74"/>
      <c r="EA152" s="74"/>
      <c r="EB152" s="74"/>
      <c r="EC152" s="74"/>
      <c r="ED152" s="74"/>
      <c r="EE152" s="74"/>
      <c r="EF152" s="74"/>
      <c r="EG152" s="74"/>
      <c r="EH152" s="74"/>
      <c r="EI152" s="74"/>
      <c r="EJ152" s="74"/>
      <c r="EK152" s="74"/>
      <c r="EL152" s="74"/>
      <c r="EM152" s="74"/>
      <c r="EN152" s="74"/>
      <c r="EO152" s="74"/>
      <c r="EP152" s="74"/>
      <c r="EQ152" s="74"/>
      <c r="ER152" s="74"/>
      <c r="ES152" s="74"/>
      <c r="ET152" s="74"/>
      <c r="EU152" s="74"/>
      <c r="EV152" s="74"/>
      <c r="EW152" s="74"/>
      <c r="EX152" s="74"/>
      <c r="EY152" s="74"/>
      <c r="EZ152" s="74"/>
      <c r="FA152" s="74"/>
      <c r="FB152" s="74"/>
      <c r="FC152" s="74"/>
      <c r="FD152" s="74"/>
      <c r="FE152" s="74"/>
      <c r="FF152" s="74"/>
      <c r="FG152" s="74"/>
      <c r="FH152" s="74"/>
      <c r="FI152" s="74"/>
      <c r="FJ152" s="74"/>
      <c r="FK152" s="74"/>
      <c r="FL152" s="74"/>
      <c r="FM152" s="74"/>
      <c r="FN152" s="74"/>
      <c r="FO152" s="74"/>
      <c r="FP152" s="74"/>
      <c r="FQ152" s="74"/>
      <c r="FR152" s="74"/>
      <c r="FS152" s="74"/>
      <c r="FT152" s="74"/>
      <c r="FU152" s="74"/>
      <c r="FV152" s="74"/>
      <c r="FW152" s="74"/>
      <c r="FX152" s="74"/>
      <c r="FY152" s="74"/>
      <c r="FZ152" s="74"/>
      <c r="GA152" s="74"/>
      <c r="GB152" s="74"/>
      <c r="GC152" s="74"/>
      <c r="GD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ht="29.4" customHeight="1">
      <c r="A153" s="77"/>
      <c r="B153" s="277">
        <v>2018</v>
      </c>
      <c r="C153" s="278"/>
      <c r="D153" s="78" t="s">
        <v>320</v>
      </c>
      <c r="E153" s="279" t="s">
        <v>321</v>
      </c>
      <c r="F153" s="278"/>
      <c r="G153" s="278"/>
      <c r="H153" s="78" t="s">
        <v>22</v>
      </c>
      <c r="I153" s="279" t="s">
        <v>17</v>
      </c>
      <c r="J153" s="278"/>
      <c r="K153" s="79" t="s">
        <v>18</v>
      </c>
      <c r="L153" s="79">
        <v>3</v>
      </c>
      <c r="M153" s="277" t="s">
        <v>19</v>
      </c>
      <c r="N153" s="278"/>
      <c r="O153" s="278"/>
      <c r="P153" s="79" t="s">
        <v>18</v>
      </c>
      <c r="Q153" s="80"/>
      <c r="R153" s="89"/>
      <c r="S153" s="89"/>
      <c r="T153" s="89"/>
      <c r="U153" s="89"/>
      <c r="V153" s="80">
        <f t="shared" si="2"/>
        <v>0</v>
      </c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1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1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1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1"/>
      <c r="DH153" s="81"/>
      <c r="DI153" s="81"/>
      <c r="DJ153" s="81"/>
      <c r="DK153" s="81"/>
      <c r="DL153" s="81"/>
      <c r="DM153" s="81"/>
      <c r="DN153" s="81"/>
      <c r="DO153" s="81"/>
      <c r="DP153" s="81"/>
      <c r="DQ153" s="81"/>
      <c r="DR153" s="81"/>
      <c r="DS153" s="81"/>
      <c r="DT153" s="81"/>
      <c r="DU153" s="81"/>
      <c r="DV153" s="81"/>
      <c r="DW153" s="81"/>
      <c r="DX153" s="81"/>
      <c r="DY153" s="81"/>
      <c r="DZ153" s="81"/>
      <c r="EA153" s="81"/>
      <c r="EB153" s="81"/>
      <c r="EC153" s="81"/>
      <c r="ED153" s="81"/>
      <c r="EE153" s="81"/>
      <c r="EF153" s="81"/>
      <c r="EG153" s="81"/>
      <c r="EH153" s="81"/>
      <c r="EI153" s="81"/>
      <c r="EJ153" s="81"/>
      <c r="EK153" s="81"/>
      <c r="EL153" s="81"/>
      <c r="EM153" s="81"/>
      <c r="EN153" s="81"/>
      <c r="EO153" s="81"/>
      <c r="EP153" s="81"/>
      <c r="EQ153" s="81"/>
      <c r="ER153" s="81"/>
      <c r="ES153" s="81"/>
      <c r="ET153" s="81"/>
      <c r="EU153" s="81"/>
      <c r="EV153" s="81"/>
      <c r="EW153" s="81"/>
      <c r="EX153" s="81"/>
      <c r="EY153" s="81"/>
      <c r="EZ153" s="81"/>
      <c r="FA153" s="81"/>
      <c r="FB153" s="81"/>
      <c r="FC153" s="81"/>
      <c r="FD153" s="81"/>
      <c r="FE153" s="81"/>
      <c r="FF153" s="81"/>
      <c r="FG153" s="81"/>
      <c r="FH153" s="81"/>
      <c r="FI153" s="81"/>
      <c r="FJ153" s="81"/>
      <c r="FK153" s="81"/>
      <c r="FL153" s="81"/>
      <c r="FM153" s="81"/>
      <c r="FN153" s="81"/>
      <c r="FO153" s="81"/>
      <c r="FP153" s="81"/>
      <c r="FQ153" s="81"/>
      <c r="FR153" s="81"/>
      <c r="FS153" s="81"/>
      <c r="FT153" s="81"/>
      <c r="FU153" s="81"/>
      <c r="FV153" s="81"/>
      <c r="FW153" s="81"/>
      <c r="FX153" s="81"/>
      <c r="FY153" s="81"/>
      <c r="FZ153" s="81"/>
      <c r="GA153" s="81"/>
      <c r="GB153" s="81"/>
      <c r="GC153" s="81"/>
      <c r="GD153" s="81"/>
      <c r="GE153" s="81"/>
      <c r="GF153" s="81"/>
      <c r="GG153" s="81"/>
      <c r="GH153" s="81"/>
      <c r="GI153" s="81"/>
      <c r="GJ153" s="81"/>
      <c r="GK153" s="81"/>
      <c r="GL153" s="81"/>
      <c r="GM153" s="81"/>
      <c r="GN153" s="81"/>
      <c r="GO153" s="81"/>
      <c r="GP153" s="81"/>
      <c r="GQ153" s="81"/>
      <c r="GR153" s="81"/>
      <c r="GS153" s="81"/>
      <c r="GT153" s="81"/>
      <c r="GU153" s="81"/>
      <c r="GV153" s="81"/>
      <c r="GW153" s="81"/>
      <c r="GX153" s="81"/>
      <c r="GY153" s="81"/>
      <c r="GZ153" s="81"/>
      <c r="HA153" s="81"/>
      <c r="HB153" s="81"/>
      <c r="HC153" s="81"/>
      <c r="HD153" s="81"/>
      <c r="HE153" s="81"/>
      <c r="HF153" s="81"/>
      <c r="HG153" s="81"/>
      <c r="HH153" s="81"/>
      <c r="HI153" s="81"/>
      <c r="HJ153" s="81"/>
      <c r="HK153" s="81"/>
      <c r="HL153" s="81"/>
      <c r="HM153" s="81"/>
      <c r="HN153" s="81"/>
      <c r="HO153" s="81"/>
      <c r="HP153" s="81"/>
      <c r="HQ153" s="81"/>
      <c r="HR153" s="81"/>
      <c r="HS153" s="81"/>
      <c r="HT153" s="81"/>
      <c r="HU153" s="81"/>
      <c r="HV153" s="81"/>
      <c r="HW153" s="81"/>
      <c r="HX153" s="81"/>
      <c r="HY153" s="81"/>
      <c r="HZ153" s="81"/>
      <c r="IA153" s="81"/>
      <c r="IB153" s="81"/>
      <c r="IC153" s="81"/>
      <c r="ID153" s="81"/>
      <c r="IE153" s="81"/>
      <c r="IF153" s="81"/>
      <c r="IG153" s="81"/>
      <c r="IH153" s="81"/>
      <c r="II153" s="81"/>
      <c r="IJ153" s="81"/>
      <c r="IK153" s="81"/>
      <c r="IL153" s="81"/>
      <c r="IM153" s="81"/>
      <c r="IN153" s="81"/>
      <c r="IO153" s="81"/>
      <c r="IP153" s="81"/>
      <c r="IQ153" s="81"/>
      <c r="IR153" s="81"/>
      <c r="IS153" s="81"/>
      <c r="IT153" s="81"/>
      <c r="IU153" s="81"/>
      <c r="IV153" s="81"/>
    </row>
    <row r="154" spans="1:256" ht="29.4" customHeight="1">
      <c r="A154" s="60"/>
      <c r="B154" s="280">
        <v>2018</v>
      </c>
      <c r="C154" s="281"/>
      <c r="D154" s="82" t="s">
        <v>322</v>
      </c>
      <c r="E154" s="282" t="s">
        <v>323</v>
      </c>
      <c r="F154" s="281"/>
      <c r="G154" s="281"/>
      <c r="H154" s="82" t="s">
        <v>22</v>
      </c>
      <c r="I154" s="282" t="s">
        <v>17</v>
      </c>
      <c r="J154" s="281"/>
      <c r="K154" s="83" t="s">
        <v>29</v>
      </c>
      <c r="L154" s="83">
        <v>4</v>
      </c>
      <c r="M154" s="280" t="s">
        <v>19</v>
      </c>
      <c r="N154" s="281"/>
      <c r="O154" s="281"/>
      <c r="P154" s="83" t="s">
        <v>18</v>
      </c>
      <c r="Q154" s="86"/>
      <c r="R154" s="68"/>
      <c r="S154" s="68"/>
      <c r="T154" s="68"/>
      <c r="U154" s="68"/>
      <c r="V154" s="67">
        <f t="shared" si="2"/>
        <v>0</v>
      </c>
    </row>
    <row r="155" spans="1:256" ht="29.4" customHeight="1">
      <c r="A155" s="60"/>
      <c r="B155" s="280">
        <v>2018</v>
      </c>
      <c r="C155" s="281"/>
      <c r="D155" s="82" t="s">
        <v>324</v>
      </c>
      <c r="E155" s="282" t="s">
        <v>325</v>
      </c>
      <c r="F155" s="281"/>
      <c r="G155" s="281"/>
      <c r="H155" s="82" t="s">
        <v>22</v>
      </c>
      <c r="I155" s="282" t="s">
        <v>17</v>
      </c>
      <c r="J155" s="281"/>
      <c r="K155" s="83" t="s">
        <v>29</v>
      </c>
      <c r="L155" s="83">
        <v>4</v>
      </c>
      <c r="M155" s="280" t="s">
        <v>19</v>
      </c>
      <c r="N155" s="281"/>
      <c r="O155" s="281"/>
      <c r="P155" s="83" t="s">
        <v>18</v>
      </c>
      <c r="Q155" s="86"/>
      <c r="R155" s="68"/>
      <c r="S155" s="68"/>
      <c r="T155" s="68"/>
      <c r="U155" s="68"/>
      <c r="V155" s="67">
        <f t="shared" si="2"/>
        <v>0</v>
      </c>
    </row>
    <row r="156" spans="1:256" ht="29.4" customHeight="1">
      <c r="A156" s="75"/>
      <c r="B156" s="283">
        <v>2018</v>
      </c>
      <c r="C156" s="284"/>
      <c r="D156" s="71" t="s">
        <v>326</v>
      </c>
      <c r="E156" s="285" t="s">
        <v>327</v>
      </c>
      <c r="F156" s="284"/>
      <c r="G156" s="284"/>
      <c r="H156" s="71" t="s">
        <v>22</v>
      </c>
      <c r="I156" s="285" t="s">
        <v>17</v>
      </c>
      <c r="J156" s="284"/>
      <c r="K156" s="72" t="s">
        <v>18</v>
      </c>
      <c r="L156" s="72">
        <v>2</v>
      </c>
      <c r="M156" s="283" t="s">
        <v>19</v>
      </c>
      <c r="N156" s="284"/>
      <c r="O156" s="284"/>
      <c r="P156" s="72" t="s">
        <v>18</v>
      </c>
      <c r="Q156" s="73"/>
      <c r="R156" s="94"/>
      <c r="S156" s="94"/>
      <c r="T156" s="94"/>
      <c r="U156" s="94"/>
      <c r="V156" s="73">
        <f t="shared" si="2"/>
        <v>0</v>
      </c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4"/>
      <c r="CE156" s="74"/>
      <c r="CF156" s="74"/>
      <c r="CG156" s="74"/>
      <c r="CH156" s="74"/>
      <c r="CI156" s="74"/>
      <c r="CJ156" s="74"/>
      <c r="CK156" s="74"/>
      <c r="CL156" s="74"/>
      <c r="CM156" s="74"/>
      <c r="CN156" s="74"/>
      <c r="CO156" s="74"/>
      <c r="CP156" s="74"/>
      <c r="CQ156" s="74"/>
      <c r="CR156" s="74"/>
      <c r="CS156" s="74"/>
      <c r="CT156" s="74"/>
      <c r="CU156" s="74"/>
      <c r="CV156" s="74"/>
      <c r="CW156" s="74"/>
      <c r="CX156" s="74"/>
      <c r="CY156" s="74"/>
      <c r="CZ156" s="74"/>
      <c r="DA156" s="74"/>
      <c r="DB156" s="74"/>
      <c r="DC156" s="74"/>
      <c r="DD156" s="74"/>
      <c r="DE156" s="74"/>
      <c r="DF156" s="74"/>
      <c r="DG156" s="74"/>
      <c r="DH156" s="74"/>
      <c r="DI156" s="74"/>
      <c r="DJ156" s="74"/>
      <c r="DK156" s="74"/>
      <c r="DL156" s="74"/>
      <c r="DM156" s="74"/>
      <c r="DN156" s="74"/>
      <c r="DO156" s="74"/>
      <c r="DP156" s="74"/>
      <c r="DQ156" s="74"/>
      <c r="DR156" s="74"/>
      <c r="DS156" s="74"/>
      <c r="DT156" s="74"/>
      <c r="DU156" s="74"/>
      <c r="DV156" s="74"/>
      <c r="DW156" s="74"/>
      <c r="DX156" s="74"/>
      <c r="DY156" s="74"/>
      <c r="DZ156" s="74"/>
      <c r="EA156" s="74"/>
      <c r="EB156" s="74"/>
      <c r="EC156" s="74"/>
      <c r="ED156" s="74"/>
      <c r="EE156" s="74"/>
      <c r="EF156" s="74"/>
      <c r="EG156" s="74"/>
      <c r="EH156" s="74"/>
      <c r="EI156" s="74"/>
      <c r="EJ156" s="74"/>
      <c r="EK156" s="74"/>
      <c r="EL156" s="74"/>
      <c r="EM156" s="74"/>
      <c r="EN156" s="74"/>
      <c r="EO156" s="74"/>
      <c r="EP156" s="74"/>
      <c r="EQ156" s="74"/>
      <c r="ER156" s="74"/>
      <c r="ES156" s="74"/>
      <c r="ET156" s="74"/>
      <c r="EU156" s="74"/>
      <c r="EV156" s="74"/>
      <c r="EW156" s="74"/>
      <c r="EX156" s="74"/>
      <c r="EY156" s="74"/>
      <c r="EZ156" s="74"/>
      <c r="FA156" s="74"/>
      <c r="FB156" s="74"/>
      <c r="FC156" s="74"/>
      <c r="FD156" s="74"/>
      <c r="FE156" s="74"/>
      <c r="FF156" s="74"/>
      <c r="FG156" s="74"/>
      <c r="FH156" s="74"/>
      <c r="FI156" s="74"/>
      <c r="FJ156" s="74"/>
      <c r="FK156" s="74"/>
      <c r="FL156" s="74"/>
      <c r="FM156" s="74"/>
      <c r="FN156" s="74"/>
      <c r="FO156" s="74"/>
      <c r="FP156" s="74"/>
      <c r="FQ156" s="74"/>
      <c r="FR156" s="74"/>
      <c r="FS156" s="74"/>
      <c r="FT156" s="74"/>
      <c r="FU156" s="74"/>
      <c r="FV156" s="74"/>
      <c r="FW156" s="74"/>
      <c r="FX156" s="74"/>
      <c r="FY156" s="74"/>
      <c r="FZ156" s="74"/>
      <c r="GA156" s="74"/>
      <c r="GB156" s="74"/>
      <c r="GC156" s="74"/>
      <c r="GD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ht="29.4" customHeight="1">
      <c r="A157" s="77"/>
      <c r="B157" s="277">
        <v>2018</v>
      </c>
      <c r="C157" s="278"/>
      <c r="D157" s="78" t="s">
        <v>328</v>
      </c>
      <c r="E157" s="279" t="s">
        <v>329</v>
      </c>
      <c r="F157" s="278"/>
      <c r="G157" s="278"/>
      <c r="H157" s="78" t="s">
        <v>22</v>
      </c>
      <c r="I157" s="279" t="s">
        <v>17</v>
      </c>
      <c r="J157" s="278"/>
      <c r="K157" s="79" t="s">
        <v>18</v>
      </c>
      <c r="L157" s="79">
        <v>3</v>
      </c>
      <c r="M157" s="277" t="s">
        <v>19</v>
      </c>
      <c r="N157" s="278"/>
      <c r="O157" s="278"/>
      <c r="P157" s="79" t="s">
        <v>18</v>
      </c>
      <c r="Q157" s="80"/>
      <c r="R157" s="89"/>
      <c r="S157" s="89"/>
      <c r="T157" s="89"/>
      <c r="U157" s="89"/>
      <c r="V157" s="80">
        <f t="shared" si="2"/>
        <v>0</v>
      </c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1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1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1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1"/>
      <c r="DH157" s="81"/>
      <c r="DI157" s="81"/>
      <c r="DJ157" s="81"/>
      <c r="DK157" s="81"/>
      <c r="DL157" s="81"/>
      <c r="DM157" s="81"/>
      <c r="DN157" s="81"/>
      <c r="DO157" s="81"/>
      <c r="DP157" s="81"/>
      <c r="DQ157" s="81"/>
      <c r="DR157" s="81"/>
      <c r="DS157" s="81"/>
      <c r="DT157" s="81"/>
      <c r="DU157" s="81"/>
      <c r="DV157" s="81"/>
      <c r="DW157" s="81"/>
      <c r="DX157" s="81"/>
      <c r="DY157" s="81"/>
      <c r="DZ157" s="81"/>
      <c r="EA157" s="81"/>
      <c r="EB157" s="81"/>
      <c r="EC157" s="81"/>
      <c r="ED157" s="81"/>
      <c r="EE157" s="81"/>
      <c r="EF157" s="81"/>
      <c r="EG157" s="81"/>
      <c r="EH157" s="81"/>
      <c r="EI157" s="81"/>
      <c r="EJ157" s="81"/>
      <c r="EK157" s="81"/>
      <c r="EL157" s="81"/>
      <c r="EM157" s="81"/>
      <c r="EN157" s="81"/>
      <c r="EO157" s="81"/>
      <c r="EP157" s="81"/>
      <c r="EQ157" s="81"/>
      <c r="ER157" s="81"/>
      <c r="ES157" s="81"/>
      <c r="ET157" s="81"/>
      <c r="EU157" s="81"/>
      <c r="EV157" s="81"/>
      <c r="EW157" s="81"/>
      <c r="EX157" s="81"/>
      <c r="EY157" s="81"/>
      <c r="EZ157" s="81"/>
      <c r="FA157" s="81"/>
      <c r="FB157" s="81"/>
      <c r="FC157" s="81"/>
      <c r="FD157" s="81"/>
      <c r="FE157" s="81"/>
      <c r="FF157" s="81"/>
      <c r="FG157" s="81"/>
      <c r="FH157" s="81"/>
      <c r="FI157" s="81"/>
      <c r="FJ157" s="81"/>
      <c r="FK157" s="81"/>
      <c r="FL157" s="81"/>
      <c r="FM157" s="81"/>
      <c r="FN157" s="81"/>
      <c r="FO157" s="81"/>
      <c r="FP157" s="81"/>
      <c r="FQ157" s="81"/>
      <c r="FR157" s="81"/>
      <c r="FS157" s="81"/>
      <c r="FT157" s="81"/>
      <c r="FU157" s="81"/>
      <c r="FV157" s="81"/>
      <c r="FW157" s="81"/>
      <c r="FX157" s="81"/>
      <c r="FY157" s="81"/>
      <c r="FZ157" s="81"/>
      <c r="GA157" s="81"/>
      <c r="GB157" s="81"/>
      <c r="GC157" s="81"/>
      <c r="GD157" s="81"/>
      <c r="GE157" s="81"/>
      <c r="GF157" s="81"/>
      <c r="GG157" s="81"/>
      <c r="GH157" s="81"/>
      <c r="GI157" s="81"/>
      <c r="GJ157" s="81"/>
      <c r="GK157" s="81"/>
      <c r="GL157" s="81"/>
      <c r="GM157" s="81"/>
      <c r="GN157" s="81"/>
      <c r="GO157" s="81"/>
      <c r="GP157" s="81"/>
      <c r="GQ157" s="81"/>
      <c r="GR157" s="81"/>
      <c r="GS157" s="81"/>
      <c r="GT157" s="81"/>
      <c r="GU157" s="81"/>
      <c r="GV157" s="81"/>
      <c r="GW157" s="81"/>
      <c r="GX157" s="81"/>
      <c r="GY157" s="81"/>
      <c r="GZ157" s="81"/>
      <c r="HA157" s="81"/>
      <c r="HB157" s="81"/>
      <c r="HC157" s="81"/>
      <c r="HD157" s="81"/>
      <c r="HE157" s="81"/>
      <c r="HF157" s="81"/>
      <c r="HG157" s="81"/>
      <c r="HH157" s="81"/>
      <c r="HI157" s="81"/>
      <c r="HJ157" s="81"/>
      <c r="HK157" s="81"/>
      <c r="HL157" s="81"/>
      <c r="HM157" s="81"/>
      <c r="HN157" s="81"/>
      <c r="HO157" s="81"/>
      <c r="HP157" s="81"/>
      <c r="HQ157" s="81"/>
      <c r="HR157" s="81"/>
      <c r="HS157" s="81"/>
      <c r="HT157" s="81"/>
      <c r="HU157" s="81"/>
      <c r="HV157" s="81"/>
      <c r="HW157" s="81"/>
      <c r="HX157" s="81"/>
      <c r="HY157" s="81"/>
      <c r="HZ157" s="81"/>
      <c r="IA157" s="81"/>
      <c r="IB157" s="81"/>
      <c r="IC157" s="81"/>
      <c r="ID157" s="81"/>
      <c r="IE157" s="81"/>
      <c r="IF157" s="81"/>
      <c r="IG157" s="81"/>
      <c r="IH157" s="81"/>
      <c r="II157" s="81"/>
      <c r="IJ157" s="81"/>
      <c r="IK157" s="81"/>
      <c r="IL157" s="81"/>
      <c r="IM157" s="81"/>
      <c r="IN157" s="81"/>
      <c r="IO157" s="81"/>
      <c r="IP157" s="81"/>
      <c r="IQ157" s="81"/>
      <c r="IR157" s="81"/>
      <c r="IS157" s="81"/>
      <c r="IT157" s="81"/>
      <c r="IU157" s="81"/>
      <c r="IV157" s="81"/>
    </row>
    <row r="158" spans="1:256" ht="29.4" customHeight="1">
      <c r="A158" s="60"/>
      <c r="B158" s="280">
        <v>2018</v>
      </c>
      <c r="C158" s="281"/>
      <c r="D158" s="82" t="s">
        <v>330</v>
      </c>
      <c r="E158" s="282" t="s">
        <v>331</v>
      </c>
      <c r="F158" s="281"/>
      <c r="G158" s="281"/>
      <c r="H158" s="82" t="s">
        <v>22</v>
      </c>
      <c r="I158" s="282" t="s">
        <v>17</v>
      </c>
      <c r="J158" s="281"/>
      <c r="K158" s="83" t="s">
        <v>29</v>
      </c>
      <c r="L158" s="83">
        <v>4</v>
      </c>
      <c r="M158" s="280" t="s">
        <v>19</v>
      </c>
      <c r="N158" s="281"/>
      <c r="O158" s="281"/>
      <c r="P158" s="83" t="s">
        <v>18</v>
      </c>
      <c r="Q158" s="86"/>
      <c r="R158" s="68"/>
      <c r="S158" s="68"/>
      <c r="T158" s="68"/>
      <c r="U158" s="68"/>
      <c r="V158" s="67">
        <f t="shared" si="2"/>
        <v>0</v>
      </c>
    </row>
    <row r="159" spans="1:256" ht="29.4" customHeight="1">
      <c r="A159" s="60"/>
      <c r="B159" s="280">
        <v>2018</v>
      </c>
      <c r="C159" s="281"/>
      <c r="D159" s="82" t="s">
        <v>332</v>
      </c>
      <c r="E159" s="282" t="s">
        <v>333</v>
      </c>
      <c r="F159" s="281"/>
      <c r="G159" s="281"/>
      <c r="H159" s="82" t="s">
        <v>22</v>
      </c>
      <c r="I159" s="282" t="s">
        <v>17</v>
      </c>
      <c r="J159" s="281"/>
      <c r="K159" s="83" t="s">
        <v>29</v>
      </c>
      <c r="L159" s="83">
        <v>4</v>
      </c>
      <c r="M159" s="280" t="s">
        <v>19</v>
      </c>
      <c r="N159" s="281"/>
      <c r="O159" s="281"/>
      <c r="P159" s="83" t="s">
        <v>18</v>
      </c>
      <c r="Q159" s="86"/>
      <c r="R159" s="68"/>
      <c r="S159" s="68"/>
      <c r="T159" s="68"/>
      <c r="U159" s="68"/>
      <c r="V159" s="67">
        <f t="shared" si="2"/>
        <v>0</v>
      </c>
    </row>
    <row r="160" spans="1:256" ht="29.4" customHeight="1">
      <c r="A160" s="60"/>
      <c r="B160" s="280">
        <v>2018</v>
      </c>
      <c r="C160" s="281"/>
      <c r="D160" s="82" t="s">
        <v>334</v>
      </c>
      <c r="E160" s="282" t="s">
        <v>335</v>
      </c>
      <c r="F160" s="281"/>
      <c r="G160" s="281"/>
      <c r="H160" s="82" t="s">
        <v>22</v>
      </c>
      <c r="I160" s="282" t="s">
        <v>17</v>
      </c>
      <c r="J160" s="281"/>
      <c r="K160" s="83" t="s">
        <v>29</v>
      </c>
      <c r="L160" s="83">
        <v>4</v>
      </c>
      <c r="M160" s="280" t="s">
        <v>19</v>
      </c>
      <c r="N160" s="281"/>
      <c r="O160" s="281"/>
      <c r="P160" s="83" t="s">
        <v>18</v>
      </c>
      <c r="Q160" s="86"/>
      <c r="R160" s="68"/>
      <c r="S160" s="68"/>
      <c r="T160" s="68"/>
      <c r="U160" s="68"/>
      <c r="V160" s="67">
        <f t="shared" si="2"/>
        <v>0</v>
      </c>
    </row>
    <row r="161" spans="1:256" ht="29.4" customHeight="1">
      <c r="A161" s="77"/>
      <c r="B161" s="277">
        <v>2018</v>
      </c>
      <c r="C161" s="278"/>
      <c r="D161" s="78" t="s">
        <v>336</v>
      </c>
      <c r="E161" s="279" t="s">
        <v>337</v>
      </c>
      <c r="F161" s="278"/>
      <c r="G161" s="278"/>
      <c r="H161" s="78" t="s">
        <v>22</v>
      </c>
      <c r="I161" s="279" t="s">
        <v>17</v>
      </c>
      <c r="J161" s="278"/>
      <c r="K161" s="79" t="s">
        <v>18</v>
      </c>
      <c r="L161" s="79">
        <v>3</v>
      </c>
      <c r="M161" s="277" t="s">
        <v>19</v>
      </c>
      <c r="N161" s="278"/>
      <c r="O161" s="278"/>
      <c r="P161" s="79" t="s">
        <v>18</v>
      </c>
      <c r="Q161" s="80"/>
      <c r="R161" s="89"/>
      <c r="S161" s="89"/>
      <c r="T161" s="89"/>
      <c r="U161" s="89"/>
      <c r="V161" s="80">
        <f t="shared" si="2"/>
        <v>0</v>
      </c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1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1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1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1"/>
      <c r="DH161" s="81"/>
      <c r="DI161" s="81"/>
      <c r="DJ161" s="81"/>
      <c r="DK161" s="81"/>
      <c r="DL161" s="81"/>
      <c r="DM161" s="81"/>
      <c r="DN161" s="81"/>
      <c r="DO161" s="81"/>
      <c r="DP161" s="81"/>
      <c r="DQ161" s="81"/>
      <c r="DR161" s="81"/>
      <c r="DS161" s="81"/>
      <c r="DT161" s="81"/>
      <c r="DU161" s="81"/>
      <c r="DV161" s="81"/>
      <c r="DW161" s="81"/>
      <c r="DX161" s="81"/>
      <c r="DY161" s="81"/>
      <c r="DZ161" s="81"/>
      <c r="EA161" s="81"/>
      <c r="EB161" s="81"/>
      <c r="EC161" s="81"/>
      <c r="ED161" s="81"/>
      <c r="EE161" s="81"/>
      <c r="EF161" s="81"/>
      <c r="EG161" s="81"/>
      <c r="EH161" s="81"/>
      <c r="EI161" s="81"/>
      <c r="EJ161" s="81"/>
      <c r="EK161" s="81"/>
      <c r="EL161" s="81"/>
      <c r="EM161" s="81"/>
      <c r="EN161" s="81"/>
      <c r="EO161" s="81"/>
      <c r="EP161" s="81"/>
      <c r="EQ161" s="81"/>
      <c r="ER161" s="81"/>
      <c r="ES161" s="81"/>
      <c r="ET161" s="81"/>
      <c r="EU161" s="81"/>
      <c r="EV161" s="81"/>
      <c r="EW161" s="81"/>
      <c r="EX161" s="81"/>
      <c r="EY161" s="81"/>
      <c r="EZ161" s="81"/>
      <c r="FA161" s="81"/>
      <c r="FB161" s="81"/>
      <c r="FC161" s="81"/>
      <c r="FD161" s="81"/>
      <c r="FE161" s="81"/>
      <c r="FF161" s="81"/>
      <c r="FG161" s="81"/>
      <c r="FH161" s="81"/>
      <c r="FI161" s="81"/>
      <c r="FJ161" s="81"/>
      <c r="FK161" s="81"/>
      <c r="FL161" s="81"/>
      <c r="FM161" s="81"/>
      <c r="FN161" s="81"/>
      <c r="FO161" s="81"/>
      <c r="FP161" s="81"/>
      <c r="FQ161" s="81"/>
      <c r="FR161" s="81"/>
      <c r="FS161" s="81"/>
      <c r="FT161" s="81"/>
      <c r="FU161" s="81"/>
      <c r="FV161" s="81"/>
      <c r="FW161" s="81"/>
      <c r="FX161" s="81"/>
      <c r="FY161" s="81"/>
      <c r="FZ161" s="81"/>
      <c r="GA161" s="81"/>
      <c r="GB161" s="81"/>
      <c r="GC161" s="81"/>
      <c r="GD161" s="81"/>
      <c r="GE161" s="81"/>
      <c r="GF161" s="81"/>
      <c r="GG161" s="81"/>
      <c r="GH161" s="81"/>
      <c r="GI161" s="81"/>
      <c r="GJ161" s="81"/>
      <c r="GK161" s="81"/>
      <c r="GL161" s="81"/>
      <c r="GM161" s="81"/>
      <c r="GN161" s="81"/>
      <c r="GO161" s="81"/>
      <c r="GP161" s="81"/>
      <c r="GQ161" s="81"/>
      <c r="GR161" s="81"/>
      <c r="GS161" s="81"/>
      <c r="GT161" s="81"/>
      <c r="GU161" s="81"/>
      <c r="GV161" s="81"/>
      <c r="GW161" s="81"/>
      <c r="GX161" s="81"/>
      <c r="GY161" s="81"/>
      <c r="GZ161" s="81"/>
      <c r="HA161" s="81"/>
      <c r="HB161" s="81"/>
      <c r="HC161" s="81"/>
      <c r="HD161" s="81"/>
      <c r="HE161" s="81"/>
      <c r="HF161" s="81"/>
      <c r="HG161" s="81"/>
      <c r="HH161" s="81"/>
      <c r="HI161" s="81"/>
      <c r="HJ161" s="81"/>
      <c r="HK161" s="81"/>
      <c r="HL161" s="81"/>
      <c r="HM161" s="81"/>
      <c r="HN161" s="81"/>
      <c r="HO161" s="81"/>
      <c r="HP161" s="81"/>
      <c r="HQ161" s="81"/>
      <c r="HR161" s="81"/>
      <c r="HS161" s="81"/>
      <c r="HT161" s="81"/>
      <c r="HU161" s="81"/>
      <c r="HV161" s="81"/>
      <c r="HW161" s="81"/>
      <c r="HX161" s="81"/>
      <c r="HY161" s="81"/>
      <c r="HZ161" s="81"/>
      <c r="IA161" s="81"/>
      <c r="IB161" s="81"/>
      <c r="IC161" s="81"/>
      <c r="ID161" s="81"/>
      <c r="IE161" s="81"/>
      <c r="IF161" s="81"/>
      <c r="IG161" s="81"/>
      <c r="IH161" s="81"/>
      <c r="II161" s="81"/>
      <c r="IJ161" s="81"/>
      <c r="IK161" s="81"/>
      <c r="IL161" s="81"/>
      <c r="IM161" s="81"/>
      <c r="IN161" s="81"/>
      <c r="IO161" s="81"/>
      <c r="IP161" s="81"/>
      <c r="IQ161" s="81"/>
      <c r="IR161" s="81"/>
      <c r="IS161" s="81"/>
      <c r="IT161" s="81"/>
      <c r="IU161" s="81"/>
      <c r="IV161" s="81"/>
    </row>
    <row r="162" spans="1:256" ht="29.4" customHeight="1">
      <c r="A162" s="60"/>
      <c r="B162" s="280">
        <v>2018</v>
      </c>
      <c r="C162" s="281"/>
      <c r="D162" s="82" t="s">
        <v>338</v>
      </c>
      <c r="E162" s="282" t="s">
        <v>339</v>
      </c>
      <c r="F162" s="281"/>
      <c r="G162" s="281"/>
      <c r="H162" s="82" t="s">
        <v>22</v>
      </c>
      <c r="I162" s="282" t="s">
        <v>17</v>
      </c>
      <c r="J162" s="281"/>
      <c r="K162" s="83" t="s">
        <v>29</v>
      </c>
      <c r="L162" s="83">
        <v>4</v>
      </c>
      <c r="M162" s="280" t="s">
        <v>19</v>
      </c>
      <c r="N162" s="281"/>
      <c r="O162" s="281"/>
      <c r="P162" s="83" t="s">
        <v>18</v>
      </c>
      <c r="Q162" s="86"/>
      <c r="R162" s="68"/>
      <c r="S162" s="68"/>
      <c r="T162" s="68"/>
      <c r="U162" s="68"/>
      <c r="V162" s="67">
        <f t="shared" si="2"/>
        <v>0</v>
      </c>
    </row>
    <row r="163" spans="1:256" ht="29.4" customHeight="1">
      <c r="A163" s="60"/>
      <c r="B163" s="280">
        <v>2018</v>
      </c>
      <c r="C163" s="281"/>
      <c r="D163" s="82" t="s">
        <v>340</v>
      </c>
      <c r="E163" s="282" t="s">
        <v>341</v>
      </c>
      <c r="F163" s="281"/>
      <c r="G163" s="281"/>
      <c r="H163" s="82" t="s">
        <v>22</v>
      </c>
      <c r="I163" s="282" t="s">
        <v>17</v>
      </c>
      <c r="J163" s="281"/>
      <c r="K163" s="83" t="s">
        <v>29</v>
      </c>
      <c r="L163" s="83">
        <v>4</v>
      </c>
      <c r="M163" s="280" t="s">
        <v>19</v>
      </c>
      <c r="N163" s="281"/>
      <c r="O163" s="281"/>
      <c r="P163" s="83" t="s">
        <v>18</v>
      </c>
      <c r="Q163" s="86"/>
      <c r="R163" s="68"/>
      <c r="S163" s="68"/>
      <c r="T163" s="68"/>
      <c r="U163" s="68"/>
      <c r="V163" s="67">
        <f t="shared" si="2"/>
        <v>0</v>
      </c>
    </row>
    <row r="164" spans="1:256" ht="29.4" customHeight="1">
      <c r="A164" s="60"/>
      <c r="B164" s="280">
        <v>2018</v>
      </c>
      <c r="C164" s="281"/>
      <c r="D164" s="82" t="s">
        <v>342</v>
      </c>
      <c r="E164" s="282" t="s">
        <v>343</v>
      </c>
      <c r="F164" s="281"/>
      <c r="G164" s="281"/>
      <c r="H164" s="82" t="s">
        <v>22</v>
      </c>
      <c r="I164" s="282" t="s">
        <v>17</v>
      </c>
      <c r="J164" s="281"/>
      <c r="K164" s="83" t="s">
        <v>29</v>
      </c>
      <c r="L164" s="83">
        <v>4</v>
      </c>
      <c r="M164" s="280" t="s">
        <v>19</v>
      </c>
      <c r="N164" s="281"/>
      <c r="O164" s="281"/>
      <c r="P164" s="83" t="s">
        <v>18</v>
      </c>
      <c r="Q164" s="86"/>
      <c r="R164" s="68"/>
      <c r="S164" s="68"/>
      <c r="T164" s="68"/>
      <c r="U164" s="68"/>
      <c r="V164" s="67">
        <f t="shared" si="2"/>
        <v>0</v>
      </c>
    </row>
    <row r="165" spans="1:256" ht="29.4" customHeight="1">
      <c r="A165" s="75"/>
      <c r="B165" s="283">
        <v>2018</v>
      </c>
      <c r="C165" s="284"/>
      <c r="D165" s="71" t="s">
        <v>344</v>
      </c>
      <c r="E165" s="285" t="s">
        <v>345</v>
      </c>
      <c r="F165" s="284"/>
      <c r="G165" s="284"/>
      <c r="H165" s="71" t="s">
        <v>22</v>
      </c>
      <c r="I165" s="285" t="s">
        <v>17</v>
      </c>
      <c r="J165" s="284"/>
      <c r="K165" s="72" t="s">
        <v>18</v>
      </c>
      <c r="L165" s="72">
        <v>2</v>
      </c>
      <c r="M165" s="283" t="s">
        <v>19</v>
      </c>
      <c r="N165" s="284"/>
      <c r="O165" s="284"/>
      <c r="P165" s="72" t="s">
        <v>18</v>
      </c>
      <c r="Q165" s="73"/>
      <c r="R165" s="94"/>
      <c r="S165" s="94"/>
      <c r="T165" s="94"/>
      <c r="U165" s="94"/>
      <c r="V165" s="73">
        <f t="shared" si="2"/>
        <v>0</v>
      </c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4"/>
      <c r="CE165" s="74"/>
      <c r="CF165" s="74"/>
      <c r="CG165" s="74"/>
      <c r="CH165" s="74"/>
      <c r="CI165" s="74"/>
      <c r="CJ165" s="74"/>
      <c r="CK165" s="74"/>
      <c r="CL165" s="74"/>
      <c r="CM165" s="74"/>
      <c r="CN165" s="74"/>
      <c r="CO165" s="74"/>
      <c r="CP165" s="74"/>
      <c r="CQ165" s="74"/>
      <c r="CR165" s="74"/>
      <c r="CS165" s="74"/>
      <c r="CT165" s="74"/>
      <c r="CU165" s="74"/>
      <c r="CV165" s="74"/>
      <c r="CW165" s="74"/>
      <c r="CX165" s="74"/>
      <c r="CY165" s="74"/>
      <c r="CZ165" s="74"/>
      <c r="DA165" s="74"/>
      <c r="DB165" s="74"/>
      <c r="DC165" s="74"/>
      <c r="DD165" s="74"/>
      <c r="DE165" s="74"/>
      <c r="DF165" s="74"/>
      <c r="DG165" s="74"/>
      <c r="DH165" s="74"/>
      <c r="DI165" s="74"/>
      <c r="DJ165" s="74"/>
      <c r="DK165" s="74"/>
      <c r="DL165" s="74"/>
      <c r="DM165" s="74"/>
      <c r="DN165" s="74"/>
      <c r="DO165" s="74"/>
      <c r="DP165" s="74"/>
      <c r="DQ165" s="74"/>
      <c r="DR165" s="74"/>
      <c r="DS165" s="74"/>
      <c r="DT165" s="74"/>
      <c r="DU165" s="74"/>
      <c r="DV165" s="74"/>
      <c r="DW165" s="74"/>
      <c r="DX165" s="74"/>
      <c r="DY165" s="74"/>
      <c r="DZ165" s="74"/>
      <c r="EA165" s="74"/>
      <c r="EB165" s="74"/>
      <c r="EC165" s="74"/>
      <c r="ED165" s="74"/>
      <c r="EE165" s="74"/>
      <c r="EF165" s="74"/>
      <c r="EG165" s="74"/>
      <c r="EH165" s="74"/>
      <c r="EI165" s="74"/>
      <c r="EJ165" s="74"/>
      <c r="EK165" s="74"/>
      <c r="EL165" s="74"/>
      <c r="EM165" s="74"/>
      <c r="EN165" s="74"/>
      <c r="EO165" s="74"/>
      <c r="EP165" s="74"/>
      <c r="EQ165" s="74"/>
      <c r="ER165" s="74"/>
      <c r="ES165" s="74"/>
      <c r="ET165" s="74"/>
      <c r="EU165" s="74"/>
      <c r="EV165" s="74"/>
      <c r="EW165" s="74"/>
      <c r="EX165" s="74"/>
      <c r="EY165" s="74"/>
      <c r="EZ165" s="74"/>
      <c r="FA165" s="74"/>
      <c r="FB165" s="74"/>
      <c r="FC165" s="74"/>
      <c r="FD165" s="74"/>
      <c r="FE165" s="74"/>
      <c r="FF165" s="74"/>
      <c r="FG165" s="74"/>
      <c r="FH165" s="74"/>
      <c r="FI165" s="74"/>
      <c r="FJ165" s="74"/>
      <c r="FK165" s="74"/>
      <c r="FL165" s="74"/>
      <c r="FM165" s="74"/>
      <c r="FN165" s="74"/>
      <c r="FO165" s="74"/>
      <c r="FP165" s="74"/>
      <c r="FQ165" s="74"/>
      <c r="FR165" s="74"/>
      <c r="FS165" s="74"/>
      <c r="FT165" s="74"/>
      <c r="FU165" s="74"/>
      <c r="FV165" s="74"/>
      <c r="FW165" s="74"/>
      <c r="FX165" s="74"/>
      <c r="FY165" s="74"/>
      <c r="FZ165" s="74"/>
      <c r="GA165" s="74"/>
      <c r="GB165" s="74"/>
      <c r="GC165" s="74"/>
      <c r="GD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ht="29.4" customHeight="1">
      <c r="A166" s="77"/>
      <c r="B166" s="277">
        <v>2018</v>
      </c>
      <c r="C166" s="278"/>
      <c r="D166" s="78" t="s">
        <v>346</v>
      </c>
      <c r="E166" s="279" t="s">
        <v>347</v>
      </c>
      <c r="F166" s="278"/>
      <c r="G166" s="278"/>
      <c r="H166" s="78" t="s">
        <v>22</v>
      </c>
      <c r="I166" s="279" t="s">
        <v>17</v>
      </c>
      <c r="J166" s="278"/>
      <c r="K166" s="79" t="s">
        <v>18</v>
      </c>
      <c r="L166" s="79">
        <v>3</v>
      </c>
      <c r="M166" s="277" t="s">
        <v>19</v>
      </c>
      <c r="N166" s="278"/>
      <c r="O166" s="278"/>
      <c r="P166" s="79" t="s">
        <v>18</v>
      </c>
      <c r="Q166" s="80"/>
      <c r="R166" s="89"/>
      <c r="S166" s="89"/>
      <c r="T166" s="89"/>
      <c r="U166" s="89"/>
      <c r="V166" s="80">
        <f t="shared" si="2"/>
        <v>0</v>
      </c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1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1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1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1"/>
      <c r="DH166" s="81"/>
      <c r="DI166" s="81"/>
      <c r="DJ166" s="81"/>
      <c r="DK166" s="81"/>
      <c r="DL166" s="81"/>
      <c r="DM166" s="81"/>
      <c r="DN166" s="81"/>
      <c r="DO166" s="81"/>
      <c r="DP166" s="81"/>
      <c r="DQ166" s="81"/>
      <c r="DR166" s="81"/>
      <c r="DS166" s="81"/>
      <c r="DT166" s="81"/>
      <c r="DU166" s="81"/>
      <c r="DV166" s="81"/>
      <c r="DW166" s="81"/>
      <c r="DX166" s="81"/>
      <c r="DY166" s="81"/>
      <c r="DZ166" s="81"/>
      <c r="EA166" s="81"/>
      <c r="EB166" s="81"/>
      <c r="EC166" s="81"/>
      <c r="ED166" s="81"/>
      <c r="EE166" s="81"/>
      <c r="EF166" s="81"/>
      <c r="EG166" s="81"/>
      <c r="EH166" s="81"/>
      <c r="EI166" s="81"/>
      <c r="EJ166" s="81"/>
      <c r="EK166" s="81"/>
      <c r="EL166" s="81"/>
      <c r="EM166" s="81"/>
      <c r="EN166" s="81"/>
      <c r="EO166" s="81"/>
      <c r="EP166" s="81"/>
      <c r="EQ166" s="81"/>
      <c r="ER166" s="81"/>
      <c r="ES166" s="81"/>
      <c r="ET166" s="81"/>
      <c r="EU166" s="81"/>
      <c r="EV166" s="81"/>
      <c r="EW166" s="81"/>
      <c r="EX166" s="81"/>
      <c r="EY166" s="81"/>
      <c r="EZ166" s="81"/>
      <c r="FA166" s="81"/>
      <c r="FB166" s="81"/>
      <c r="FC166" s="81"/>
      <c r="FD166" s="81"/>
      <c r="FE166" s="81"/>
      <c r="FF166" s="81"/>
      <c r="FG166" s="81"/>
      <c r="FH166" s="81"/>
      <c r="FI166" s="81"/>
      <c r="FJ166" s="81"/>
      <c r="FK166" s="81"/>
      <c r="FL166" s="81"/>
      <c r="FM166" s="81"/>
      <c r="FN166" s="81"/>
      <c r="FO166" s="81"/>
      <c r="FP166" s="81"/>
      <c r="FQ166" s="81"/>
      <c r="FR166" s="81"/>
      <c r="FS166" s="81"/>
      <c r="FT166" s="81"/>
      <c r="FU166" s="81"/>
      <c r="FV166" s="81"/>
      <c r="FW166" s="81"/>
      <c r="FX166" s="81"/>
      <c r="FY166" s="81"/>
      <c r="FZ166" s="81"/>
      <c r="GA166" s="81"/>
      <c r="GB166" s="81"/>
      <c r="GC166" s="81"/>
      <c r="GD166" s="81"/>
      <c r="GE166" s="81"/>
      <c r="GF166" s="81"/>
      <c r="GG166" s="81"/>
      <c r="GH166" s="81"/>
      <c r="GI166" s="81"/>
      <c r="GJ166" s="81"/>
      <c r="GK166" s="81"/>
      <c r="GL166" s="81"/>
      <c r="GM166" s="81"/>
      <c r="GN166" s="81"/>
      <c r="GO166" s="81"/>
      <c r="GP166" s="81"/>
      <c r="GQ166" s="81"/>
      <c r="GR166" s="81"/>
      <c r="GS166" s="81"/>
      <c r="GT166" s="81"/>
      <c r="GU166" s="81"/>
      <c r="GV166" s="81"/>
      <c r="GW166" s="81"/>
      <c r="GX166" s="81"/>
      <c r="GY166" s="81"/>
      <c r="GZ166" s="81"/>
      <c r="HA166" s="81"/>
      <c r="HB166" s="81"/>
      <c r="HC166" s="81"/>
      <c r="HD166" s="81"/>
      <c r="HE166" s="81"/>
      <c r="HF166" s="81"/>
      <c r="HG166" s="81"/>
      <c r="HH166" s="81"/>
      <c r="HI166" s="81"/>
      <c r="HJ166" s="81"/>
      <c r="HK166" s="81"/>
      <c r="HL166" s="81"/>
      <c r="HM166" s="81"/>
      <c r="HN166" s="81"/>
      <c r="HO166" s="81"/>
      <c r="HP166" s="81"/>
      <c r="HQ166" s="81"/>
      <c r="HR166" s="81"/>
      <c r="HS166" s="81"/>
      <c r="HT166" s="81"/>
      <c r="HU166" s="81"/>
      <c r="HV166" s="81"/>
      <c r="HW166" s="81"/>
      <c r="HX166" s="81"/>
      <c r="HY166" s="81"/>
      <c r="HZ166" s="81"/>
      <c r="IA166" s="81"/>
      <c r="IB166" s="81"/>
      <c r="IC166" s="81"/>
      <c r="ID166" s="81"/>
      <c r="IE166" s="81"/>
      <c r="IF166" s="81"/>
      <c r="IG166" s="81"/>
      <c r="IH166" s="81"/>
      <c r="II166" s="81"/>
      <c r="IJ166" s="81"/>
      <c r="IK166" s="81"/>
      <c r="IL166" s="81"/>
      <c r="IM166" s="81"/>
      <c r="IN166" s="81"/>
      <c r="IO166" s="81"/>
      <c r="IP166" s="81"/>
      <c r="IQ166" s="81"/>
      <c r="IR166" s="81"/>
      <c r="IS166" s="81"/>
      <c r="IT166" s="81"/>
      <c r="IU166" s="81"/>
      <c r="IV166" s="81"/>
    </row>
    <row r="167" spans="1:256" ht="29.4" customHeight="1">
      <c r="A167" s="60"/>
      <c r="B167" s="280">
        <v>2018</v>
      </c>
      <c r="C167" s="281"/>
      <c r="D167" s="82" t="s">
        <v>348</v>
      </c>
      <c r="E167" s="282" t="s">
        <v>349</v>
      </c>
      <c r="F167" s="281"/>
      <c r="G167" s="281"/>
      <c r="H167" s="82" t="s">
        <v>22</v>
      </c>
      <c r="I167" s="282" t="s">
        <v>17</v>
      </c>
      <c r="J167" s="281"/>
      <c r="K167" s="83" t="s">
        <v>29</v>
      </c>
      <c r="L167" s="83">
        <v>4</v>
      </c>
      <c r="M167" s="280" t="s">
        <v>19</v>
      </c>
      <c r="N167" s="281"/>
      <c r="O167" s="281"/>
      <c r="P167" s="83" t="s">
        <v>18</v>
      </c>
      <c r="Q167" s="86"/>
      <c r="R167" s="68"/>
      <c r="S167" s="68"/>
      <c r="T167" s="68"/>
      <c r="U167" s="68"/>
      <c r="V167" s="67">
        <f t="shared" si="2"/>
        <v>0</v>
      </c>
    </row>
    <row r="168" spans="1:256" ht="29.4" customHeight="1">
      <c r="A168" s="60"/>
      <c r="B168" s="280">
        <v>2018</v>
      </c>
      <c r="C168" s="281"/>
      <c r="D168" s="82" t="s">
        <v>350</v>
      </c>
      <c r="E168" s="282" t="s">
        <v>351</v>
      </c>
      <c r="F168" s="281"/>
      <c r="G168" s="281"/>
      <c r="H168" s="82" t="s">
        <v>22</v>
      </c>
      <c r="I168" s="282" t="s">
        <v>17</v>
      </c>
      <c r="J168" s="281"/>
      <c r="K168" s="83" t="s">
        <v>29</v>
      </c>
      <c r="L168" s="83">
        <v>4</v>
      </c>
      <c r="M168" s="280" t="s">
        <v>19</v>
      </c>
      <c r="N168" s="281"/>
      <c r="O168" s="281"/>
      <c r="P168" s="83" t="s">
        <v>18</v>
      </c>
      <c r="Q168" s="86"/>
      <c r="R168" s="68"/>
      <c r="S168" s="68"/>
      <c r="T168" s="68"/>
      <c r="U168" s="68"/>
      <c r="V168" s="67">
        <f t="shared" si="2"/>
        <v>0</v>
      </c>
    </row>
    <row r="169" spans="1:256" ht="29.4" customHeight="1">
      <c r="A169" s="60"/>
      <c r="B169" s="280">
        <v>2018</v>
      </c>
      <c r="C169" s="281"/>
      <c r="D169" s="82" t="s">
        <v>352</v>
      </c>
      <c r="E169" s="282" t="s">
        <v>353</v>
      </c>
      <c r="F169" s="281"/>
      <c r="G169" s="281"/>
      <c r="H169" s="82" t="s">
        <v>22</v>
      </c>
      <c r="I169" s="282" t="s">
        <v>17</v>
      </c>
      <c r="J169" s="281"/>
      <c r="K169" s="83" t="s">
        <v>29</v>
      </c>
      <c r="L169" s="83">
        <v>4</v>
      </c>
      <c r="M169" s="280" t="s">
        <v>19</v>
      </c>
      <c r="N169" s="281"/>
      <c r="O169" s="281"/>
      <c r="P169" s="83" t="s">
        <v>18</v>
      </c>
      <c r="Q169" s="86"/>
      <c r="R169" s="68"/>
      <c r="S169" s="68"/>
      <c r="T169" s="68"/>
      <c r="U169" s="68"/>
      <c r="V169" s="67">
        <f t="shared" si="2"/>
        <v>0</v>
      </c>
    </row>
    <row r="170" spans="1:256" ht="29.4" customHeight="1">
      <c r="A170" s="75"/>
      <c r="B170" s="283">
        <v>2018</v>
      </c>
      <c r="C170" s="284"/>
      <c r="D170" s="71" t="s">
        <v>354</v>
      </c>
      <c r="E170" s="285" t="s">
        <v>355</v>
      </c>
      <c r="F170" s="284"/>
      <c r="G170" s="284"/>
      <c r="H170" s="71" t="s">
        <v>22</v>
      </c>
      <c r="I170" s="285" t="s">
        <v>17</v>
      </c>
      <c r="J170" s="284"/>
      <c r="K170" s="72" t="s">
        <v>18</v>
      </c>
      <c r="L170" s="72">
        <v>2</v>
      </c>
      <c r="M170" s="283" t="s">
        <v>19</v>
      </c>
      <c r="N170" s="284"/>
      <c r="O170" s="284"/>
      <c r="P170" s="72" t="s">
        <v>18</v>
      </c>
      <c r="Q170" s="73">
        <f>Q175</f>
        <v>0</v>
      </c>
      <c r="R170" s="94"/>
      <c r="S170" s="94"/>
      <c r="T170" s="94"/>
      <c r="U170" s="94"/>
      <c r="V170" s="73">
        <f t="shared" si="2"/>
        <v>0</v>
      </c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4"/>
      <c r="CE170" s="74"/>
      <c r="CF170" s="74"/>
      <c r="CG170" s="74"/>
      <c r="CH170" s="74"/>
      <c r="CI170" s="74"/>
      <c r="CJ170" s="74"/>
      <c r="CK170" s="74"/>
      <c r="CL170" s="74"/>
      <c r="CM170" s="74"/>
      <c r="CN170" s="74"/>
      <c r="CO170" s="74"/>
      <c r="CP170" s="74"/>
      <c r="CQ170" s="74"/>
      <c r="CR170" s="74"/>
      <c r="CS170" s="74"/>
      <c r="CT170" s="74"/>
      <c r="CU170" s="74"/>
      <c r="CV170" s="74"/>
      <c r="CW170" s="74"/>
      <c r="CX170" s="74"/>
      <c r="CY170" s="74"/>
      <c r="CZ170" s="74"/>
      <c r="DA170" s="74"/>
      <c r="DB170" s="74"/>
      <c r="DC170" s="74"/>
      <c r="DD170" s="74"/>
      <c r="DE170" s="74"/>
      <c r="DF170" s="74"/>
      <c r="DG170" s="74"/>
      <c r="DH170" s="74"/>
      <c r="DI170" s="74"/>
      <c r="DJ170" s="74"/>
      <c r="DK170" s="74"/>
      <c r="DL170" s="74"/>
      <c r="DM170" s="74"/>
      <c r="DN170" s="74"/>
      <c r="DO170" s="74"/>
      <c r="DP170" s="74"/>
      <c r="DQ170" s="74"/>
      <c r="DR170" s="74"/>
      <c r="DS170" s="74"/>
      <c r="DT170" s="74"/>
      <c r="DU170" s="74"/>
      <c r="DV170" s="74"/>
      <c r="DW170" s="74"/>
      <c r="DX170" s="74"/>
      <c r="DY170" s="74"/>
      <c r="DZ170" s="74"/>
      <c r="EA170" s="74"/>
      <c r="EB170" s="74"/>
      <c r="EC170" s="74"/>
      <c r="ED170" s="74"/>
      <c r="EE170" s="74"/>
      <c r="EF170" s="74"/>
      <c r="EG170" s="74"/>
      <c r="EH170" s="74"/>
      <c r="EI170" s="74"/>
      <c r="EJ170" s="74"/>
      <c r="EK170" s="74"/>
      <c r="EL170" s="74"/>
      <c r="EM170" s="74"/>
      <c r="EN170" s="74"/>
      <c r="EO170" s="74"/>
      <c r="EP170" s="74"/>
      <c r="EQ170" s="74"/>
      <c r="ER170" s="74"/>
      <c r="ES170" s="74"/>
      <c r="ET170" s="74"/>
      <c r="EU170" s="74"/>
      <c r="EV170" s="74"/>
      <c r="EW170" s="74"/>
      <c r="EX170" s="74"/>
      <c r="EY170" s="74"/>
      <c r="EZ170" s="74"/>
      <c r="FA170" s="74"/>
      <c r="FB170" s="74"/>
      <c r="FC170" s="74"/>
      <c r="FD170" s="74"/>
      <c r="FE170" s="74"/>
      <c r="FF170" s="74"/>
      <c r="FG170" s="74"/>
      <c r="FH170" s="74"/>
      <c r="FI170" s="74"/>
      <c r="FJ170" s="74"/>
      <c r="FK170" s="74"/>
      <c r="FL170" s="74"/>
      <c r="FM170" s="74"/>
      <c r="FN170" s="74"/>
      <c r="FO170" s="74"/>
      <c r="FP170" s="74"/>
      <c r="FQ170" s="74"/>
      <c r="FR170" s="74"/>
      <c r="FS170" s="74"/>
      <c r="FT170" s="74"/>
      <c r="FU170" s="74"/>
      <c r="FV170" s="74"/>
      <c r="FW170" s="74"/>
      <c r="FX170" s="74"/>
      <c r="FY170" s="74"/>
      <c r="FZ170" s="74"/>
      <c r="GA170" s="74"/>
      <c r="GB170" s="74"/>
      <c r="GC170" s="74"/>
      <c r="GD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ht="29.4" customHeight="1">
      <c r="A171" s="77"/>
      <c r="B171" s="277">
        <v>2018</v>
      </c>
      <c r="C171" s="278"/>
      <c r="D171" s="78" t="s">
        <v>356</v>
      </c>
      <c r="E171" s="279" t="s">
        <v>357</v>
      </c>
      <c r="F171" s="278"/>
      <c r="G171" s="278"/>
      <c r="H171" s="78" t="s">
        <v>22</v>
      </c>
      <c r="I171" s="279" t="s">
        <v>17</v>
      </c>
      <c r="J171" s="278"/>
      <c r="K171" s="79" t="s">
        <v>18</v>
      </c>
      <c r="L171" s="79">
        <v>3</v>
      </c>
      <c r="M171" s="277" t="s">
        <v>19</v>
      </c>
      <c r="N171" s="278"/>
      <c r="O171" s="278"/>
      <c r="P171" s="79" t="s">
        <v>18</v>
      </c>
      <c r="Q171" s="80"/>
      <c r="R171" s="89"/>
      <c r="S171" s="89"/>
      <c r="T171" s="89"/>
      <c r="U171" s="89"/>
      <c r="V171" s="80">
        <f t="shared" si="2"/>
        <v>0</v>
      </c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1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1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1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1"/>
      <c r="DH171" s="81"/>
      <c r="DI171" s="81"/>
      <c r="DJ171" s="81"/>
      <c r="DK171" s="81"/>
      <c r="DL171" s="81"/>
      <c r="DM171" s="81"/>
      <c r="DN171" s="81"/>
      <c r="DO171" s="81"/>
      <c r="DP171" s="81"/>
      <c r="DQ171" s="81"/>
      <c r="DR171" s="81"/>
      <c r="DS171" s="81"/>
      <c r="DT171" s="81"/>
      <c r="DU171" s="81"/>
      <c r="DV171" s="81"/>
      <c r="DW171" s="81"/>
      <c r="DX171" s="81"/>
      <c r="DY171" s="81"/>
      <c r="DZ171" s="81"/>
      <c r="EA171" s="81"/>
      <c r="EB171" s="81"/>
      <c r="EC171" s="81"/>
      <c r="ED171" s="81"/>
      <c r="EE171" s="81"/>
      <c r="EF171" s="81"/>
      <c r="EG171" s="81"/>
      <c r="EH171" s="81"/>
      <c r="EI171" s="81"/>
      <c r="EJ171" s="81"/>
      <c r="EK171" s="81"/>
      <c r="EL171" s="81"/>
      <c r="EM171" s="81"/>
      <c r="EN171" s="81"/>
      <c r="EO171" s="81"/>
      <c r="EP171" s="81"/>
      <c r="EQ171" s="81"/>
      <c r="ER171" s="81"/>
      <c r="ES171" s="81"/>
      <c r="ET171" s="81"/>
      <c r="EU171" s="81"/>
      <c r="EV171" s="81"/>
      <c r="EW171" s="81"/>
      <c r="EX171" s="81"/>
      <c r="EY171" s="81"/>
      <c r="EZ171" s="81"/>
      <c r="FA171" s="81"/>
      <c r="FB171" s="81"/>
      <c r="FC171" s="81"/>
      <c r="FD171" s="81"/>
      <c r="FE171" s="81"/>
      <c r="FF171" s="81"/>
      <c r="FG171" s="81"/>
      <c r="FH171" s="81"/>
      <c r="FI171" s="81"/>
      <c r="FJ171" s="81"/>
      <c r="FK171" s="81"/>
      <c r="FL171" s="81"/>
      <c r="FM171" s="81"/>
      <c r="FN171" s="81"/>
      <c r="FO171" s="81"/>
      <c r="FP171" s="81"/>
      <c r="FQ171" s="81"/>
      <c r="FR171" s="81"/>
      <c r="FS171" s="81"/>
      <c r="FT171" s="81"/>
      <c r="FU171" s="81"/>
      <c r="FV171" s="81"/>
      <c r="FW171" s="81"/>
      <c r="FX171" s="81"/>
      <c r="FY171" s="81"/>
      <c r="FZ171" s="81"/>
      <c r="GA171" s="81"/>
      <c r="GB171" s="81"/>
      <c r="GC171" s="81"/>
      <c r="GD171" s="81"/>
      <c r="GE171" s="81"/>
      <c r="GF171" s="81"/>
      <c r="GG171" s="81"/>
      <c r="GH171" s="81"/>
      <c r="GI171" s="81"/>
      <c r="GJ171" s="81"/>
      <c r="GK171" s="81"/>
      <c r="GL171" s="81"/>
      <c r="GM171" s="81"/>
      <c r="GN171" s="81"/>
      <c r="GO171" s="81"/>
      <c r="GP171" s="81"/>
      <c r="GQ171" s="81"/>
      <c r="GR171" s="81"/>
      <c r="GS171" s="81"/>
      <c r="GT171" s="81"/>
      <c r="GU171" s="81"/>
      <c r="GV171" s="81"/>
      <c r="GW171" s="81"/>
      <c r="GX171" s="81"/>
      <c r="GY171" s="81"/>
      <c r="GZ171" s="81"/>
      <c r="HA171" s="81"/>
      <c r="HB171" s="81"/>
      <c r="HC171" s="81"/>
      <c r="HD171" s="81"/>
      <c r="HE171" s="81"/>
      <c r="HF171" s="81"/>
      <c r="HG171" s="81"/>
      <c r="HH171" s="81"/>
      <c r="HI171" s="81"/>
      <c r="HJ171" s="81"/>
      <c r="HK171" s="81"/>
      <c r="HL171" s="81"/>
      <c r="HM171" s="81"/>
      <c r="HN171" s="81"/>
      <c r="HO171" s="81"/>
      <c r="HP171" s="81"/>
      <c r="HQ171" s="81"/>
      <c r="HR171" s="81"/>
      <c r="HS171" s="81"/>
      <c r="HT171" s="81"/>
      <c r="HU171" s="81"/>
      <c r="HV171" s="81"/>
      <c r="HW171" s="81"/>
      <c r="HX171" s="81"/>
      <c r="HY171" s="81"/>
      <c r="HZ171" s="81"/>
      <c r="IA171" s="81"/>
      <c r="IB171" s="81"/>
      <c r="IC171" s="81"/>
      <c r="ID171" s="81"/>
      <c r="IE171" s="81"/>
      <c r="IF171" s="81"/>
      <c r="IG171" s="81"/>
      <c r="IH171" s="81"/>
      <c r="II171" s="81"/>
      <c r="IJ171" s="81"/>
      <c r="IK171" s="81"/>
      <c r="IL171" s="81"/>
      <c r="IM171" s="81"/>
      <c r="IN171" s="81"/>
      <c r="IO171" s="81"/>
      <c r="IP171" s="81"/>
      <c r="IQ171" s="81"/>
      <c r="IR171" s="81"/>
      <c r="IS171" s="81"/>
      <c r="IT171" s="81"/>
      <c r="IU171" s="81"/>
      <c r="IV171" s="81"/>
    </row>
    <row r="172" spans="1:256" ht="29.4" customHeight="1">
      <c r="A172" s="60"/>
      <c r="B172" s="280">
        <v>2018</v>
      </c>
      <c r="C172" s="281"/>
      <c r="D172" s="82" t="s">
        <v>358</v>
      </c>
      <c r="E172" s="282" t="s">
        <v>359</v>
      </c>
      <c r="F172" s="281"/>
      <c r="G172" s="281"/>
      <c r="H172" s="82" t="s">
        <v>22</v>
      </c>
      <c r="I172" s="282" t="s">
        <v>17</v>
      </c>
      <c r="J172" s="281"/>
      <c r="K172" s="83" t="s">
        <v>29</v>
      </c>
      <c r="L172" s="83">
        <v>4</v>
      </c>
      <c r="M172" s="280" t="s">
        <v>19</v>
      </c>
      <c r="N172" s="281"/>
      <c r="O172" s="281"/>
      <c r="P172" s="83" t="s">
        <v>18</v>
      </c>
      <c r="Q172" s="86"/>
      <c r="R172" s="68"/>
      <c r="S172" s="68"/>
      <c r="T172" s="68"/>
      <c r="U172" s="68"/>
      <c r="V172" s="67">
        <f t="shared" si="2"/>
        <v>0</v>
      </c>
    </row>
    <row r="173" spans="1:256" ht="29.4" customHeight="1">
      <c r="A173" s="77"/>
      <c r="B173" s="277">
        <v>2018</v>
      </c>
      <c r="C173" s="278"/>
      <c r="D173" s="78" t="s">
        <v>360</v>
      </c>
      <c r="E173" s="279" t="s">
        <v>361</v>
      </c>
      <c r="F173" s="278"/>
      <c r="G173" s="278"/>
      <c r="H173" s="78" t="s">
        <v>22</v>
      </c>
      <c r="I173" s="279" t="s">
        <v>17</v>
      </c>
      <c r="J173" s="278"/>
      <c r="K173" s="79" t="s">
        <v>18</v>
      </c>
      <c r="L173" s="79">
        <v>3</v>
      </c>
      <c r="M173" s="277" t="s">
        <v>19</v>
      </c>
      <c r="N173" s="278"/>
      <c r="O173" s="278"/>
      <c r="P173" s="79" t="s">
        <v>18</v>
      </c>
      <c r="Q173" s="80"/>
      <c r="R173" s="89"/>
      <c r="S173" s="89"/>
      <c r="T173" s="89"/>
      <c r="U173" s="89"/>
      <c r="V173" s="80">
        <f t="shared" si="2"/>
        <v>0</v>
      </c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1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1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1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1"/>
      <c r="DH173" s="81"/>
      <c r="DI173" s="81"/>
      <c r="DJ173" s="81"/>
      <c r="DK173" s="81"/>
      <c r="DL173" s="81"/>
      <c r="DM173" s="81"/>
      <c r="DN173" s="81"/>
      <c r="DO173" s="81"/>
      <c r="DP173" s="81"/>
      <c r="DQ173" s="81"/>
      <c r="DR173" s="81"/>
      <c r="DS173" s="81"/>
      <c r="DT173" s="81"/>
      <c r="DU173" s="81"/>
      <c r="DV173" s="81"/>
      <c r="DW173" s="81"/>
      <c r="DX173" s="81"/>
      <c r="DY173" s="81"/>
      <c r="DZ173" s="81"/>
      <c r="EA173" s="81"/>
      <c r="EB173" s="81"/>
      <c r="EC173" s="81"/>
      <c r="ED173" s="81"/>
      <c r="EE173" s="81"/>
      <c r="EF173" s="81"/>
      <c r="EG173" s="81"/>
      <c r="EH173" s="81"/>
      <c r="EI173" s="81"/>
      <c r="EJ173" s="81"/>
      <c r="EK173" s="81"/>
      <c r="EL173" s="81"/>
      <c r="EM173" s="81"/>
      <c r="EN173" s="81"/>
      <c r="EO173" s="81"/>
      <c r="EP173" s="81"/>
      <c r="EQ173" s="81"/>
      <c r="ER173" s="81"/>
      <c r="ES173" s="81"/>
      <c r="ET173" s="81"/>
      <c r="EU173" s="81"/>
      <c r="EV173" s="81"/>
      <c r="EW173" s="81"/>
      <c r="EX173" s="81"/>
      <c r="EY173" s="81"/>
      <c r="EZ173" s="81"/>
      <c r="FA173" s="81"/>
      <c r="FB173" s="81"/>
      <c r="FC173" s="81"/>
      <c r="FD173" s="81"/>
      <c r="FE173" s="81"/>
      <c r="FF173" s="81"/>
      <c r="FG173" s="81"/>
      <c r="FH173" s="81"/>
      <c r="FI173" s="81"/>
      <c r="FJ173" s="81"/>
      <c r="FK173" s="81"/>
      <c r="FL173" s="81"/>
      <c r="FM173" s="81"/>
      <c r="FN173" s="81"/>
      <c r="FO173" s="81"/>
      <c r="FP173" s="81"/>
      <c r="FQ173" s="81"/>
      <c r="FR173" s="81"/>
      <c r="FS173" s="81"/>
      <c r="FT173" s="81"/>
      <c r="FU173" s="81"/>
      <c r="FV173" s="81"/>
      <c r="FW173" s="81"/>
      <c r="FX173" s="81"/>
      <c r="FY173" s="81"/>
      <c r="FZ173" s="81"/>
      <c r="GA173" s="81"/>
      <c r="GB173" s="81"/>
      <c r="GC173" s="81"/>
      <c r="GD173" s="81"/>
      <c r="GE173" s="81"/>
      <c r="GF173" s="81"/>
      <c r="GG173" s="81"/>
      <c r="GH173" s="81"/>
      <c r="GI173" s="81"/>
      <c r="GJ173" s="81"/>
      <c r="GK173" s="81"/>
      <c r="GL173" s="81"/>
      <c r="GM173" s="81"/>
      <c r="GN173" s="81"/>
      <c r="GO173" s="81"/>
      <c r="GP173" s="81"/>
      <c r="GQ173" s="81"/>
      <c r="GR173" s="81"/>
      <c r="GS173" s="81"/>
      <c r="GT173" s="81"/>
      <c r="GU173" s="81"/>
      <c r="GV173" s="81"/>
      <c r="GW173" s="81"/>
      <c r="GX173" s="81"/>
      <c r="GY173" s="81"/>
      <c r="GZ173" s="81"/>
      <c r="HA173" s="81"/>
      <c r="HB173" s="81"/>
      <c r="HC173" s="81"/>
      <c r="HD173" s="81"/>
      <c r="HE173" s="81"/>
      <c r="HF173" s="81"/>
      <c r="HG173" s="81"/>
      <c r="HH173" s="81"/>
      <c r="HI173" s="81"/>
      <c r="HJ173" s="81"/>
      <c r="HK173" s="81"/>
      <c r="HL173" s="81"/>
      <c r="HM173" s="81"/>
      <c r="HN173" s="81"/>
      <c r="HO173" s="81"/>
      <c r="HP173" s="81"/>
      <c r="HQ173" s="81"/>
      <c r="HR173" s="81"/>
      <c r="HS173" s="81"/>
      <c r="HT173" s="81"/>
      <c r="HU173" s="81"/>
      <c r="HV173" s="81"/>
      <c r="HW173" s="81"/>
      <c r="HX173" s="81"/>
      <c r="HY173" s="81"/>
      <c r="HZ173" s="81"/>
      <c r="IA173" s="81"/>
      <c r="IB173" s="81"/>
      <c r="IC173" s="81"/>
      <c r="ID173" s="81"/>
      <c r="IE173" s="81"/>
      <c r="IF173" s="81"/>
      <c r="IG173" s="81"/>
      <c r="IH173" s="81"/>
      <c r="II173" s="81"/>
      <c r="IJ173" s="81"/>
      <c r="IK173" s="81"/>
      <c r="IL173" s="81"/>
      <c r="IM173" s="81"/>
      <c r="IN173" s="81"/>
      <c r="IO173" s="81"/>
      <c r="IP173" s="81"/>
      <c r="IQ173" s="81"/>
      <c r="IR173" s="81"/>
      <c r="IS173" s="81"/>
      <c r="IT173" s="81"/>
      <c r="IU173" s="81"/>
      <c r="IV173" s="81"/>
    </row>
    <row r="174" spans="1:256" ht="29.4" customHeight="1">
      <c r="A174" s="60"/>
      <c r="B174" s="280">
        <v>2018</v>
      </c>
      <c r="C174" s="281"/>
      <c r="D174" s="82" t="s">
        <v>362</v>
      </c>
      <c r="E174" s="282" t="s">
        <v>363</v>
      </c>
      <c r="F174" s="281"/>
      <c r="G174" s="281"/>
      <c r="H174" s="82" t="s">
        <v>22</v>
      </c>
      <c r="I174" s="282" t="s">
        <v>17</v>
      </c>
      <c r="J174" s="281"/>
      <c r="K174" s="83" t="s">
        <v>29</v>
      </c>
      <c r="L174" s="83">
        <v>4</v>
      </c>
      <c r="M174" s="280" t="s">
        <v>19</v>
      </c>
      <c r="N174" s="281"/>
      <c r="O174" s="281"/>
      <c r="P174" s="83" t="s">
        <v>18</v>
      </c>
      <c r="Q174" s="86"/>
      <c r="R174" s="68"/>
      <c r="S174" s="68"/>
      <c r="T174" s="68"/>
      <c r="U174" s="68"/>
      <c r="V174" s="67">
        <f t="shared" si="2"/>
        <v>0</v>
      </c>
    </row>
    <row r="175" spans="1:256" ht="29.4" customHeight="1">
      <c r="A175" s="77"/>
      <c r="B175" s="277">
        <v>2018</v>
      </c>
      <c r="C175" s="278"/>
      <c r="D175" s="78" t="s">
        <v>364</v>
      </c>
      <c r="E175" s="279" t="s">
        <v>365</v>
      </c>
      <c r="F175" s="278"/>
      <c r="G175" s="278"/>
      <c r="H175" s="78" t="s">
        <v>22</v>
      </c>
      <c r="I175" s="279" t="s">
        <v>17</v>
      </c>
      <c r="J175" s="278"/>
      <c r="K175" s="79" t="s">
        <v>18</v>
      </c>
      <c r="L175" s="79">
        <v>3</v>
      </c>
      <c r="M175" s="277" t="s">
        <v>19</v>
      </c>
      <c r="N175" s="278"/>
      <c r="O175" s="278"/>
      <c r="P175" s="79" t="s">
        <v>18</v>
      </c>
      <c r="Q175" s="80"/>
      <c r="R175" s="89"/>
      <c r="S175" s="89"/>
      <c r="T175" s="89"/>
      <c r="U175" s="89"/>
      <c r="V175" s="80">
        <f t="shared" si="2"/>
        <v>0</v>
      </c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1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1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1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1"/>
      <c r="DH175" s="81"/>
      <c r="DI175" s="81"/>
      <c r="DJ175" s="81"/>
      <c r="DK175" s="81"/>
      <c r="DL175" s="81"/>
      <c r="DM175" s="81"/>
      <c r="DN175" s="81"/>
      <c r="DO175" s="81"/>
      <c r="DP175" s="81"/>
      <c r="DQ175" s="81"/>
      <c r="DR175" s="81"/>
      <c r="DS175" s="81"/>
      <c r="DT175" s="81"/>
      <c r="DU175" s="81"/>
      <c r="DV175" s="81"/>
      <c r="DW175" s="81"/>
      <c r="DX175" s="81"/>
      <c r="DY175" s="81"/>
      <c r="DZ175" s="81"/>
      <c r="EA175" s="81"/>
      <c r="EB175" s="81"/>
      <c r="EC175" s="81"/>
      <c r="ED175" s="81"/>
      <c r="EE175" s="81"/>
      <c r="EF175" s="81"/>
      <c r="EG175" s="81"/>
      <c r="EH175" s="81"/>
      <c r="EI175" s="81"/>
      <c r="EJ175" s="81"/>
      <c r="EK175" s="81"/>
      <c r="EL175" s="81"/>
      <c r="EM175" s="81"/>
      <c r="EN175" s="81"/>
      <c r="EO175" s="81"/>
      <c r="EP175" s="81"/>
      <c r="EQ175" s="81"/>
      <c r="ER175" s="81"/>
      <c r="ES175" s="81"/>
      <c r="ET175" s="81"/>
      <c r="EU175" s="81"/>
      <c r="EV175" s="81"/>
      <c r="EW175" s="81"/>
      <c r="EX175" s="81"/>
      <c r="EY175" s="81"/>
      <c r="EZ175" s="81"/>
      <c r="FA175" s="81"/>
      <c r="FB175" s="81"/>
      <c r="FC175" s="81"/>
      <c r="FD175" s="81"/>
      <c r="FE175" s="81"/>
      <c r="FF175" s="81"/>
      <c r="FG175" s="81"/>
      <c r="FH175" s="81"/>
      <c r="FI175" s="81"/>
      <c r="FJ175" s="81"/>
      <c r="FK175" s="81"/>
      <c r="FL175" s="81"/>
      <c r="FM175" s="81"/>
      <c r="FN175" s="81"/>
      <c r="FO175" s="81"/>
      <c r="FP175" s="81"/>
      <c r="FQ175" s="81"/>
      <c r="FR175" s="81"/>
      <c r="FS175" s="81"/>
      <c r="FT175" s="81"/>
      <c r="FU175" s="81"/>
      <c r="FV175" s="81"/>
      <c r="FW175" s="81"/>
      <c r="FX175" s="81"/>
      <c r="FY175" s="81"/>
      <c r="FZ175" s="81"/>
      <c r="GA175" s="81"/>
      <c r="GB175" s="81"/>
      <c r="GC175" s="81"/>
      <c r="GD175" s="81"/>
      <c r="GE175" s="81"/>
      <c r="GF175" s="81"/>
      <c r="GG175" s="81"/>
      <c r="GH175" s="81"/>
      <c r="GI175" s="81"/>
      <c r="GJ175" s="81"/>
      <c r="GK175" s="81"/>
      <c r="GL175" s="81"/>
      <c r="GM175" s="81"/>
      <c r="GN175" s="81"/>
      <c r="GO175" s="81"/>
      <c r="GP175" s="81"/>
      <c r="GQ175" s="81"/>
      <c r="GR175" s="81"/>
      <c r="GS175" s="81"/>
      <c r="GT175" s="81"/>
      <c r="GU175" s="81"/>
      <c r="GV175" s="81"/>
      <c r="GW175" s="81"/>
      <c r="GX175" s="81"/>
      <c r="GY175" s="81"/>
      <c r="GZ175" s="81"/>
      <c r="HA175" s="81"/>
      <c r="HB175" s="81"/>
      <c r="HC175" s="81"/>
      <c r="HD175" s="81"/>
      <c r="HE175" s="81"/>
      <c r="HF175" s="81"/>
      <c r="HG175" s="81"/>
      <c r="HH175" s="81"/>
      <c r="HI175" s="81"/>
      <c r="HJ175" s="81"/>
      <c r="HK175" s="81"/>
      <c r="HL175" s="81"/>
      <c r="HM175" s="81"/>
      <c r="HN175" s="81"/>
      <c r="HO175" s="81"/>
      <c r="HP175" s="81"/>
      <c r="HQ175" s="81"/>
      <c r="HR175" s="81"/>
      <c r="HS175" s="81"/>
      <c r="HT175" s="81"/>
      <c r="HU175" s="81"/>
      <c r="HV175" s="81"/>
      <c r="HW175" s="81"/>
      <c r="HX175" s="81"/>
      <c r="HY175" s="81"/>
      <c r="HZ175" s="81"/>
      <c r="IA175" s="81"/>
      <c r="IB175" s="81"/>
      <c r="IC175" s="81"/>
      <c r="ID175" s="81"/>
      <c r="IE175" s="81"/>
      <c r="IF175" s="81"/>
      <c r="IG175" s="81"/>
      <c r="IH175" s="81"/>
      <c r="II175" s="81"/>
      <c r="IJ175" s="81"/>
      <c r="IK175" s="81"/>
      <c r="IL175" s="81"/>
      <c r="IM175" s="81"/>
      <c r="IN175" s="81"/>
      <c r="IO175" s="81"/>
      <c r="IP175" s="81"/>
      <c r="IQ175" s="81"/>
      <c r="IR175" s="81"/>
      <c r="IS175" s="81"/>
      <c r="IT175" s="81"/>
      <c r="IU175" s="81"/>
      <c r="IV175" s="81"/>
    </row>
    <row r="176" spans="1:256" ht="29.4" customHeight="1">
      <c r="A176" s="60"/>
      <c r="B176" s="280">
        <v>2018</v>
      </c>
      <c r="C176" s="281"/>
      <c r="D176" s="82" t="s">
        <v>366</v>
      </c>
      <c r="E176" s="282" t="s">
        <v>367</v>
      </c>
      <c r="F176" s="281"/>
      <c r="G176" s="281"/>
      <c r="H176" s="82" t="s">
        <v>22</v>
      </c>
      <c r="I176" s="282" t="s">
        <v>17</v>
      </c>
      <c r="J176" s="281"/>
      <c r="K176" s="83" t="s">
        <v>29</v>
      </c>
      <c r="L176" s="83">
        <v>4</v>
      </c>
      <c r="M176" s="280" t="s">
        <v>19</v>
      </c>
      <c r="N176" s="281"/>
      <c r="O176" s="281"/>
      <c r="P176" s="83" t="s">
        <v>18</v>
      </c>
      <c r="Q176" s="86"/>
      <c r="R176" s="68"/>
      <c r="S176" s="68"/>
      <c r="T176" s="68"/>
      <c r="U176" s="68"/>
      <c r="V176" s="67">
        <f t="shared" si="2"/>
        <v>0</v>
      </c>
    </row>
    <row r="177" spans="1:256" ht="29.4" customHeight="1">
      <c r="A177" s="60"/>
      <c r="B177" s="280">
        <v>2018</v>
      </c>
      <c r="C177" s="281"/>
      <c r="D177" s="82" t="s">
        <v>368</v>
      </c>
      <c r="E177" s="282" t="s">
        <v>369</v>
      </c>
      <c r="F177" s="281"/>
      <c r="G177" s="281"/>
      <c r="H177" s="82" t="s">
        <v>22</v>
      </c>
      <c r="I177" s="282" t="s">
        <v>17</v>
      </c>
      <c r="J177" s="281"/>
      <c r="K177" s="83" t="s">
        <v>29</v>
      </c>
      <c r="L177" s="83">
        <v>4</v>
      </c>
      <c r="M177" s="280" t="s">
        <v>19</v>
      </c>
      <c r="N177" s="281"/>
      <c r="O177" s="281"/>
      <c r="P177" s="83" t="s">
        <v>18</v>
      </c>
      <c r="Q177" s="86"/>
      <c r="R177" s="68"/>
      <c r="S177" s="68"/>
      <c r="T177" s="68"/>
      <c r="U177" s="68"/>
      <c r="V177" s="67">
        <f t="shared" si="2"/>
        <v>0</v>
      </c>
    </row>
    <row r="178" spans="1:256" ht="29.4" customHeight="1">
      <c r="A178" s="75"/>
      <c r="B178" s="283">
        <v>2018</v>
      </c>
      <c r="C178" s="284"/>
      <c r="D178" s="71" t="s">
        <v>370</v>
      </c>
      <c r="E178" s="285" t="s">
        <v>371</v>
      </c>
      <c r="F178" s="284"/>
      <c r="G178" s="284"/>
      <c r="H178" s="71" t="s">
        <v>22</v>
      </c>
      <c r="I178" s="285" t="s">
        <v>17</v>
      </c>
      <c r="J178" s="284"/>
      <c r="K178" s="72" t="s">
        <v>18</v>
      </c>
      <c r="L178" s="72">
        <v>1</v>
      </c>
      <c r="M178" s="283"/>
      <c r="N178" s="284"/>
      <c r="O178" s="284"/>
      <c r="P178" s="72"/>
      <c r="Q178" s="73">
        <f>Q179</f>
        <v>0</v>
      </c>
      <c r="R178" s="73"/>
      <c r="S178" s="73"/>
      <c r="T178" s="73"/>
      <c r="U178" s="73"/>
      <c r="V178" s="73">
        <f t="shared" si="2"/>
        <v>0</v>
      </c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74"/>
      <c r="CV178" s="74"/>
      <c r="CW178" s="74"/>
      <c r="CX178" s="74"/>
      <c r="CY178" s="74"/>
      <c r="CZ178" s="74"/>
      <c r="DA178" s="74"/>
      <c r="DB178" s="74"/>
      <c r="DC178" s="74"/>
      <c r="DD178" s="74"/>
      <c r="DE178" s="74"/>
      <c r="DF178" s="74"/>
      <c r="DG178" s="74"/>
      <c r="DH178" s="74"/>
      <c r="DI178" s="74"/>
      <c r="DJ178" s="74"/>
      <c r="DK178" s="74"/>
      <c r="DL178" s="74"/>
      <c r="DM178" s="74"/>
      <c r="DN178" s="74"/>
      <c r="DO178" s="74"/>
      <c r="DP178" s="74"/>
      <c r="DQ178" s="74"/>
      <c r="DR178" s="74"/>
      <c r="DS178" s="74"/>
      <c r="DT178" s="74"/>
      <c r="DU178" s="74"/>
      <c r="DV178" s="74"/>
      <c r="DW178" s="74"/>
      <c r="DX178" s="74"/>
      <c r="DY178" s="74"/>
      <c r="DZ178" s="74"/>
      <c r="EA178" s="74"/>
      <c r="EB178" s="74"/>
      <c r="EC178" s="74"/>
      <c r="ED178" s="74"/>
      <c r="EE178" s="74"/>
      <c r="EF178" s="74"/>
      <c r="EG178" s="74"/>
      <c r="EH178" s="74"/>
      <c r="EI178" s="74"/>
      <c r="EJ178" s="74"/>
      <c r="EK178" s="74"/>
      <c r="EL178" s="74"/>
      <c r="EM178" s="74"/>
      <c r="EN178" s="74"/>
      <c r="EO178" s="74"/>
      <c r="EP178" s="74"/>
      <c r="EQ178" s="74"/>
      <c r="ER178" s="74"/>
      <c r="ES178" s="74"/>
      <c r="ET178" s="74"/>
      <c r="EU178" s="74"/>
      <c r="EV178" s="74"/>
      <c r="EW178" s="74"/>
      <c r="EX178" s="74"/>
      <c r="EY178" s="74"/>
      <c r="EZ178" s="74"/>
      <c r="FA178" s="74"/>
      <c r="FB178" s="74"/>
      <c r="FC178" s="74"/>
      <c r="FD178" s="74"/>
      <c r="FE178" s="74"/>
      <c r="FF178" s="74"/>
      <c r="FG178" s="74"/>
      <c r="FH178" s="74"/>
      <c r="FI178" s="74"/>
      <c r="FJ178" s="74"/>
      <c r="FK178" s="74"/>
      <c r="FL178" s="74"/>
      <c r="FM178" s="74"/>
      <c r="FN178" s="74"/>
      <c r="FO178" s="74"/>
      <c r="FP178" s="74"/>
      <c r="FQ178" s="74"/>
      <c r="FR178" s="74"/>
      <c r="FS178" s="74"/>
      <c r="FT178" s="74"/>
      <c r="FU178" s="74"/>
      <c r="FV178" s="74"/>
      <c r="FW178" s="74"/>
      <c r="FX178" s="74"/>
      <c r="FY178" s="74"/>
      <c r="FZ178" s="74"/>
      <c r="GA178" s="74"/>
      <c r="GB178" s="74"/>
      <c r="GC178" s="74"/>
      <c r="GD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ht="29.4" customHeight="1">
      <c r="A179" s="75"/>
      <c r="B179" s="283">
        <v>2018</v>
      </c>
      <c r="C179" s="284"/>
      <c r="D179" s="71" t="s">
        <v>372</v>
      </c>
      <c r="E179" s="285" t="s">
        <v>371</v>
      </c>
      <c r="F179" s="284"/>
      <c r="G179" s="284"/>
      <c r="H179" s="71" t="s">
        <v>22</v>
      </c>
      <c r="I179" s="285" t="s">
        <v>17</v>
      </c>
      <c r="J179" s="284"/>
      <c r="K179" s="72" t="s">
        <v>18</v>
      </c>
      <c r="L179" s="72">
        <v>2</v>
      </c>
      <c r="M179" s="283"/>
      <c r="N179" s="284"/>
      <c r="O179" s="284"/>
      <c r="P179" s="72"/>
      <c r="Q179" s="73">
        <f>Q184</f>
        <v>0</v>
      </c>
      <c r="R179" s="94"/>
      <c r="S179" s="94"/>
      <c r="T179" s="94"/>
      <c r="U179" s="94"/>
      <c r="V179" s="73">
        <f t="shared" si="2"/>
        <v>0</v>
      </c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4"/>
      <c r="CE179" s="74"/>
      <c r="CF179" s="74"/>
      <c r="CG179" s="74"/>
      <c r="CH179" s="74"/>
      <c r="CI179" s="74"/>
      <c r="CJ179" s="74"/>
      <c r="CK179" s="74"/>
      <c r="CL179" s="74"/>
      <c r="CM179" s="74"/>
      <c r="CN179" s="74"/>
      <c r="CO179" s="74"/>
      <c r="CP179" s="74"/>
      <c r="CQ179" s="74"/>
      <c r="CR179" s="74"/>
      <c r="CS179" s="74"/>
      <c r="CT179" s="74"/>
      <c r="CU179" s="74"/>
      <c r="CV179" s="74"/>
      <c r="CW179" s="74"/>
      <c r="CX179" s="74"/>
      <c r="CY179" s="74"/>
      <c r="CZ179" s="74"/>
      <c r="DA179" s="74"/>
      <c r="DB179" s="74"/>
      <c r="DC179" s="74"/>
      <c r="DD179" s="74"/>
      <c r="DE179" s="74"/>
      <c r="DF179" s="74"/>
      <c r="DG179" s="74"/>
      <c r="DH179" s="74"/>
      <c r="DI179" s="74"/>
      <c r="DJ179" s="74"/>
      <c r="DK179" s="74"/>
      <c r="DL179" s="74"/>
      <c r="DM179" s="74"/>
      <c r="DN179" s="74"/>
      <c r="DO179" s="74"/>
      <c r="DP179" s="74"/>
      <c r="DQ179" s="74"/>
      <c r="DR179" s="74"/>
      <c r="DS179" s="74"/>
      <c r="DT179" s="74"/>
      <c r="DU179" s="74"/>
      <c r="DV179" s="74"/>
      <c r="DW179" s="74"/>
      <c r="DX179" s="74"/>
      <c r="DY179" s="74"/>
      <c r="DZ179" s="74"/>
      <c r="EA179" s="74"/>
      <c r="EB179" s="74"/>
      <c r="EC179" s="74"/>
      <c r="ED179" s="74"/>
      <c r="EE179" s="74"/>
      <c r="EF179" s="74"/>
      <c r="EG179" s="74"/>
      <c r="EH179" s="74"/>
      <c r="EI179" s="74"/>
      <c r="EJ179" s="74"/>
      <c r="EK179" s="74"/>
      <c r="EL179" s="74"/>
      <c r="EM179" s="74"/>
      <c r="EN179" s="74"/>
      <c r="EO179" s="74"/>
      <c r="EP179" s="74"/>
      <c r="EQ179" s="74"/>
      <c r="ER179" s="74"/>
      <c r="ES179" s="74"/>
      <c r="ET179" s="74"/>
      <c r="EU179" s="74"/>
      <c r="EV179" s="74"/>
      <c r="EW179" s="74"/>
      <c r="EX179" s="74"/>
      <c r="EY179" s="74"/>
      <c r="EZ179" s="74"/>
      <c r="FA179" s="74"/>
      <c r="FB179" s="74"/>
      <c r="FC179" s="74"/>
      <c r="FD179" s="74"/>
      <c r="FE179" s="74"/>
      <c r="FF179" s="74"/>
      <c r="FG179" s="74"/>
      <c r="FH179" s="74"/>
      <c r="FI179" s="74"/>
      <c r="FJ179" s="74"/>
      <c r="FK179" s="74"/>
      <c r="FL179" s="74"/>
      <c r="FM179" s="74"/>
      <c r="FN179" s="74"/>
      <c r="FO179" s="74"/>
      <c r="FP179" s="74"/>
      <c r="FQ179" s="74"/>
      <c r="FR179" s="74"/>
      <c r="FS179" s="74"/>
      <c r="FT179" s="74"/>
      <c r="FU179" s="74"/>
      <c r="FV179" s="74"/>
      <c r="FW179" s="74"/>
      <c r="FX179" s="74"/>
      <c r="FY179" s="74"/>
      <c r="FZ179" s="74"/>
      <c r="GA179" s="74"/>
      <c r="GB179" s="74"/>
      <c r="GC179" s="74"/>
      <c r="GD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ht="29.4" customHeight="1">
      <c r="A180" s="77"/>
      <c r="B180" s="277">
        <v>2018</v>
      </c>
      <c r="C180" s="278"/>
      <c r="D180" s="78" t="s">
        <v>373</v>
      </c>
      <c r="E180" s="279" t="s">
        <v>374</v>
      </c>
      <c r="F180" s="286"/>
      <c r="G180" s="286"/>
      <c r="H180" s="78" t="s">
        <v>22</v>
      </c>
      <c r="I180" s="279" t="s">
        <v>17</v>
      </c>
      <c r="J180" s="278"/>
      <c r="K180" s="79" t="s">
        <v>18</v>
      </c>
      <c r="L180" s="79">
        <v>3</v>
      </c>
      <c r="M180" s="277"/>
      <c r="N180" s="278"/>
      <c r="O180" s="278"/>
      <c r="P180" s="79"/>
      <c r="Q180" s="80"/>
      <c r="R180" s="89"/>
      <c r="S180" s="89"/>
      <c r="T180" s="89"/>
      <c r="U180" s="89"/>
      <c r="V180" s="80">
        <f t="shared" si="2"/>
        <v>0</v>
      </c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1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1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1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1"/>
      <c r="DH180" s="81"/>
      <c r="DI180" s="81"/>
      <c r="DJ180" s="81"/>
      <c r="DK180" s="81"/>
      <c r="DL180" s="81"/>
      <c r="DM180" s="81"/>
      <c r="DN180" s="81"/>
      <c r="DO180" s="81"/>
      <c r="DP180" s="81"/>
      <c r="DQ180" s="81"/>
      <c r="DR180" s="81"/>
      <c r="DS180" s="81"/>
      <c r="DT180" s="81"/>
      <c r="DU180" s="81"/>
      <c r="DV180" s="81"/>
      <c r="DW180" s="81"/>
      <c r="DX180" s="81"/>
      <c r="DY180" s="81"/>
      <c r="DZ180" s="81"/>
      <c r="EA180" s="81"/>
      <c r="EB180" s="81"/>
      <c r="EC180" s="81"/>
      <c r="ED180" s="81"/>
      <c r="EE180" s="81"/>
      <c r="EF180" s="81"/>
      <c r="EG180" s="81"/>
      <c r="EH180" s="81"/>
      <c r="EI180" s="81"/>
      <c r="EJ180" s="81"/>
      <c r="EK180" s="81"/>
      <c r="EL180" s="81"/>
      <c r="EM180" s="81"/>
      <c r="EN180" s="81"/>
      <c r="EO180" s="81"/>
      <c r="EP180" s="81"/>
      <c r="EQ180" s="81"/>
      <c r="ER180" s="81"/>
      <c r="ES180" s="81"/>
      <c r="ET180" s="81"/>
      <c r="EU180" s="81"/>
      <c r="EV180" s="81"/>
      <c r="EW180" s="81"/>
      <c r="EX180" s="81"/>
      <c r="EY180" s="81"/>
      <c r="EZ180" s="81"/>
      <c r="FA180" s="81"/>
      <c r="FB180" s="81"/>
      <c r="FC180" s="81"/>
      <c r="FD180" s="81"/>
      <c r="FE180" s="81"/>
      <c r="FF180" s="81"/>
      <c r="FG180" s="81"/>
      <c r="FH180" s="81"/>
      <c r="FI180" s="81"/>
      <c r="FJ180" s="81"/>
      <c r="FK180" s="81"/>
      <c r="FL180" s="81"/>
      <c r="FM180" s="81"/>
      <c r="FN180" s="81"/>
      <c r="FO180" s="81"/>
      <c r="FP180" s="81"/>
      <c r="FQ180" s="81"/>
      <c r="FR180" s="81"/>
      <c r="FS180" s="81"/>
      <c r="FT180" s="81"/>
      <c r="FU180" s="81"/>
      <c r="FV180" s="81"/>
      <c r="FW180" s="81"/>
      <c r="FX180" s="81"/>
      <c r="FY180" s="81"/>
      <c r="FZ180" s="81"/>
      <c r="GA180" s="81"/>
      <c r="GB180" s="81"/>
      <c r="GC180" s="81"/>
      <c r="GD180" s="81"/>
      <c r="GE180" s="81"/>
      <c r="GF180" s="81"/>
      <c r="GG180" s="81"/>
      <c r="GH180" s="81"/>
      <c r="GI180" s="81"/>
      <c r="GJ180" s="81"/>
      <c r="GK180" s="81"/>
      <c r="GL180" s="81"/>
      <c r="GM180" s="81"/>
      <c r="GN180" s="81"/>
      <c r="GO180" s="81"/>
      <c r="GP180" s="81"/>
      <c r="GQ180" s="81"/>
      <c r="GR180" s="81"/>
      <c r="GS180" s="81"/>
      <c r="GT180" s="81"/>
      <c r="GU180" s="81"/>
      <c r="GV180" s="81"/>
      <c r="GW180" s="81"/>
      <c r="GX180" s="81"/>
      <c r="GY180" s="81"/>
      <c r="GZ180" s="81"/>
      <c r="HA180" s="81"/>
      <c r="HB180" s="81"/>
      <c r="HC180" s="81"/>
      <c r="HD180" s="81"/>
      <c r="HE180" s="81"/>
      <c r="HF180" s="81"/>
      <c r="HG180" s="81"/>
      <c r="HH180" s="81"/>
      <c r="HI180" s="81"/>
      <c r="HJ180" s="81"/>
      <c r="HK180" s="81"/>
      <c r="HL180" s="81"/>
      <c r="HM180" s="81"/>
      <c r="HN180" s="81"/>
      <c r="HO180" s="81"/>
      <c r="HP180" s="81"/>
      <c r="HQ180" s="81"/>
      <c r="HR180" s="81"/>
      <c r="HS180" s="81"/>
      <c r="HT180" s="81"/>
      <c r="HU180" s="81"/>
      <c r="HV180" s="81"/>
      <c r="HW180" s="81"/>
      <c r="HX180" s="81"/>
      <c r="HY180" s="81"/>
      <c r="HZ180" s="81"/>
      <c r="IA180" s="81"/>
      <c r="IB180" s="81"/>
      <c r="IC180" s="81"/>
      <c r="ID180" s="81"/>
      <c r="IE180" s="81"/>
      <c r="IF180" s="81"/>
      <c r="IG180" s="81"/>
      <c r="IH180" s="81"/>
      <c r="II180" s="81"/>
      <c r="IJ180" s="81"/>
      <c r="IK180" s="81"/>
      <c r="IL180" s="81"/>
      <c r="IM180" s="81"/>
      <c r="IN180" s="81"/>
      <c r="IO180" s="81"/>
      <c r="IP180" s="81"/>
      <c r="IQ180" s="81"/>
      <c r="IR180" s="81"/>
      <c r="IS180" s="81"/>
      <c r="IT180" s="81"/>
      <c r="IU180" s="81"/>
      <c r="IV180" s="81"/>
    </row>
    <row r="181" spans="1:256" ht="29.4" customHeight="1">
      <c r="A181" s="60"/>
      <c r="B181" s="280">
        <v>2018</v>
      </c>
      <c r="C181" s="281"/>
      <c r="D181" s="82" t="s">
        <v>375</v>
      </c>
      <c r="E181" s="282" t="s">
        <v>376</v>
      </c>
      <c r="F181" s="281"/>
      <c r="G181" s="281"/>
      <c r="H181" s="82" t="s">
        <v>22</v>
      </c>
      <c r="I181" s="282" t="s">
        <v>17</v>
      </c>
      <c r="J181" s="281"/>
      <c r="K181" s="83" t="s">
        <v>29</v>
      </c>
      <c r="L181" s="83">
        <v>4</v>
      </c>
      <c r="M181" s="280" t="s">
        <v>19</v>
      </c>
      <c r="N181" s="281"/>
      <c r="O181" s="281"/>
      <c r="P181" s="83" t="s">
        <v>18</v>
      </c>
      <c r="Q181" s="86"/>
      <c r="R181" s="68"/>
      <c r="S181" s="68"/>
      <c r="T181" s="68"/>
      <c r="U181" s="68"/>
      <c r="V181" s="67">
        <f t="shared" si="2"/>
        <v>0</v>
      </c>
    </row>
    <row r="182" spans="1:256" ht="29.4" customHeight="1">
      <c r="A182" s="60"/>
      <c r="B182" s="280">
        <v>2018</v>
      </c>
      <c r="C182" s="281"/>
      <c r="D182" s="82" t="s">
        <v>377</v>
      </c>
      <c r="E182" s="282" t="s">
        <v>378</v>
      </c>
      <c r="F182" s="281"/>
      <c r="G182" s="281"/>
      <c r="H182" s="82" t="s">
        <v>22</v>
      </c>
      <c r="I182" s="282" t="s">
        <v>17</v>
      </c>
      <c r="J182" s="281"/>
      <c r="K182" s="83" t="s">
        <v>29</v>
      </c>
      <c r="L182" s="83">
        <v>4</v>
      </c>
      <c r="M182" s="280" t="s">
        <v>19</v>
      </c>
      <c r="N182" s="281"/>
      <c r="O182" s="281"/>
      <c r="P182" s="83" t="s">
        <v>18</v>
      </c>
      <c r="Q182" s="86"/>
      <c r="R182" s="68"/>
      <c r="S182" s="68"/>
      <c r="T182" s="68"/>
      <c r="U182" s="68"/>
      <c r="V182" s="67">
        <f t="shared" si="2"/>
        <v>0</v>
      </c>
    </row>
    <row r="183" spans="1:256" ht="29.4" customHeight="1">
      <c r="A183" s="60"/>
      <c r="B183" s="280">
        <v>2018</v>
      </c>
      <c r="C183" s="281"/>
      <c r="D183" s="82" t="s">
        <v>379</v>
      </c>
      <c r="E183" s="282" t="s">
        <v>380</v>
      </c>
      <c r="F183" s="281"/>
      <c r="G183" s="281"/>
      <c r="H183" s="82" t="s">
        <v>22</v>
      </c>
      <c r="I183" s="282" t="s">
        <v>17</v>
      </c>
      <c r="J183" s="281"/>
      <c r="K183" s="83" t="s">
        <v>29</v>
      </c>
      <c r="L183" s="83">
        <v>4</v>
      </c>
      <c r="M183" s="280" t="s">
        <v>19</v>
      </c>
      <c r="N183" s="281"/>
      <c r="O183" s="281"/>
      <c r="P183" s="83" t="s">
        <v>18</v>
      </c>
      <c r="Q183" s="86"/>
      <c r="R183" s="68"/>
      <c r="S183" s="68"/>
      <c r="T183" s="68"/>
      <c r="U183" s="68"/>
      <c r="V183" s="67">
        <f t="shared" si="2"/>
        <v>0</v>
      </c>
    </row>
    <row r="184" spans="1:256" ht="29.4" customHeight="1">
      <c r="A184" s="77"/>
      <c r="B184" s="277">
        <v>2018</v>
      </c>
      <c r="C184" s="278"/>
      <c r="D184" s="78" t="s">
        <v>381</v>
      </c>
      <c r="E184" s="279" t="s">
        <v>382</v>
      </c>
      <c r="F184" s="278"/>
      <c r="G184" s="278"/>
      <c r="H184" s="78" t="s">
        <v>22</v>
      </c>
      <c r="I184" s="279" t="s">
        <v>17</v>
      </c>
      <c r="J184" s="278"/>
      <c r="K184" s="79" t="s">
        <v>18</v>
      </c>
      <c r="L184" s="79">
        <v>3</v>
      </c>
      <c r="M184" s="277"/>
      <c r="N184" s="278"/>
      <c r="O184" s="278"/>
      <c r="P184" s="79"/>
      <c r="Q184" s="80">
        <f>Q185+Q186+Q187+Q188+Q189+Q190+Q191+Q192+Q193+Q194+Q195+Q196+Q197+Q198+Q199+Q200+Q201+Q202+Q203+Q204+Q205+Q206+Q207+Q208+Q209+Q210+Q211+Q212+Q213</f>
        <v>0</v>
      </c>
      <c r="R184" s="89"/>
      <c r="S184" s="89"/>
      <c r="T184" s="89"/>
      <c r="U184" s="89"/>
      <c r="V184" s="80">
        <f t="shared" si="2"/>
        <v>0</v>
      </c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1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1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1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1"/>
      <c r="DH184" s="81"/>
      <c r="DI184" s="81"/>
      <c r="DJ184" s="81"/>
      <c r="DK184" s="81"/>
      <c r="DL184" s="81"/>
      <c r="DM184" s="81"/>
      <c r="DN184" s="81"/>
      <c r="DO184" s="81"/>
      <c r="DP184" s="81"/>
      <c r="DQ184" s="81"/>
      <c r="DR184" s="81"/>
      <c r="DS184" s="81"/>
      <c r="DT184" s="81"/>
      <c r="DU184" s="81"/>
      <c r="DV184" s="81"/>
      <c r="DW184" s="81"/>
      <c r="DX184" s="81"/>
      <c r="DY184" s="81"/>
      <c r="DZ184" s="81"/>
      <c r="EA184" s="81"/>
      <c r="EB184" s="81"/>
      <c r="EC184" s="81"/>
      <c r="ED184" s="81"/>
      <c r="EE184" s="81"/>
      <c r="EF184" s="81"/>
      <c r="EG184" s="81"/>
      <c r="EH184" s="81"/>
      <c r="EI184" s="81"/>
      <c r="EJ184" s="81"/>
      <c r="EK184" s="81"/>
      <c r="EL184" s="81"/>
      <c r="EM184" s="81"/>
      <c r="EN184" s="81"/>
      <c r="EO184" s="81"/>
      <c r="EP184" s="81"/>
      <c r="EQ184" s="81"/>
      <c r="ER184" s="81"/>
      <c r="ES184" s="81"/>
      <c r="ET184" s="81"/>
      <c r="EU184" s="81"/>
      <c r="EV184" s="81"/>
      <c r="EW184" s="81"/>
      <c r="EX184" s="81"/>
      <c r="EY184" s="81"/>
      <c r="EZ184" s="81"/>
      <c r="FA184" s="81"/>
      <c r="FB184" s="81"/>
      <c r="FC184" s="81"/>
      <c r="FD184" s="81"/>
      <c r="FE184" s="81"/>
      <c r="FF184" s="81"/>
      <c r="FG184" s="81"/>
      <c r="FH184" s="81"/>
      <c r="FI184" s="81"/>
      <c r="FJ184" s="81"/>
      <c r="FK184" s="81"/>
      <c r="FL184" s="81"/>
      <c r="FM184" s="81"/>
      <c r="FN184" s="81"/>
      <c r="FO184" s="81"/>
      <c r="FP184" s="81"/>
      <c r="FQ184" s="81"/>
      <c r="FR184" s="81"/>
      <c r="FS184" s="81"/>
      <c r="FT184" s="81"/>
      <c r="FU184" s="81"/>
      <c r="FV184" s="81"/>
      <c r="FW184" s="81"/>
      <c r="FX184" s="81"/>
      <c r="FY184" s="81"/>
      <c r="FZ184" s="81"/>
      <c r="GA184" s="81"/>
      <c r="GB184" s="81"/>
      <c r="GC184" s="81"/>
      <c r="GD184" s="81"/>
      <c r="GE184" s="81"/>
      <c r="GF184" s="81"/>
      <c r="GG184" s="81"/>
      <c r="GH184" s="81"/>
      <c r="GI184" s="81"/>
      <c r="GJ184" s="81"/>
      <c r="GK184" s="81"/>
      <c r="GL184" s="81"/>
      <c r="GM184" s="81"/>
      <c r="GN184" s="81"/>
      <c r="GO184" s="81"/>
      <c r="GP184" s="81"/>
      <c r="GQ184" s="81"/>
      <c r="GR184" s="81"/>
      <c r="GS184" s="81"/>
      <c r="GT184" s="81"/>
      <c r="GU184" s="81"/>
      <c r="GV184" s="81"/>
      <c r="GW184" s="81"/>
      <c r="GX184" s="81"/>
      <c r="GY184" s="81"/>
      <c r="GZ184" s="81"/>
      <c r="HA184" s="81"/>
      <c r="HB184" s="81"/>
      <c r="HC184" s="81"/>
      <c r="HD184" s="81"/>
      <c r="HE184" s="81"/>
      <c r="HF184" s="81"/>
      <c r="HG184" s="81"/>
      <c r="HH184" s="81"/>
      <c r="HI184" s="81"/>
      <c r="HJ184" s="81"/>
      <c r="HK184" s="81"/>
      <c r="HL184" s="81"/>
      <c r="HM184" s="81"/>
      <c r="HN184" s="81"/>
      <c r="HO184" s="81"/>
      <c r="HP184" s="81"/>
      <c r="HQ184" s="81"/>
      <c r="HR184" s="81"/>
      <c r="HS184" s="81"/>
      <c r="HT184" s="81"/>
      <c r="HU184" s="81"/>
      <c r="HV184" s="81"/>
      <c r="HW184" s="81"/>
      <c r="HX184" s="81"/>
      <c r="HY184" s="81"/>
      <c r="HZ184" s="81"/>
      <c r="IA184" s="81"/>
      <c r="IB184" s="81"/>
      <c r="IC184" s="81"/>
      <c r="ID184" s="81"/>
      <c r="IE184" s="81"/>
      <c r="IF184" s="81"/>
      <c r="IG184" s="81"/>
      <c r="IH184" s="81"/>
      <c r="II184" s="81"/>
      <c r="IJ184" s="81"/>
      <c r="IK184" s="81"/>
      <c r="IL184" s="81"/>
      <c r="IM184" s="81"/>
      <c r="IN184" s="81"/>
      <c r="IO184" s="81"/>
      <c r="IP184" s="81"/>
      <c r="IQ184" s="81"/>
      <c r="IR184" s="81"/>
      <c r="IS184" s="81"/>
      <c r="IT184" s="81"/>
      <c r="IU184" s="81"/>
      <c r="IV184" s="81"/>
    </row>
    <row r="185" spans="1:256" ht="29.4" customHeight="1">
      <c r="A185" s="60"/>
      <c r="B185" s="280">
        <v>2018</v>
      </c>
      <c r="C185" s="281"/>
      <c r="D185" s="82" t="s">
        <v>383</v>
      </c>
      <c r="E185" s="282" t="s">
        <v>384</v>
      </c>
      <c r="F185" s="281"/>
      <c r="G185" s="281"/>
      <c r="H185" s="82" t="s">
        <v>22</v>
      </c>
      <c r="I185" s="282" t="s">
        <v>17</v>
      </c>
      <c r="J185" s="281"/>
      <c r="K185" s="83" t="s">
        <v>29</v>
      </c>
      <c r="L185" s="83">
        <v>4</v>
      </c>
      <c r="M185" s="280" t="s">
        <v>19</v>
      </c>
      <c r="N185" s="281"/>
      <c r="O185" s="281"/>
      <c r="P185" s="83" t="s">
        <v>18</v>
      </c>
      <c r="Q185" s="86"/>
      <c r="R185" s="68"/>
      <c r="S185" s="68"/>
      <c r="T185" s="68"/>
      <c r="U185" s="68"/>
      <c r="V185" s="67">
        <f t="shared" si="2"/>
        <v>0</v>
      </c>
    </row>
    <row r="186" spans="1:256" ht="29.4" customHeight="1">
      <c r="A186" s="60"/>
      <c r="B186" s="280">
        <v>2018</v>
      </c>
      <c r="C186" s="281"/>
      <c r="D186" s="82" t="s">
        <v>385</v>
      </c>
      <c r="E186" s="282" t="s">
        <v>386</v>
      </c>
      <c r="F186" s="281"/>
      <c r="G186" s="281"/>
      <c r="H186" s="82" t="s">
        <v>22</v>
      </c>
      <c r="I186" s="282" t="s">
        <v>17</v>
      </c>
      <c r="J186" s="281"/>
      <c r="K186" s="83" t="s">
        <v>29</v>
      </c>
      <c r="L186" s="83">
        <v>4</v>
      </c>
      <c r="M186" s="280" t="s">
        <v>19</v>
      </c>
      <c r="N186" s="281"/>
      <c r="O186" s="281"/>
      <c r="P186" s="83" t="s">
        <v>18</v>
      </c>
      <c r="Q186" s="86"/>
      <c r="R186" s="68"/>
      <c r="S186" s="68"/>
      <c r="T186" s="68"/>
      <c r="U186" s="68"/>
      <c r="V186" s="67">
        <f t="shared" si="2"/>
        <v>0</v>
      </c>
    </row>
    <row r="187" spans="1:256" ht="29.4" customHeight="1">
      <c r="A187" s="60"/>
      <c r="B187" s="280">
        <v>2018</v>
      </c>
      <c r="C187" s="281"/>
      <c r="D187" s="82" t="s">
        <v>387</v>
      </c>
      <c r="E187" s="282" t="s">
        <v>388</v>
      </c>
      <c r="F187" s="281"/>
      <c r="G187" s="281"/>
      <c r="H187" s="82" t="s">
        <v>22</v>
      </c>
      <c r="I187" s="282" t="s">
        <v>17</v>
      </c>
      <c r="J187" s="281"/>
      <c r="K187" s="83" t="s">
        <v>29</v>
      </c>
      <c r="L187" s="83">
        <v>4</v>
      </c>
      <c r="M187" s="280" t="s">
        <v>19</v>
      </c>
      <c r="N187" s="281"/>
      <c r="O187" s="281"/>
      <c r="P187" s="83" t="s">
        <v>18</v>
      </c>
      <c r="Q187" s="86"/>
      <c r="R187" s="68"/>
      <c r="S187" s="68"/>
      <c r="T187" s="68"/>
      <c r="U187" s="68"/>
      <c r="V187" s="67">
        <f t="shared" si="2"/>
        <v>0</v>
      </c>
    </row>
    <row r="188" spans="1:256" ht="29.4" customHeight="1">
      <c r="A188" s="60"/>
      <c r="B188" s="280">
        <v>2018</v>
      </c>
      <c r="C188" s="281"/>
      <c r="D188" s="82" t="s">
        <v>389</v>
      </c>
      <c r="E188" s="282" t="s">
        <v>390</v>
      </c>
      <c r="F188" s="281"/>
      <c r="G188" s="281"/>
      <c r="H188" s="82" t="s">
        <v>22</v>
      </c>
      <c r="I188" s="282" t="s">
        <v>17</v>
      </c>
      <c r="J188" s="281"/>
      <c r="K188" s="83" t="s">
        <v>29</v>
      </c>
      <c r="L188" s="83">
        <v>4</v>
      </c>
      <c r="M188" s="280" t="s">
        <v>19</v>
      </c>
      <c r="N188" s="281"/>
      <c r="O188" s="281"/>
      <c r="P188" s="83" t="s">
        <v>18</v>
      </c>
      <c r="Q188" s="86"/>
      <c r="R188" s="68"/>
      <c r="S188" s="68"/>
      <c r="T188" s="68"/>
      <c r="U188" s="68"/>
      <c r="V188" s="67">
        <f t="shared" si="2"/>
        <v>0</v>
      </c>
    </row>
    <row r="189" spans="1:256" ht="29.4" customHeight="1">
      <c r="A189" s="60"/>
      <c r="B189" s="280">
        <v>2018</v>
      </c>
      <c r="C189" s="281"/>
      <c r="D189" s="82" t="s">
        <v>391</v>
      </c>
      <c r="E189" s="282" t="s">
        <v>392</v>
      </c>
      <c r="F189" s="281"/>
      <c r="G189" s="281"/>
      <c r="H189" s="82" t="s">
        <v>22</v>
      </c>
      <c r="I189" s="282" t="s">
        <v>17</v>
      </c>
      <c r="J189" s="281"/>
      <c r="K189" s="83" t="s">
        <v>29</v>
      </c>
      <c r="L189" s="83">
        <v>4</v>
      </c>
      <c r="M189" s="280" t="s">
        <v>19</v>
      </c>
      <c r="N189" s="281"/>
      <c r="O189" s="281"/>
      <c r="P189" s="83" t="s">
        <v>18</v>
      </c>
      <c r="Q189" s="86"/>
      <c r="R189" s="68"/>
      <c r="S189" s="68"/>
      <c r="T189" s="68"/>
      <c r="U189" s="68"/>
      <c r="V189" s="67">
        <f t="shared" si="2"/>
        <v>0</v>
      </c>
    </row>
    <row r="190" spans="1:256" ht="29.4" customHeight="1">
      <c r="A190" s="60"/>
      <c r="B190" s="280">
        <v>2018</v>
      </c>
      <c r="C190" s="281"/>
      <c r="D190" s="82" t="s">
        <v>393</v>
      </c>
      <c r="E190" s="282" t="s">
        <v>394</v>
      </c>
      <c r="F190" s="281"/>
      <c r="G190" s="281"/>
      <c r="H190" s="82" t="s">
        <v>22</v>
      </c>
      <c r="I190" s="282" t="s">
        <v>17</v>
      </c>
      <c r="J190" s="281"/>
      <c r="K190" s="83" t="s">
        <v>29</v>
      </c>
      <c r="L190" s="83">
        <v>4</v>
      </c>
      <c r="M190" s="280" t="s">
        <v>19</v>
      </c>
      <c r="N190" s="281"/>
      <c r="O190" s="281"/>
      <c r="P190" s="83" t="s">
        <v>18</v>
      </c>
      <c r="Q190" s="86"/>
      <c r="R190" s="68"/>
      <c r="S190" s="68"/>
      <c r="T190" s="68"/>
      <c r="U190" s="68"/>
      <c r="V190" s="67">
        <f t="shared" si="2"/>
        <v>0</v>
      </c>
    </row>
    <row r="191" spans="1:256" ht="29.4" customHeight="1">
      <c r="A191" s="60"/>
      <c r="B191" s="280">
        <v>2018</v>
      </c>
      <c r="C191" s="281"/>
      <c r="D191" s="82" t="s">
        <v>395</v>
      </c>
      <c r="E191" s="282" t="s">
        <v>396</v>
      </c>
      <c r="F191" s="281"/>
      <c r="G191" s="281"/>
      <c r="H191" s="82" t="s">
        <v>22</v>
      </c>
      <c r="I191" s="282" t="s">
        <v>17</v>
      </c>
      <c r="J191" s="281"/>
      <c r="K191" s="83" t="s">
        <v>29</v>
      </c>
      <c r="L191" s="83">
        <v>4</v>
      </c>
      <c r="M191" s="280" t="s">
        <v>19</v>
      </c>
      <c r="N191" s="281"/>
      <c r="O191" s="281"/>
      <c r="P191" s="83" t="s">
        <v>18</v>
      </c>
      <c r="Q191" s="86"/>
      <c r="R191" s="68"/>
      <c r="S191" s="68"/>
      <c r="T191" s="68"/>
      <c r="U191" s="68"/>
      <c r="V191" s="67">
        <f t="shared" si="2"/>
        <v>0</v>
      </c>
    </row>
    <row r="192" spans="1:256" ht="29.4" customHeight="1">
      <c r="A192" s="60"/>
      <c r="B192" s="280">
        <v>2018</v>
      </c>
      <c r="C192" s="281"/>
      <c r="D192" s="82" t="s">
        <v>397</v>
      </c>
      <c r="E192" s="282" t="s">
        <v>398</v>
      </c>
      <c r="F192" s="281"/>
      <c r="G192" s="281"/>
      <c r="H192" s="82" t="s">
        <v>22</v>
      </c>
      <c r="I192" s="282" t="s">
        <v>17</v>
      </c>
      <c r="J192" s="281"/>
      <c r="K192" s="83" t="s">
        <v>29</v>
      </c>
      <c r="L192" s="83">
        <v>4</v>
      </c>
      <c r="M192" s="280" t="s">
        <v>19</v>
      </c>
      <c r="N192" s="281"/>
      <c r="O192" s="281"/>
      <c r="P192" s="83" t="s">
        <v>18</v>
      </c>
      <c r="Q192" s="86"/>
      <c r="R192" s="68"/>
      <c r="S192" s="68"/>
      <c r="T192" s="68"/>
      <c r="U192" s="68"/>
      <c r="V192" s="67">
        <f t="shared" si="2"/>
        <v>0</v>
      </c>
    </row>
    <row r="193" spans="1:22" ht="29.4" customHeight="1">
      <c r="A193" s="60"/>
      <c r="B193" s="280">
        <v>2018</v>
      </c>
      <c r="C193" s="281"/>
      <c r="D193" s="82" t="s">
        <v>399</v>
      </c>
      <c r="E193" s="282" t="s">
        <v>400</v>
      </c>
      <c r="F193" s="281"/>
      <c r="G193" s="281"/>
      <c r="H193" s="82" t="s">
        <v>22</v>
      </c>
      <c r="I193" s="282" t="s">
        <v>17</v>
      </c>
      <c r="J193" s="281"/>
      <c r="K193" s="83" t="s">
        <v>29</v>
      </c>
      <c r="L193" s="83">
        <v>4</v>
      </c>
      <c r="M193" s="280" t="s">
        <v>19</v>
      </c>
      <c r="N193" s="281"/>
      <c r="O193" s="281"/>
      <c r="P193" s="83" t="s">
        <v>18</v>
      </c>
      <c r="Q193" s="86"/>
      <c r="R193" s="68"/>
      <c r="S193" s="68"/>
      <c r="T193" s="68"/>
      <c r="U193" s="68"/>
      <c r="V193" s="67">
        <f t="shared" si="2"/>
        <v>0</v>
      </c>
    </row>
    <row r="194" spans="1:22" ht="29.4" customHeight="1">
      <c r="A194" s="60"/>
      <c r="B194" s="280">
        <v>2018</v>
      </c>
      <c r="C194" s="281"/>
      <c r="D194" s="82" t="s">
        <v>401</v>
      </c>
      <c r="E194" s="282" t="s">
        <v>402</v>
      </c>
      <c r="F194" s="281"/>
      <c r="G194" s="281"/>
      <c r="H194" s="82" t="s">
        <v>22</v>
      </c>
      <c r="I194" s="282" t="s">
        <v>17</v>
      </c>
      <c r="J194" s="281"/>
      <c r="K194" s="83" t="s">
        <v>29</v>
      </c>
      <c r="L194" s="83">
        <v>4</v>
      </c>
      <c r="M194" s="280" t="s">
        <v>19</v>
      </c>
      <c r="N194" s="281"/>
      <c r="O194" s="281"/>
      <c r="P194" s="83" t="s">
        <v>18</v>
      </c>
      <c r="Q194" s="86"/>
      <c r="R194" s="68"/>
      <c r="S194" s="68"/>
      <c r="T194" s="68"/>
      <c r="U194" s="68"/>
      <c r="V194" s="67">
        <f t="shared" si="2"/>
        <v>0</v>
      </c>
    </row>
    <row r="195" spans="1:22" ht="29.4" customHeight="1">
      <c r="A195" s="60"/>
      <c r="B195" s="280">
        <v>2018</v>
      </c>
      <c r="C195" s="281"/>
      <c r="D195" s="82" t="s">
        <v>403</v>
      </c>
      <c r="E195" s="282" t="s">
        <v>404</v>
      </c>
      <c r="F195" s="281"/>
      <c r="G195" s="281"/>
      <c r="H195" s="82" t="s">
        <v>22</v>
      </c>
      <c r="I195" s="282" t="s">
        <v>17</v>
      </c>
      <c r="J195" s="281"/>
      <c r="K195" s="83" t="s">
        <v>29</v>
      </c>
      <c r="L195" s="83">
        <v>4</v>
      </c>
      <c r="M195" s="280" t="s">
        <v>19</v>
      </c>
      <c r="N195" s="281"/>
      <c r="O195" s="281"/>
      <c r="P195" s="83" t="s">
        <v>18</v>
      </c>
      <c r="Q195" s="86"/>
      <c r="R195" s="68"/>
      <c r="S195" s="68"/>
      <c r="T195" s="68"/>
      <c r="U195" s="68"/>
      <c r="V195" s="67">
        <f t="shared" si="2"/>
        <v>0</v>
      </c>
    </row>
    <row r="196" spans="1:22" ht="29.4" customHeight="1">
      <c r="A196" s="60"/>
      <c r="B196" s="280">
        <v>2018</v>
      </c>
      <c r="C196" s="281"/>
      <c r="D196" s="82" t="s">
        <v>405</v>
      </c>
      <c r="E196" s="282" t="s">
        <v>406</v>
      </c>
      <c r="F196" s="281"/>
      <c r="G196" s="281"/>
      <c r="H196" s="82" t="s">
        <v>22</v>
      </c>
      <c r="I196" s="282" t="s">
        <v>17</v>
      </c>
      <c r="J196" s="281"/>
      <c r="K196" s="83" t="s">
        <v>29</v>
      </c>
      <c r="L196" s="83">
        <v>4</v>
      </c>
      <c r="M196" s="280" t="s">
        <v>19</v>
      </c>
      <c r="N196" s="281"/>
      <c r="O196" s="281"/>
      <c r="P196" s="83" t="s">
        <v>18</v>
      </c>
      <c r="Q196" s="86"/>
      <c r="R196" s="68"/>
      <c r="S196" s="68"/>
      <c r="T196" s="68"/>
      <c r="U196" s="68"/>
      <c r="V196" s="67">
        <f t="shared" si="2"/>
        <v>0</v>
      </c>
    </row>
    <row r="197" spans="1:22" ht="29.4" customHeight="1">
      <c r="A197" s="60"/>
      <c r="B197" s="280">
        <v>2018</v>
      </c>
      <c r="C197" s="281"/>
      <c r="D197" s="82" t="s">
        <v>407</v>
      </c>
      <c r="E197" s="282" t="s">
        <v>408</v>
      </c>
      <c r="F197" s="281"/>
      <c r="G197" s="281"/>
      <c r="H197" s="82" t="s">
        <v>22</v>
      </c>
      <c r="I197" s="282" t="s">
        <v>17</v>
      </c>
      <c r="J197" s="281"/>
      <c r="K197" s="83" t="s">
        <v>29</v>
      </c>
      <c r="L197" s="83">
        <v>4</v>
      </c>
      <c r="M197" s="280" t="s">
        <v>19</v>
      </c>
      <c r="N197" s="281"/>
      <c r="O197" s="281"/>
      <c r="P197" s="83" t="s">
        <v>18</v>
      </c>
      <c r="Q197" s="86"/>
      <c r="R197" s="68"/>
      <c r="S197" s="68"/>
      <c r="T197" s="68"/>
      <c r="U197" s="68"/>
      <c r="V197" s="67">
        <f t="shared" si="2"/>
        <v>0</v>
      </c>
    </row>
    <row r="198" spans="1:22" ht="29.4" customHeight="1">
      <c r="A198" s="60"/>
      <c r="B198" s="280">
        <v>2018</v>
      </c>
      <c r="C198" s="281"/>
      <c r="D198" s="82" t="s">
        <v>409</v>
      </c>
      <c r="E198" s="282" t="s">
        <v>410</v>
      </c>
      <c r="F198" s="281"/>
      <c r="G198" s="281"/>
      <c r="H198" s="82" t="s">
        <v>22</v>
      </c>
      <c r="I198" s="282" t="s">
        <v>17</v>
      </c>
      <c r="J198" s="281"/>
      <c r="K198" s="83" t="s">
        <v>29</v>
      </c>
      <c r="L198" s="83">
        <v>4</v>
      </c>
      <c r="M198" s="280" t="s">
        <v>19</v>
      </c>
      <c r="N198" s="281"/>
      <c r="O198" s="281"/>
      <c r="P198" s="83" t="s">
        <v>18</v>
      </c>
      <c r="Q198" s="86"/>
      <c r="R198" s="68"/>
      <c r="S198" s="68"/>
      <c r="T198" s="68"/>
      <c r="U198" s="68"/>
      <c r="V198" s="67">
        <f t="shared" ref="V198:V217" si="3">Q198+R198+S198+T198+U198</f>
        <v>0</v>
      </c>
    </row>
    <row r="199" spans="1:22" ht="29.4" customHeight="1">
      <c r="A199" s="60"/>
      <c r="B199" s="280">
        <v>2018</v>
      </c>
      <c r="C199" s="281"/>
      <c r="D199" s="82" t="s">
        <v>411</v>
      </c>
      <c r="E199" s="282" t="s">
        <v>412</v>
      </c>
      <c r="F199" s="281"/>
      <c r="G199" s="281"/>
      <c r="H199" s="82" t="s">
        <v>22</v>
      </c>
      <c r="I199" s="282" t="s">
        <v>17</v>
      </c>
      <c r="J199" s="281"/>
      <c r="K199" s="83" t="s">
        <v>29</v>
      </c>
      <c r="L199" s="83">
        <v>4</v>
      </c>
      <c r="M199" s="280" t="s">
        <v>19</v>
      </c>
      <c r="N199" s="281"/>
      <c r="O199" s="281"/>
      <c r="P199" s="83" t="s">
        <v>18</v>
      </c>
      <c r="Q199" s="86"/>
      <c r="R199" s="68"/>
      <c r="S199" s="68"/>
      <c r="T199" s="68"/>
      <c r="U199" s="68"/>
      <c r="V199" s="67">
        <f t="shared" si="3"/>
        <v>0</v>
      </c>
    </row>
    <row r="200" spans="1:22" ht="29.4" customHeight="1">
      <c r="A200" s="60"/>
      <c r="B200" s="280">
        <v>2018</v>
      </c>
      <c r="C200" s="281"/>
      <c r="D200" s="82" t="s">
        <v>413</v>
      </c>
      <c r="E200" s="282" t="s">
        <v>414</v>
      </c>
      <c r="F200" s="281"/>
      <c r="G200" s="281"/>
      <c r="H200" s="82" t="s">
        <v>22</v>
      </c>
      <c r="I200" s="282" t="s">
        <v>17</v>
      </c>
      <c r="J200" s="281"/>
      <c r="K200" s="83" t="s">
        <v>29</v>
      </c>
      <c r="L200" s="83">
        <v>4</v>
      </c>
      <c r="M200" s="280" t="s">
        <v>19</v>
      </c>
      <c r="N200" s="281"/>
      <c r="O200" s="281"/>
      <c r="P200" s="83" t="s">
        <v>18</v>
      </c>
      <c r="Q200" s="86"/>
      <c r="R200" s="68"/>
      <c r="S200" s="68"/>
      <c r="T200" s="68"/>
      <c r="U200" s="68"/>
      <c r="V200" s="67">
        <f t="shared" si="3"/>
        <v>0</v>
      </c>
    </row>
    <row r="201" spans="1:22" ht="29.4" customHeight="1">
      <c r="A201" s="60"/>
      <c r="B201" s="280">
        <v>2018</v>
      </c>
      <c r="C201" s="281"/>
      <c r="D201" s="82" t="s">
        <v>415</v>
      </c>
      <c r="E201" s="282" t="s">
        <v>416</v>
      </c>
      <c r="F201" s="281"/>
      <c r="G201" s="281"/>
      <c r="H201" s="82" t="s">
        <v>22</v>
      </c>
      <c r="I201" s="282" t="s">
        <v>17</v>
      </c>
      <c r="J201" s="281"/>
      <c r="K201" s="83" t="s">
        <v>29</v>
      </c>
      <c r="L201" s="83">
        <v>4</v>
      </c>
      <c r="M201" s="280" t="s">
        <v>19</v>
      </c>
      <c r="N201" s="281"/>
      <c r="O201" s="281"/>
      <c r="P201" s="83" t="s">
        <v>18</v>
      </c>
      <c r="Q201" s="86"/>
      <c r="R201" s="68"/>
      <c r="S201" s="68"/>
      <c r="T201" s="68"/>
      <c r="U201" s="68"/>
      <c r="V201" s="67">
        <f t="shared" si="3"/>
        <v>0</v>
      </c>
    </row>
    <row r="202" spans="1:22" ht="29.4" customHeight="1">
      <c r="A202" s="60"/>
      <c r="B202" s="280">
        <v>2018</v>
      </c>
      <c r="C202" s="281"/>
      <c r="D202" s="82" t="s">
        <v>417</v>
      </c>
      <c r="E202" s="282" t="s">
        <v>418</v>
      </c>
      <c r="F202" s="281"/>
      <c r="G202" s="281"/>
      <c r="H202" s="82" t="s">
        <v>22</v>
      </c>
      <c r="I202" s="282" t="s">
        <v>17</v>
      </c>
      <c r="J202" s="281"/>
      <c r="K202" s="83" t="s">
        <v>29</v>
      </c>
      <c r="L202" s="83">
        <v>4</v>
      </c>
      <c r="M202" s="280" t="s">
        <v>19</v>
      </c>
      <c r="N202" s="281"/>
      <c r="O202" s="281"/>
      <c r="P202" s="83" t="s">
        <v>18</v>
      </c>
      <c r="Q202" s="86"/>
      <c r="R202" s="68"/>
      <c r="S202" s="68"/>
      <c r="T202" s="68"/>
      <c r="U202" s="68"/>
      <c r="V202" s="67">
        <f t="shared" si="3"/>
        <v>0</v>
      </c>
    </row>
    <row r="203" spans="1:22" ht="29.4" customHeight="1">
      <c r="A203" s="60"/>
      <c r="B203" s="280">
        <v>2018</v>
      </c>
      <c r="C203" s="281"/>
      <c r="D203" s="82" t="s">
        <v>419</v>
      </c>
      <c r="E203" s="282" t="s">
        <v>420</v>
      </c>
      <c r="F203" s="281"/>
      <c r="G203" s="281"/>
      <c r="H203" s="82" t="s">
        <v>22</v>
      </c>
      <c r="I203" s="282" t="s">
        <v>17</v>
      </c>
      <c r="J203" s="281"/>
      <c r="K203" s="83" t="s">
        <v>29</v>
      </c>
      <c r="L203" s="83">
        <v>4</v>
      </c>
      <c r="M203" s="280" t="s">
        <v>19</v>
      </c>
      <c r="N203" s="281"/>
      <c r="O203" s="281"/>
      <c r="P203" s="83" t="s">
        <v>18</v>
      </c>
      <c r="Q203" s="86"/>
      <c r="R203" s="68"/>
      <c r="S203" s="68"/>
      <c r="T203" s="68"/>
      <c r="U203" s="68"/>
      <c r="V203" s="67">
        <f t="shared" si="3"/>
        <v>0</v>
      </c>
    </row>
    <row r="204" spans="1:22" ht="29.4" customHeight="1">
      <c r="A204" s="60"/>
      <c r="B204" s="280">
        <v>2018</v>
      </c>
      <c r="C204" s="281"/>
      <c r="D204" s="82" t="s">
        <v>421</v>
      </c>
      <c r="E204" s="282" t="s">
        <v>422</v>
      </c>
      <c r="F204" s="281"/>
      <c r="G204" s="281"/>
      <c r="H204" s="82" t="s">
        <v>22</v>
      </c>
      <c r="I204" s="282" t="s">
        <v>17</v>
      </c>
      <c r="J204" s="281"/>
      <c r="K204" s="83" t="s">
        <v>29</v>
      </c>
      <c r="L204" s="83">
        <v>4</v>
      </c>
      <c r="M204" s="280" t="s">
        <v>19</v>
      </c>
      <c r="N204" s="281"/>
      <c r="O204" s="281"/>
      <c r="P204" s="83" t="s">
        <v>18</v>
      </c>
      <c r="Q204" s="86"/>
      <c r="R204" s="68"/>
      <c r="S204" s="68"/>
      <c r="T204" s="68"/>
      <c r="U204" s="68"/>
      <c r="V204" s="67">
        <f t="shared" si="3"/>
        <v>0</v>
      </c>
    </row>
    <row r="205" spans="1:22" ht="29.4" customHeight="1">
      <c r="A205" s="60"/>
      <c r="B205" s="280">
        <v>2018</v>
      </c>
      <c r="C205" s="281"/>
      <c r="D205" s="82" t="s">
        <v>423</v>
      </c>
      <c r="E205" s="282" t="s">
        <v>424</v>
      </c>
      <c r="F205" s="281"/>
      <c r="G205" s="281"/>
      <c r="H205" s="82" t="s">
        <v>22</v>
      </c>
      <c r="I205" s="282" t="s">
        <v>17</v>
      </c>
      <c r="J205" s="281"/>
      <c r="K205" s="83" t="s">
        <v>29</v>
      </c>
      <c r="L205" s="83">
        <v>4</v>
      </c>
      <c r="M205" s="280" t="s">
        <v>19</v>
      </c>
      <c r="N205" s="281"/>
      <c r="O205" s="281"/>
      <c r="P205" s="83" t="s">
        <v>18</v>
      </c>
      <c r="Q205" s="86"/>
      <c r="R205" s="68"/>
      <c r="S205" s="68"/>
      <c r="T205" s="68"/>
      <c r="U205" s="68"/>
      <c r="V205" s="67">
        <f t="shared" si="3"/>
        <v>0</v>
      </c>
    </row>
    <row r="206" spans="1:22" ht="29.4" customHeight="1">
      <c r="A206" s="60"/>
      <c r="B206" s="280">
        <v>2018</v>
      </c>
      <c r="C206" s="281"/>
      <c r="D206" s="82" t="s">
        <v>425</v>
      </c>
      <c r="E206" s="282" t="s">
        <v>426</v>
      </c>
      <c r="F206" s="281"/>
      <c r="G206" s="281"/>
      <c r="H206" s="82" t="s">
        <v>22</v>
      </c>
      <c r="I206" s="282" t="s">
        <v>17</v>
      </c>
      <c r="J206" s="281"/>
      <c r="K206" s="83" t="s">
        <v>29</v>
      </c>
      <c r="L206" s="83">
        <v>4</v>
      </c>
      <c r="M206" s="280" t="s">
        <v>19</v>
      </c>
      <c r="N206" s="281"/>
      <c r="O206" s="281"/>
      <c r="P206" s="83" t="s">
        <v>18</v>
      </c>
      <c r="Q206" s="86"/>
      <c r="R206" s="68"/>
      <c r="S206" s="68"/>
      <c r="T206" s="68"/>
      <c r="U206" s="68"/>
      <c r="V206" s="67">
        <f t="shared" si="3"/>
        <v>0</v>
      </c>
    </row>
    <row r="207" spans="1:22" ht="29.4" customHeight="1">
      <c r="A207" s="60"/>
      <c r="B207" s="280">
        <v>2018</v>
      </c>
      <c r="C207" s="281"/>
      <c r="D207" s="82" t="s">
        <v>427</v>
      </c>
      <c r="E207" s="282" t="s">
        <v>428</v>
      </c>
      <c r="F207" s="281"/>
      <c r="G207" s="281"/>
      <c r="H207" s="82" t="s">
        <v>22</v>
      </c>
      <c r="I207" s="282" t="s">
        <v>17</v>
      </c>
      <c r="J207" s="281"/>
      <c r="K207" s="83" t="s">
        <v>29</v>
      </c>
      <c r="L207" s="83">
        <v>4</v>
      </c>
      <c r="M207" s="280" t="s">
        <v>19</v>
      </c>
      <c r="N207" s="281"/>
      <c r="O207" s="281"/>
      <c r="P207" s="83" t="s">
        <v>18</v>
      </c>
      <c r="Q207" s="86"/>
      <c r="R207" s="68"/>
      <c r="S207" s="68"/>
      <c r="T207" s="68"/>
      <c r="U207" s="68"/>
      <c r="V207" s="67">
        <f t="shared" si="3"/>
        <v>0</v>
      </c>
    </row>
    <row r="208" spans="1:22" ht="29.4" customHeight="1">
      <c r="A208" s="60"/>
      <c r="B208" s="280">
        <v>2018</v>
      </c>
      <c r="C208" s="281"/>
      <c r="D208" s="82" t="s">
        <v>429</v>
      </c>
      <c r="E208" s="282" t="s">
        <v>430</v>
      </c>
      <c r="F208" s="281"/>
      <c r="G208" s="281"/>
      <c r="H208" s="82" t="s">
        <v>22</v>
      </c>
      <c r="I208" s="282" t="s">
        <v>17</v>
      </c>
      <c r="J208" s="281"/>
      <c r="K208" s="83" t="s">
        <v>29</v>
      </c>
      <c r="L208" s="83">
        <v>4</v>
      </c>
      <c r="M208" s="280" t="s">
        <v>19</v>
      </c>
      <c r="N208" s="281"/>
      <c r="O208" s="281"/>
      <c r="P208" s="83" t="s">
        <v>18</v>
      </c>
      <c r="Q208" s="86"/>
      <c r="R208" s="68"/>
      <c r="S208" s="68"/>
      <c r="T208" s="68"/>
      <c r="U208" s="68"/>
      <c r="V208" s="67">
        <f t="shared" si="3"/>
        <v>0</v>
      </c>
    </row>
    <row r="209" spans="1:256" ht="29.4" customHeight="1">
      <c r="A209" s="60"/>
      <c r="B209" s="280">
        <v>2018</v>
      </c>
      <c r="C209" s="281"/>
      <c r="D209" s="82" t="s">
        <v>431</v>
      </c>
      <c r="E209" s="282" t="s">
        <v>432</v>
      </c>
      <c r="F209" s="281"/>
      <c r="G209" s="281"/>
      <c r="H209" s="82" t="s">
        <v>22</v>
      </c>
      <c r="I209" s="282" t="s">
        <v>17</v>
      </c>
      <c r="J209" s="281"/>
      <c r="K209" s="83" t="s">
        <v>29</v>
      </c>
      <c r="L209" s="83">
        <v>4</v>
      </c>
      <c r="M209" s="280" t="s">
        <v>19</v>
      </c>
      <c r="N209" s="281"/>
      <c r="O209" s="281"/>
      <c r="P209" s="83" t="s">
        <v>18</v>
      </c>
      <c r="Q209" s="86"/>
      <c r="R209" s="68"/>
      <c r="S209" s="68"/>
      <c r="T209" s="68"/>
      <c r="U209" s="68"/>
      <c r="V209" s="67">
        <f t="shared" si="3"/>
        <v>0</v>
      </c>
    </row>
    <row r="210" spans="1:256" ht="29.4" customHeight="1">
      <c r="A210" s="60"/>
      <c r="B210" s="280">
        <v>2018</v>
      </c>
      <c r="C210" s="281"/>
      <c r="D210" s="82" t="s">
        <v>433</v>
      </c>
      <c r="E210" s="282" t="s">
        <v>434</v>
      </c>
      <c r="F210" s="281"/>
      <c r="G210" s="281"/>
      <c r="H210" s="82" t="s">
        <v>22</v>
      </c>
      <c r="I210" s="282" t="s">
        <v>17</v>
      </c>
      <c r="J210" s="281"/>
      <c r="K210" s="83" t="s">
        <v>29</v>
      </c>
      <c r="L210" s="83">
        <v>4</v>
      </c>
      <c r="M210" s="280" t="s">
        <v>19</v>
      </c>
      <c r="N210" s="281"/>
      <c r="O210" s="281"/>
      <c r="P210" s="83" t="s">
        <v>18</v>
      </c>
      <c r="Q210" s="86"/>
      <c r="R210" s="68"/>
      <c r="S210" s="68"/>
      <c r="T210" s="68"/>
      <c r="U210" s="68"/>
      <c r="V210" s="67">
        <f t="shared" si="3"/>
        <v>0</v>
      </c>
    </row>
    <row r="211" spans="1:256" ht="29.4" customHeight="1">
      <c r="A211" s="60"/>
      <c r="B211" s="280">
        <v>2018</v>
      </c>
      <c r="C211" s="281"/>
      <c r="D211" s="82" t="s">
        <v>435</v>
      </c>
      <c r="E211" s="282" t="s">
        <v>436</v>
      </c>
      <c r="F211" s="281"/>
      <c r="G211" s="281"/>
      <c r="H211" s="82" t="s">
        <v>22</v>
      </c>
      <c r="I211" s="282" t="s">
        <v>17</v>
      </c>
      <c r="J211" s="281"/>
      <c r="K211" s="83" t="s">
        <v>29</v>
      </c>
      <c r="L211" s="83">
        <v>4</v>
      </c>
      <c r="M211" s="280" t="s">
        <v>19</v>
      </c>
      <c r="N211" s="281"/>
      <c r="O211" s="281"/>
      <c r="P211" s="83" t="s">
        <v>18</v>
      </c>
      <c r="Q211" s="86"/>
      <c r="R211" s="68"/>
      <c r="S211" s="68"/>
      <c r="T211" s="68"/>
      <c r="U211" s="68"/>
      <c r="V211" s="67">
        <f t="shared" si="3"/>
        <v>0</v>
      </c>
    </row>
    <row r="212" spans="1:256" ht="29.4" customHeight="1">
      <c r="A212" s="60"/>
      <c r="B212" s="280">
        <v>2018</v>
      </c>
      <c r="C212" s="281"/>
      <c r="D212" s="82" t="s">
        <v>437</v>
      </c>
      <c r="E212" s="282" t="s">
        <v>438</v>
      </c>
      <c r="F212" s="281"/>
      <c r="G212" s="281"/>
      <c r="H212" s="82" t="s">
        <v>22</v>
      </c>
      <c r="I212" s="282" t="s">
        <v>17</v>
      </c>
      <c r="J212" s="281"/>
      <c r="K212" s="83" t="s">
        <v>29</v>
      </c>
      <c r="L212" s="83">
        <v>4</v>
      </c>
      <c r="M212" s="280" t="s">
        <v>19</v>
      </c>
      <c r="N212" s="281"/>
      <c r="O212" s="281"/>
      <c r="P212" s="83" t="s">
        <v>18</v>
      </c>
      <c r="Q212" s="86"/>
      <c r="R212" s="68"/>
      <c r="S212" s="68"/>
      <c r="T212" s="68"/>
      <c r="U212" s="68"/>
      <c r="V212" s="67">
        <f t="shared" si="3"/>
        <v>0</v>
      </c>
    </row>
    <row r="213" spans="1:256" ht="29.4" customHeight="1">
      <c r="A213" s="60"/>
      <c r="B213" s="280">
        <v>2018</v>
      </c>
      <c r="C213" s="281"/>
      <c r="D213" s="82" t="s">
        <v>439</v>
      </c>
      <c r="E213" s="282" t="s">
        <v>440</v>
      </c>
      <c r="F213" s="281"/>
      <c r="G213" s="281"/>
      <c r="H213" s="82" t="s">
        <v>22</v>
      </c>
      <c r="I213" s="282" t="s">
        <v>17</v>
      </c>
      <c r="J213" s="281"/>
      <c r="K213" s="83" t="s">
        <v>29</v>
      </c>
      <c r="L213" s="83">
        <v>4</v>
      </c>
      <c r="M213" s="280" t="s">
        <v>19</v>
      </c>
      <c r="N213" s="281"/>
      <c r="O213" s="281"/>
      <c r="P213" s="83" t="s">
        <v>18</v>
      </c>
      <c r="Q213" s="86"/>
      <c r="R213" s="68"/>
      <c r="S213" s="68"/>
      <c r="T213" s="68"/>
      <c r="U213" s="68"/>
      <c r="V213" s="67">
        <f t="shared" si="3"/>
        <v>0</v>
      </c>
    </row>
    <row r="214" spans="1:256" ht="29.4" customHeight="1">
      <c r="A214" s="75"/>
      <c r="B214" s="283">
        <v>2018</v>
      </c>
      <c r="C214" s="284"/>
      <c r="D214" s="71" t="s">
        <v>441</v>
      </c>
      <c r="E214" s="285" t="s">
        <v>442</v>
      </c>
      <c r="F214" s="284"/>
      <c r="G214" s="284"/>
      <c r="H214" s="71" t="s">
        <v>22</v>
      </c>
      <c r="I214" s="285" t="s">
        <v>17</v>
      </c>
      <c r="J214" s="284"/>
      <c r="K214" s="72" t="s">
        <v>18</v>
      </c>
      <c r="L214" s="72">
        <v>1</v>
      </c>
      <c r="M214" s="283" t="s">
        <v>19</v>
      </c>
      <c r="N214" s="284"/>
      <c r="O214" s="284"/>
      <c r="P214" s="72" t="s">
        <v>18</v>
      </c>
      <c r="Q214" s="73"/>
      <c r="R214" s="94"/>
      <c r="S214" s="94"/>
      <c r="T214" s="94"/>
      <c r="U214" s="94"/>
      <c r="V214" s="73">
        <f t="shared" si="3"/>
        <v>0</v>
      </c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4"/>
      <c r="BT214" s="74"/>
      <c r="BU214" s="74"/>
      <c r="BV214" s="74"/>
      <c r="BW214" s="74"/>
      <c r="BX214" s="74"/>
      <c r="BY214" s="74"/>
      <c r="BZ214" s="74"/>
      <c r="CA214" s="74"/>
      <c r="CB214" s="74"/>
      <c r="CC214" s="74"/>
      <c r="CD214" s="74"/>
      <c r="CE214" s="74"/>
      <c r="CF214" s="74"/>
      <c r="CG214" s="74"/>
      <c r="CH214" s="74"/>
      <c r="CI214" s="74"/>
      <c r="CJ214" s="74"/>
      <c r="CK214" s="74"/>
      <c r="CL214" s="74"/>
      <c r="CM214" s="74"/>
      <c r="CN214" s="74"/>
      <c r="CO214" s="74"/>
      <c r="CP214" s="74"/>
      <c r="CQ214" s="74"/>
      <c r="CR214" s="74"/>
      <c r="CS214" s="74"/>
      <c r="CT214" s="74"/>
      <c r="CU214" s="74"/>
      <c r="CV214" s="74"/>
      <c r="CW214" s="74"/>
      <c r="CX214" s="74"/>
      <c r="CY214" s="74"/>
      <c r="CZ214" s="74"/>
      <c r="DA214" s="74"/>
      <c r="DB214" s="74"/>
      <c r="DC214" s="74"/>
      <c r="DD214" s="74"/>
      <c r="DE214" s="74"/>
      <c r="DF214" s="74"/>
      <c r="DG214" s="74"/>
      <c r="DH214" s="74"/>
      <c r="DI214" s="74"/>
      <c r="DJ214" s="74"/>
      <c r="DK214" s="74"/>
      <c r="DL214" s="74"/>
      <c r="DM214" s="74"/>
      <c r="DN214" s="74"/>
      <c r="DO214" s="74"/>
      <c r="DP214" s="74"/>
      <c r="DQ214" s="74"/>
      <c r="DR214" s="74"/>
      <c r="DS214" s="74"/>
      <c r="DT214" s="74"/>
      <c r="DU214" s="74"/>
      <c r="DV214" s="74"/>
      <c r="DW214" s="74"/>
      <c r="DX214" s="74"/>
      <c r="DY214" s="74"/>
      <c r="DZ214" s="74"/>
      <c r="EA214" s="74"/>
      <c r="EB214" s="74"/>
      <c r="EC214" s="74"/>
      <c r="ED214" s="74"/>
      <c r="EE214" s="74"/>
      <c r="EF214" s="74"/>
      <c r="EG214" s="74"/>
      <c r="EH214" s="74"/>
      <c r="EI214" s="74"/>
      <c r="EJ214" s="74"/>
      <c r="EK214" s="74"/>
      <c r="EL214" s="74"/>
      <c r="EM214" s="74"/>
      <c r="EN214" s="74"/>
      <c r="EO214" s="74"/>
      <c r="EP214" s="74"/>
      <c r="EQ214" s="74"/>
      <c r="ER214" s="74"/>
      <c r="ES214" s="74"/>
      <c r="ET214" s="74"/>
      <c r="EU214" s="74"/>
      <c r="EV214" s="74"/>
      <c r="EW214" s="74"/>
      <c r="EX214" s="74"/>
      <c r="EY214" s="74"/>
      <c r="EZ214" s="74"/>
      <c r="FA214" s="74"/>
      <c r="FB214" s="74"/>
      <c r="FC214" s="74"/>
      <c r="FD214" s="74"/>
      <c r="FE214" s="74"/>
      <c r="FF214" s="74"/>
      <c r="FG214" s="74"/>
      <c r="FH214" s="74"/>
      <c r="FI214" s="74"/>
      <c r="FJ214" s="74"/>
      <c r="FK214" s="74"/>
      <c r="FL214" s="74"/>
      <c r="FM214" s="74"/>
      <c r="FN214" s="74"/>
      <c r="FO214" s="74"/>
      <c r="FP214" s="74"/>
      <c r="FQ214" s="74"/>
      <c r="FR214" s="74"/>
      <c r="FS214" s="74"/>
      <c r="FT214" s="74"/>
      <c r="FU214" s="74"/>
      <c r="FV214" s="74"/>
      <c r="FW214" s="74"/>
      <c r="FX214" s="74"/>
      <c r="FY214" s="74"/>
      <c r="FZ214" s="74"/>
      <c r="GA214" s="74"/>
      <c r="GB214" s="74"/>
      <c r="GC214" s="74"/>
      <c r="GD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ht="29.4" customHeight="1">
      <c r="A215" s="75"/>
      <c r="B215" s="283">
        <v>2018</v>
      </c>
      <c r="C215" s="284"/>
      <c r="D215" s="71" t="s">
        <v>443</v>
      </c>
      <c r="E215" s="285" t="s">
        <v>442</v>
      </c>
      <c r="F215" s="284"/>
      <c r="G215" s="284"/>
      <c r="H215" s="71" t="s">
        <v>22</v>
      </c>
      <c r="I215" s="285" t="s">
        <v>17</v>
      </c>
      <c r="J215" s="284"/>
      <c r="K215" s="72" t="s">
        <v>18</v>
      </c>
      <c r="L215" s="72">
        <v>2</v>
      </c>
      <c r="M215" s="283" t="s">
        <v>19</v>
      </c>
      <c r="N215" s="284"/>
      <c r="O215" s="284"/>
      <c r="P215" s="72" t="s">
        <v>18</v>
      </c>
      <c r="Q215" s="73"/>
      <c r="R215" s="94"/>
      <c r="S215" s="94"/>
      <c r="T215" s="94"/>
      <c r="U215" s="94"/>
      <c r="V215" s="73">
        <f t="shared" si="3"/>
        <v>0</v>
      </c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4"/>
      <c r="BT215" s="74"/>
      <c r="BU215" s="74"/>
      <c r="BV215" s="74"/>
      <c r="BW215" s="74"/>
      <c r="BX215" s="74"/>
      <c r="BY215" s="74"/>
      <c r="BZ215" s="74"/>
      <c r="CA215" s="74"/>
      <c r="CB215" s="74"/>
      <c r="CC215" s="74"/>
      <c r="CD215" s="74"/>
      <c r="CE215" s="74"/>
      <c r="CF215" s="74"/>
      <c r="CG215" s="74"/>
      <c r="CH215" s="74"/>
      <c r="CI215" s="74"/>
      <c r="CJ215" s="74"/>
      <c r="CK215" s="74"/>
      <c r="CL215" s="74"/>
      <c r="CM215" s="74"/>
      <c r="CN215" s="74"/>
      <c r="CO215" s="74"/>
      <c r="CP215" s="74"/>
      <c r="CQ215" s="74"/>
      <c r="CR215" s="74"/>
      <c r="CS215" s="74"/>
      <c r="CT215" s="74"/>
      <c r="CU215" s="74"/>
      <c r="CV215" s="74"/>
      <c r="CW215" s="74"/>
      <c r="CX215" s="74"/>
      <c r="CY215" s="74"/>
      <c r="CZ215" s="74"/>
      <c r="DA215" s="74"/>
      <c r="DB215" s="74"/>
      <c r="DC215" s="74"/>
      <c r="DD215" s="74"/>
      <c r="DE215" s="74"/>
      <c r="DF215" s="74"/>
      <c r="DG215" s="74"/>
      <c r="DH215" s="74"/>
      <c r="DI215" s="74"/>
      <c r="DJ215" s="74"/>
      <c r="DK215" s="74"/>
      <c r="DL215" s="74"/>
      <c r="DM215" s="74"/>
      <c r="DN215" s="74"/>
      <c r="DO215" s="74"/>
      <c r="DP215" s="74"/>
      <c r="DQ215" s="74"/>
      <c r="DR215" s="74"/>
      <c r="DS215" s="74"/>
      <c r="DT215" s="74"/>
      <c r="DU215" s="74"/>
      <c r="DV215" s="74"/>
      <c r="DW215" s="74"/>
      <c r="DX215" s="74"/>
      <c r="DY215" s="74"/>
      <c r="DZ215" s="74"/>
      <c r="EA215" s="74"/>
      <c r="EB215" s="74"/>
      <c r="EC215" s="74"/>
      <c r="ED215" s="74"/>
      <c r="EE215" s="74"/>
      <c r="EF215" s="74"/>
      <c r="EG215" s="74"/>
      <c r="EH215" s="74"/>
      <c r="EI215" s="74"/>
      <c r="EJ215" s="74"/>
      <c r="EK215" s="74"/>
      <c r="EL215" s="74"/>
      <c r="EM215" s="74"/>
      <c r="EN215" s="74"/>
      <c r="EO215" s="74"/>
      <c r="EP215" s="74"/>
      <c r="EQ215" s="74"/>
      <c r="ER215" s="74"/>
      <c r="ES215" s="74"/>
      <c r="ET215" s="74"/>
      <c r="EU215" s="74"/>
      <c r="EV215" s="74"/>
      <c r="EW215" s="74"/>
      <c r="EX215" s="74"/>
      <c r="EY215" s="74"/>
      <c r="EZ215" s="74"/>
      <c r="FA215" s="74"/>
      <c r="FB215" s="74"/>
      <c r="FC215" s="74"/>
      <c r="FD215" s="74"/>
      <c r="FE215" s="74"/>
      <c r="FF215" s="74"/>
      <c r="FG215" s="74"/>
      <c r="FH215" s="74"/>
      <c r="FI215" s="74"/>
      <c r="FJ215" s="74"/>
      <c r="FK215" s="74"/>
      <c r="FL215" s="74"/>
      <c r="FM215" s="74"/>
      <c r="FN215" s="74"/>
      <c r="FO215" s="74"/>
      <c r="FP215" s="74"/>
      <c r="FQ215" s="74"/>
      <c r="FR215" s="74"/>
      <c r="FS215" s="74"/>
      <c r="FT215" s="74"/>
      <c r="FU215" s="74"/>
      <c r="FV215" s="74"/>
      <c r="FW215" s="74"/>
      <c r="FX215" s="74"/>
      <c r="FY215" s="74"/>
      <c r="FZ215" s="74"/>
      <c r="GA215" s="74"/>
      <c r="GB215" s="74"/>
      <c r="GC215" s="74"/>
      <c r="GD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ht="29.4" customHeight="1">
      <c r="A216" s="77"/>
      <c r="B216" s="277">
        <v>2018</v>
      </c>
      <c r="C216" s="278"/>
      <c r="D216" s="78" t="s">
        <v>444</v>
      </c>
      <c r="E216" s="279" t="s">
        <v>442</v>
      </c>
      <c r="F216" s="278"/>
      <c r="G216" s="278"/>
      <c r="H216" s="78" t="s">
        <v>22</v>
      </c>
      <c r="I216" s="279" t="s">
        <v>17</v>
      </c>
      <c r="J216" s="278"/>
      <c r="K216" s="79" t="s">
        <v>18</v>
      </c>
      <c r="L216" s="79">
        <v>3</v>
      </c>
      <c r="M216" s="277" t="s">
        <v>19</v>
      </c>
      <c r="N216" s="278"/>
      <c r="O216" s="278"/>
      <c r="P216" s="79" t="s">
        <v>18</v>
      </c>
      <c r="Q216" s="80"/>
      <c r="R216" s="89"/>
      <c r="S216" s="89"/>
      <c r="T216" s="89"/>
      <c r="U216" s="89"/>
      <c r="V216" s="80">
        <f t="shared" si="3"/>
        <v>0</v>
      </c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1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1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1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1"/>
      <c r="DH216" s="81"/>
      <c r="DI216" s="81"/>
      <c r="DJ216" s="81"/>
      <c r="DK216" s="81"/>
      <c r="DL216" s="81"/>
      <c r="DM216" s="81"/>
      <c r="DN216" s="81"/>
      <c r="DO216" s="81"/>
      <c r="DP216" s="81"/>
      <c r="DQ216" s="81"/>
      <c r="DR216" s="81"/>
      <c r="DS216" s="81"/>
      <c r="DT216" s="81"/>
      <c r="DU216" s="81"/>
      <c r="DV216" s="81"/>
      <c r="DW216" s="81"/>
      <c r="DX216" s="81"/>
      <c r="DY216" s="81"/>
      <c r="DZ216" s="81"/>
      <c r="EA216" s="81"/>
      <c r="EB216" s="81"/>
      <c r="EC216" s="81"/>
      <c r="ED216" s="81"/>
      <c r="EE216" s="81"/>
      <c r="EF216" s="81"/>
      <c r="EG216" s="81"/>
      <c r="EH216" s="81"/>
      <c r="EI216" s="81"/>
      <c r="EJ216" s="81"/>
      <c r="EK216" s="81"/>
      <c r="EL216" s="81"/>
      <c r="EM216" s="81"/>
      <c r="EN216" s="81"/>
      <c r="EO216" s="81"/>
      <c r="EP216" s="81"/>
      <c r="EQ216" s="81"/>
      <c r="ER216" s="81"/>
      <c r="ES216" s="81"/>
      <c r="ET216" s="81"/>
      <c r="EU216" s="81"/>
      <c r="EV216" s="81"/>
      <c r="EW216" s="81"/>
      <c r="EX216" s="81"/>
      <c r="EY216" s="81"/>
      <c r="EZ216" s="81"/>
      <c r="FA216" s="81"/>
      <c r="FB216" s="81"/>
      <c r="FC216" s="81"/>
      <c r="FD216" s="81"/>
      <c r="FE216" s="81"/>
      <c r="FF216" s="81"/>
      <c r="FG216" s="81"/>
      <c r="FH216" s="81"/>
      <c r="FI216" s="81"/>
      <c r="FJ216" s="81"/>
      <c r="FK216" s="81"/>
      <c r="FL216" s="81"/>
      <c r="FM216" s="81"/>
      <c r="FN216" s="81"/>
      <c r="FO216" s="81"/>
      <c r="FP216" s="81"/>
      <c r="FQ216" s="81"/>
      <c r="FR216" s="81"/>
      <c r="FS216" s="81"/>
      <c r="FT216" s="81"/>
      <c r="FU216" s="81"/>
      <c r="FV216" s="81"/>
      <c r="FW216" s="81"/>
      <c r="FX216" s="81"/>
      <c r="FY216" s="81"/>
      <c r="FZ216" s="81"/>
      <c r="GA216" s="81"/>
      <c r="GB216" s="81"/>
      <c r="GC216" s="81"/>
      <c r="GD216" s="81"/>
      <c r="GE216" s="81"/>
      <c r="GF216" s="81"/>
      <c r="GG216" s="81"/>
      <c r="GH216" s="81"/>
      <c r="GI216" s="81"/>
      <c r="GJ216" s="81"/>
      <c r="GK216" s="81"/>
      <c r="GL216" s="81"/>
      <c r="GM216" s="81"/>
      <c r="GN216" s="81"/>
      <c r="GO216" s="81"/>
      <c r="GP216" s="81"/>
      <c r="GQ216" s="81"/>
      <c r="GR216" s="81"/>
      <c r="GS216" s="81"/>
      <c r="GT216" s="81"/>
      <c r="GU216" s="81"/>
      <c r="GV216" s="81"/>
      <c r="GW216" s="81"/>
      <c r="GX216" s="81"/>
      <c r="GY216" s="81"/>
      <c r="GZ216" s="81"/>
      <c r="HA216" s="81"/>
      <c r="HB216" s="81"/>
      <c r="HC216" s="81"/>
      <c r="HD216" s="81"/>
      <c r="HE216" s="81"/>
      <c r="HF216" s="81"/>
      <c r="HG216" s="81"/>
      <c r="HH216" s="81"/>
      <c r="HI216" s="81"/>
      <c r="HJ216" s="81"/>
      <c r="HK216" s="81"/>
      <c r="HL216" s="81"/>
      <c r="HM216" s="81"/>
      <c r="HN216" s="81"/>
      <c r="HO216" s="81"/>
      <c r="HP216" s="81"/>
      <c r="HQ216" s="81"/>
      <c r="HR216" s="81"/>
      <c r="HS216" s="81"/>
      <c r="HT216" s="81"/>
      <c r="HU216" s="81"/>
      <c r="HV216" s="81"/>
      <c r="HW216" s="81"/>
      <c r="HX216" s="81"/>
      <c r="HY216" s="81"/>
      <c r="HZ216" s="81"/>
      <c r="IA216" s="81"/>
      <c r="IB216" s="81"/>
      <c r="IC216" s="81"/>
      <c r="ID216" s="81"/>
      <c r="IE216" s="81"/>
      <c r="IF216" s="81"/>
      <c r="IG216" s="81"/>
      <c r="IH216" s="81"/>
      <c r="II216" s="81"/>
      <c r="IJ216" s="81"/>
      <c r="IK216" s="81"/>
      <c r="IL216" s="81"/>
      <c r="IM216" s="81"/>
      <c r="IN216" s="81"/>
      <c r="IO216" s="81"/>
      <c r="IP216" s="81"/>
      <c r="IQ216" s="81"/>
      <c r="IR216" s="81"/>
      <c r="IS216" s="81"/>
      <c r="IT216" s="81"/>
      <c r="IU216" s="81"/>
      <c r="IV216" s="81"/>
    </row>
    <row r="217" spans="1:256" ht="29.4" customHeight="1">
      <c r="A217" s="60"/>
      <c r="B217" s="280">
        <v>2018</v>
      </c>
      <c r="C217" s="281"/>
      <c r="D217" s="82" t="s">
        <v>445</v>
      </c>
      <c r="E217" s="282" t="s">
        <v>446</v>
      </c>
      <c r="F217" s="281"/>
      <c r="G217" s="281"/>
      <c r="H217" s="82" t="s">
        <v>22</v>
      </c>
      <c r="I217" s="282" t="s">
        <v>17</v>
      </c>
      <c r="J217" s="281"/>
      <c r="K217" s="83" t="s">
        <v>29</v>
      </c>
      <c r="L217" s="83">
        <v>4</v>
      </c>
      <c r="M217" s="280" t="s">
        <v>19</v>
      </c>
      <c r="N217" s="281"/>
      <c r="O217" s="281"/>
      <c r="P217" s="83" t="s">
        <v>18</v>
      </c>
      <c r="Q217" s="95"/>
      <c r="R217" s="96"/>
      <c r="S217" s="96"/>
      <c r="T217" s="96"/>
      <c r="U217" s="96"/>
      <c r="V217" s="96">
        <f t="shared" si="3"/>
        <v>0</v>
      </c>
    </row>
    <row r="218" spans="1:256" ht="29.4" customHeight="1">
      <c r="A218" s="60"/>
      <c r="B218" s="280"/>
      <c r="C218" s="281"/>
      <c r="D218" s="82"/>
      <c r="E218" s="287" t="s">
        <v>447</v>
      </c>
      <c r="F218" s="288"/>
      <c r="G218" s="288"/>
      <c r="H218" s="82"/>
      <c r="I218" s="282"/>
      <c r="J218" s="281"/>
      <c r="K218" s="83"/>
      <c r="L218" s="83"/>
      <c r="M218" s="280"/>
      <c r="N218" s="281"/>
      <c r="O218" s="281"/>
      <c r="P218" s="83"/>
      <c r="Q218" s="97">
        <f t="shared" ref="Q218:V218" si="4">Q178+Q3+Q214</f>
        <v>0</v>
      </c>
      <c r="R218" s="97">
        <f t="shared" si="4"/>
        <v>2629289.34</v>
      </c>
      <c r="S218" s="97">
        <f t="shared" si="4"/>
        <v>198324.56</v>
      </c>
      <c r="T218" s="97">
        <f t="shared" si="4"/>
        <v>90000</v>
      </c>
      <c r="U218" s="97">
        <f t="shared" si="4"/>
        <v>8742.33</v>
      </c>
      <c r="V218" s="98">
        <f t="shared" si="4"/>
        <v>2926356.23</v>
      </c>
    </row>
  </sheetData>
  <mergeCells count="871">
    <mergeCell ref="B217:C217"/>
    <mergeCell ref="E217:G217"/>
    <mergeCell ref="I217:J217"/>
    <mergeCell ref="M217:O217"/>
    <mergeCell ref="B218:C218"/>
    <mergeCell ref="E218:G218"/>
    <mergeCell ref="I218:J218"/>
    <mergeCell ref="M218:O218"/>
    <mergeCell ref="B215:C215"/>
    <mergeCell ref="E215:G215"/>
    <mergeCell ref="I215:J215"/>
    <mergeCell ref="M215:O215"/>
    <mergeCell ref="B216:C216"/>
    <mergeCell ref="E216:G216"/>
    <mergeCell ref="I216:J216"/>
    <mergeCell ref="M216:O216"/>
    <mergeCell ref="B213:C213"/>
    <mergeCell ref="E213:G213"/>
    <mergeCell ref="I213:J213"/>
    <mergeCell ref="M213:O213"/>
    <mergeCell ref="B214:C214"/>
    <mergeCell ref="E214:G214"/>
    <mergeCell ref="I214:J214"/>
    <mergeCell ref="M214:O214"/>
    <mergeCell ref="B211:C211"/>
    <mergeCell ref="E211:G211"/>
    <mergeCell ref="I211:J211"/>
    <mergeCell ref="M211:O211"/>
    <mergeCell ref="B212:C212"/>
    <mergeCell ref="E212:G212"/>
    <mergeCell ref="I212:J212"/>
    <mergeCell ref="M212:O212"/>
    <mergeCell ref="B209:C209"/>
    <mergeCell ref="E209:G209"/>
    <mergeCell ref="I209:J209"/>
    <mergeCell ref="M209:O209"/>
    <mergeCell ref="B210:C210"/>
    <mergeCell ref="E210:G210"/>
    <mergeCell ref="I210:J210"/>
    <mergeCell ref="M210:O210"/>
    <mergeCell ref="B207:C207"/>
    <mergeCell ref="E207:G207"/>
    <mergeCell ref="I207:J207"/>
    <mergeCell ref="M207:O207"/>
    <mergeCell ref="B208:C208"/>
    <mergeCell ref="E208:G208"/>
    <mergeCell ref="I208:J208"/>
    <mergeCell ref="M208:O208"/>
    <mergeCell ref="B205:C205"/>
    <mergeCell ref="E205:G205"/>
    <mergeCell ref="I205:J205"/>
    <mergeCell ref="M205:O205"/>
    <mergeCell ref="B206:C206"/>
    <mergeCell ref="E206:G206"/>
    <mergeCell ref="I206:J206"/>
    <mergeCell ref="M206:O206"/>
    <mergeCell ref="B203:C203"/>
    <mergeCell ref="E203:G203"/>
    <mergeCell ref="I203:J203"/>
    <mergeCell ref="M203:O203"/>
    <mergeCell ref="B204:C204"/>
    <mergeCell ref="E204:G204"/>
    <mergeCell ref="I204:J204"/>
    <mergeCell ref="M204:O204"/>
    <mergeCell ref="B201:C201"/>
    <mergeCell ref="E201:G201"/>
    <mergeCell ref="I201:J201"/>
    <mergeCell ref="M201:O201"/>
    <mergeCell ref="B202:C202"/>
    <mergeCell ref="E202:G202"/>
    <mergeCell ref="I202:J202"/>
    <mergeCell ref="M202:O202"/>
    <mergeCell ref="B199:C199"/>
    <mergeCell ref="E199:G199"/>
    <mergeCell ref="I199:J199"/>
    <mergeCell ref="M199:O199"/>
    <mergeCell ref="B200:C200"/>
    <mergeCell ref="E200:G200"/>
    <mergeCell ref="I200:J200"/>
    <mergeCell ref="M200:O200"/>
    <mergeCell ref="B197:C197"/>
    <mergeCell ref="E197:G197"/>
    <mergeCell ref="I197:J197"/>
    <mergeCell ref="M197:O197"/>
    <mergeCell ref="B198:C198"/>
    <mergeCell ref="E198:G198"/>
    <mergeCell ref="I198:J198"/>
    <mergeCell ref="M198:O198"/>
    <mergeCell ref="B195:C195"/>
    <mergeCell ref="E195:G195"/>
    <mergeCell ref="I195:J195"/>
    <mergeCell ref="M195:O195"/>
    <mergeCell ref="B196:C196"/>
    <mergeCell ref="E196:G196"/>
    <mergeCell ref="I196:J196"/>
    <mergeCell ref="M196:O196"/>
    <mergeCell ref="B193:C193"/>
    <mergeCell ref="E193:G193"/>
    <mergeCell ref="I193:J193"/>
    <mergeCell ref="M193:O193"/>
    <mergeCell ref="B194:C194"/>
    <mergeCell ref="E194:G194"/>
    <mergeCell ref="I194:J194"/>
    <mergeCell ref="M194:O194"/>
    <mergeCell ref="B191:C191"/>
    <mergeCell ref="E191:G191"/>
    <mergeCell ref="I191:J191"/>
    <mergeCell ref="M191:O191"/>
    <mergeCell ref="B192:C192"/>
    <mergeCell ref="E192:G192"/>
    <mergeCell ref="I192:J192"/>
    <mergeCell ref="M192:O192"/>
    <mergeCell ref="B189:C189"/>
    <mergeCell ref="E189:G189"/>
    <mergeCell ref="I189:J189"/>
    <mergeCell ref="M189:O189"/>
    <mergeCell ref="B190:C190"/>
    <mergeCell ref="E190:G190"/>
    <mergeCell ref="I190:J190"/>
    <mergeCell ref="M190:O190"/>
    <mergeCell ref="B187:C187"/>
    <mergeCell ref="E187:G187"/>
    <mergeCell ref="I187:J187"/>
    <mergeCell ref="M187:O187"/>
    <mergeCell ref="B188:C188"/>
    <mergeCell ref="E188:G188"/>
    <mergeCell ref="I188:J188"/>
    <mergeCell ref="M188:O188"/>
    <mergeCell ref="B185:C185"/>
    <mergeCell ref="E185:G185"/>
    <mergeCell ref="I185:J185"/>
    <mergeCell ref="M185:O185"/>
    <mergeCell ref="B186:C186"/>
    <mergeCell ref="E186:G186"/>
    <mergeCell ref="I186:J186"/>
    <mergeCell ref="M186:O186"/>
    <mergeCell ref="B183:C183"/>
    <mergeCell ref="E183:G183"/>
    <mergeCell ref="I183:J183"/>
    <mergeCell ref="M183:O183"/>
    <mergeCell ref="B184:C184"/>
    <mergeCell ref="E184:G184"/>
    <mergeCell ref="I184:J184"/>
    <mergeCell ref="M184:O184"/>
    <mergeCell ref="B181:C181"/>
    <mergeCell ref="E181:G181"/>
    <mergeCell ref="I181:J181"/>
    <mergeCell ref="M181:O181"/>
    <mergeCell ref="B182:C182"/>
    <mergeCell ref="E182:G182"/>
    <mergeCell ref="I182:J182"/>
    <mergeCell ref="M182:O182"/>
    <mergeCell ref="B179:C179"/>
    <mergeCell ref="E179:G179"/>
    <mergeCell ref="I179:J179"/>
    <mergeCell ref="M179:O179"/>
    <mergeCell ref="B180:C180"/>
    <mergeCell ref="E180:G180"/>
    <mergeCell ref="I180:J180"/>
    <mergeCell ref="M180:O180"/>
    <mergeCell ref="B177:C177"/>
    <mergeCell ref="E177:G177"/>
    <mergeCell ref="I177:J177"/>
    <mergeCell ref="M177:O177"/>
    <mergeCell ref="B178:C178"/>
    <mergeCell ref="E178:G178"/>
    <mergeCell ref="I178:J178"/>
    <mergeCell ref="M178:O178"/>
    <mergeCell ref="B175:C175"/>
    <mergeCell ref="E175:G175"/>
    <mergeCell ref="I175:J175"/>
    <mergeCell ref="M175:O175"/>
    <mergeCell ref="B176:C176"/>
    <mergeCell ref="E176:G176"/>
    <mergeCell ref="I176:J176"/>
    <mergeCell ref="M176:O176"/>
    <mergeCell ref="B173:C173"/>
    <mergeCell ref="E173:G173"/>
    <mergeCell ref="I173:J173"/>
    <mergeCell ref="M173:O173"/>
    <mergeCell ref="B174:C174"/>
    <mergeCell ref="E174:G174"/>
    <mergeCell ref="I174:J174"/>
    <mergeCell ref="M174:O174"/>
    <mergeCell ref="B171:C171"/>
    <mergeCell ref="E171:G171"/>
    <mergeCell ref="I171:J171"/>
    <mergeCell ref="M171:O171"/>
    <mergeCell ref="B172:C172"/>
    <mergeCell ref="E172:G172"/>
    <mergeCell ref="I172:J172"/>
    <mergeCell ref="M172:O172"/>
    <mergeCell ref="B169:C169"/>
    <mergeCell ref="E169:G169"/>
    <mergeCell ref="I169:J169"/>
    <mergeCell ref="M169:O169"/>
    <mergeCell ref="B170:C170"/>
    <mergeCell ref="E170:G170"/>
    <mergeCell ref="I170:J170"/>
    <mergeCell ref="M170:O170"/>
    <mergeCell ref="B167:C167"/>
    <mergeCell ref="E167:G167"/>
    <mergeCell ref="I167:J167"/>
    <mergeCell ref="M167:O167"/>
    <mergeCell ref="B168:C168"/>
    <mergeCell ref="E168:G168"/>
    <mergeCell ref="I168:J168"/>
    <mergeCell ref="M168:O168"/>
    <mergeCell ref="B165:C165"/>
    <mergeCell ref="E165:G165"/>
    <mergeCell ref="I165:J165"/>
    <mergeCell ref="M165:O165"/>
    <mergeCell ref="B166:C166"/>
    <mergeCell ref="E166:G166"/>
    <mergeCell ref="I166:J166"/>
    <mergeCell ref="M166:O166"/>
    <mergeCell ref="B163:C163"/>
    <mergeCell ref="E163:G163"/>
    <mergeCell ref="I163:J163"/>
    <mergeCell ref="M163:O163"/>
    <mergeCell ref="B164:C164"/>
    <mergeCell ref="E164:G164"/>
    <mergeCell ref="I164:J164"/>
    <mergeCell ref="M164:O164"/>
    <mergeCell ref="B161:C161"/>
    <mergeCell ref="E161:G161"/>
    <mergeCell ref="I161:J161"/>
    <mergeCell ref="M161:O161"/>
    <mergeCell ref="B162:C162"/>
    <mergeCell ref="E162:G162"/>
    <mergeCell ref="I162:J162"/>
    <mergeCell ref="M162:O162"/>
    <mergeCell ref="B159:C159"/>
    <mergeCell ref="E159:G159"/>
    <mergeCell ref="I159:J159"/>
    <mergeCell ref="M159:O159"/>
    <mergeCell ref="B160:C160"/>
    <mergeCell ref="E160:G160"/>
    <mergeCell ref="I160:J160"/>
    <mergeCell ref="M160:O160"/>
    <mergeCell ref="B157:C157"/>
    <mergeCell ref="E157:G157"/>
    <mergeCell ref="I157:J157"/>
    <mergeCell ref="M157:O157"/>
    <mergeCell ref="B158:C158"/>
    <mergeCell ref="E158:G158"/>
    <mergeCell ref="I158:J158"/>
    <mergeCell ref="M158:O158"/>
    <mergeCell ref="B155:C155"/>
    <mergeCell ref="E155:G155"/>
    <mergeCell ref="I155:J155"/>
    <mergeCell ref="M155:O155"/>
    <mergeCell ref="B156:C156"/>
    <mergeCell ref="E156:G156"/>
    <mergeCell ref="I156:J156"/>
    <mergeCell ref="M156:O156"/>
    <mergeCell ref="B153:C153"/>
    <mergeCell ref="E153:G153"/>
    <mergeCell ref="I153:J153"/>
    <mergeCell ref="M153:O153"/>
    <mergeCell ref="B154:C154"/>
    <mergeCell ref="E154:G154"/>
    <mergeCell ref="I154:J154"/>
    <mergeCell ref="M154:O154"/>
    <mergeCell ref="B151:C151"/>
    <mergeCell ref="E151:G151"/>
    <mergeCell ref="I151:J151"/>
    <mergeCell ref="M151:O151"/>
    <mergeCell ref="B152:C152"/>
    <mergeCell ref="E152:G152"/>
    <mergeCell ref="I152:J152"/>
    <mergeCell ref="M152:O152"/>
    <mergeCell ref="B149:C149"/>
    <mergeCell ref="E149:G149"/>
    <mergeCell ref="I149:J149"/>
    <mergeCell ref="M149:O149"/>
    <mergeCell ref="B150:C150"/>
    <mergeCell ref="E150:G150"/>
    <mergeCell ref="I150:J150"/>
    <mergeCell ref="M150:O150"/>
    <mergeCell ref="B147:C147"/>
    <mergeCell ref="E147:G147"/>
    <mergeCell ref="I147:J147"/>
    <mergeCell ref="M147:O147"/>
    <mergeCell ref="B148:C148"/>
    <mergeCell ref="E148:G148"/>
    <mergeCell ref="I148:J148"/>
    <mergeCell ref="M148:O148"/>
    <mergeCell ref="B145:C145"/>
    <mergeCell ref="E145:G145"/>
    <mergeCell ref="I145:J145"/>
    <mergeCell ref="M145:O145"/>
    <mergeCell ref="B146:C146"/>
    <mergeCell ref="E146:G146"/>
    <mergeCell ref="I146:J146"/>
    <mergeCell ref="M146:O146"/>
    <mergeCell ref="B143:C143"/>
    <mergeCell ref="E143:G143"/>
    <mergeCell ref="I143:J143"/>
    <mergeCell ref="M143:O143"/>
    <mergeCell ref="B144:C144"/>
    <mergeCell ref="E144:G144"/>
    <mergeCell ref="I144:J144"/>
    <mergeCell ref="M144:O144"/>
    <mergeCell ref="B141:C141"/>
    <mergeCell ref="E141:G141"/>
    <mergeCell ref="I141:J141"/>
    <mergeCell ref="M141:O141"/>
    <mergeCell ref="B142:C142"/>
    <mergeCell ref="E142:G142"/>
    <mergeCell ref="I142:J142"/>
    <mergeCell ref="M142:O142"/>
    <mergeCell ref="B139:C139"/>
    <mergeCell ref="E139:G139"/>
    <mergeCell ref="I139:J139"/>
    <mergeCell ref="M139:O139"/>
    <mergeCell ref="B140:C140"/>
    <mergeCell ref="E140:G140"/>
    <mergeCell ref="I140:J140"/>
    <mergeCell ref="M140:O140"/>
    <mergeCell ref="B137:C137"/>
    <mergeCell ref="E137:G137"/>
    <mergeCell ref="I137:J137"/>
    <mergeCell ref="M137:O137"/>
    <mergeCell ref="B138:C138"/>
    <mergeCell ref="E138:G138"/>
    <mergeCell ref="I138:J138"/>
    <mergeCell ref="M138:O138"/>
    <mergeCell ref="B135:C135"/>
    <mergeCell ref="E135:G135"/>
    <mergeCell ref="I135:J135"/>
    <mergeCell ref="M135:O135"/>
    <mergeCell ref="B136:C136"/>
    <mergeCell ref="E136:G136"/>
    <mergeCell ref="I136:J136"/>
    <mergeCell ref="M136:O136"/>
    <mergeCell ref="B133:C133"/>
    <mergeCell ref="E133:G133"/>
    <mergeCell ref="I133:J133"/>
    <mergeCell ref="M133:O133"/>
    <mergeCell ref="B134:C134"/>
    <mergeCell ref="E134:G134"/>
    <mergeCell ref="I134:J134"/>
    <mergeCell ref="M134:O134"/>
    <mergeCell ref="B131:C131"/>
    <mergeCell ref="E131:G131"/>
    <mergeCell ref="I131:J131"/>
    <mergeCell ref="M131:O131"/>
    <mergeCell ref="B132:C132"/>
    <mergeCell ref="E132:G132"/>
    <mergeCell ref="I132:J132"/>
    <mergeCell ref="M132:O132"/>
    <mergeCell ref="B129:C129"/>
    <mergeCell ref="E129:G129"/>
    <mergeCell ref="I129:J129"/>
    <mergeCell ref="M129:O129"/>
    <mergeCell ref="B130:C130"/>
    <mergeCell ref="E130:G130"/>
    <mergeCell ref="I130:J130"/>
    <mergeCell ref="M130:O130"/>
    <mergeCell ref="B127:C127"/>
    <mergeCell ref="E127:G127"/>
    <mergeCell ref="I127:J127"/>
    <mergeCell ref="M127:O127"/>
    <mergeCell ref="B128:C128"/>
    <mergeCell ref="E128:G128"/>
    <mergeCell ref="I128:J128"/>
    <mergeCell ref="M128:O128"/>
    <mergeCell ref="B125:C125"/>
    <mergeCell ref="E125:G125"/>
    <mergeCell ref="I125:J125"/>
    <mergeCell ref="M125:O125"/>
    <mergeCell ref="B126:C126"/>
    <mergeCell ref="E126:G126"/>
    <mergeCell ref="I126:J126"/>
    <mergeCell ref="M126:O126"/>
    <mergeCell ref="B123:C123"/>
    <mergeCell ref="E123:G123"/>
    <mergeCell ref="I123:J123"/>
    <mergeCell ref="M123:O123"/>
    <mergeCell ref="B124:C124"/>
    <mergeCell ref="E124:G124"/>
    <mergeCell ref="I124:J124"/>
    <mergeCell ref="M124:O124"/>
    <mergeCell ref="B121:C121"/>
    <mergeCell ref="E121:G121"/>
    <mergeCell ref="I121:J121"/>
    <mergeCell ref="M121:O121"/>
    <mergeCell ref="B122:C122"/>
    <mergeCell ref="E122:G122"/>
    <mergeCell ref="I122:J122"/>
    <mergeCell ref="M122:O122"/>
    <mergeCell ref="B119:C119"/>
    <mergeCell ref="E119:G119"/>
    <mergeCell ref="I119:J119"/>
    <mergeCell ref="M119:O119"/>
    <mergeCell ref="B120:C120"/>
    <mergeCell ref="E120:G120"/>
    <mergeCell ref="I120:J120"/>
    <mergeCell ref="M120:O120"/>
    <mergeCell ref="B117:C117"/>
    <mergeCell ref="E117:G117"/>
    <mergeCell ref="I117:J117"/>
    <mergeCell ref="M117:O117"/>
    <mergeCell ref="B118:C118"/>
    <mergeCell ref="E118:G118"/>
    <mergeCell ref="I118:J118"/>
    <mergeCell ref="M118:O118"/>
    <mergeCell ref="B115:C115"/>
    <mergeCell ref="E115:G115"/>
    <mergeCell ref="I115:J115"/>
    <mergeCell ref="M115:O115"/>
    <mergeCell ref="B116:C116"/>
    <mergeCell ref="E116:G116"/>
    <mergeCell ref="I116:J116"/>
    <mergeCell ref="M116:O116"/>
    <mergeCell ref="B113:C113"/>
    <mergeCell ref="E113:G113"/>
    <mergeCell ref="I113:J113"/>
    <mergeCell ref="M113:O113"/>
    <mergeCell ref="B114:C114"/>
    <mergeCell ref="E114:G114"/>
    <mergeCell ref="I114:J114"/>
    <mergeCell ref="M114:O114"/>
    <mergeCell ref="B111:C111"/>
    <mergeCell ref="E111:G111"/>
    <mergeCell ref="I111:J111"/>
    <mergeCell ref="M111:O111"/>
    <mergeCell ref="B112:C112"/>
    <mergeCell ref="E112:G112"/>
    <mergeCell ref="I112:J112"/>
    <mergeCell ref="M112:O112"/>
    <mergeCell ref="B109:C109"/>
    <mergeCell ref="E109:G109"/>
    <mergeCell ref="I109:J109"/>
    <mergeCell ref="M109:O109"/>
    <mergeCell ref="B110:C110"/>
    <mergeCell ref="E110:G110"/>
    <mergeCell ref="I110:J110"/>
    <mergeCell ref="M110:O110"/>
    <mergeCell ref="B107:C107"/>
    <mergeCell ref="E107:G107"/>
    <mergeCell ref="I107:J107"/>
    <mergeCell ref="M107:O107"/>
    <mergeCell ref="B108:C108"/>
    <mergeCell ref="E108:G108"/>
    <mergeCell ref="I108:J108"/>
    <mergeCell ref="M108:O108"/>
    <mergeCell ref="B105:C105"/>
    <mergeCell ref="E105:G105"/>
    <mergeCell ref="I105:J105"/>
    <mergeCell ref="M105:O105"/>
    <mergeCell ref="B106:C106"/>
    <mergeCell ref="E106:G106"/>
    <mergeCell ref="I106:J106"/>
    <mergeCell ref="M106:O106"/>
    <mergeCell ref="B103:C103"/>
    <mergeCell ref="E103:G103"/>
    <mergeCell ref="I103:J103"/>
    <mergeCell ref="M103:O103"/>
    <mergeCell ref="B104:C104"/>
    <mergeCell ref="E104:G104"/>
    <mergeCell ref="I104:J104"/>
    <mergeCell ref="M104:O104"/>
    <mergeCell ref="B101:C101"/>
    <mergeCell ref="E101:G101"/>
    <mergeCell ref="I101:J101"/>
    <mergeCell ref="M101:O101"/>
    <mergeCell ref="B102:C102"/>
    <mergeCell ref="E102:G102"/>
    <mergeCell ref="I102:J102"/>
    <mergeCell ref="M102:O102"/>
    <mergeCell ref="B99:C99"/>
    <mergeCell ref="E99:G99"/>
    <mergeCell ref="I99:J99"/>
    <mergeCell ref="M99:O99"/>
    <mergeCell ref="B100:C100"/>
    <mergeCell ref="E100:G100"/>
    <mergeCell ref="I100:J100"/>
    <mergeCell ref="B97:C97"/>
    <mergeCell ref="E97:G97"/>
    <mergeCell ref="I97:J97"/>
    <mergeCell ref="M97:O97"/>
    <mergeCell ref="B98:C98"/>
    <mergeCell ref="E98:G98"/>
    <mergeCell ref="I98:J98"/>
    <mergeCell ref="M98:O98"/>
    <mergeCell ref="B95:C95"/>
    <mergeCell ref="E95:G95"/>
    <mergeCell ref="I95:J95"/>
    <mergeCell ref="M95:O95"/>
    <mergeCell ref="B96:C96"/>
    <mergeCell ref="E96:G96"/>
    <mergeCell ref="I96:J96"/>
    <mergeCell ref="M96:O96"/>
    <mergeCell ref="B93:C93"/>
    <mergeCell ref="E93:G93"/>
    <mergeCell ref="I93:J93"/>
    <mergeCell ref="M93:O93"/>
    <mergeCell ref="B94:C94"/>
    <mergeCell ref="E94:G94"/>
    <mergeCell ref="I94:J94"/>
    <mergeCell ref="M94:O94"/>
    <mergeCell ref="B91:C91"/>
    <mergeCell ref="E91:G91"/>
    <mergeCell ref="I91:J91"/>
    <mergeCell ref="M91:O91"/>
    <mergeCell ref="B92:C92"/>
    <mergeCell ref="E92:G92"/>
    <mergeCell ref="I92:J92"/>
    <mergeCell ref="M92:O92"/>
    <mergeCell ref="B89:C89"/>
    <mergeCell ref="E89:G89"/>
    <mergeCell ref="I89:J89"/>
    <mergeCell ref="M89:O89"/>
    <mergeCell ref="B90:C90"/>
    <mergeCell ref="E90:G90"/>
    <mergeCell ref="I90:J90"/>
    <mergeCell ref="M90:O90"/>
    <mergeCell ref="B87:C87"/>
    <mergeCell ref="E87:G87"/>
    <mergeCell ref="I87:J87"/>
    <mergeCell ref="M87:O87"/>
    <mergeCell ref="B88:C88"/>
    <mergeCell ref="E88:G88"/>
    <mergeCell ref="I88:J88"/>
    <mergeCell ref="M88:O88"/>
    <mergeCell ref="B85:C85"/>
    <mergeCell ref="E85:G85"/>
    <mergeCell ref="I85:J85"/>
    <mergeCell ref="M85:O85"/>
    <mergeCell ref="B86:C86"/>
    <mergeCell ref="E86:G86"/>
    <mergeCell ref="I86:J86"/>
    <mergeCell ref="M86:O86"/>
    <mergeCell ref="B83:C83"/>
    <mergeCell ref="E83:G83"/>
    <mergeCell ref="I83:J83"/>
    <mergeCell ref="M83:O83"/>
    <mergeCell ref="B84:C84"/>
    <mergeCell ref="E84:G84"/>
    <mergeCell ref="I84:J84"/>
    <mergeCell ref="M84:O84"/>
    <mergeCell ref="B81:C81"/>
    <mergeCell ref="E81:G81"/>
    <mergeCell ref="I81:J81"/>
    <mergeCell ref="M81:O81"/>
    <mergeCell ref="B82:C82"/>
    <mergeCell ref="E82:G82"/>
    <mergeCell ref="I82:J82"/>
    <mergeCell ref="M82:O82"/>
    <mergeCell ref="B79:C79"/>
    <mergeCell ref="E79:G79"/>
    <mergeCell ref="I79:J79"/>
    <mergeCell ref="M79:O79"/>
    <mergeCell ref="B80:C80"/>
    <mergeCell ref="E80:G80"/>
    <mergeCell ref="I80:J80"/>
    <mergeCell ref="M80:O80"/>
    <mergeCell ref="B77:C77"/>
    <mergeCell ref="E77:G77"/>
    <mergeCell ref="I77:J77"/>
    <mergeCell ref="M77:O77"/>
    <mergeCell ref="B78:C78"/>
    <mergeCell ref="E78:G78"/>
    <mergeCell ref="I78:J78"/>
    <mergeCell ref="M78:O78"/>
    <mergeCell ref="B75:C75"/>
    <mergeCell ref="E75:G75"/>
    <mergeCell ref="I75:J75"/>
    <mergeCell ref="M75:O75"/>
    <mergeCell ref="B76:C76"/>
    <mergeCell ref="E76:G76"/>
    <mergeCell ref="I76:J76"/>
    <mergeCell ref="M76:O76"/>
    <mergeCell ref="B73:C73"/>
    <mergeCell ref="E73:G73"/>
    <mergeCell ref="I73:J73"/>
    <mergeCell ref="M73:O73"/>
    <mergeCell ref="B74:C74"/>
    <mergeCell ref="E74:G74"/>
    <mergeCell ref="I74:J74"/>
    <mergeCell ref="M74:O74"/>
    <mergeCell ref="B71:C71"/>
    <mergeCell ref="E71:G71"/>
    <mergeCell ref="I71:J71"/>
    <mergeCell ref="M71:O71"/>
    <mergeCell ref="B72:C72"/>
    <mergeCell ref="E72:G72"/>
    <mergeCell ref="I72:J72"/>
    <mergeCell ref="M72:O72"/>
    <mergeCell ref="B69:C69"/>
    <mergeCell ref="E69:G69"/>
    <mergeCell ref="I69:J69"/>
    <mergeCell ref="M69:O69"/>
    <mergeCell ref="B70:C70"/>
    <mergeCell ref="E70:G70"/>
    <mergeCell ref="I70:J70"/>
    <mergeCell ref="M70:O70"/>
    <mergeCell ref="B67:C67"/>
    <mergeCell ref="E67:G67"/>
    <mergeCell ref="I67:J67"/>
    <mergeCell ref="M67:O67"/>
    <mergeCell ref="B68:C68"/>
    <mergeCell ref="E68:G68"/>
    <mergeCell ref="I68:J68"/>
    <mergeCell ref="M68:O68"/>
    <mergeCell ref="B65:C65"/>
    <mergeCell ref="E65:G65"/>
    <mergeCell ref="I65:J65"/>
    <mergeCell ref="M65:O65"/>
    <mergeCell ref="B66:C66"/>
    <mergeCell ref="E66:G66"/>
    <mergeCell ref="I66:J66"/>
    <mergeCell ref="M66:O66"/>
    <mergeCell ref="B63:C63"/>
    <mergeCell ref="E63:G63"/>
    <mergeCell ref="I63:J63"/>
    <mergeCell ref="M63:O63"/>
    <mergeCell ref="B64:C64"/>
    <mergeCell ref="E64:G64"/>
    <mergeCell ref="I64:J64"/>
    <mergeCell ref="M64:O64"/>
    <mergeCell ref="B61:C61"/>
    <mergeCell ref="E61:G61"/>
    <mergeCell ref="I61:J61"/>
    <mergeCell ref="M61:O61"/>
    <mergeCell ref="B62:C62"/>
    <mergeCell ref="E62:G62"/>
    <mergeCell ref="I62:J62"/>
    <mergeCell ref="M62:O62"/>
    <mergeCell ref="B59:C59"/>
    <mergeCell ref="E59:G59"/>
    <mergeCell ref="I59:J59"/>
    <mergeCell ref="M59:O59"/>
    <mergeCell ref="B60:C60"/>
    <mergeCell ref="E60:G60"/>
    <mergeCell ref="I60:J60"/>
    <mergeCell ref="M60:O60"/>
    <mergeCell ref="B57:C57"/>
    <mergeCell ref="E57:G57"/>
    <mergeCell ref="I57:J57"/>
    <mergeCell ref="M57:O57"/>
    <mergeCell ref="B58:C58"/>
    <mergeCell ref="E58:G58"/>
    <mergeCell ref="I58:J58"/>
    <mergeCell ref="M58:O58"/>
    <mergeCell ref="B55:C55"/>
    <mergeCell ref="E55:G55"/>
    <mergeCell ref="I55:J55"/>
    <mergeCell ref="M55:O55"/>
    <mergeCell ref="B56:C56"/>
    <mergeCell ref="E56:G56"/>
    <mergeCell ref="I56:J56"/>
    <mergeCell ref="M56:O56"/>
    <mergeCell ref="B53:C53"/>
    <mergeCell ref="E53:G53"/>
    <mergeCell ref="I53:J53"/>
    <mergeCell ref="M53:O53"/>
    <mergeCell ref="B54:C54"/>
    <mergeCell ref="E54:G54"/>
    <mergeCell ref="I54:J54"/>
    <mergeCell ref="M54:O54"/>
    <mergeCell ref="B51:C51"/>
    <mergeCell ref="E51:G51"/>
    <mergeCell ref="I51:J51"/>
    <mergeCell ref="M51:O51"/>
    <mergeCell ref="B52:C52"/>
    <mergeCell ref="E52:G52"/>
    <mergeCell ref="I52:J52"/>
    <mergeCell ref="M52:O52"/>
    <mergeCell ref="B49:C49"/>
    <mergeCell ref="E49:G49"/>
    <mergeCell ref="I49:J49"/>
    <mergeCell ref="M49:O49"/>
    <mergeCell ref="B50:C50"/>
    <mergeCell ref="E50:G50"/>
    <mergeCell ref="I50:J50"/>
    <mergeCell ref="M50:O50"/>
    <mergeCell ref="B47:C47"/>
    <mergeCell ref="E47:G47"/>
    <mergeCell ref="I47:J47"/>
    <mergeCell ref="M47:O47"/>
    <mergeCell ref="B48:C48"/>
    <mergeCell ref="E48:G48"/>
    <mergeCell ref="I48:J48"/>
    <mergeCell ref="M48:O48"/>
    <mergeCell ref="B45:C45"/>
    <mergeCell ref="E45:G45"/>
    <mergeCell ref="I45:J45"/>
    <mergeCell ref="M45:O45"/>
    <mergeCell ref="B46:C46"/>
    <mergeCell ref="E46:G46"/>
    <mergeCell ref="I46:J46"/>
    <mergeCell ref="M46:O46"/>
    <mergeCell ref="B43:C43"/>
    <mergeCell ref="E43:G43"/>
    <mergeCell ref="I43:J43"/>
    <mergeCell ref="M43:O43"/>
    <mergeCell ref="B44:C44"/>
    <mergeCell ref="E44:G44"/>
    <mergeCell ref="I44:J44"/>
    <mergeCell ref="M44:O44"/>
    <mergeCell ref="B41:C41"/>
    <mergeCell ref="E41:G41"/>
    <mergeCell ref="I41:J41"/>
    <mergeCell ref="M41:O41"/>
    <mergeCell ref="B42:C42"/>
    <mergeCell ref="E42:G42"/>
    <mergeCell ref="I42:J42"/>
    <mergeCell ref="M42:O42"/>
    <mergeCell ref="B39:C39"/>
    <mergeCell ref="E39:G39"/>
    <mergeCell ref="I39:J39"/>
    <mergeCell ref="M39:O39"/>
    <mergeCell ref="B40:C40"/>
    <mergeCell ref="E40:G40"/>
    <mergeCell ref="I40:J40"/>
    <mergeCell ref="M40:O40"/>
    <mergeCell ref="B37:C37"/>
    <mergeCell ref="E37:G37"/>
    <mergeCell ref="I37:J37"/>
    <mergeCell ref="M37:O37"/>
    <mergeCell ref="B38:C38"/>
    <mergeCell ref="E38:G38"/>
    <mergeCell ref="I38:J38"/>
    <mergeCell ref="M38:O38"/>
    <mergeCell ref="B35:C35"/>
    <mergeCell ref="E35:G35"/>
    <mergeCell ref="I35:J35"/>
    <mergeCell ref="M35:O35"/>
    <mergeCell ref="B36:C36"/>
    <mergeCell ref="E36:G36"/>
    <mergeCell ref="I36:J36"/>
    <mergeCell ref="M36:O36"/>
    <mergeCell ref="B33:C33"/>
    <mergeCell ref="E33:G33"/>
    <mergeCell ref="I33:J33"/>
    <mergeCell ref="M33:O33"/>
    <mergeCell ref="B34:C34"/>
    <mergeCell ref="E34:G34"/>
    <mergeCell ref="I34:J34"/>
    <mergeCell ref="M34:O34"/>
    <mergeCell ref="B31:C31"/>
    <mergeCell ref="E31:G31"/>
    <mergeCell ref="I31:J31"/>
    <mergeCell ref="M31:O31"/>
    <mergeCell ref="B32:C32"/>
    <mergeCell ref="E32:G32"/>
    <mergeCell ref="I32:J32"/>
    <mergeCell ref="M32:O32"/>
    <mergeCell ref="B29:C29"/>
    <mergeCell ref="E29:G29"/>
    <mergeCell ref="I29:J29"/>
    <mergeCell ref="M29:O29"/>
    <mergeCell ref="B30:C30"/>
    <mergeCell ref="E30:G30"/>
    <mergeCell ref="I30:J30"/>
    <mergeCell ref="M30:O30"/>
    <mergeCell ref="B27:C27"/>
    <mergeCell ref="E27:G27"/>
    <mergeCell ref="I27:J27"/>
    <mergeCell ref="M27:O27"/>
    <mergeCell ref="B28:C28"/>
    <mergeCell ref="E28:G28"/>
    <mergeCell ref="I28:J28"/>
    <mergeCell ref="M28:O28"/>
    <mergeCell ref="B25:C25"/>
    <mergeCell ref="E25:G25"/>
    <mergeCell ref="I25:J25"/>
    <mergeCell ref="M25:O25"/>
    <mergeCell ref="B26:C26"/>
    <mergeCell ref="E26:G26"/>
    <mergeCell ref="I26:J26"/>
    <mergeCell ref="M26:O26"/>
    <mergeCell ref="B23:C23"/>
    <mergeCell ref="E23:G23"/>
    <mergeCell ref="I23:J23"/>
    <mergeCell ref="M23:O23"/>
    <mergeCell ref="B24:C24"/>
    <mergeCell ref="E24:G24"/>
    <mergeCell ref="I24:J24"/>
    <mergeCell ref="M24:O24"/>
    <mergeCell ref="B21:C21"/>
    <mergeCell ref="E21:G21"/>
    <mergeCell ref="I21:J21"/>
    <mergeCell ref="M21:O21"/>
    <mergeCell ref="B22:C22"/>
    <mergeCell ref="E22:G22"/>
    <mergeCell ref="I22:J22"/>
    <mergeCell ref="M22:O22"/>
    <mergeCell ref="B19:C19"/>
    <mergeCell ref="E19:G19"/>
    <mergeCell ref="I19:J19"/>
    <mergeCell ref="M19:O19"/>
    <mergeCell ref="B20:C20"/>
    <mergeCell ref="E20:G20"/>
    <mergeCell ref="I20:J20"/>
    <mergeCell ref="M20:O20"/>
    <mergeCell ref="B17:C17"/>
    <mergeCell ref="E17:G17"/>
    <mergeCell ref="I17:J17"/>
    <mergeCell ref="M17:O17"/>
    <mergeCell ref="B18:C18"/>
    <mergeCell ref="E18:G18"/>
    <mergeCell ref="I18:J18"/>
    <mergeCell ref="M18:O18"/>
    <mergeCell ref="B15:C15"/>
    <mergeCell ref="E15:G15"/>
    <mergeCell ref="I15:J15"/>
    <mergeCell ref="M15:O15"/>
    <mergeCell ref="B16:C16"/>
    <mergeCell ref="E16:G16"/>
    <mergeCell ref="I16:J16"/>
    <mergeCell ref="M16:O16"/>
    <mergeCell ref="B13:C13"/>
    <mergeCell ref="E13:G13"/>
    <mergeCell ref="I13:J13"/>
    <mergeCell ref="M13:O13"/>
    <mergeCell ref="B14:C14"/>
    <mergeCell ref="E14:G14"/>
    <mergeCell ref="I14:J14"/>
    <mergeCell ref="M14:O14"/>
    <mergeCell ref="B11:C11"/>
    <mergeCell ref="E11:G11"/>
    <mergeCell ref="I11:J11"/>
    <mergeCell ref="M11:O11"/>
    <mergeCell ref="B12:C12"/>
    <mergeCell ref="E12:G12"/>
    <mergeCell ref="I12:J12"/>
    <mergeCell ref="M12:O12"/>
    <mergeCell ref="B9:C9"/>
    <mergeCell ref="E9:G9"/>
    <mergeCell ref="I9:J9"/>
    <mergeCell ref="M9:O9"/>
    <mergeCell ref="B10:C10"/>
    <mergeCell ref="E10:G10"/>
    <mergeCell ref="I10:J10"/>
    <mergeCell ref="M10:O10"/>
    <mergeCell ref="B7:C7"/>
    <mergeCell ref="E7:G7"/>
    <mergeCell ref="I7:J7"/>
    <mergeCell ref="M7:O7"/>
    <mergeCell ref="B8:C8"/>
    <mergeCell ref="E8:G8"/>
    <mergeCell ref="I8:J8"/>
    <mergeCell ref="M8:O8"/>
    <mergeCell ref="B6:C6"/>
    <mergeCell ref="E6:G6"/>
    <mergeCell ref="I6:J6"/>
    <mergeCell ref="M6:O6"/>
    <mergeCell ref="B3:C3"/>
    <mergeCell ref="E3:G3"/>
    <mergeCell ref="I3:J3"/>
    <mergeCell ref="M3:O3"/>
    <mergeCell ref="B4:C4"/>
    <mergeCell ref="E4:G4"/>
    <mergeCell ref="I4:J4"/>
    <mergeCell ref="M4:O4"/>
    <mergeCell ref="B1:C1"/>
    <mergeCell ref="E1:G1"/>
    <mergeCell ref="I1:J1"/>
    <mergeCell ref="M1:O1"/>
    <mergeCell ref="B2:C2"/>
    <mergeCell ref="E2:G2"/>
    <mergeCell ref="I2:J2"/>
    <mergeCell ref="M2:O2"/>
    <mergeCell ref="B5:C5"/>
    <mergeCell ref="E5:G5"/>
    <mergeCell ref="I5:J5"/>
    <mergeCell ref="M5:O5"/>
  </mergeCells>
  <printOptions horizontalCentered="1"/>
  <pageMargins left="0" right="0" top="0.74803149606299213" bottom="0" header="0.31496062992125984" footer="0.31496062992125984"/>
  <pageSetup paperSize="9" scale="80" orientation="landscape" r:id="rId1"/>
  <headerFooter>
    <oddHeader>&amp;CBUDGET ECONOMICO COSTI 2018 DIPARTIMENTO DI ECONOMIA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590"/>
  <sheetViews>
    <sheetView topLeftCell="C571" workbookViewId="0">
      <selection activeCell="R579" sqref="R579:V579"/>
    </sheetView>
  </sheetViews>
  <sheetFormatPr defaultColWidth="8.88671875" defaultRowHeight="31.2" customHeight="1"/>
  <cols>
    <col min="1" max="1" width="0" style="100" hidden="1" customWidth="1"/>
    <col min="2" max="2" width="16.5546875" style="123" hidden="1" customWidth="1"/>
    <col min="3" max="3" width="7.109375" style="100" customWidth="1"/>
    <col min="4" max="4" width="3.6640625" style="100" hidden="1" customWidth="1"/>
    <col min="5" max="5" width="14" style="100" customWidth="1"/>
    <col min="6" max="7" width="8.88671875" style="100"/>
    <col min="8" max="8" width="10.6640625" style="100" customWidth="1"/>
    <col min="9" max="9" width="5.88671875" style="100" customWidth="1"/>
    <col min="10" max="10" width="8.109375" style="100" customWidth="1"/>
    <col min="11" max="11" width="0.88671875" style="100" customWidth="1"/>
    <col min="12" max="12" width="6.33203125" style="100" customWidth="1"/>
    <col min="13" max="13" width="6.109375" style="100" customWidth="1"/>
    <col min="14" max="17" width="0" style="100" hidden="1" customWidth="1"/>
    <col min="18" max="18" width="9.44140625" style="122" customWidth="1"/>
    <col min="19" max="19" width="14.5546875" style="122" bestFit="1" customWidth="1"/>
    <col min="20" max="20" width="14.44140625" style="122" bestFit="1" customWidth="1"/>
    <col min="21" max="21" width="12.33203125" style="122" customWidth="1"/>
    <col min="22" max="22" width="11.6640625" style="122" bestFit="1" customWidth="1"/>
    <col min="23" max="23" width="14.6640625" style="122" bestFit="1" customWidth="1"/>
    <col min="24" max="256" width="8.88671875" style="100"/>
    <col min="257" max="258" width="0" style="100" hidden="1" customWidth="1"/>
    <col min="259" max="259" width="7.109375" style="100" customWidth="1"/>
    <col min="260" max="260" width="0" style="100" hidden="1" customWidth="1"/>
    <col min="261" max="261" width="14" style="100" customWidth="1"/>
    <col min="262" max="263" width="8.88671875" style="100"/>
    <col min="264" max="264" width="10.6640625" style="100" customWidth="1"/>
    <col min="265" max="265" width="5.88671875" style="100" customWidth="1"/>
    <col min="266" max="266" width="8.109375" style="100" customWidth="1"/>
    <col min="267" max="267" width="0.88671875" style="100" customWidth="1"/>
    <col min="268" max="268" width="6.33203125" style="100" customWidth="1"/>
    <col min="269" max="269" width="6.109375" style="100" customWidth="1"/>
    <col min="270" max="273" width="0" style="100" hidden="1" customWidth="1"/>
    <col min="274" max="274" width="9.44140625" style="100" customWidth="1"/>
    <col min="275" max="275" width="13.5546875" style="100" customWidth="1"/>
    <col min="276" max="277" width="12.33203125" style="100" customWidth="1"/>
    <col min="278" max="278" width="11.6640625" style="100" bestFit="1" customWidth="1"/>
    <col min="279" max="279" width="14.109375" style="100" customWidth="1"/>
    <col min="280" max="512" width="8.88671875" style="100"/>
    <col min="513" max="514" width="0" style="100" hidden="1" customWidth="1"/>
    <col min="515" max="515" width="7.109375" style="100" customWidth="1"/>
    <col min="516" max="516" width="0" style="100" hidden="1" customWidth="1"/>
    <col min="517" max="517" width="14" style="100" customWidth="1"/>
    <col min="518" max="519" width="8.88671875" style="100"/>
    <col min="520" max="520" width="10.6640625" style="100" customWidth="1"/>
    <col min="521" max="521" width="5.88671875" style="100" customWidth="1"/>
    <col min="522" max="522" width="8.109375" style="100" customWidth="1"/>
    <col min="523" max="523" width="0.88671875" style="100" customWidth="1"/>
    <col min="524" max="524" width="6.33203125" style="100" customWidth="1"/>
    <col min="525" max="525" width="6.109375" style="100" customWidth="1"/>
    <col min="526" max="529" width="0" style="100" hidden="1" customWidth="1"/>
    <col min="530" max="530" width="9.44140625" style="100" customWidth="1"/>
    <col min="531" max="531" width="13.5546875" style="100" customWidth="1"/>
    <col min="532" max="533" width="12.33203125" style="100" customWidth="1"/>
    <col min="534" max="534" width="11.6640625" style="100" bestFit="1" customWidth="1"/>
    <col min="535" max="535" width="14.109375" style="100" customWidth="1"/>
    <col min="536" max="768" width="8.88671875" style="100"/>
    <col min="769" max="770" width="0" style="100" hidden="1" customWidth="1"/>
    <col min="771" max="771" width="7.109375" style="100" customWidth="1"/>
    <col min="772" max="772" width="0" style="100" hidden="1" customWidth="1"/>
    <col min="773" max="773" width="14" style="100" customWidth="1"/>
    <col min="774" max="775" width="8.88671875" style="100"/>
    <col min="776" max="776" width="10.6640625" style="100" customWidth="1"/>
    <col min="777" max="777" width="5.88671875" style="100" customWidth="1"/>
    <col min="778" max="778" width="8.109375" style="100" customWidth="1"/>
    <col min="779" max="779" width="0.88671875" style="100" customWidth="1"/>
    <col min="780" max="780" width="6.33203125" style="100" customWidth="1"/>
    <col min="781" max="781" width="6.109375" style="100" customWidth="1"/>
    <col min="782" max="785" width="0" style="100" hidden="1" customWidth="1"/>
    <col min="786" max="786" width="9.44140625" style="100" customWidth="1"/>
    <col min="787" max="787" width="13.5546875" style="100" customWidth="1"/>
    <col min="788" max="789" width="12.33203125" style="100" customWidth="1"/>
    <col min="790" max="790" width="11.6640625" style="100" bestFit="1" customWidth="1"/>
    <col min="791" max="791" width="14.109375" style="100" customWidth="1"/>
    <col min="792" max="1024" width="8.88671875" style="100"/>
    <col min="1025" max="1026" width="0" style="100" hidden="1" customWidth="1"/>
    <col min="1027" max="1027" width="7.109375" style="100" customWidth="1"/>
    <col min="1028" max="1028" width="0" style="100" hidden="1" customWidth="1"/>
    <col min="1029" max="1029" width="14" style="100" customWidth="1"/>
    <col min="1030" max="1031" width="8.88671875" style="100"/>
    <col min="1032" max="1032" width="10.6640625" style="100" customWidth="1"/>
    <col min="1033" max="1033" width="5.88671875" style="100" customWidth="1"/>
    <col min="1034" max="1034" width="8.109375" style="100" customWidth="1"/>
    <col min="1035" max="1035" width="0.88671875" style="100" customWidth="1"/>
    <col min="1036" max="1036" width="6.33203125" style="100" customWidth="1"/>
    <col min="1037" max="1037" width="6.109375" style="100" customWidth="1"/>
    <col min="1038" max="1041" width="0" style="100" hidden="1" customWidth="1"/>
    <col min="1042" max="1042" width="9.44140625" style="100" customWidth="1"/>
    <col min="1043" max="1043" width="13.5546875" style="100" customWidth="1"/>
    <col min="1044" max="1045" width="12.33203125" style="100" customWidth="1"/>
    <col min="1046" max="1046" width="11.6640625" style="100" bestFit="1" customWidth="1"/>
    <col min="1047" max="1047" width="14.109375" style="100" customWidth="1"/>
    <col min="1048" max="1280" width="8.88671875" style="100"/>
    <col min="1281" max="1282" width="0" style="100" hidden="1" customWidth="1"/>
    <col min="1283" max="1283" width="7.109375" style="100" customWidth="1"/>
    <col min="1284" max="1284" width="0" style="100" hidden="1" customWidth="1"/>
    <col min="1285" max="1285" width="14" style="100" customWidth="1"/>
    <col min="1286" max="1287" width="8.88671875" style="100"/>
    <col min="1288" max="1288" width="10.6640625" style="100" customWidth="1"/>
    <col min="1289" max="1289" width="5.88671875" style="100" customWidth="1"/>
    <col min="1290" max="1290" width="8.109375" style="100" customWidth="1"/>
    <col min="1291" max="1291" width="0.88671875" style="100" customWidth="1"/>
    <col min="1292" max="1292" width="6.33203125" style="100" customWidth="1"/>
    <col min="1293" max="1293" width="6.109375" style="100" customWidth="1"/>
    <col min="1294" max="1297" width="0" style="100" hidden="1" customWidth="1"/>
    <col min="1298" max="1298" width="9.44140625" style="100" customWidth="1"/>
    <col min="1299" max="1299" width="13.5546875" style="100" customWidth="1"/>
    <col min="1300" max="1301" width="12.33203125" style="100" customWidth="1"/>
    <col min="1302" max="1302" width="11.6640625" style="100" bestFit="1" customWidth="1"/>
    <col min="1303" max="1303" width="14.109375" style="100" customWidth="1"/>
    <col min="1304" max="1536" width="8.88671875" style="100"/>
    <col min="1537" max="1538" width="0" style="100" hidden="1" customWidth="1"/>
    <col min="1539" max="1539" width="7.109375" style="100" customWidth="1"/>
    <col min="1540" max="1540" width="0" style="100" hidden="1" customWidth="1"/>
    <col min="1541" max="1541" width="14" style="100" customWidth="1"/>
    <col min="1542" max="1543" width="8.88671875" style="100"/>
    <col min="1544" max="1544" width="10.6640625" style="100" customWidth="1"/>
    <col min="1545" max="1545" width="5.88671875" style="100" customWidth="1"/>
    <col min="1546" max="1546" width="8.109375" style="100" customWidth="1"/>
    <col min="1547" max="1547" width="0.88671875" style="100" customWidth="1"/>
    <col min="1548" max="1548" width="6.33203125" style="100" customWidth="1"/>
    <col min="1549" max="1549" width="6.109375" style="100" customWidth="1"/>
    <col min="1550" max="1553" width="0" style="100" hidden="1" customWidth="1"/>
    <col min="1554" max="1554" width="9.44140625" style="100" customWidth="1"/>
    <col min="1555" max="1555" width="13.5546875" style="100" customWidth="1"/>
    <col min="1556" max="1557" width="12.33203125" style="100" customWidth="1"/>
    <col min="1558" max="1558" width="11.6640625" style="100" bestFit="1" customWidth="1"/>
    <col min="1559" max="1559" width="14.109375" style="100" customWidth="1"/>
    <col min="1560" max="1792" width="8.88671875" style="100"/>
    <col min="1793" max="1794" width="0" style="100" hidden="1" customWidth="1"/>
    <col min="1795" max="1795" width="7.109375" style="100" customWidth="1"/>
    <col min="1796" max="1796" width="0" style="100" hidden="1" customWidth="1"/>
    <col min="1797" max="1797" width="14" style="100" customWidth="1"/>
    <col min="1798" max="1799" width="8.88671875" style="100"/>
    <col min="1800" max="1800" width="10.6640625" style="100" customWidth="1"/>
    <col min="1801" max="1801" width="5.88671875" style="100" customWidth="1"/>
    <col min="1802" max="1802" width="8.109375" style="100" customWidth="1"/>
    <col min="1803" max="1803" width="0.88671875" style="100" customWidth="1"/>
    <col min="1804" max="1804" width="6.33203125" style="100" customWidth="1"/>
    <col min="1805" max="1805" width="6.109375" style="100" customWidth="1"/>
    <col min="1806" max="1809" width="0" style="100" hidden="1" customWidth="1"/>
    <col min="1810" max="1810" width="9.44140625" style="100" customWidth="1"/>
    <col min="1811" max="1811" width="13.5546875" style="100" customWidth="1"/>
    <col min="1812" max="1813" width="12.33203125" style="100" customWidth="1"/>
    <col min="1814" max="1814" width="11.6640625" style="100" bestFit="1" customWidth="1"/>
    <col min="1815" max="1815" width="14.109375" style="100" customWidth="1"/>
    <col min="1816" max="2048" width="8.88671875" style="100"/>
    <col min="2049" max="2050" width="0" style="100" hidden="1" customWidth="1"/>
    <col min="2051" max="2051" width="7.109375" style="100" customWidth="1"/>
    <col min="2052" max="2052" width="0" style="100" hidden="1" customWidth="1"/>
    <col min="2053" max="2053" width="14" style="100" customWidth="1"/>
    <col min="2054" max="2055" width="8.88671875" style="100"/>
    <col min="2056" max="2056" width="10.6640625" style="100" customWidth="1"/>
    <col min="2057" max="2057" width="5.88671875" style="100" customWidth="1"/>
    <col min="2058" max="2058" width="8.109375" style="100" customWidth="1"/>
    <col min="2059" max="2059" width="0.88671875" style="100" customWidth="1"/>
    <col min="2060" max="2060" width="6.33203125" style="100" customWidth="1"/>
    <col min="2061" max="2061" width="6.109375" style="100" customWidth="1"/>
    <col min="2062" max="2065" width="0" style="100" hidden="1" customWidth="1"/>
    <col min="2066" max="2066" width="9.44140625" style="100" customWidth="1"/>
    <col min="2067" max="2067" width="13.5546875" style="100" customWidth="1"/>
    <col min="2068" max="2069" width="12.33203125" style="100" customWidth="1"/>
    <col min="2070" max="2070" width="11.6640625" style="100" bestFit="1" customWidth="1"/>
    <col min="2071" max="2071" width="14.109375" style="100" customWidth="1"/>
    <col min="2072" max="2304" width="8.88671875" style="100"/>
    <col min="2305" max="2306" width="0" style="100" hidden="1" customWidth="1"/>
    <col min="2307" max="2307" width="7.109375" style="100" customWidth="1"/>
    <col min="2308" max="2308" width="0" style="100" hidden="1" customWidth="1"/>
    <col min="2309" max="2309" width="14" style="100" customWidth="1"/>
    <col min="2310" max="2311" width="8.88671875" style="100"/>
    <col min="2312" max="2312" width="10.6640625" style="100" customWidth="1"/>
    <col min="2313" max="2313" width="5.88671875" style="100" customWidth="1"/>
    <col min="2314" max="2314" width="8.109375" style="100" customWidth="1"/>
    <col min="2315" max="2315" width="0.88671875" style="100" customWidth="1"/>
    <col min="2316" max="2316" width="6.33203125" style="100" customWidth="1"/>
    <col min="2317" max="2317" width="6.109375" style="100" customWidth="1"/>
    <col min="2318" max="2321" width="0" style="100" hidden="1" customWidth="1"/>
    <col min="2322" max="2322" width="9.44140625" style="100" customWidth="1"/>
    <col min="2323" max="2323" width="13.5546875" style="100" customWidth="1"/>
    <col min="2324" max="2325" width="12.33203125" style="100" customWidth="1"/>
    <col min="2326" max="2326" width="11.6640625" style="100" bestFit="1" customWidth="1"/>
    <col min="2327" max="2327" width="14.109375" style="100" customWidth="1"/>
    <col min="2328" max="2560" width="8.88671875" style="100"/>
    <col min="2561" max="2562" width="0" style="100" hidden="1" customWidth="1"/>
    <col min="2563" max="2563" width="7.109375" style="100" customWidth="1"/>
    <col min="2564" max="2564" width="0" style="100" hidden="1" customWidth="1"/>
    <col min="2565" max="2565" width="14" style="100" customWidth="1"/>
    <col min="2566" max="2567" width="8.88671875" style="100"/>
    <col min="2568" max="2568" width="10.6640625" style="100" customWidth="1"/>
    <col min="2569" max="2569" width="5.88671875" style="100" customWidth="1"/>
    <col min="2570" max="2570" width="8.109375" style="100" customWidth="1"/>
    <col min="2571" max="2571" width="0.88671875" style="100" customWidth="1"/>
    <col min="2572" max="2572" width="6.33203125" style="100" customWidth="1"/>
    <col min="2573" max="2573" width="6.109375" style="100" customWidth="1"/>
    <col min="2574" max="2577" width="0" style="100" hidden="1" customWidth="1"/>
    <col min="2578" max="2578" width="9.44140625" style="100" customWidth="1"/>
    <col min="2579" max="2579" width="13.5546875" style="100" customWidth="1"/>
    <col min="2580" max="2581" width="12.33203125" style="100" customWidth="1"/>
    <col min="2582" max="2582" width="11.6640625" style="100" bestFit="1" customWidth="1"/>
    <col min="2583" max="2583" width="14.109375" style="100" customWidth="1"/>
    <col min="2584" max="2816" width="8.88671875" style="100"/>
    <col min="2817" max="2818" width="0" style="100" hidden="1" customWidth="1"/>
    <col min="2819" max="2819" width="7.109375" style="100" customWidth="1"/>
    <col min="2820" max="2820" width="0" style="100" hidden="1" customWidth="1"/>
    <col min="2821" max="2821" width="14" style="100" customWidth="1"/>
    <col min="2822" max="2823" width="8.88671875" style="100"/>
    <col min="2824" max="2824" width="10.6640625" style="100" customWidth="1"/>
    <col min="2825" max="2825" width="5.88671875" style="100" customWidth="1"/>
    <col min="2826" max="2826" width="8.109375" style="100" customWidth="1"/>
    <col min="2827" max="2827" width="0.88671875" style="100" customWidth="1"/>
    <col min="2828" max="2828" width="6.33203125" style="100" customWidth="1"/>
    <col min="2829" max="2829" width="6.109375" style="100" customWidth="1"/>
    <col min="2830" max="2833" width="0" style="100" hidden="1" customWidth="1"/>
    <col min="2834" max="2834" width="9.44140625" style="100" customWidth="1"/>
    <col min="2835" max="2835" width="13.5546875" style="100" customWidth="1"/>
    <col min="2836" max="2837" width="12.33203125" style="100" customWidth="1"/>
    <col min="2838" max="2838" width="11.6640625" style="100" bestFit="1" customWidth="1"/>
    <col min="2839" max="2839" width="14.109375" style="100" customWidth="1"/>
    <col min="2840" max="3072" width="8.88671875" style="100"/>
    <col min="3073" max="3074" width="0" style="100" hidden="1" customWidth="1"/>
    <col min="3075" max="3075" width="7.109375" style="100" customWidth="1"/>
    <col min="3076" max="3076" width="0" style="100" hidden="1" customWidth="1"/>
    <col min="3077" max="3077" width="14" style="100" customWidth="1"/>
    <col min="3078" max="3079" width="8.88671875" style="100"/>
    <col min="3080" max="3080" width="10.6640625" style="100" customWidth="1"/>
    <col min="3081" max="3081" width="5.88671875" style="100" customWidth="1"/>
    <col min="3082" max="3082" width="8.109375" style="100" customWidth="1"/>
    <col min="3083" max="3083" width="0.88671875" style="100" customWidth="1"/>
    <col min="3084" max="3084" width="6.33203125" style="100" customWidth="1"/>
    <col min="3085" max="3085" width="6.109375" style="100" customWidth="1"/>
    <col min="3086" max="3089" width="0" style="100" hidden="1" customWidth="1"/>
    <col min="3090" max="3090" width="9.44140625" style="100" customWidth="1"/>
    <col min="3091" max="3091" width="13.5546875" style="100" customWidth="1"/>
    <col min="3092" max="3093" width="12.33203125" style="100" customWidth="1"/>
    <col min="3094" max="3094" width="11.6640625" style="100" bestFit="1" customWidth="1"/>
    <col min="3095" max="3095" width="14.109375" style="100" customWidth="1"/>
    <col min="3096" max="3328" width="8.88671875" style="100"/>
    <col min="3329" max="3330" width="0" style="100" hidden="1" customWidth="1"/>
    <col min="3331" max="3331" width="7.109375" style="100" customWidth="1"/>
    <col min="3332" max="3332" width="0" style="100" hidden="1" customWidth="1"/>
    <col min="3333" max="3333" width="14" style="100" customWidth="1"/>
    <col min="3334" max="3335" width="8.88671875" style="100"/>
    <col min="3336" max="3336" width="10.6640625" style="100" customWidth="1"/>
    <col min="3337" max="3337" width="5.88671875" style="100" customWidth="1"/>
    <col min="3338" max="3338" width="8.109375" style="100" customWidth="1"/>
    <col min="3339" max="3339" width="0.88671875" style="100" customWidth="1"/>
    <col min="3340" max="3340" width="6.33203125" style="100" customWidth="1"/>
    <col min="3341" max="3341" width="6.109375" style="100" customWidth="1"/>
    <col min="3342" max="3345" width="0" style="100" hidden="1" customWidth="1"/>
    <col min="3346" max="3346" width="9.44140625" style="100" customWidth="1"/>
    <col min="3347" max="3347" width="13.5546875" style="100" customWidth="1"/>
    <col min="3348" max="3349" width="12.33203125" style="100" customWidth="1"/>
    <col min="3350" max="3350" width="11.6640625" style="100" bestFit="1" customWidth="1"/>
    <col min="3351" max="3351" width="14.109375" style="100" customWidth="1"/>
    <col min="3352" max="3584" width="8.88671875" style="100"/>
    <col min="3585" max="3586" width="0" style="100" hidden="1" customWidth="1"/>
    <col min="3587" max="3587" width="7.109375" style="100" customWidth="1"/>
    <col min="3588" max="3588" width="0" style="100" hidden="1" customWidth="1"/>
    <col min="3589" max="3589" width="14" style="100" customWidth="1"/>
    <col min="3590" max="3591" width="8.88671875" style="100"/>
    <col min="3592" max="3592" width="10.6640625" style="100" customWidth="1"/>
    <col min="3593" max="3593" width="5.88671875" style="100" customWidth="1"/>
    <col min="3594" max="3594" width="8.109375" style="100" customWidth="1"/>
    <col min="3595" max="3595" width="0.88671875" style="100" customWidth="1"/>
    <col min="3596" max="3596" width="6.33203125" style="100" customWidth="1"/>
    <col min="3597" max="3597" width="6.109375" style="100" customWidth="1"/>
    <col min="3598" max="3601" width="0" style="100" hidden="1" customWidth="1"/>
    <col min="3602" max="3602" width="9.44140625" style="100" customWidth="1"/>
    <col min="3603" max="3603" width="13.5546875" style="100" customWidth="1"/>
    <col min="3604" max="3605" width="12.33203125" style="100" customWidth="1"/>
    <col min="3606" max="3606" width="11.6640625" style="100" bestFit="1" customWidth="1"/>
    <col min="3607" max="3607" width="14.109375" style="100" customWidth="1"/>
    <col min="3608" max="3840" width="8.88671875" style="100"/>
    <col min="3841" max="3842" width="0" style="100" hidden="1" customWidth="1"/>
    <col min="3843" max="3843" width="7.109375" style="100" customWidth="1"/>
    <col min="3844" max="3844" width="0" style="100" hidden="1" customWidth="1"/>
    <col min="3845" max="3845" width="14" style="100" customWidth="1"/>
    <col min="3846" max="3847" width="8.88671875" style="100"/>
    <col min="3848" max="3848" width="10.6640625" style="100" customWidth="1"/>
    <col min="3849" max="3849" width="5.88671875" style="100" customWidth="1"/>
    <col min="3850" max="3850" width="8.109375" style="100" customWidth="1"/>
    <col min="3851" max="3851" width="0.88671875" style="100" customWidth="1"/>
    <col min="3852" max="3852" width="6.33203125" style="100" customWidth="1"/>
    <col min="3853" max="3853" width="6.109375" style="100" customWidth="1"/>
    <col min="3854" max="3857" width="0" style="100" hidden="1" customWidth="1"/>
    <col min="3858" max="3858" width="9.44140625" style="100" customWidth="1"/>
    <col min="3859" max="3859" width="13.5546875" style="100" customWidth="1"/>
    <col min="3860" max="3861" width="12.33203125" style="100" customWidth="1"/>
    <col min="3862" max="3862" width="11.6640625" style="100" bestFit="1" customWidth="1"/>
    <col min="3863" max="3863" width="14.109375" style="100" customWidth="1"/>
    <col min="3864" max="4096" width="8.88671875" style="100"/>
    <col min="4097" max="4098" width="0" style="100" hidden="1" customWidth="1"/>
    <col min="4099" max="4099" width="7.109375" style="100" customWidth="1"/>
    <col min="4100" max="4100" width="0" style="100" hidden="1" customWidth="1"/>
    <col min="4101" max="4101" width="14" style="100" customWidth="1"/>
    <col min="4102" max="4103" width="8.88671875" style="100"/>
    <col min="4104" max="4104" width="10.6640625" style="100" customWidth="1"/>
    <col min="4105" max="4105" width="5.88671875" style="100" customWidth="1"/>
    <col min="4106" max="4106" width="8.109375" style="100" customWidth="1"/>
    <col min="4107" max="4107" width="0.88671875" style="100" customWidth="1"/>
    <col min="4108" max="4108" width="6.33203125" style="100" customWidth="1"/>
    <col min="4109" max="4109" width="6.109375" style="100" customWidth="1"/>
    <col min="4110" max="4113" width="0" style="100" hidden="1" customWidth="1"/>
    <col min="4114" max="4114" width="9.44140625" style="100" customWidth="1"/>
    <col min="4115" max="4115" width="13.5546875" style="100" customWidth="1"/>
    <col min="4116" max="4117" width="12.33203125" style="100" customWidth="1"/>
    <col min="4118" max="4118" width="11.6640625" style="100" bestFit="1" customWidth="1"/>
    <col min="4119" max="4119" width="14.109375" style="100" customWidth="1"/>
    <col min="4120" max="4352" width="8.88671875" style="100"/>
    <col min="4353" max="4354" width="0" style="100" hidden="1" customWidth="1"/>
    <col min="4355" max="4355" width="7.109375" style="100" customWidth="1"/>
    <col min="4356" max="4356" width="0" style="100" hidden="1" customWidth="1"/>
    <col min="4357" max="4357" width="14" style="100" customWidth="1"/>
    <col min="4358" max="4359" width="8.88671875" style="100"/>
    <col min="4360" max="4360" width="10.6640625" style="100" customWidth="1"/>
    <col min="4361" max="4361" width="5.88671875" style="100" customWidth="1"/>
    <col min="4362" max="4362" width="8.109375" style="100" customWidth="1"/>
    <col min="4363" max="4363" width="0.88671875" style="100" customWidth="1"/>
    <col min="4364" max="4364" width="6.33203125" style="100" customWidth="1"/>
    <col min="4365" max="4365" width="6.109375" style="100" customWidth="1"/>
    <col min="4366" max="4369" width="0" style="100" hidden="1" customWidth="1"/>
    <col min="4370" max="4370" width="9.44140625" style="100" customWidth="1"/>
    <col min="4371" max="4371" width="13.5546875" style="100" customWidth="1"/>
    <col min="4372" max="4373" width="12.33203125" style="100" customWidth="1"/>
    <col min="4374" max="4374" width="11.6640625" style="100" bestFit="1" customWidth="1"/>
    <col min="4375" max="4375" width="14.109375" style="100" customWidth="1"/>
    <col min="4376" max="4608" width="8.88671875" style="100"/>
    <col min="4609" max="4610" width="0" style="100" hidden="1" customWidth="1"/>
    <col min="4611" max="4611" width="7.109375" style="100" customWidth="1"/>
    <col min="4612" max="4612" width="0" style="100" hidden="1" customWidth="1"/>
    <col min="4613" max="4613" width="14" style="100" customWidth="1"/>
    <col min="4614" max="4615" width="8.88671875" style="100"/>
    <col min="4616" max="4616" width="10.6640625" style="100" customWidth="1"/>
    <col min="4617" max="4617" width="5.88671875" style="100" customWidth="1"/>
    <col min="4618" max="4618" width="8.109375" style="100" customWidth="1"/>
    <col min="4619" max="4619" width="0.88671875" style="100" customWidth="1"/>
    <col min="4620" max="4620" width="6.33203125" style="100" customWidth="1"/>
    <col min="4621" max="4621" width="6.109375" style="100" customWidth="1"/>
    <col min="4622" max="4625" width="0" style="100" hidden="1" customWidth="1"/>
    <col min="4626" max="4626" width="9.44140625" style="100" customWidth="1"/>
    <col min="4627" max="4627" width="13.5546875" style="100" customWidth="1"/>
    <col min="4628" max="4629" width="12.33203125" style="100" customWidth="1"/>
    <col min="4630" max="4630" width="11.6640625" style="100" bestFit="1" customWidth="1"/>
    <col min="4631" max="4631" width="14.109375" style="100" customWidth="1"/>
    <col min="4632" max="4864" width="8.88671875" style="100"/>
    <col min="4865" max="4866" width="0" style="100" hidden="1" customWidth="1"/>
    <col min="4867" max="4867" width="7.109375" style="100" customWidth="1"/>
    <col min="4868" max="4868" width="0" style="100" hidden="1" customWidth="1"/>
    <col min="4869" max="4869" width="14" style="100" customWidth="1"/>
    <col min="4870" max="4871" width="8.88671875" style="100"/>
    <col min="4872" max="4872" width="10.6640625" style="100" customWidth="1"/>
    <col min="4873" max="4873" width="5.88671875" style="100" customWidth="1"/>
    <col min="4874" max="4874" width="8.109375" style="100" customWidth="1"/>
    <col min="4875" max="4875" width="0.88671875" style="100" customWidth="1"/>
    <col min="4876" max="4876" width="6.33203125" style="100" customWidth="1"/>
    <col min="4877" max="4877" width="6.109375" style="100" customWidth="1"/>
    <col min="4878" max="4881" width="0" style="100" hidden="1" customWidth="1"/>
    <col min="4882" max="4882" width="9.44140625" style="100" customWidth="1"/>
    <col min="4883" max="4883" width="13.5546875" style="100" customWidth="1"/>
    <col min="4884" max="4885" width="12.33203125" style="100" customWidth="1"/>
    <col min="4886" max="4886" width="11.6640625" style="100" bestFit="1" customWidth="1"/>
    <col min="4887" max="4887" width="14.109375" style="100" customWidth="1"/>
    <col min="4888" max="5120" width="8.88671875" style="100"/>
    <col min="5121" max="5122" width="0" style="100" hidden="1" customWidth="1"/>
    <col min="5123" max="5123" width="7.109375" style="100" customWidth="1"/>
    <col min="5124" max="5124" width="0" style="100" hidden="1" customWidth="1"/>
    <col min="5125" max="5125" width="14" style="100" customWidth="1"/>
    <col min="5126" max="5127" width="8.88671875" style="100"/>
    <col min="5128" max="5128" width="10.6640625" style="100" customWidth="1"/>
    <col min="5129" max="5129" width="5.88671875" style="100" customWidth="1"/>
    <col min="5130" max="5130" width="8.109375" style="100" customWidth="1"/>
    <col min="5131" max="5131" width="0.88671875" style="100" customWidth="1"/>
    <col min="5132" max="5132" width="6.33203125" style="100" customWidth="1"/>
    <col min="5133" max="5133" width="6.109375" style="100" customWidth="1"/>
    <col min="5134" max="5137" width="0" style="100" hidden="1" customWidth="1"/>
    <col min="5138" max="5138" width="9.44140625" style="100" customWidth="1"/>
    <col min="5139" max="5139" width="13.5546875" style="100" customWidth="1"/>
    <col min="5140" max="5141" width="12.33203125" style="100" customWidth="1"/>
    <col min="5142" max="5142" width="11.6640625" style="100" bestFit="1" customWidth="1"/>
    <col min="5143" max="5143" width="14.109375" style="100" customWidth="1"/>
    <col min="5144" max="5376" width="8.88671875" style="100"/>
    <col min="5377" max="5378" width="0" style="100" hidden="1" customWidth="1"/>
    <col min="5379" max="5379" width="7.109375" style="100" customWidth="1"/>
    <col min="5380" max="5380" width="0" style="100" hidden="1" customWidth="1"/>
    <col min="5381" max="5381" width="14" style="100" customWidth="1"/>
    <col min="5382" max="5383" width="8.88671875" style="100"/>
    <col min="5384" max="5384" width="10.6640625" style="100" customWidth="1"/>
    <col min="5385" max="5385" width="5.88671875" style="100" customWidth="1"/>
    <col min="5386" max="5386" width="8.109375" style="100" customWidth="1"/>
    <col min="5387" max="5387" width="0.88671875" style="100" customWidth="1"/>
    <col min="5388" max="5388" width="6.33203125" style="100" customWidth="1"/>
    <col min="5389" max="5389" width="6.109375" style="100" customWidth="1"/>
    <col min="5390" max="5393" width="0" style="100" hidden="1" customWidth="1"/>
    <col min="5394" max="5394" width="9.44140625" style="100" customWidth="1"/>
    <col min="5395" max="5395" width="13.5546875" style="100" customWidth="1"/>
    <col min="5396" max="5397" width="12.33203125" style="100" customWidth="1"/>
    <col min="5398" max="5398" width="11.6640625" style="100" bestFit="1" customWidth="1"/>
    <col min="5399" max="5399" width="14.109375" style="100" customWidth="1"/>
    <col min="5400" max="5632" width="8.88671875" style="100"/>
    <col min="5633" max="5634" width="0" style="100" hidden="1" customWidth="1"/>
    <col min="5635" max="5635" width="7.109375" style="100" customWidth="1"/>
    <col min="5636" max="5636" width="0" style="100" hidden="1" customWidth="1"/>
    <col min="5637" max="5637" width="14" style="100" customWidth="1"/>
    <col min="5638" max="5639" width="8.88671875" style="100"/>
    <col min="5640" max="5640" width="10.6640625" style="100" customWidth="1"/>
    <col min="5641" max="5641" width="5.88671875" style="100" customWidth="1"/>
    <col min="5642" max="5642" width="8.109375" style="100" customWidth="1"/>
    <col min="5643" max="5643" width="0.88671875" style="100" customWidth="1"/>
    <col min="5644" max="5644" width="6.33203125" style="100" customWidth="1"/>
    <col min="5645" max="5645" width="6.109375" style="100" customWidth="1"/>
    <col min="5646" max="5649" width="0" style="100" hidden="1" customWidth="1"/>
    <col min="5650" max="5650" width="9.44140625" style="100" customWidth="1"/>
    <col min="5651" max="5651" width="13.5546875" style="100" customWidth="1"/>
    <col min="5652" max="5653" width="12.33203125" style="100" customWidth="1"/>
    <col min="5654" max="5654" width="11.6640625" style="100" bestFit="1" customWidth="1"/>
    <col min="5655" max="5655" width="14.109375" style="100" customWidth="1"/>
    <col min="5656" max="5888" width="8.88671875" style="100"/>
    <col min="5889" max="5890" width="0" style="100" hidden="1" customWidth="1"/>
    <col min="5891" max="5891" width="7.109375" style="100" customWidth="1"/>
    <col min="5892" max="5892" width="0" style="100" hidden="1" customWidth="1"/>
    <col min="5893" max="5893" width="14" style="100" customWidth="1"/>
    <col min="5894" max="5895" width="8.88671875" style="100"/>
    <col min="5896" max="5896" width="10.6640625" style="100" customWidth="1"/>
    <col min="5897" max="5897" width="5.88671875" style="100" customWidth="1"/>
    <col min="5898" max="5898" width="8.109375" style="100" customWidth="1"/>
    <col min="5899" max="5899" width="0.88671875" style="100" customWidth="1"/>
    <col min="5900" max="5900" width="6.33203125" style="100" customWidth="1"/>
    <col min="5901" max="5901" width="6.109375" style="100" customWidth="1"/>
    <col min="5902" max="5905" width="0" style="100" hidden="1" customWidth="1"/>
    <col min="5906" max="5906" width="9.44140625" style="100" customWidth="1"/>
    <col min="5907" max="5907" width="13.5546875" style="100" customWidth="1"/>
    <col min="5908" max="5909" width="12.33203125" style="100" customWidth="1"/>
    <col min="5910" max="5910" width="11.6640625" style="100" bestFit="1" customWidth="1"/>
    <col min="5911" max="5911" width="14.109375" style="100" customWidth="1"/>
    <col min="5912" max="6144" width="8.88671875" style="100"/>
    <col min="6145" max="6146" width="0" style="100" hidden="1" customWidth="1"/>
    <col min="6147" max="6147" width="7.109375" style="100" customWidth="1"/>
    <col min="6148" max="6148" width="0" style="100" hidden="1" customWidth="1"/>
    <col min="6149" max="6149" width="14" style="100" customWidth="1"/>
    <col min="6150" max="6151" width="8.88671875" style="100"/>
    <col min="6152" max="6152" width="10.6640625" style="100" customWidth="1"/>
    <col min="6153" max="6153" width="5.88671875" style="100" customWidth="1"/>
    <col min="6154" max="6154" width="8.109375" style="100" customWidth="1"/>
    <col min="6155" max="6155" width="0.88671875" style="100" customWidth="1"/>
    <col min="6156" max="6156" width="6.33203125" style="100" customWidth="1"/>
    <col min="6157" max="6157" width="6.109375" style="100" customWidth="1"/>
    <col min="6158" max="6161" width="0" style="100" hidden="1" customWidth="1"/>
    <col min="6162" max="6162" width="9.44140625" style="100" customWidth="1"/>
    <col min="6163" max="6163" width="13.5546875" style="100" customWidth="1"/>
    <col min="6164" max="6165" width="12.33203125" style="100" customWidth="1"/>
    <col min="6166" max="6166" width="11.6640625" style="100" bestFit="1" customWidth="1"/>
    <col min="6167" max="6167" width="14.109375" style="100" customWidth="1"/>
    <col min="6168" max="6400" width="8.88671875" style="100"/>
    <col min="6401" max="6402" width="0" style="100" hidden="1" customWidth="1"/>
    <col min="6403" max="6403" width="7.109375" style="100" customWidth="1"/>
    <col min="6404" max="6404" width="0" style="100" hidden="1" customWidth="1"/>
    <col min="6405" max="6405" width="14" style="100" customWidth="1"/>
    <col min="6406" max="6407" width="8.88671875" style="100"/>
    <col min="6408" max="6408" width="10.6640625" style="100" customWidth="1"/>
    <col min="6409" max="6409" width="5.88671875" style="100" customWidth="1"/>
    <col min="6410" max="6410" width="8.109375" style="100" customWidth="1"/>
    <col min="6411" max="6411" width="0.88671875" style="100" customWidth="1"/>
    <col min="6412" max="6412" width="6.33203125" style="100" customWidth="1"/>
    <col min="6413" max="6413" width="6.109375" style="100" customWidth="1"/>
    <col min="6414" max="6417" width="0" style="100" hidden="1" customWidth="1"/>
    <col min="6418" max="6418" width="9.44140625" style="100" customWidth="1"/>
    <col min="6419" max="6419" width="13.5546875" style="100" customWidth="1"/>
    <col min="6420" max="6421" width="12.33203125" style="100" customWidth="1"/>
    <col min="6422" max="6422" width="11.6640625" style="100" bestFit="1" customWidth="1"/>
    <col min="6423" max="6423" width="14.109375" style="100" customWidth="1"/>
    <col min="6424" max="6656" width="8.88671875" style="100"/>
    <col min="6657" max="6658" width="0" style="100" hidden="1" customWidth="1"/>
    <col min="6659" max="6659" width="7.109375" style="100" customWidth="1"/>
    <col min="6660" max="6660" width="0" style="100" hidden="1" customWidth="1"/>
    <col min="6661" max="6661" width="14" style="100" customWidth="1"/>
    <col min="6662" max="6663" width="8.88671875" style="100"/>
    <col min="6664" max="6664" width="10.6640625" style="100" customWidth="1"/>
    <col min="6665" max="6665" width="5.88671875" style="100" customWidth="1"/>
    <col min="6666" max="6666" width="8.109375" style="100" customWidth="1"/>
    <col min="6667" max="6667" width="0.88671875" style="100" customWidth="1"/>
    <col min="6668" max="6668" width="6.33203125" style="100" customWidth="1"/>
    <col min="6669" max="6669" width="6.109375" style="100" customWidth="1"/>
    <col min="6670" max="6673" width="0" style="100" hidden="1" customWidth="1"/>
    <col min="6674" max="6674" width="9.44140625" style="100" customWidth="1"/>
    <col min="6675" max="6675" width="13.5546875" style="100" customWidth="1"/>
    <col min="6676" max="6677" width="12.33203125" style="100" customWidth="1"/>
    <col min="6678" max="6678" width="11.6640625" style="100" bestFit="1" customWidth="1"/>
    <col min="6679" max="6679" width="14.109375" style="100" customWidth="1"/>
    <col min="6680" max="6912" width="8.88671875" style="100"/>
    <col min="6913" max="6914" width="0" style="100" hidden="1" customWidth="1"/>
    <col min="6915" max="6915" width="7.109375" style="100" customWidth="1"/>
    <col min="6916" max="6916" width="0" style="100" hidden="1" customWidth="1"/>
    <col min="6917" max="6917" width="14" style="100" customWidth="1"/>
    <col min="6918" max="6919" width="8.88671875" style="100"/>
    <col min="6920" max="6920" width="10.6640625" style="100" customWidth="1"/>
    <col min="6921" max="6921" width="5.88671875" style="100" customWidth="1"/>
    <col min="6922" max="6922" width="8.109375" style="100" customWidth="1"/>
    <col min="6923" max="6923" width="0.88671875" style="100" customWidth="1"/>
    <col min="6924" max="6924" width="6.33203125" style="100" customWidth="1"/>
    <col min="6925" max="6925" width="6.109375" style="100" customWidth="1"/>
    <col min="6926" max="6929" width="0" style="100" hidden="1" customWidth="1"/>
    <col min="6930" max="6930" width="9.44140625" style="100" customWidth="1"/>
    <col min="6931" max="6931" width="13.5546875" style="100" customWidth="1"/>
    <col min="6932" max="6933" width="12.33203125" style="100" customWidth="1"/>
    <col min="6934" max="6934" width="11.6640625" style="100" bestFit="1" customWidth="1"/>
    <col min="6935" max="6935" width="14.109375" style="100" customWidth="1"/>
    <col min="6936" max="7168" width="8.88671875" style="100"/>
    <col min="7169" max="7170" width="0" style="100" hidden="1" customWidth="1"/>
    <col min="7171" max="7171" width="7.109375" style="100" customWidth="1"/>
    <col min="7172" max="7172" width="0" style="100" hidden="1" customWidth="1"/>
    <col min="7173" max="7173" width="14" style="100" customWidth="1"/>
    <col min="7174" max="7175" width="8.88671875" style="100"/>
    <col min="7176" max="7176" width="10.6640625" style="100" customWidth="1"/>
    <col min="7177" max="7177" width="5.88671875" style="100" customWidth="1"/>
    <col min="7178" max="7178" width="8.109375" style="100" customWidth="1"/>
    <col min="7179" max="7179" width="0.88671875" style="100" customWidth="1"/>
    <col min="7180" max="7180" width="6.33203125" style="100" customWidth="1"/>
    <col min="7181" max="7181" width="6.109375" style="100" customWidth="1"/>
    <col min="7182" max="7185" width="0" style="100" hidden="1" customWidth="1"/>
    <col min="7186" max="7186" width="9.44140625" style="100" customWidth="1"/>
    <col min="7187" max="7187" width="13.5546875" style="100" customWidth="1"/>
    <col min="7188" max="7189" width="12.33203125" style="100" customWidth="1"/>
    <col min="7190" max="7190" width="11.6640625" style="100" bestFit="1" customWidth="1"/>
    <col min="7191" max="7191" width="14.109375" style="100" customWidth="1"/>
    <col min="7192" max="7424" width="8.88671875" style="100"/>
    <col min="7425" max="7426" width="0" style="100" hidden="1" customWidth="1"/>
    <col min="7427" max="7427" width="7.109375" style="100" customWidth="1"/>
    <col min="7428" max="7428" width="0" style="100" hidden="1" customWidth="1"/>
    <col min="7429" max="7429" width="14" style="100" customWidth="1"/>
    <col min="7430" max="7431" width="8.88671875" style="100"/>
    <col min="7432" max="7432" width="10.6640625" style="100" customWidth="1"/>
    <col min="7433" max="7433" width="5.88671875" style="100" customWidth="1"/>
    <col min="7434" max="7434" width="8.109375" style="100" customWidth="1"/>
    <col min="7435" max="7435" width="0.88671875" style="100" customWidth="1"/>
    <col min="7436" max="7436" width="6.33203125" style="100" customWidth="1"/>
    <col min="7437" max="7437" width="6.109375" style="100" customWidth="1"/>
    <col min="7438" max="7441" width="0" style="100" hidden="1" customWidth="1"/>
    <col min="7442" max="7442" width="9.44140625" style="100" customWidth="1"/>
    <col min="7443" max="7443" width="13.5546875" style="100" customWidth="1"/>
    <col min="7444" max="7445" width="12.33203125" style="100" customWidth="1"/>
    <col min="7446" max="7446" width="11.6640625" style="100" bestFit="1" customWidth="1"/>
    <col min="7447" max="7447" width="14.109375" style="100" customWidth="1"/>
    <col min="7448" max="7680" width="8.88671875" style="100"/>
    <col min="7681" max="7682" width="0" style="100" hidden="1" customWidth="1"/>
    <col min="7683" max="7683" width="7.109375" style="100" customWidth="1"/>
    <col min="7684" max="7684" width="0" style="100" hidden="1" customWidth="1"/>
    <col min="7685" max="7685" width="14" style="100" customWidth="1"/>
    <col min="7686" max="7687" width="8.88671875" style="100"/>
    <col min="7688" max="7688" width="10.6640625" style="100" customWidth="1"/>
    <col min="7689" max="7689" width="5.88671875" style="100" customWidth="1"/>
    <col min="7690" max="7690" width="8.109375" style="100" customWidth="1"/>
    <col min="7691" max="7691" width="0.88671875" style="100" customWidth="1"/>
    <col min="7692" max="7692" width="6.33203125" style="100" customWidth="1"/>
    <col min="7693" max="7693" width="6.109375" style="100" customWidth="1"/>
    <col min="7694" max="7697" width="0" style="100" hidden="1" customWidth="1"/>
    <col min="7698" max="7698" width="9.44140625" style="100" customWidth="1"/>
    <col min="7699" max="7699" width="13.5546875" style="100" customWidth="1"/>
    <col min="7700" max="7701" width="12.33203125" style="100" customWidth="1"/>
    <col min="7702" max="7702" width="11.6640625" style="100" bestFit="1" customWidth="1"/>
    <col min="7703" max="7703" width="14.109375" style="100" customWidth="1"/>
    <col min="7704" max="7936" width="8.88671875" style="100"/>
    <col min="7937" max="7938" width="0" style="100" hidden="1" customWidth="1"/>
    <col min="7939" max="7939" width="7.109375" style="100" customWidth="1"/>
    <col min="7940" max="7940" width="0" style="100" hidden="1" customWidth="1"/>
    <col min="7941" max="7941" width="14" style="100" customWidth="1"/>
    <col min="7942" max="7943" width="8.88671875" style="100"/>
    <col min="7944" max="7944" width="10.6640625" style="100" customWidth="1"/>
    <col min="7945" max="7945" width="5.88671875" style="100" customWidth="1"/>
    <col min="7946" max="7946" width="8.109375" style="100" customWidth="1"/>
    <col min="7947" max="7947" width="0.88671875" style="100" customWidth="1"/>
    <col min="7948" max="7948" width="6.33203125" style="100" customWidth="1"/>
    <col min="7949" max="7949" width="6.109375" style="100" customWidth="1"/>
    <col min="7950" max="7953" width="0" style="100" hidden="1" customWidth="1"/>
    <col min="7954" max="7954" width="9.44140625" style="100" customWidth="1"/>
    <col min="7955" max="7955" width="13.5546875" style="100" customWidth="1"/>
    <col min="7956" max="7957" width="12.33203125" style="100" customWidth="1"/>
    <col min="7958" max="7958" width="11.6640625" style="100" bestFit="1" customWidth="1"/>
    <col min="7959" max="7959" width="14.109375" style="100" customWidth="1"/>
    <col min="7960" max="8192" width="8.88671875" style="100"/>
    <col min="8193" max="8194" width="0" style="100" hidden="1" customWidth="1"/>
    <col min="8195" max="8195" width="7.109375" style="100" customWidth="1"/>
    <col min="8196" max="8196" width="0" style="100" hidden="1" customWidth="1"/>
    <col min="8197" max="8197" width="14" style="100" customWidth="1"/>
    <col min="8198" max="8199" width="8.88671875" style="100"/>
    <col min="8200" max="8200" width="10.6640625" style="100" customWidth="1"/>
    <col min="8201" max="8201" width="5.88671875" style="100" customWidth="1"/>
    <col min="8202" max="8202" width="8.109375" style="100" customWidth="1"/>
    <col min="8203" max="8203" width="0.88671875" style="100" customWidth="1"/>
    <col min="8204" max="8204" width="6.33203125" style="100" customWidth="1"/>
    <col min="8205" max="8205" width="6.109375" style="100" customWidth="1"/>
    <col min="8206" max="8209" width="0" style="100" hidden="1" customWidth="1"/>
    <col min="8210" max="8210" width="9.44140625" style="100" customWidth="1"/>
    <col min="8211" max="8211" width="13.5546875" style="100" customWidth="1"/>
    <col min="8212" max="8213" width="12.33203125" style="100" customWidth="1"/>
    <col min="8214" max="8214" width="11.6640625" style="100" bestFit="1" customWidth="1"/>
    <col min="8215" max="8215" width="14.109375" style="100" customWidth="1"/>
    <col min="8216" max="8448" width="8.88671875" style="100"/>
    <col min="8449" max="8450" width="0" style="100" hidden="1" customWidth="1"/>
    <col min="8451" max="8451" width="7.109375" style="100" customWidth="1"/>
    <col min="8452" max="8452" width="0" style="100" hidden="1" customWidth="1"/>
    <col min="8453" max="8453" width="14" style="100" customWidth="1"/>
    <col min="8454" max="8455" width="8.88671875" style="100"/>
    <col min="8456" max="8456" width="10.6640625" style="100" customWidth="1"/>
    <col min="8457" max="8457" width="5.88671875" style="100" customWidth="1"/>
    <col min="8458" max="8458" width="8.109375" style="100" customWidth="1"/>
    <col min="8459" max="8459" width="0.88671875" style="100" customWidth="1"/>
    <col min="8460" max="8460" width="6.33203125" style="100" customWidth="1"/>
    <col min="8461" max="8461" width="6.109375" style="100" customWidth="1"/>
    <col min="8462" max="8465" width="0" style="100" hidden="1" customWidth="1"/>
    <col min="8466" max="8466" width="9.44140625" style="100" customWidth="1"/>
    <col min="8467" max="8467" width="13.5546875" style="100" customWidth="1"/>
    <col min="8468" max="8469" width="12.33203125" style="100" customWidth="1"/>
    <col min="8470" max="8470" width="11.6640625" style="100" bestFit="1" customWidth="1"/>
    <col min="8471" max="8471" width="14.109375" style="100" customWidth="1"/>
    <col min="8472" max="8704" width="8.88671875" style="100"/>
    <col min="8705" max="8706" width="0" style="100" hidden="1" customWidth="1"/>
    <col min="8707" max="8707" width="7.109375" style="100" customWidth="1"/>
    <col min="8708" max="8708" width="0" style="100" hidden="1" customWidth="1"/>
    <col min="8709" max="8709" width="14" style="100" customWidth="1"/>
    <col min="8710" max="8711" width="8.88671875" style="100"/>
    <col min="8712" max="8712" width="10.6640625" style="100" customWidth="1"/>
    <col min="8713" max="8713" width="5.88671875" style="100" customWidth="1"/>
    <col min="8714" max="8714" width="8.109375" style="100" customWidth="1"/>
    <col min="8715" max="8715" width="0.88671875" style="100" customWidth="1"/>
    <col min="8716" max="8716" width="6.33203125" style="100" customWidth="1"/>
    <col min="8717" max="8717" width="6.109375" style="100" customWidth="1"/>
    <col min="8718" max="8721" width="0" style="100" hidden="1" customWidth="1"/>
    <col min="8722" max="8722" width="9.44140625" style="100" customWidth="1"/>
    <col min="8723" max="8723" width="13.5546875" style="100" customWidth="1"/>
    <col min="8724" max="8725" width="12.33203125" style="100" customWidth="1"/>
    <col min="8726" max="8726" width="11.6640625" style="100" bestFit="1" customWidth="1"/>
    <col min="8727" max="8727" width="14.109375" style="100" customWidth="1"/>
    <col min="8728" max="8960" width="8.88671875" style="100"/>
    <col min="8961" max="8962" width="0" style="100" hidden="1" customWidth="1"/>
    <col min="8963" max="8963" width="7.109375" style="100" customWidth="1"/>
    <col min="8964" max="8964" width="0" style="100" hidden="1" customWidth="1"/>
    <col min="8965" max="8965" width="14" style="100" customWidth="1"/>
    <col min="8966" max="8967" width="8.88671875" style="100"/>
    <col min="8968" max="8968" width="10.6640625" style="100" customWidth="1"/>
    <col min="8969" max="8969" width="5.88671875" style="100" customWidth="1"/>
    <col min="8970" max="8970" width="8.109375" style="100" customWidth="1"/>
    <col min="8971" max="8971" width="0.88671875" style="100" customWidth="1"/>
    <col min="8972" max="8972" width="6.33203125" style="100" customWidth="1"/>
    <col min="8973" max="8973" width="6.109375" style="100" customWidth="1"/>
    <col min="8974" max="8977" width="0" style="100" hidden="1" customWidth="1"/>
    <col min="8978" max="8978" width="9.44140625" style="100" customWidth="1"/>
    <col min="8979" max="8979" width="13.5546875" style="100" customWidth="1"/>
    <col min="8980" max="8981" width="12.33203125" style="100" customWidth="1"/>
    <col min="8982" max="8982" width="11.6640625" style="100" bestFit="1" customWidth="1"/>
    <col min="8983" max="8983" width="14.109375" style="100" customWidth="1"/>
    <col min="8984" max="9216" width="8.88671875" style="100"/>
    <col min="9217" max="9218" width="0" style="100" hidden="1" customWidth="1"/>
    <col min="9219" max="9219" width="7.109375" style="100" customWidth="1"/>
    <col min="9220" max="9220" width="0" style="100" hidden="1" customWidth="1"/>
    <col min="9221" max="9221" width="14" style="100" customWidth="1"/>
    <col min="9222" max="9223" width="8.88671875" style="100"/>
    <col min="9224" max="9224" width="10.6640625" style="100" customWidth="1"/>
    <col min="9225" max="9225" width="5.88671875" style="100" customWidth="1"/>
    <col min="9226" max="9226" width="8.109375" style="100" customWidth="1"/>
    <col min="9227" max="9227" width="0.88671875" style="100" customWidth="1"/>
    <col min="9228" max="9228" width="6.33203125" style="100" customWidth="1"/>
    <col min="9229" max="9229" width="6.109375" style="100" customWidth="1"/>
    <col min="9230" max="9233" width="0" style="100" hidden="1" customWidth="1"/>
    <col min="9234" max="9234" width="9.44140625" style="100" customWidth="1"/>
    <col min="9235" max="9235" width="13.5546875" style="100" customWidth="1"/>
    <col min="9236" max="9237" width="12.33203125" style="100" customWidth="1"/>
    <col min="9238" max="9238" width="11.6640625" style="100" bestFit="1" customWidth="1"/>
    <col min="9239" max="9239" width="14.109375" style="100" customWidth="1"/>
    <col min="9240" max="9472" width="8.88671875" style="100"/>
    <col min="9473" max="9474" width="0" style="100" hidden="1" customWidth="1"/>
    <col min="9475" max="9475" width="7.109375" style="100" customWidth="1"/>
    <col min="9476" max="9476" width="0" style="100" hidden="1" customWidth="1"/>
    <col min="9477" max="9477" width="14" style="100" customWidth="1"/>
    <col min="9478" max="9479" width="8.88671875" style="100"/>
    <col min="9480" max="9480" width="10.6640625" style="100" customWidth="1"/>
    <col min="9481" max="9481" width="5.88671875" style="100" customWidth="1"/>
    <col min="9482" max="9482" width="8.109375" style="100" customWidth="1"/>
    <col min="9483" max="9483" width="0.88671875" style="100" customWidth="1"/>
    <col min="9484" max="9484" width="6.33203125" style="100" customWidth="1"/>
    <col min="9485" max="9485" width="6.109375" style="100" customWidth="1"/>
    <col min="9486" max="9489" width="0" style="100" hidden="1" customWidth="1"/>
    <col min="9490" max="9490" width="9.44140625" style="100" customWidth="1"/>
    <col min="9491" max="9491" width="13.5546875" style="100" customWidth="1"/>
    <col min="9492" max="9493" width="12.33203125" style="100" customWidth="1"/>
    <col min="9494" max="9494" width="11.6640625" style="100" bestFit="1" customWidth="1"/>
    <col min="9495" max="9495" width="14.109375" style="100" customWidth="1"/>
    <col min="9496" max="9728" width="8.88671875" style="100"/>
    <col min="9729" max="9730" width="0" style="100" hidden="1" customWidth="1"/>
    <col min="9731" max="9731" width="7.109375" style="100" customWidth="1"/>
    <col min="9732" max="9732" width="0" style="100" hidden="1" customWidth="1"/>
    <col min="9733" max="9733" width="14" style="100" customWidth="1"/>
    <col min="9734" max="9735" width="8.88671875" style="100"/>
    <col min="9736" max="9736" width="10.6640625" style="100" customWidth="1"/>
    <col min="9737" max="9737" width="5.88671875" style="100" customWidth="1"/>
    <col min="9738" max="9738" width="8.109375" style="100" customWidth="1"/>
    <col min="9739" max="9739" width="0.88671875" style="100" customWidth="1"/>
    <col min="9740" max="9740" width="6.33203125" style="100" customWidth="1"/>
    <col min="9741" max="9741" width="6.109375" style="100" customWidth="1"/>
    <col min="9742" max="9745" width="0" style="100" hidden="1" customWidth="1"/>
    <col min="9746" max="9746" width="9.44140625" style="100" customWidth="1"/>
    <col min="9747" max="9747" width="13.5546875" style="100" customWidth="1"/>
    <col min="9748" max="9749" width="12.33203125" style="100" customWidth="1"/>
    <col min="9750" max="9750" width="11.6640625" style="100" bestFit="1" customWidth="1"/>
    <col min="9751" max="9751" width="14.109375" style="100" customWidth="1"/>
    <col min="9752" max="9984" width="8.88671875" style="100"/>
    <col min="9985" max="9986" width="0" style="100" hidden="1" customWidth="1"/>
    <col min="9987" max="9987" width="7.109375" style="100" customWidth="1"/>
    <col min="9988" max="9988" width="0" style="100" hidden="1" customWidth="1"/>
    <col min="9989" max="9989" width="14" style="100" customWidth="1"/>
    <col min="9990" max="9991" width="8.88671875" style="100"/>
    <col min="9992" max="9992" width="10.6640625" style="100" customWidth="1"/>
    <col min="9993" max="9993" width="5.88671875" style="100" customWidth="1"/>
    <col min="9994" max="9994" width="8.109375" style="100" customWidth="1"/>
    <col min="9995" max="9995" width="0.88671875" style="100" customWidth="1"/>
    <col min="9996" max="9996" width="6.33203125" style="100" customWidth="1"/>
    <col min="9997" max="9997" width="6.109375" style="100" customWidth="1"/>
    <col min="9998" max="10001" width="0" style="100" hidden="1" customWidth="1"/>
    <col min="10002" max="10002" width="9.44140625" style="100" customWidth="1"/>
    <col min="10003" max="10003" width="13.5546875" style="100" customWidth="1"/>
    <col min="10004" max="10005" width="12.33203125" style="100" customWidth="1"/>
    <col min="10006" max="10006" width="11.6640625" style="100" bestFit="1" customWidth="1"/>
    <col min="10007" max="10007" width="14.109375" style="100" customWidth="1"/>
    <col min="10008" max="10240" width="8.88671875" style="100"/>
    <col min="10241" max="10242" width="0" style="100" hidden="1" customWidth="1"/>
    <col min="10243" max="10243" width="7.109375" style="100" customWidth="1"/>
    <col min="10244" max="10244" width="0" style="100" hidden="1" customWidth="1"/>
    <col min="10245" max="10245" width="14" style="100" customWidth="1"/>
    <col min="10246" max="10247" width="8.88671875" style="100"/>
    <col min="10248" max="10248" width="10.6640625" style="100" customWidth="1"/>
    <col min="10249" max="10249" width="5.88671875" style="100" customWidth="1"/>
    <col min="10250" max="10250" width="8.109375" style="100" customWidth="1"/>
    <col min="10251" max="10251" width="0.88671875" style="100" customWidth="1"/>
    <col min="10252" max="10252" width="6.33203125" style="100" customWidth="1"/>
    <col min="10253" max="10253" width="6.109375" style="100" customWidth="1"/>
    <col min="10254" max="10257" width="0" style="100" hidden="1" customWidth="1"/>
    <col min="10258" max="10258" width="9.44140625" style="100" customWidth="1"/>
    <col min="10259" max="10259" width="13.5546875" style="100" customWidth="1"/>
    <col min="10260" max="10261" width="12.33203125" style="100" customWidth="1"/>
    <col min="10262" max="10262" width="11.6640625" style="100" bestFit="1" customWidth="1"/>
    <col min="10263" max="10263" width="14.109375" style="100" customWidth="1"/>
    <col min="10264" max="10496" width="8.88671875" style="100"/>
    <col min="10497" max="10498" width="0" style="100" hidden="1" customWidth="1"/>
    <col min="10499" max="10499" width="7.109375" style="100" customWidth="1"/>
    <col min="10500" max="10500" width="0" style="100" hidden="1" customWidth="1"/>
    <col min="10501" max="10501" width="14" style="100" customWidth="1"/>
    <col min="10502" max="10503" width="8.88671875" style="100"/>
    <col min="10504" max="10504" width="10.6640625" style="100" customWidth="1"/>
    <col min="10505" max="10505" width="5.88671875" style="100" customWidth="1"/>
    <col min="10506" max="10506" width="8.109375" style="100" customWidth="1"/>
    <col min="10507" max="10507" width="0.88671875" style="100" customWidth="1"/>
    <col min="10508" max="10508" width="6.33203125" style="100" customWidth="1"/>
    <col min="10509" max="10509" width="6.109375" style="100" customWidth="1"/>
    <col min="10510" max="10513" width="0" style="100" hidden="1" customWidth="1"/>
    <col min="10514" max="10514" width="9.44140625" style="100" customWidth="1"/>
    <col min="10515" max="10515" width="13.5546875" style="100" customWidth="1"/>
    <col min="10516" max="10517" width="12.33203125" style="100" customWidth="1"/>
    <col min="10518" max="10518" width="11.6640625" style="100" bestFit="1" customWidth="1"/>
    <col min="10519" max="10519" width="14.109375" style="100" customWidth="1"/>
    <col min="10520" max="10752" width="8.88671875" style="100"/>
    <col min="10753" max="10754" width="0" style="100" hidden="1" customWidth="1"/>
    <col min="10755" max="10755" width="7.109375" style="100" customWidth="1"/>
    <col min="10756" max="10756" width="0" style="100" hidden="1" customWidth="1"/>
    <col min="10757" max="10757" width="14" style="100" customWidth="1"/>
    <col min="10758" max="10759" width="8.88671875" style="100"/>
    <col min="10760" max="10760" width="10.6640625" style="100" customWidth="1"/>
    <col min="10761" max="10761" width="5.88671875" style="100" customWidth="1"/>
    <col min="10762" max="10762" width="8.109375" style="100" customWidth="1"/>
    <col min="10763" max="10763" width="0.88671875" style="100" customWidth="1"/>
    <col min="10764" max="10764" width="6.33203125" style="100" customWidth="1"/>
    <col min="10765" max="10765" width="6.109375" style="100" customWidth="1"/>
    <col min="10766" max="10769" width="0" style="100" hidden="1" customWidth="1"/>
    <col min="10770" max="10770" width="9.44140625" style="100" customWidth="1"/>
    <col min="10771" max="10771" width="13.5546875" style="100" customWidth="1"/>
    <col min="10772" max="10773" width="12.33203125" style="100" customWidth="1"/>
    <col min="10774" max="10774" width="11.6640625" style="100" bestFit="1" customWidth="1"/>
    <col min="10775" max="10775" width="14.109375" style="100" customWidth="1"/>
    <col min="10776" max="11008" width="8.88671875" style="100"/>
    <col min="11009" max="11010" width="0" style="100" hidden="1" customWidth="1"/>
    <col min="11011" max="11011" width="7.109375" style="100" customWidth="1"/>
    <col min="11012" max="11012" width="0" style="100" hidden="1" customWidth="1"/>
    <col min="11013" max="11013" width="14" style="100" customWidth="1"/>
    <col min="11014" max="11015" width="8.88671875" style="100"/>
    <col min="11016" max="11016" width="10.6640625" style="100" customWidth="1"/>
    <col min="11017" max="11017" width="5.88671875" style="100" customWidth="1"/>
    <col min="11018" max="11018" width="8.109375" style="100" customWidth="1"/>
    <col min="11019" max="11019" width="0.88671875" style="100" customWidth="1"/>
    <col min="11020" max="11020" width="6.33203125" style="100" customWidth="1"/>
    <col min="11021" max="11021" width="6.109375" style="100" customWidth="1"/>
    <col min="11022" max="11025" width="0" style="100" hidden="1" customWidth="1"/>
    <col min="11026" max="11026" width="9.44140625" style="100" customWidth="1"/>
    <col min="11027" max="11027" width="13.5546875" style="100" customWidth="1"/>
    <col min="11028" max="11029" width="12.33203125" style="100" customWidth="1"/>
    <col min="11030" max="11030" width="11.6640625" style="100" bestFit="1" customWidth="1"/>
    <col min="11031" max="11031" width="14.109375" style="100" customWidth="1"/>
    <col min="11032" max="11264" width="8.88671875" style="100"/>
    <col min="11265" max="11266" width="0" style="100" hidden="1" customWidth="1"/>
    <col min="11267" max="11267" width="7.109375" style="100" customWidth="1"/>
    <col min="11268" max="11268" width="0" style="100" hidden="1" customWidth="1"/>
    <col min="11269" max="11269" width="14" style="100" customWidth="1"/>
    <col min="11270" max="11271" width="8.88671875" style="100"/>
    <col min="11272" max="11272" width="10.6640625" style="100" customWidth="1"/>
    <col min="11273" max="11273" width="5.88671875" style="100" customWidth="1"/>
    <col min="11274" max="11274" width="8.109375" style="100" customWidth="1"/>
    <col min="11275" max="11275" width="0.88671875" style="100" customWidth="1"/>
    <col min="11276" max="11276" width="6.33203125" style="100" customWidth="1"/>
    <col min="11277" max="11277" width="6.109375" style="100" customWidth="1"/>
    <col min="11278" max="11281" width="0" style="100" hidden="1" customWidth="1"/>
    <col min="11282" max="11282" width="9.44140625" style="100" customWidth="1"/>
    <col min="11283" max="11283" width="13.5546875" style="100" customWidth="1"/>
    <col min="11284" max="11285" width="12.33203125" style="100" customWidth="1"/>
    <col min="11286" max="11286" width="11.6640625" style="100" bestFit="1" customWidth="1"/>
    <col min="11287" max="11287" width="14.109375" style="100" customWidth="1"/>
    <col min="11288" max="11520" width="8.88671875" style="100"/>
    <col min="11521" max="11522" width="0" style="100" hidden="1" customWidth="1"/>
    <col min="11523" max="11523" width="7.109375" style="100" customWidth="1"/>
    <col min="11524" max="11524" width="0" style="100" hidden="1" customWidth="1"/>
    <col min="11525" max="11525" width="14" style="100" customWidth="1"/>
    <col min="11526" max="11527" width="8.88671875" style="100"/>
    <col min="11528" max="11528" width="10.6640625" style="100" customWidth="1"/>
    <col min="11529" max="11529" width="5.88671875" style="100" customWidth="1"/>
    <col min="11530" max="11530" width="8.109375" style="100" customWidth="1"/>
    <col min="11531" max="11531" width="0.88671875" style="100" customWidth="1"/>
    <col min="11532" max="11532" width="6.33203125" style="100" customWidth="1"/>
    <col min="11533" max="11533" width="6.109375" style="100" customWidth="1"/>
    <col min="11534" max="11537" width="0" style="100" hidden="1" customWidth="1"/>
    <col min="11538" max="11538" width="9.44140625" style="100" customWidth="1"/>
    <col min="11539" max="11539" width="13.5546875" style="100" customWidth="1"/>
    <col min="11540" max="11541" width="12.33203125" style="100" customWidth="1"/>
    <col min="11542" max="11542" width="11.6640625" style="100" bestFit="1" customWidth="1"/>
    <col min="11543" max="11543" width="14.109375" style="100" customWidth="1"/>
    <col min="11544" max="11776" width="8.88671875" style="100"/>
    <col min="11777" max="11778" width="0" style="100" hidden="1" customWidth="1"/>
    <col min="11779" max="11779" width="7.109375" style="100" customWidth="1"/>
    <col min="11780" max="11780" width="0" style="100" hidden="1" customWidth="1"/>
    <col min="11781" max="11781" width="14" style="100" customWidth="1"/>
    <col min="11782" max="11783" width="8.88671875" style="100"/>
    <col min="11784" max="11784" width="10.6640625" style="100" customWidth="1"/>
    <col min="11785" max="11785" width="5.88671875" style="100" customWidth="1"/>
    <col min="11786" max="11786" width="8.109375" style="100" customWidth="1"/>
    <col min="11787" max="11787" width="0.88671875" style="100" customWidth="1"/>
    <col min="11788" max="11788" width="6.33203125" style="100" customWidth="1"/>
    <col min="11789" max="11789" width="6.109375" style="100" customWidth="1"/>
    <col min="11790" max="11793" width="0" style="100" hidden="1" customWidth="1"/>
    <col min="11794" max="11794" width="9.44140625" style="100" customWidth="1"/>
    <col min="11795" max="11795" width="13.5546875" style="100" customWidth="1"/>
    <col min="11796" max="11797" width="12.33203125" style="100" customWidth="1"/>
    <col min="11798" max="11798" width="11.6640625" style="100" bestFit="1" customWidth="1"/>
    <col min="11799" max="11799" width="14.109375" style="100" customWidth="1"/>
    <col min="11800" max="12032" width="8.88671875" style="100"/>
    <col min="12033" max="12034" width="0" style="100" hidden="1" customWidth="1"/>
    <col min="12035" max="12035" width="7.109375" style="100" customWidth="1"/>
    <col min="12036" max="12036" width="0" style="100" hidden="1" customWidth="1"/>
    <col min="12037" max="12037" width="14" style="100" customWidth="1"/>
    <col min="12038" max="12039" width="8.88671875" style="100"/>
    <col min="12040" max="12040" width="10.6640625" style="100" customWidth="1"/>
    <col min="12041" max="12041" width="5.88671875" style="100" customWidth="1"/>
    <col min="12042" max="12042" width="8.109375" style="100" customWidth="1"/>
    <col min="12043" max="12043" width="0.88671875" style="100" customWidth="1"/>
    <col min="12044" max="12044" width="6.33203125" style="100" customWidth="1"/>
    <col min="12045" max="12045" width="6.109375" style="100" customWidth="1"/>
    <col min="12046" max="12049" width="0" style="100" hidden="1" customWidth="1"/>
    <col min="12050" max="12050" width="9.44140625" style="100" customWidth="1"/>
    <col min="12051" max="12051" width="13.5546875" style="100" customWidth="1"/>
    <col min="12052" max="12053" width="12.33203125" style="100" customWidth="1"/>
    <col min="12054" max="12054" width="11.6640625" style="100" bestFit="1" customWidth="1"/>
    <col min="12055" max="12055" width="14.109375" style="100" customWidth="1"/>
    <col min="12056" max="12288" width="8.88671875" style="100"/>
    <col min="12289" max="12290" width="0" style="100" hidden="1" customWidth="1"/>
    <col min="12291" max="12291" width="7.109375" style="100" customWidth="1"/>
    <col min="12292" max="12292" width="0" style="100" hidden="1" customWidth="1"/>
    <col min="12293" max="12293" width="14" style="100" customWidth="1"/>
    <col min="12294" max="12295" width="8.88671875" style="100"/>
    <col min="12296" max="12296" width="10.6640625" style="100" customWidth="1"/>
    <col min="12297" max="12297" width="5.88671875" style="100" customWidth="1"/>
    <col min="12298" max="12298" width="8.109375" style="100" customWidth="1"/>
    <col min="12299" max="12299" width="0.88671875" style="100" customWidth="1"/>
    <col min="12300" max="12300" width="6.33203125" style="100" customWidth="1"/>
    <col min="12301" max="12301" width="6.109375" style="100" customWidth="1"/>
    <col min="12302" max="12305" width="0" style="100" hidden="1" customWidth="1"/>
    <col min="12306" max="12306" width="9.44140625" style="100" customWidth="1"/>
    <col min="12307" max="12307" width="13.5546875" style="100" customWidth="1"/>
    <col min="12308" max="12309" width="12.33203125" style="100" customWidth="1"/>
    <col min="12310" max="12310" width="11.6640625" style="100" bestFit="1" customWidth="1"/>
    <col min="12311" max="12311" width="14.109375" style="100" customWidth="1"/>
    <col min="12312" max="12544" width="8.88671875" style="100"/>
    <col min="12545" max="12546" width="0" style="100" hidden="1" customWidth="1"/>
    <col min="12547" max="12547" width="7.109375" style="100" customWidth="1"/>
    <col min="12548" max="12548" width="0" style="100" hidden="1" customWidth="1"/>
    <col min="12549" max="12549" width="14" style="100" customWidth="1"/>
    <col min="12550" max="12551" width="8.88671875" style="100"/>
    <col min="12552" max="12552" width="10.6640625" style="100" customWidth="1"/>
    <col min="12553" max="12553" width="5.88671875" style="100" customWidth="1"/>
    <col min="12554" max="12554" width="8.109375" style="100" customWidth="1"/>
    <col min="12555" max="12555" width="0.88671875" style="100" customWidth="1"/>
    <col min="12556" max="12556" width="6.33203125" style="100" customWidth="1"/>
    <col min="12557" max="12557" width="6.109375" style="100" customWidth="1"/>
    <col min="12558" max="12561" width="0" style="100" hidden="1" customWidth="1"/>
    <col min="12562" max="12562" width="9.44140625" style="100" customWidth="1"/>
    <col min="12563" max="12563" width="13.5546875" style="100" customWidth="1"/>
    <col min="12564" max="12565" width="12.33203125" style="100" customWidth="1"/>
    <col min="12566" max="12566" width="11.6640625" style="100" bestFit="1" customWidth="1"/>
    <col min="12567" max="12567" width="14.109375" style="100" customWidth="1"/>
    <col min="12568" max="12800" width="8.88671875" style="100"/>
    <col min="12801" max="12802" width="0" style="100" hidden="1" customWidth="1"/>
    <col min="12803" max="12803" width="7.109375" style="100" customWidth="1"/>
    <col min="12804" max="12804" width="0" style="100" hidden="1" customWidth="1"/>
    <col min="12805" max="12805" width="14" style="100" customWidth="1"/>
    <col min="12806" max="12807" width="8.88671875" style="100"/>
    <col min="12808" max="12808" width="10.6640625" style="100" customWidth="1"/>
    <col min="12809" max="12809" width="5.88671875" style="100" customWidth="1"/>
    <col min="12810" max="12810" width="8.109375" style="100" customWidth="1"/>
    <col min="12811" max="12811" width="0.88671875" style="100" customWidth="1"/>
    <col min="12812" max="12812" width="6.33203125" style="100" customWidth="1"/>
    <col min="12813" max="12813" width="6.109375" style="100" customWidth="1"/>
    <col min="12814" max="12817" width="0" style="100" hidden="1" customWidth="1"/>
    <col min="12818" max="12818" width="9.44140625" style="100" customWidth="1"/>
    <col min="12819" max="12819" width="13.5546875" style="100" customWidth="1"/>
    <col min="12820" max="12821" width="12.33203125" style="100" customWidth="1"/>
    <col min="12822" max="12822" width="11.6640625" style="100" bestFit="1" customWidth="1"/>
    <col min="12823" max="12823" width="14.109375" style="100" customWidth="1"/>
    <col min="12824" max="13056" width="8.88671875" style="100"/>
    <col min="13057" max="13058" width="0" style="100" hidden="1" customWidth="1"/>
    <col min="13059" max="13059" width="7.109375" style="100" customWidth="1"/>
    <col min="13060" max="13060" width="0" style="100" hidden="1" customWidth="1"/>
    <col min="13061" max="13061" width="14" style="100" customWidth="1"/>
    <col min="13062" max="13063" width="8.88671875" style="100"/>
    <col min="13064" max="13064" width="10.6640625" style="100" customWidth="1"/>
    <col min="13065" max="13065" width="5.88671875" style="100" customWidth="1"/>
    <col min="13066" max="13066" width="8.109375" style="100" customWidth="1"/>
    <col min="13067" max="13067" width="0.88671875" style="100" customWidth="1"/>
    <col min="13068" max="13068" width="6.33203125" style="100" customWidth="1"/>
    <col min="13069" max="13069" width="6.109375" style="100" customWidth="1"/>
    <col min="13070" max="13073" width="0" style="100" hidden="1" customWidth="1"/>
    <col min="13074" max="13074" width="9.44140625" style="100" customWidth="1"/>
    <col min="13075" max="13075" width="13.5546875" style="100" customWidth="1"/>
    <col min="13076" max="13077" width="12.33203125" style="100" customWidth="1"/>
    <col min="13078" max="13078" width="11.6640625" style="100" bestFit="1" customWidth="1"/>
    <col min="13079" max="13079" width="14.109375" style="100" customWidth="1"/>
    <col min="13080" max="13312" width="8.88671875" style="100"/>
    <col min="13313" max="13314" width="0" style="100" hidden="1" customWidth="1"/>
    <col min="13315" max="13315" width="7.109375" style="100" customWidth="1"/>
    <col min="13316" max="13316" width="0" style="100" hidden="1" customWidth="1"/>
    <col min="13317" max="13317" width="14" style="100" customWidth="1"/>
    <col min="13318" max="13319" width="8.88671875" style="100"/>
    <col min="13320" max="13320" width="10.6640625" style="100" customWidth="1"/>
    <col min="13321" max="13321" width="5.88671875" style="100" customWidth="1"/>
    <col min="13322" max="13322" width="8.109375" style="100" customWidth="1"/>
    <col min="13323" max="13323" width="0.88671875" style="100" customWidth="1"/>
    <col min="13324" max="13324" width="6.33203125" style="100" customWidth="1"/>
    <col min="13325" max="13325" width="6.109375" style="100" customWidth="1"/>
    <col min="13326" max="13329" width="0" style="100" hidden="1" customWidth="1"/>
    <col min="13330" max="13330" width="9.44140625" style="100" customWidth="1"/>
    <col min="13331" max="13331" width="13.5546875" style="100" customWidth="1"/>
    <col min="13332" max="13333" width="12.33203125" style="100" customWidth="1"/>
    <col min="13334" max="13334" width="11.6640625" style="100" bestFit="1" customWidth="1"/>
    <col min="13335" max="13335" width="14.109375" style="100" customWidth="1"/>
    <col min="13336" max="13568" width="8.88671875" style="100"/>
    <col min="13569" max="13570" width="0" style="100" hidden="1" customWidth="1"/>
    <col min="13571" max="13571" width="7.109375" style="100" customWidth="1"/>
    <col min="13572" max="13572" width="0" style="100" hidden="1" customWidth="1"/>
    <col min="13573" max="13573" width="14" style="100" customWidth="1"/>
    <col min="13574" max="13575" width="8.88671875" style="100"/>
    <col min="13576" max="13576" width="10.6640625" style="100" customWidth="1"/>
    <col min="13577" max="13577" width="5.88671875" style="100" customWidth="1"/>
    <col min="13578" max="13578" width="8.109375" style="100" customWidth="1"/>
    <col min="13579" max="13579" width="0.88671875" style="100" customWidth="1"/>
    <col min="13580" max="13580" width="6.33203125" style="100" customWidth="1"/>
    <col min="13581" max="13581" width="6.109375" style="100" customWidth="1"/>
    <col min="13582" max="13585" width="0" style="100" hidden="1" customWidth="1"/>
    <col min="13586" max="13586" width="9.44140625" style="100" customWidth="1"/>
    <col min="13587" max="13587" width="13.5546875" style="100" customWidth="1"/>
    <col min="13588" max="13589" width="12.33203125" style="100" customWidth="1"/>
    <col min="13590" max="13590" width="11.6640625" style="100" bestFit="1" customWidth="1"/>
    <col min="13591" max="13591" width="14.109375" style="100" customWidth="1"/>
    <col min="13592" max="13824" width="8.88671875" style="100"/>
    <col min="13825" max="13826" width="0" style="100" hidden="1" customWidth="1"/>
    <col min="13827" max="13827" width="7.109375" style="100" customWidth="1"/>
    <col min="13828" max="13828" width="0" style="100" hidden="1" customWidth="1"/>
    <col min="13829" max="13829" width="14" style="100" customWidth="1"/>
    <col min="13830" max="13831" width="8.88671875" style="100"/>
    <col min="13832" max="13832" width="10.6640625" style="100" customWidth="1"/>
    <col min="13833" max="13833" width="5.88671875" style="100" customWidth="1"/>
    <col min="13834" max="13834" width="8.109375" style="100" customWidth="1"/>
    <col min="13835" max="13835" width="0.88671875" style="100" customWidth="1"/>
    <col min="13836" max="13836" width="6.33203125" style="100" customWidth="1"/>
    <col min="13837" max="13837" width="6.109375" style="100" customWidth="1"/>
    <col min="13838" max="13841" width="0" style="100" hidden="1" customWidth="1"/>
    <col min="13842" max="13842" width="9.44140625" style="100" customWidth="1"/>
    <col min="13843" max="13843" width="13.5546875" style="100" customWidth="1"/>
    <col min="13844" max="13845" width="12.33203125" style="100" customWidth="1"/>
    <col min="13846" max="13846" width="11.6640625" style="100" bestFit="1" customWidth="1"/>
    <col min="13847" max="13847" width="14.109375" style="100" customWidth="1"/>
    <col min="13848" max="14080" width="8.88671875" style="100"/>
    <col min="14081" max="14082" width="0" style="100" hidden="1" customWidth="1"/>
    <col min="14083" max="14083" width="7.109375" style="100" customWidth="1"/>
    <col min="14084" max="14084" width="0" style="100" hidden="1" customWidth="1"/>
    <col min="14085" max="14085" width="14" style="100" customWidth="1"/>
    <col min="14086" max="14087" width="8.88671875" style="100"/>
    <col min="14088" max="14088" width="10.6640625" style="100" customWidth="1"/>
    <col min="14089" max="14089" width="5.88671875" style="100" customWidth="1"/>
    <col min="14090" max="14090" width="8.109375" style="100" customWidth="1"/>
    <col min="14091" max="14091" width="0.88671875" style="100" customWidth="1"/>
    <col min="14092" max="14092" width="6.33203125" style="100" customWidth="1"/>
    <col min="14093" max="14093" width="6.109375" style="100" customWidth="1"/>
    <col min="14094" max="14097" width="0" style="100" hidden="1" customWidth="1"/>
    <col min="14098" max="14098" width="9.44140625" style="100" customWidth="1"/>
    <col min="14099" max="14099" width="13.5546875" style="100" customWidth="1"/>
    <col min="14100" max="14101" width="12.33203125" style="100" customWidth="1"/>
    <col min="14102" max="14102" width="11.6640625" style="100" bestFit="1" customWidth="1"/>
    <col min="14103" max="14103" width="14.109375" style="100" customWidth="1"/>
    <col min="14104" max="14336" width="8.88671875" style="100"/>
    <col min="14337" max="14338" width="0" style="100" hidden="1" customWidth="1"/>
    <col min="14339" max="14339" width="7.109375" style="100" customWidth="1"/>
    <col min="14340" max="14340" width="0" style="100" hidden="1" customWidth="1"/>
    <col min="14341" max="14341" width="14" style="100" customWidth="1"/>
    <col min="14342" max="14343" width="8.88671875" style="100"/>
    <col min="14344" max="14344" width="10.6640625" style="100" customWidth="1"/>
    <col min="14345" max="14345" width="5.88671875" style="100" customWidth="1"/>
    <col min="14346" max="14346" width="8.109375" style="100" customWidth="1"/>
    <col min="14347" max="14347" width="0.88671875" style="100" customWidth="1"/>
    <col min="14348" max="14348" width="6.33203125" style="100" customWidth="1"/>
    <col min="14349" max="14349" width="6.109375" style="100" customWidth="1"/>
    <col min="14350" max="14353" width="0" style="100" hidden="1" customWidth="1"/>
    <col min="14354" max="14354" width="9.44140625" style="100" customWidth="1"/>
    <col min="14355" max="14355" width="13.5546875" style="100" customWidth="1"/>
    <col min="14356" max="14357" width="12.33203125" style="100" customWidth="1"/>
    <col min="14358" max="14358" width="11.6640625" style="100" bestFit="1" customWidth="1"/>
    <col min="14359" max="14359" width="14.109375" style="100" customWidth="1"/>
    <col min="14360" max="14592" width="8.88671875" style="100"/>
    <col min="14593" max="14594" width="0" style="100" hidden="1" customWidth="1"/>
    <col min="14595" max="14595" width="7.109375" style="100" customWidth="1"/>
    <col min="14596" max="14596" width="0" style="100" hidden="1" customWidth="1"/>
    <col min="14597" max="14597" width="14" style="100" customWidth="1"/>
    <col min="14598" max="14599" width="8.88671875" style="100"/>
    <col min="14600" max="14600" width="10.6640625" style="100" customWidth="1"/>
    <col min="14601" max="14601" width="5.88671875" style="100" customWidth="1"/>
    <col min="14602" max="14602" width="8.109375" style="100" customWidth="1"/>
    <col min="14603" max="14603" width="0.88671875" style="100" customWidth="1"/>
    <col min="14604" max="14604" width="6.33203125" style="100" customWidth="1"/>
    <col min="14605" max="14605" width="6.109375" style="100" customWidth="1"/>
    <col min="14606" max="14609" width="0" style="100" hidden="1" customWidth="1"/>
    <col min="14610" max="14610" width="9.44140625" style="100" customWidth="1"/>
    <col min="14611" max="14611" width="13.5546875" style="100" customWidth="1"/>
    <col min="14612" max="14613" width="12.33203125" style="100" customWidth="1"/>
    <col min="14614" max="14614" width="11.6640625" style="100" bestFit="1" customWidth="1"/>
    <col min="14615" max="14615" width="14.109375" style="100" customWidth="1"/>
    <col min="14616" max="14848" width="8.88671875" style="100"/>
    <col min="14849" max="14850" width="0" style="100" hidden="1" customWidth="1"/>
    <col min="14851" max="14851" width="7.109375" style="100" customWidth="1"/>
    <col min="14852" max="14852" width="0" style="100" hidden="1" customWidth="1"/>
    <col min="14853" max="14853" width="14" style="100" customWidth="1"/>
    <col min="14854" max="14855" width="8.88671875" style="100"/>
    <col min="14856" max="14856" width="10.6640625" style="100" customWidth="1"/>
    <col min="14857" max="14857" width="5.88671875" style="100" customWidth="1"/>
    <col min="14858" max="14858" width="8.109375" style="100" customWidth="1"/>
    <col min="14859" max="14859" width="0.88671875" style="100" customWidth="1"/>
    <col min="14860" max="14860" width="6.33203125" style="100" customWidth="1"/>
    <col min="14861" max="14861" width="6.109375" style="100" customWidth="1"/>
    <col min="14862" max="14865" width="0" style="100" hidden="1" customWidth="1"/>
    <col min="14866" max="14866" width="9.44140625" style="100" customWidth="1"/>
    <col min="14867" max="14867" width="13.5546875" style="100" customWidth="1"/>
    <col min="14868" max="14869" width="12.33203125" style="100" customWidth="1"/>
    <col min="14870" max="14870" width="11.6640625" style="100" bestFit="1" customWidth="1"/>
    <col min="14871" max="14871" width="14.109375" style="100" customWidth="1"/>
    <col min="14872" max="15104" width="8.88671875" style="100"/>
    <col min="15105" max="15106" width="0" style="100" hidden="1" customWidth="1"/>
    <col min="15107" max="15107" width="7.109375" style="100" customWidth="1"/>
    <col min="15108" max="15108" width="0" style="100" hidden="1" customWidth="1"/>
    <col min="15109" max="15109" width="14" style="100" customWidth="1"/>
    <col min="15110" max="15111" width="8.88671875" style="100"/>
    <col min="15112" max="15112" width="10.6640625" style="100" customWidth="1"/>
    <col min="15113" max="15113" width="5.88671875" style="100" customWidth="1"/>
    <col min="15114" max="15114" width="8.109375" style="100" customWidth="1"/>
    <col min="15115" max="15115" width="0.88671875" style="100" customWidth="1"/>
    <col min="15116" max="15116" width="6.33203125" style="100" customWidth="1"/>
    <col min="15117" max="15117" width="6.109375" style="100" customWidth="1"/>
    <col min="15118" max="15121" width="0" style="100" hidden="1" customWidth="1"/>
    <col min="15122" max="15122" width="9.44140625" style="100" customWidth="1"/>
    <col min="15123" max="15123" width="13.5546875" style="100" customWidth="1"/>
    <col min="15124" max="15125" width="12.33203125" style="100" customWidth="1"/>
    <col min="15126" max="15126" width="11.6640625" style="100" bestFit="1" customWidth="1"/>
    <col min="15127" max="15127" width="14.109375" style="100" customWidth="1"/>
    <col min="15128" max="15360" width="8.88671875" style="100"/>
    <col min="15361" max="15362" width="0" style="100" hidden="1" customWidth="1"/>
    <col min="15363" max="15363" width="7.109375" style="100" customWidth="1"/>
    <col min="15364" max="15364" width="0" style="100" hidden="1" customWidth="1"/>
    <col min="15365" max="15365" width="14" style="100" customWidth="1"/>
    <col min="15366" max="15367" width="8.88671875" style="100"/>
    <col min="15368" max="15368" width="10.6640625" style="100" customWidth="1"/>
    <col min="15369" max="15369" width="5.88671875" style="100" customWidth="1"/>
    <col min="15370" max="15370" width="8.109375" style="100" customWidth="1"/>
    <col min="15371" max="15371" width="0.88671875" style="100" customWidth="1"/>
    <col min="15372" max="15372" width="6.33203125" style="100" customWidth="1"/>
    <col min="15373" max="15373" width="6.109375" style="100" customWidth="1"/>
    <col min="15374" max="15377" width="0" style="100" hidden="1" customWidth="1"/>
    <col min="15378" max="15378" width="9.44140625" style="100" customWidth="1"/>
    <col min="15379" max="15379" width="13.5546875" style="100" customWidth="1"/>
    <col min="15380" max="15381" width="12.33203125" style="100" customWidth="1"/>
    <col min="15382" max="15382" width="11.6640625" style="100" bestFit="1" customWidth="1"/>
    <col min="15383" max="15383" width="14.109375" style="100" customWidth="1"/>
    <col min="15384" max="15616" width="8.88671875" style="100"/>
    <col min="15617" max="15618" width="0" style="100" hidden="1" customWidth="1"/>
    <col min="15619" max="15619" width="7.109375" style="100" customWidth="1"/>
    <col min="15620" max="15620" width="0" style="100" hidden="1" customWidth="1"/>
    <col min="15621" max="15621" width="14" style="100" customWidth="1"/>
    <col min="15622" max="15623" width="8.88671875" style="100"/>
    <col min="15624" max="15624" width="10.6640625" style="100" customWidth="1"/>
    <col min="15625" max="15625" width="5.88671875" style="100" customWidth="1"/>
    <col min="15626" max="15626" width="8.109375" style="100" customWidth="1"/>
    <col min="15627" max="15627" width="0.88671875" style="100" customWidth="1"/>
    <col min="15628" max="15628" width="6.33203125" style="100" customWidth="1"/>
    <col min="15629" max="15629" width="6.109375" style="100" customWidth="1"/>
    <col min="15630" max="15633" width="0" style="100" hidden="1" customWidth="1"/>
    <col min="15634" max="15634" width="9.44140625" style="100" customWidth="1"/>
    <col min="15635" max="15635" width="13.5546875" style="100" customWidth="1"/>
    <col min="15636" max="15637" width="12.33203125" style="100" customWidth="1"/>
    <col min="15638" max="15638" width="11.6640625" style="100" bestFit="1" customWidth="1"/>
    <col min="15639" max="15639" width="14.109375" style="100" customWidth="1"/>
    <col min="15640" max="15872" width="8.88671875" style="100"/>
    <col min="15873" max="15874" width="0" style="100" hidden="1" customWidth="1"/>
    <col min="15875" max="15875" width="7.109375" style="100" customWidth="1"/>
    <col min="15876" max="15876" width="0" style="100" hidden="1" customWidth="1"/>
    <col min="15877" max="15877" width="14" style="100" customWidth="1"/>
    <col min="15878" max="15879" width="8.88671875" style="100"/>
    <col min="15880" max="15880" width="10.6640625" style="100" customWidth="1"/>
    <col min="15881" max="15881" width="5.88671875" style="100" customWidth="1"/>
    <col min="15882" max="15882" width="8.109375" style="100" customWidth="1"/>
    <col min="15883" max="15883" width="0.88671875" style="100" customWidth="1"/>
    <col min="15884" max="15884" width="6.33203125" style="100" customWidth="1"/>
    <col min="15885" max="15885" width="6.109375" style="100" customWidth="1"/>
    <col min="15886" max="15889" width="0" style="100" hidden="1" customWidth="1"/>
    <col min="15890" max="15890" width="9.44140625" style="100" customWidth="1"/>
    <col min="15891" max="15891" width="13.5546875" style="100" customWidth="1"/>
    <col min="15892" max="15893" width="12.33203125" style="100" customWidth="1"/>
    <col min="15894" max="15894" width="11.6640625" style="100" bestFit="1" customWidth="1"/>
    <col min="15895" max="15895" width="14.109375" style="100" customWidth="1"/>
    <col min="15896" max="16128" width="8.88671875" style="100"/>
    <col min="16129" max="16130" width="0" style="100" hidden="1" customWidth="1"/>
    <col min="16131" max="16131" width="7.109375" style="100" customWidth="1"/>
    <col min="16132" max="16132" width="0" style="100" hidden="1" customWidth="1"/>
    <col min="16133" max="16133" width="14" style="100" customWidth="1"/>
    <col min="16134" max="16135" width="8.88671875" style="100"/>
    <col min="16136" max="16136" width="10.6640625" style="100" customWidth="1"/>
    <col min="16137" max="16137" width="5.88671875" style="100" customWidth="1"/>
    <col min="16138" max="16138" width="8.109375" style="100" customWidth="1"/>
    <col min="16139" max="16139" width="0.88671875" style="100" customWidth="1"/>
    <col min="16140" max="16140" width="6.33203125" style="100" customWidth="1"/>
    <col min="16141" max="16141" width="6.109375" style="100" customWidth="1"/>
    <col min="16142" max="16145" width="0" style="100" hidden="1" customWidth="1"/>
    <col min="16146" max="16146" width="9.44140625" style="100" customWidth="1"/>
    <col min="16147" max="16147" width="13.5546875" style="100" customWidth="1"/>
    <col min="16148" max="16149" width="12.33203125" style="100" customWidth="1"/>
    <col min="16150" max="16150" width="11.6640625" style="100" bestFit="1" customWidth="1"/>
    <col min="16151" max="16151" width="14.109375" style="100" customWidth="1"/>
    <col min="16152" max="16384" width="8.88671875" style="100"/>
  </cols>
  <sheetData>
    <row r="1" spans="1:256" ht="31.2" customHeight="1">
      <c r="B1" s="101"/>
      <c r="C1" s="291" t="s">
        <v>0</v>
      </c>
      <c r="D1" s="291"/>
      <c r="E1" s="102" t="s">
        <v>1</v>
      </c>
      <c r="F1" s="291" t="s">
        <v>2</v>
      </c>
      <c r="G1" s="291"/>
      <c r="H1" s="291"/>
      <c r="I1" s="102" t="s">
        <v>3</v>
      </c>
      <c r="J1" s="291" t="s">
        <v>4</v>
      </c>
      <c r="K1" s="291"/>
      <c r="L1" s="102" t="s">
        <v>5</v>
      </c>
      <c r="M1" s="102" t="s">
        <v>6</v>
      </c>
      <c r="N1" s="291" t="s">
        <v>7</v>
      </c>
      <c r="O1" s="291"/>
      <c r="P1" s="291"/>
      <c r="Q1" s="102" t="s">
        <v>8</v>
      </c>
      <c r="R1" s="102" t="s">
        <v>1576</v>
      </c>
      <c r="S1" s="102" t="s">
        <v>1575</v>
      </c>
      <c r="T1" s="102" t="s">
        <v>1574</v>
      </c>
      <c r="U1" s="102" t="s">
        <v>1583</v>
      </c>
      <c r="V1" s="102" t="s">
        <v>1573</v>
      </c>
      <c r="W1" s="102" t="s">
        <v>13</v>
      </c>
    </row>
    <row r="2" spans="1:256" ht="31.2" customHeight="1">
      <c r="A2" s="103"/>
      <c r="B2" s="104"/>
      <c r="C2" s="292">
        <v>2018</v>
      </c>
      <c r="D2" s="292"/>
      <c r="E2" s="105" t="s">
        <v>14</v>
      </c>
      <c r="F2" s="293" t="s">
        <v>15</v>
      </c>
      <c r="G2" s="293"/>
      <c r="H2" s="293"/>
      <c r="I2" s="105" t="s">
        <v>16</v>
      </c>
      <c r="J2" s="293" t="s">
        <v>17</v>
      </c>
      <c r="K2" s="293"/>
      <c r="L2" s="106" t="s">
        <v>18</v>
      </c>
      <c r="M2" s="106">
        <v>0</v>
      </c>
      <c r="N2" s="292" t="s">
        <v>19</v>
      </c>
      <c r="O2" s="292"/>
      <c r="P2" s="292"/>
      <c r="Q2" s="106" t="s">
        <v>18</v>
      </c>
      <c r="R2" s="107"/>
      <c r="S2" s="107"/>
      <c r="T2" s="107"/>
      <c r="U2" s="107"/>
      <c r="V2" s="107"/>
      <c r="W2" s="107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  <c r="DN2" s="103"/>
      <c r="DO2" s="103"/>
      <c r="DP2" s="103"/>
      <c r="DQ2" s="103"/>
      <c r="DR2" s="103"/>
      <c r="DS2" s="103"/>
      <c r="DT2" s="103"/>
      <c r="DU2" s="103"/>
      <c r="DV2" s="103"/>
      <c r="DW2" s="103"/>
      <c r="DX2" s="103"/>
      <c r="DY2" s="103"/>
      <c r="DZ2" s="103"/>
      <c r="EA2" s="103"/>
      <c r="EB2" s="103"/>
      <c r="EC2" s="103"/>
      <c r="ED2" s="103"/>
      <c r="EE2" s="103"/>
      <c r="EF2" s="103"/>
      <c r="EG2" s="103"/>
      <c r="EH2" s="103"/>
      <c r="EI2" s="103"/>
      <c r="EJ2" s="103"/>
      <c r="EK2" s="103"/>
      <c r="EL2" s="103"/>
      <c r="EM2" s="103"/>
      <c r="EN2" s="103"/>
      <c r="EO2" s="103"/>
      <c r="EP2" s="103"/>
      <c r="EQ2" s="103"/>
      <c r="ER2" s="103"/>
      <c r="ES2" s="103"/>
      <c r="ET2" s="103"/>
      <c r="EU2" s="103"/>
      <c r="EV2" s="103"/>
      <c r="EW2" s="103"/>
      <c r="EX2" s="103"/>
      <c r="EY2" s="103"/>
      <c r="EZ2" s="103"/>
      <c r="FA2" s="103"/>
      <c r="FB2" s="103"/>
      <c r="FC2" s="103"/>
      <c r="FD2" s="103"/>
      <c r="FE2" s="103"/>
      <c r="FF2" s="103"/>
      <c r="FG2" s="103"/>
      <c r="FH2" s="103"/>
      <c r="FI2" s="103"/>
      <c r="FJ2" s="103"/>
      <c r="FK2" s="103"/>
      <c r="FL2" s="103"/>
      <c r="FM2" s="103"/>
      <c r="FN2" s="103"/>
      <c r="FO2" s="103"/>
      <c r="FP2" s="103"/>
      <c r="FQ2" s="103"/>
      <c r="FR2" s="103"/>
      <c r="FS2" s="103"/>
      <c r="FT2" s="103"/>
      <c r="FU2" s="103"/>
      <c r="FV2" s="103"/>
      <c r="FW2" s="103"/>
      <c r="FX2" s="103"/>
      <c r="FY2" s="103"/>
      <c r="FZ2" s="103"/>
      <c r="GA2" s="103"/>
      <c r="GB2" s="103"/>
      <c r="GC2" s="103"/>
      <c r="GD2" s="103"/>
      <c r="GE2" s="103"/>
      <c r="GF2" s="103"/>
      <c r="GG2" s="103"/>
      <c r="GH2" s="103"/>
      <c r="GI2" s="103"/>
      <c r="GJ2" s="103"/>
      <c r="GK2" s="103"/>
      <c r="GL2" s="103"/>
      <c r="GM2" s="103"/>
      <c r="GN2" s="103"/>
      <c r="GO2" s="103"/>
      <c r="GP2" s="103"/>
      <c r="GQ2" s="103"/>
      <c r="GR2" s="103"/>
      <c r="GS2" s="103"/>
      <c r="GT2" s="103"/>
      <c r="GU2" s="103"/>
      <c r="GV2" s="103"/>
      <c r="GW2" s="103"/>
      <c r="GX2" s="103"/>
      <c r="GY2" s="103"/>
      <c r="GZ2" s="103"/>
      <c r="HA2" s="103"/>
      <c r="HB2" s="103"/>
      <c r="HC2" s="103"/>
      <c r="HD2" s="103"/>
      <c r="HE2" s="103"/>
      <c r="HF2" s="103"/>
      <c r="HG2" s="103"/>
      <c r="HH2" s="103"/>
      <c r="HI2" s="103"/>
      <c r="HJ2" s="103"/>
      <c r="HK2" s="103"/>
      <c r="HL2" s="103"/>
      <c r="HM2" s="103"/>
      <c r="HN2" s="103"/>
      <c r="HO2" s="103"/>
      <c r="HP2" s="103"/>
      <c r="HQ2" s="103"/>
      <c r="HR2" s="103"/>
      <c r="HS2" s="103"/>
      <c r="HT2" s="103"/>
      <c r="HU2" s="103"/>
      <c r="HV2" s="103"/>
      <c r="HW2" s="103"/>
      <c r="HX2" s="103"/>
      <c r="HY2" s="103"/>
      <c r="HZ2" s="103"/>
      <c r="IA2" s="103"/>
      <c r="IB2" s="103"/>
      <c r="IC2" s="103"/>
      <c r="ID2" s="103"/>
      <c r="IE2" s="103"/>
      <c r="IF2" s="103"/>
      <c r="IG2" s="103"/>
      <c r="IH2" s="103"/>
      <c r="II2" s="103"/>
      <c r="IJ2" s="103"/>
      <c r="IK2" s="103"/>
      <c r="IL2" s="103"/>
      <c r="IM2" s="103"/>
      <c r="IN2" s="103"/>
      <c r="IO2" s="103"/>
      <c r="IP2" s="103"/>
      <c r="IQ2" s="103"/>
      <c r="IR2" s="103"/>
      <c r="IS2" s="103"/>
      <c r="IT2" s="103"/>
      <c r="IU2" s="103"/>
      <c r="IV2" s="103"/>
    </row>
    <row r="3" spans="1:256" ht="31.2" customHeight="1">
      <c r="A3" s="108"/>
      <c r="B3" s="109"/>
      <c r="C3" s="289">
        <v>2018</v>
      </c>
      <c r="D3" s="289"/>
      <c r="E3" s="110" t="s">
        <v>1572</v>
      </c>
      <c r="F3" s="290" t="s">
        <v>1571</v>
      </c>
      <c r="G3" s="290"/>
      <c r="H3" s="290"/>
      <c r="I3" s="110" t="s">
        <v>450</v>
      </c>
      <c r="J3" s="290" t="s">
        <v>17</v>
      </c>
      <c r="K3" s="290"/>
      <c r="L3" s="111" t="s">
        <v>18</v>
      </c>
      <c r="M3" s="111">
        <v>1</v>
      </c>
      <c r="N3" s="289" t="s">
        <v>19</v>
      </c>
      <c r="O3" s="289"/>
      <c r="P3" s="289"/>
      <c r="Q3" s="111" t="s">
        <v>18</v>
      </c>
      <c r="R3" s="112"/>
      <c r="S3" s="112">
        <f>S4+S25+S130+S138+S315+S372+S383+S497+S511+S531</f>
        <v>4986.16</v>
      </c>
      <c r="T3" s="112">
        <f>T4+T25+T130+T138+T315+T372+T383+T497+T511+T531</f>
        <v>2443.7400000000002</v>
      </c>
      <c r="U3" s="112">
        <f>U4+U25+U130+U138+U315+U372+U383+U497+U511+U531</f>
        <v>83546.209999999992</v>
      </c>
      <c r="V3" s="112">
        <f>V4+V25+V130+V138+V315+V372+V383+V497+V511+V531</f>
        <v>8742.33</v>
      </c>
      <c r="W3" s="112">
        <f>R3+S3+T3+U3+V3</f>
        <v>99718.439999999988</v>
      </c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108"/>
      <c r="AS3" s="108"/>
      <c r="AT3" s="108"/>
      <c r="AU3" s="108"/>
      <c r="AV3" s="108"/>
      <c r="AW3" s="108"/>
      <c r="AX3" s="108"/>
      <c r="AY3" s="108"/>
      <c r="AZ3" s="108"/>
      <c r="BA3" s="108"/>
      <c r="BB3" s="108"/>
      <c r="BC3" s="108"/>
      <c r="BD3" s="108"/>
      <c r="BE3" s="108"/>
      <c r="BF3" s="108"/>
      <c r="BG3" s="108"/>
      <c r="BH3" s="108"/>
      <c r="BI3" s="108"/>
      <c r="BJ3" s="108"/>
      <c r="BK3" s="108"/>
      <c r="BL3" s="108"/>
      <c r="BM3" s="108"/>
      <c r="BN3" s="108"/>
      <c r="BO3" s="108"/>
      <c r="BP3" s="108"/>
      <c r="BQ3" s="108"/>
      <c r="BR3" s="108"/>
      <c r="BS3" s="108"/>
      <c r="BT3" s="108"/>
      <c r="BU3" s="108"/>
      <c r="BV3" s="108"/>
      <c r="BW3" s="108"/>
      <c r="BX3" s="108"/>
      <c r="BY3" s="108"/>
      <c r="BZ3" s="108"/>
      <c r="CA3" s="108"/>
      <c r="CB3" s="108"/>
      <c r="CC3" s="108"/>
      <c r="CD3" s="108"/>
      <c r="CE3" s="108"/>
      <c r="CF3" s="108"/>
      <c r="CG3" s="108"/>
      <c r="CH3" s="108"/>
      <c r="CI3" s="108"/>
      <c r="CJ3" s="108"/>
      <c r="CK3" s="108"/>
      <c r="CL3" s="108"/>
      <c r="CM3" s="108"/>
      <c r="CN3" s="108"/>
      <c r="CO3" s="108"/>
      <c r="CP3" s="108"/>
      <c r="CQ3" s="108"/>
      <c r="CR3" s="108"/>
      <c r="CS3" s="108"/>
      <c r="CT3" s="108"/>
      <c r="CU3" s="108"/>
      <c r="CV3" s="108"/>
      <c r="CW3" s="108"/>
      <c r="CX3" s="108"/>
      <c r="CY3" s="108"/>
      <c r="CZ3" s="108"/>
      <c r="DA3" s="108"/>
      <c r="DB3" s="108"/>
      <c r="DC3" s="108"/>
      <c r="DD3" s="108"/>
      <c r="DE3" s="108"/>
      <c r="DF3" s="108"/>
      <c r="DG3" s="108"/>
      <c r="DH3" s="108"/>
      <c r="DI3" s="108"/>
      <c r="DJ3" s="108"/>
      <c r="DK3" s="108"/>
      <c r="DL3" s="108"/>
      <c r="DM3" s="108"/>
      <c r="DN3" s="108"/>
      <c r="DO3" s="108"/>
      <c r="DP3" s="108"/>
      <c r="DQ3" s="108"/>
      <c r="DR3" s="108"/>
      <c r="DS3" s="108"/>
      <c r="DT3" s="108"/>
      <c r="DU3" s="108"/>
      <c r="DV3" s="108"/>
      <c r="DW3" s="108"/>
      <c r="DX3" s="108"/>
      <c r="DY3" s="108"/>
      <c r="DZ3" s="108"/>
      <c r="EA3" s="108"/>
      <c r="EB3" s="108"/>
      <c r="EC3" s="108"/>
      <c r="ED3" s="108"/>
      <c r="EE3" s="108"/>
      <c r="EF3" s="108"/>
      <c r="EG3" s="108"/>
      <c r="EH3" s="108"/>
      <c r="EI3" s="108"/>
      <c r="EJ3" s="108"/>
      <c r="EK3" s="108"/>
      <c r="EL3" s="108"/>
      <c r="EM3" s="108"/>
      <c r="EN3" s="108"/>
      <c r="EO3" s="108"/>
      <c r="EP3" s="108"/>
      <c r="EQ3" s="108"/>
      <c r="ER3" s="108"/>
      <c r="ES3" s="108"/>
      <c r="ET3" s="108"/>
      <c r="EU3" s="108"/>
      <c r="EV3" s="108"/>
      <c r="EW3" s="108"/>
      <c r="EX3" s="108"/>
      <c r="EY3" s="108"/>
      <c r="EZ3" s="108"/>
      <c r="FA3" s="108"/>
      <c r="FB3" s="108"/>
      <c r="FC3" s="108"/>
      <c r="FD3" s="108"/>
      <c r="FE3" s="108"/>
      <c r="FF3" s="108"/>
      <c r="FG3" s="108"/>
      <c r="FH3" s="108"/>
      <c r="FI3" s="108"/>
      <c r="FJ3" s="108"/>
      <c r="FK3" s="108"/>
      <c r="FL3" s="108"/>
      <c r="FM3" s="108"/>
      <c r="FN3" s="108"/>
      <c r="FO3" s="108"/>
      <c r="FP3" s="108"/>
      <c r="FQ3" s="108"/>
      <c r="FR3" s="108"/>
      <c r="FS3" s="108"/>
      <c r="FT3" s="108"/>
      <c r="FU3" s="108"/>
      <c r="FV3" s="108"/>
      <c r="FW3" s="108"/>
      <c r="FX3" s="108"/>
      <c r="FY3" s="108"/>
      <c r="FZ3" s="108"/>
      <c r="GA3" s="108"/>
      <c r="GB3" s="108"/>
      <c r="GC3" s="108"/>
      <c r="GD3" s="108"/>
      <c r="GE3" s="108"/>
      <c r="GF3" s="108"/>
      <c r="GG3" s="108"/>
      <c r="GH3" s="108"/>
      <c r="GI3" s="108"/>
      <c r="GJ3" s="108"/>
      <c r="GK3" s="108"/>
      <c r="GL3" s="108"/>
      <c r="GM3" s="108"/>
      <c r="GN3" s="108"/>
      <c r="GO3" s="108"/>
      <c r="GP3" s="108"/>
      <c r="GQ3" s="108"/>
      <c r="GR3" s="108"/>
      <c r="GS3" s="108"/>
      <c r="GT3" s="108"/>
      <c r="GU3" s="108"/>
      <c r="GV3" s="108"/>
      <c r="GW3" s="108"/>
      <c r="GX3" s="108"/>
      <c r="GY3" s="108"/>
      <c r="GZ3" s="108"/>
      <c r="HA3" s="108"/>
      <c r="HB3" s="108"/>
      <c r="HC3" s="108"/>
      <c r="HD3" s="108"/>
      <c r="HE3" s="108"/>
      <c r="HF3" s="108"/>
      <c r="HG3" s="108"/>
      <c r="HH3" s="108"/>
      <c r="HI3" s="108"/>
      <c r="HJ3" s="108"/>
      <c r="HK3" s="108"/>
      <c r="HL3" s="108"/>
      <c r="HM3" s="108"/>
      <c r="HN3" s="108"/>
      <c r="HO3" s="108"/>
      <c r="HP3" s="108"/>
      <c r="HQ3" s="108"/>
      <c r="HR3" s="108"/>
      <c r="HS3" s="108"/>
      <c r="HT3" s="108"/>
      <c r="HU3" s="108"/>
      <c r="HV3" s="108"/>
      <c r="HW3" s="108"/>
      <c r="HX3" s="108"/>
      <c r="HY3" s="108"/>
      <c r="HZ3" s="108"/>
      <c r="IA3" s="108"/>
      <c r="IB3" s="108"/>
      <c r="IC3" s="108"/>
      <c r="ID3" s="108"/>
      <c r="IE3" s="108"/>
      <c r="IF3" s="108"/>
      <c r="IG3" s="108"/>
      <c r="IH3" s="108"/>
      <c r="II3" s="108"/>
      <c r="IJ3" s="108"/>
      <c r="IK3" s="108"/>
      <c r="IL3" s="108"/>
      <c r="IM3" s="108"/>
      <c r="IN3" s="108"/>
      <c r="IO3" s="108"/>
      <c r="IP3" s="108"/>
      <c r="IQ3" s="108"/>
      <c r="IR3" s="108"/>
      <c r="IS3" s="108"/>
      <c r="IT3" s="108"/>
      <c r="IU3" s="108"/>
      <c r="IV3" s="108"/>
    </row>
    <row r="4" spans="1:256" ht="31.2" customHeight="1">
      <c r="A4" s="113"/>
      <c r="B4" s="114"/>
      <c r="C4" s="289">
        <v>2018</v>
      </c>
      <c r="D4" s="289"/>
      <c r="E4" s="110" t="s">
        <v>1570</v>
      </c>
      <c r="F4" s="290" t="s">
        <v>1569</v>
      </c>
      <c r="G4" s="290"/>
      <c r="H4" s="290"/>
      <c r="I4" s="110" t="s">
        <v>450</v>
      </c>
      <c r="J4" s="290" t="s">
        <v>17</v>
      </c>
      <c r="K4" s="290"/>
      <c r="L4" s="111" t="s">
        <v>18</v>
      </c>
      <c r="M4" s="111">
        <v>2</v>
      </c>
      <c r="N4" s="289" t="s">
        <v>19</v>
      </c>
      <c r="O4" s="289"/>
      <c r="P4" s="289"/>
      <c r="Q4" s="111" t="s">
        <v>18</v>
      </c>
      <c r="R4" s="115"/>
      <c r="S4" s="115"/>
      <c r="T4" s="115">
        <f>T5+T17</f>
        <v>0</v>
      </c>
      <c r="U4" s="115">
        <f>U5+U8+U10+U17+U20+U23</f>
        <v>39046.21</v>
      </c>
      <c r="V4" s="115"/>
      <c r="W4" s="115">
        <f t="shared" ref="W4:W67" si="0">R4+S4+T4+U4+V4</f>
        <v>39046.21</v>
      </c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/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/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  <c r="EA4" s="113"/>
      <c r="EB4" s="113"/>
      <c r="EC4" s="113"/>
      <c r="ED4" s="113"/>
      <c r="EE4" s="113"/>
      <c r="EF4" s="113"/>
      <c r="EG4" s="113"/>
      <c r="EH4" s="113"/>
      <c r="EI4" s="113"/>
      <c r="EJ4" s="113"/>
      <c r="EK4" s="113"/>
      <c r="EL4" s="113"/>
      <c r="EM4" s="113"/>
      <c r="EN4" s="113"/>
      <c r="EO4" s="113"/>
      <c r="EP4" s="113"/>
      <c r="EQ4" s="113"/>
      <c r="ER4" s="113"/>
      <c r="ES4" s="113"/>
      <c r="ET4" s="113"/>
      <c r="EU4" s="113"/>
      <c r="EV4" s="113"/>
      <c r="EW4" s="113"/>
      <c r="EX4" s="113"/>
      <c r="EY4" s="113"/>
      <c r="EZ4" s="113"/>
      <c r="FA4" s="113"/>
      <c r="FB4" s="113"/>
      <c r="FC4" s="113"/>
      <c r="FD4" s="113"/>
      <c r="FE4" s="113"/>
      <c r="FF4" s="113"/>
      <c r="FG4" s="113"/>
      <c r="FH4" s="113"/>
      <c r="FI4" s="113"/>
      <c r="FJ4" s="113"/>
      <c r="FK4" s="113"/>
      <c r="FL4" s="113"/>
      <c r="FM4" s="113"/>
      <c r="FN4" s="113"/>
      <c r="FO4" s="113"/>
      <c r="FP4" s="113"/>
      <c r="FQ4" s="113"/>
      <c r="FR4" s="113"/>
      <c r="FS4" s="113"/>
      <c r="FT4" s="113"/>
      <c r="FU4" s="113"/>
      <c r="FV4" s="113"/>
      <c r="FW4" s="113"/>
      <c r="FX4" s="113"/>
      <c r="FY4" s="113"/>
      <c r="FZ4" s="113"/>
      <c r="GA4" s="113"/>
      <c r="GB4" s="113"/>
      <c r="GC4" s="113"/>
      <c r="GD4" s="113"/>
      <c r="GE4" s="113"/>
      <c r="GF4" s="113"/>
      <c r="GG4" s="113"/>
      <c r="GH4" s="113"/>
      <c r="GI4" s="113"/>
      <c r="GJ4" s="113"/>
      <c r="GK4" s="113"/>
      <c r="GL4" s="113"/>
      <c r="GM4" s="113"/>
      <c r="GN4" s="113"/>
      <c r="GO4" s="113"/>
      <c r="GP4" s="113"/>
      <c r="GQ4" s="113"/>
      <c r="GR4" s="113"/>
      <c r="GS4" s="113"/>
      <c r="GT4" s="113"/>
      <c r="GU4" s="113"/>
      <c r="GV4" s="113"/>
      <c r="GW4" s="113"/>
      <c r="GX4" s="113"/>
      <c r="GY4" s="113"/>
      <c r="GZ4" s="113"/>
      <c r="HA4" s="113"/>
      <c r="HB4" s="113"/>
      <c r="HC4" s="113"/>
      <c r="HD4" s="113"/>
      <c r="HE4" s="113"/>
      <c r="HF4" s="113"/>
      <c r="HG4" s="113"/>
      <c r="HH4" s="113"/>
      <c r="HI4" s="113"/>
      <c r="HJ4" s="113"/>
      <c r="HK4" s="113"/>
      <c r="HL4" s="113"/>
      <c r="HM4" s="113"/>
      <c r="HN4" s="113"/>
      <c r="HO4" s="113"/>
      <c r="HP4" s="113"/>
      <c r="HQ4" s="113"/>
      <c r="HR4" s="113"/>
      <c r="HS4" s="113"/>
      <c r="HT4" s="113"/>
      <c r="HU4" s="113"/>
      <c r="HV4" s="113"/>
      <c r="HW4" s="113"/>
      <c r="HX4" s="113"/>
      <c r="HY4" s="113"/>
      <c r="HZ4" s="113"/>
      <c r="IA4" s="113"/>
      <c r="IB4" s="113"/>
      <c r="IC4" s="113"/>
      <c r="ID4" s="113"/>
      <c r="IE4" s="113"/>
      <c r="IF4" s="113"/>
      <c r="IG4" s="113"/>
      <c r="IH4" s="113"/>
      <c r="II4" s="113"/>
      <c r="IJ4" s="113"/>
      <c r="IK4" s="113"/>
      <c r="IL4" s="113"/>
      <c r="IM4" s="113"/>
      <c r="IN4" s="113"/>
      <c r="IO4" s="113"/>
      <c r="IP4" s="113"/>
      <c r="IQ4" s="113"/>
      <c r="IR4" s="113"/>
      <c r="IS4" s="113"/>
      <c r="IT4" s="113"/>
      <c r="IU4" s="113"/>
      <c r="IV4" s="113"/>
    </row>
    <row r="5" spans="1:256" ht="31.2" customHeight="1">
      <c r="A5" s="116"/>
      <c r="B5" s="117"/>
      <c r="C5" s="294">
        <v>2018</v>
      </c>
      <c r="D5" s="294"/>
      <c r="E5" s="118" t="s">
        <v>1568</v>
      </c>
      <c r="F5" s="295" t="s">
        <v>1567</v>
      </c>
      <c r="G5" s="295"/>
      <c r="H5" s="295"/>
      <c r="I5" s="118" t="s">
        <v>450</v>
      </c>
      <c r="J5" s="295" t="s">
        <v>17</v>
      </c>
      <c r="K5" s="295"/>
      <c r="L5" s="119" t="s">
        <v>18</v>
      </c>
      <c r="M5" s="119">
        <v>3</v>
      </c>
      <c r="N5" s="294" t="s">
        <v>19</v>
      </c>
      <c r="O5" s="294"/>
      <c r="P5" s="294"/>
      <c r="Q5" s="119" t="s">
        <v>18</v>
      </c>
      <c r="R5" s="120"/>
      <c r="S5" s="120"/>
      <c r="T5" s="120">
        <f>T6+T7</f>
        <v>0</v>
      </c>
      <c r="U5" s="120">
        <f>U6+U7</f>
        <v>28046.21</v>
      </c>
      <c r="V5" s="120"/>
      <c r="W5" s="120">
        <f t="shared" si="0"/>
        <v>28046.21</v>
      </c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116"/>
      <c r="CP5" s="116"/>
      <c r="CQ5" s="116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6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6"/>
      <c r="GQ5" s="116"/>
      <c r="GR5" s="116"/>
      <c r="GS5" s="116"/>
      <c r="GT5" s="116"/>
      <c r="GU5" s="116"/>
      <c r="GV5" s="116"/>
      <c r="GW5" s="116"/>
      <c r="GX5" s="116"/>
      <c r="GY5" s="116"/>
      <c r="GZ5" s="116"/>
      <c r="HA5" s="116"/>
      <c r="HB5" s="116"/>
      <c r="HC5" s="116"/>
      <c r="HD5" s="116"/>
      <c r="HE5" s="116"/>
      <c r="HF5" s="116"/>
      <c r="HG5" s="116"/>
      <c r="HH5" s="116"/>
      <c r="HI5" s="116"/>
      <c r="HJ5" s="116"/>
      <c r="HK5" s="116"/>
      <c r="HL5" s="116"/>
      <c r="HM5" s="116"/>
      <c r="HN5" s="116"/>
      <c r="HO5" s="116"/>
      <c r="HP5" s="116"/>
      <c r="HQ5" s="116"/>
      <c r="HR5" s="116"/>
      <c r="HS5" s="116"/>
      <c r="HT5" s="116"/>
      <c r="HU5" s="116"/>
      <c r="HV5" s="116"/>
      <c r="HW5" s="116"/>
      <c r="HX5" s="116"/>
      <c r="HY5" s="116"/>
      <c r="HZ5" s="116"/>
      <c r="IA5" s="116"/>
      <c r="IB5" s="116"/>
      <c r="IC5" s="116"/>
      <c r="ID5" s="116"/>
      <c r="IE5" s="116"/>
      <c r="IF5" s="116"/>
      <c r="IG5" s="116"/>
      <c r="IH5" s="116"/>
      <c r="II5" s="116"/>
      <c r="IJ5" s="116"/>
      <c r="IK5" s="116"/>
      <c r="IL5" s="116"/>
      <c r="IM5" s="116"/>
      <c r="IN5" s="116"/>
      <c r="IO5" s="116"/>
      <c r="IP5" s="116"/>
      <c r="IQ5" s="116"/>
      <c r="IR5" s="116"/>
      <c r="IS5" s="116"/>
      <c r="IT5" s="116"/>
      <c r="IU5" s="116"/>
      <c r="IV5" s="116"/>
    </row>
    <row r="6" spans="1:256" ht="31.2" customHeight="1">
      <c r="B6" s="121"/>
      <c r="C6" s="292">
        <v>2018</v>
      </c>
      <c r="D6" s="292"/>
      <c r="E6" s="105" t="s">
        <v>1566</v>
      </c>
      <c r="F6" s="293" t="s">
        <v>1565</v>
      </c>
      <c r="G6" s="293"/>
      <c r="H6" s="293"/>
      <c r="I6" s="105" t="s">
        <v>450</v>
      </c>
      <c r="J6" s="293" t="s">
        <v>17</v>
      </c>
      <c r="K6" s="293"/>
      <c r="L6" s="106" t="s">
        <v>29</v>
      </c>
      <c r="M6" s="106">
        <v>4</v>
      </c>
      <c r="N6" s="292" t="s">
        <v>19</v>
      </c>
      <c r="O6" s="292"/>
      <c r="P6" s="292"/>
      <c r="Q6" s="106" t="s">
        <v>18</v>
      </c>
      <c r="U6" s="122">
        <f>10000+15000</f>
        <v>25000</v>
      </c>
      <c r="W6" s="122">
        <f t="shared" si="0"/>
        <v>25000</v>
      </c>
    </row>
    <row r="7" spans="1:256" ht="31.2" customHeight="1">
      <c r="B7" s="101"/>
      <c r="C7" s="292">
        <v>2018</v>
      </c>
      <c r="D7" s="292"/>
      <c r="E7" s="105" t="s">
        <v>1564</v>
      </c>
      <c r="F7" s="293" t="s">
        <v>1563</v>
      </c>
      <c r="G7" s="293"/>
      <c r="H7" s="293"/>
      <c r="I7" s="105" t="s">
        <v>450</v>
      </c>
      <c r="J7" s="293" t="s">
        <v>17</v>
      </c>
      <c r="K7" s="293"/>
      <c r="L7" s="106" t="s">
        <v>29</v>
      </c>
      <c r="M7" s="106">
        <v>4</v>
      </c>
      <c r="N7" s="292" t="s">
        <v>19</v>
      </c>
      <c r="O7" s="292"/>
      <c r="P7" s="292"/>
      <c r="Q7" s="106" t="s">
        <v>18</v>
      </c>
      <c r="U7" s="122">
        <v>3046.21</v>
      </c>
      <c r="W7" s="122">
        <f t="shared" si="0"/>
        <v>3046.21</v>
      </c>
    </row>
    <row r="8" spans="1:256" ht="31.2" customHeight="1">
      <c r="A8" s="116"/>
      <c r="B8" s="117"/>
      <c r="C8" s="294">
        <v>2018</v>
      </c>
      <c r="D8" s="294"/>
      <c r="E8" s="118" t="s">
        <v>1562</v>
      </c>
      <c r="F8" s="295" t="s">
        <v>1561</v>
      </c>
      <c r="G8" s="295"/>
      <c r="H8" s="295"/>
      <c r="I8" s="118" t="s">
        <v>450</v>
      </c>
      <c r="J8" s="295" t="s">
        <v>17</v>
      </c>
      <c r="K8" s="295"/>
      <c r="L8" s="119" t="s">
        <v>18</v>
      </c>
      <c r="M8" s="119">
        <v>3</v>
      </c>
      <c r="N8" s="294" t="s">
        <v>19</v>
      </c>
      <c r="O8" s="294"/>
      <c r="P8" s="294"/>
      <c r="Q8" s="119" t="s">
        <v>18</v>
      </c>
      <c r="R8" s="120"/>
      <c r="S8" s="120"/>
      <c r="T8" s="120"/>
      <c r="U8" s="120"/>
      <c r="V8" s="120"/>
      <c r="W8" s="120">
        <f t="shared" si="0"/>
        <v>0</v>
      </c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16"/>
      <c r="BY8" s="116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16"/>
      <c r="DG8" s="116"/>
      <c r="DH8" s="116"/>
      <c r="DI8" s="116"/>
      <c r="DJ8" s="116"/>
      <c r="DK8" s="116"/>
      <c r="DL8" s="116"/>
      <c r="DM8" s="116"/>
      <c r="DN8" s="116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6"/>
      <c r="DZ8" s="116"/>
      <c r="EA8" s="116"/>
      <c r="EB8" s="116"/>
      <c r="EC8" s="116"/>
      <c r="ED8" s="116"/>
      <c r="EE8" s="116"/>
      <c r="EF8" s="116"/>
      <c r="EG8" s="116"/>
      <c r="EH8" s="116"/>
      <c r="EI8" s="116"/>
      <c r="EJ8" s="116"/>
      <c r="EK8" s="116"/>
      <c r="EL8" s="116"/>
      <c r="EM8" s="116"/>
      <c r="EN8" s="116"/>
      <c r="EO8" s="116"/>
      <c r="EP8" s="116"/>
      <c r="EQ8" s="116"/>
      <c r="ER8" s="116"/>
      <c r="ES8" s="116"/>
      <c r="ET8" s="116"/>
      <c r="EU8" s="116"/>
      <c r="EV8" s="116"/>
      <c r="EW8" s="116"/>
      <c r="EX8" s="116"/>
      <c r="EY8" s="116"/>
      <c r="EZ8" s="116"/>
      <c r="FA8" s="116"/>
      <c r="FB8" s="116"/>
      <c r="FC8" s="116"/>
      <c r="FD8" s="116"/>
      <c r="FE8" s="116"/>
      <c r="FF8" s="116"/>
      <c r="FG8" s="116"/>
      <c r="FH8" s="116"/>
      <c r="FI8" s="116"/>
      <c r="FJ8" s="116"/>
      <c r="FK8" s="116"/>
      <c r="FL8" s="116"/>
      <c r="FM8" s="116"/>
      <c r="FN8" s="116"/>
      <c r="FO8" s="116"/>
      <c r="FP8" s="116"/>
      <c r="FQ8" s="116"/>
      <c r="FR8" s="116"/>
      <c r="FS8" s="116"/>
      <c r="FT8" s="116"/>
      <c r="FU8" s="116"/>
      <c r="FV8" s="116"/>
      <c r="FW8" s="116"/>
      <c r="FX8" s="116"/>
      <c r="FY8" s="116"/>
      <c r="FZ8" s="116"/>
      <c r="GA8" s="116"/>
      <c r="GB8" s="116"/>
      <c r="GC8" s="116"/>
      <c r="GD8" s="116"/>
      <c r="GE8" s="116"/>
      <c r="GF8" s="116"/>
      <c r="GG8" s="116"/>
      <c r="GH8" s="116"/>
      <c r="GI8" s="116"/>
      <c r="GJ8" s="116"/>
      <c r="GK8" s="116"/>
      <c r="GL8" s="116"/>
      <c r="GM8" s="116"/>
      <c r="GN8" s="116"/>
      <c r="GO8" s="116"/>
      <c r="GP8" s="116"/>
      <c r="GQ8" s="116"/>
      <c r="GR8" s="116"/>
      <c r="GS8" s="116"/>
      <c r="GT8" s="116"/>
      <c r="GU8" s="116"/>
      <c r="GV8" s="116"/>
      <c r="GW8" s="116"/>
      <c r="GX8" s="116"/>
      <c r="GY8" s="116"/>
      <c r="GZ8" s="116"/>
      <c r="HA8" s="116"/>
      <c r="HB8" s="116"/>
      <c r="HC8" s="116"/>
      <c r="HD8" s="116"/>
      <c r="HE8" s="116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6"/>
      <c r="HX8" s="116"/>
      <c r="HY8" s="116"/>
      <c r="HZ8" s="116"/>
      <c r="IA8" s="116"/>
      <c r="IB8" s="116"/>
      <c r="IC8" s="116"/>
      <c r="ID8" s="116"/>
      <c r="IE8" s="116"/>
      <c r="IF8" s="116"/>
      <c r="IG8" s="116"/>
      <c r="IH8" s="116"/>
      <c r="II8" s="116"/>
      <c r="IJ8" s="116"/>
      <c r="IK8" s="116"/>
      <c r="IL8" s="116"/>
      <c r="IM8" s="116"/>
      <c r="IN8" s="116"/>
      <c r="IO8" s="116"/>
      <c r="IP8" s="116"/>
      <c r="IQ8" s="116"/>
      <c r="IR8" s="116"/>
      <c r="IS8" s="116"/>
      <c r="IT8" s="116"/>
      <c r="IU8" s="116"/>
      <c r="IV8" s="116"/>
    </row>
    <row r="9" spans="1:256" ht="31.2" customHeight="1">
      <c r="B9" s="101"/>
      <c r="C9" s="292">
        <v>2018</v>
      </c>
      <c r="D9" s="292"/>
      <c r="E9" s="105" t="s">
        <v>1560</v>
      </c>
      <c r="F9" s="293" t="s">
        <v>1559</v>
      </c>
      <c r="G9" s="293"/>
      <c r="H9" s="293"/>
      <c r="I9" s="105" t="s">
        <v>450</v>
      </c>
      <c r="J9" s="293" t="s">
        <v>17</v>
      </c>
      <c r="K9" s="293"/>
      <c r="L9" s="106" t="s">
        <v>29</v>
      </c>
      <c r="M9" s="106">
        <v>4</v>
      </c>
      <c r="N9" s="292" t="s">
        <v>19</v>
      </c>
      <c r="O9" s="292"/>
      <c r="P9" s="292"/>
      <c r="Q9" s="106" t="s">
        <v>18</v>
      </c>
      <c r="W9" s="122">
        <f t="shared" si="0"/>
        <v>0</v>
      </c>
    </row>
    <row r="10" spans="1:256" ht="31.2" customHeight="1">
      <c r="A10" s="116"/>
      <c r="B10" s="117"/>
      <c r="C10" s="294">
        <v>2018</v>
      </c>
      <c r="D10" s="294"/>
      <c r="E10" s="118" t="s">
        <v>1558</v>
      </c>
      <c r="F10" s="295" t="s">
        <v>1557</v>
      </c>
      <c r="G10" s="295"/>
      <c r="H10" s="295"/>
      <c r="I10" s="118" t="s">
        <v>450</v>
      </c>
      <c r="J10" s="295" t="s">
        <v>17</v>
      </c>
      <c r="K10" s="295"/>
      <c r="L10" s="119" t="s">
        <v>18</v>
      </c>
      <c r="M10" s="119">
        <v>3</v>
      </c>
      <c r="N10" s="294" t="s">
        <v>19</v>
      </c>
      <c r="O10" s="294"/>
      <c r="P10" s="294"/>
      <c r="Q10" s="119" t="s">
        <v>18</v>
      </c>
      <c r="R10" s="120"/>
      <c r="S10" s="120"/>
      <c r="T10" s="120"/>
      <c r="U10" s="120"/>
      <c r="V10" s="120"/>
      <c r="W10" s="120">
        <f t="shared" si="0"/>
        <v>0</v>
      </c>
      <c r="X10" s="116"/>
      <c r="Y10" s="116"/>
      <c r="Z10" s="116"/>
      <c r="AA10" s="116"/>
      <c r="AB10" s="116"/>
      <c r="AC10" s="116"/>
      <c r="AD10" s="116"/>
      <c r="AE10" s="116"/>
      <c r="AF10" s="116"/>
      <c r="AG10" s="116"/>
      <c r="AH10" s="116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16"/>
      <c r="AU10" s="116"/>
      <c r="AV10" s="116"/>
      <c r="AW10" s="116"/>
      <c r="AX10" s="116"/>
      <c r="AY10" s="116"/>
      <c r="AZ10" s="116"/>
      <c r="BA10" s="116"/>
      <c r="BB10" s="116"/>
      <c r="BC10" s="116"/>
      <c r="BD10" s="116"/>
      <c r="BE10" s="116"/>
      <c r="BF10" s="116"/>
      <c r="BG10" s="116"/>
      <c r="BH10" s="116"/>
      <c r="BI10" s="116"/>
      <c r="BJ10" s="116"/>
      <c r="BK10" s="116"/>
      <c r="BL10" s="116"/>
      <c r="BM10" s="116"/>
      <c r="BN10" s="116"/>
      <c r="BO10" s="116"/>
      <c r="BP10" s="116"/>
      <c r="BQ10" s="116"/>
      <c r="BR10" s="116"/>
      <c r="BS10" s="116"/>
      <c r="BT10" s="116"/>
      <c r="BU10" s="116"/>
      <c r="BV10" s="116"/>
      <c r="BW10" s="116"/>
      <c r="BX10" s="116"/>
      <c r="BY10" s="116"/>
      <c r="BZ10" s="116"/>
      <c r="CA10" s="116"/>
      <c r="CB10" s="116"/>
      <c r="CC10" s="116"/>
      <c r="CD10" s="116"/>
      <c r="CE10" s="116"/>
      <c r="CF10" s="116"/>
      <c r="CG10" s="116"/>
      <c r="CH10" s="116"/>
      <c r="CI10" s="116"/>
      <c r="CJ10" s="116"/>
      <c r="CK10" s="116"/>
      <c r="CL10" s="116"/>
      <c r="CM10" s="116"/>
      <c r="CN10" s="116"/>
      <c r="CO10" s="116"/>
      <c r="CP10" s="116"/>
      <c r="CQ10" s="116"/>
      <c r="CR10" s="116"/>
      <c r="CS10" s="116"/>
      <c r="CT10" s="116"/>
      <c r="CU10" s="116"/>
      <c r="CV10" s="116"/>
      <c r="CW10" s="116"/>
      <c r="CX10" s="116"/>
      <c r="CY10" s="116"/>
      <c r="CZ10" s="116"/>
      <c r="DA10" s="116"/>
      <c r="DB10" s="116"/>
      <c r="DC10" s="116"/>
      <c r="DD10" s="116"/>
      <c r="DE10" s="116"/>
      <c r="DF10" s="116"/>
      <c r="DG10" s="116"/>
      <c r="DH10" s="116"/>
      <c r="DI10" s="116"/>
      <c r="DJ10" s="116"/>
      <c r="DK10" s="116"/>
      <c r="DL10" s="116"/>
      <c r="DM10" s="116"/>
      <c r="DN10" s="116"/>
      <c r="DO10" s="116"/>
      <c r="DP10" s="116"/>
      <c r="DQ10" s="116"/>
      <c r="DR10" s="116"/>
      <c r="DS10" s="116"/>
      <c r="DT10" s="116"/>
      <c r="DU10" s="116"/>
      <c r="DV10" s="116"/>
      <c r="DW10" s="116"/>
      <c r="DX10" s="116"/>
      <c r="DY10" s="116"/>
      <c r="DZ10" s="116"/>
      <c r="EA10" s="116"/>
      <c r="EB10" s="116"/>
      <c r="EC10" s="116"/>
      <c r="ED10" s="116"/>
      <c r="EE10" s="116"/>
      <c r="EF10" s="116"/>
      <c r="EG10" s="116"/>
      <c r="EH10" s="116"/>
      <c r="EI10" s="116"/>
      <c r="EJ10" s="116"/>
      <c r="EK10" s="116"/>
      <c r="EL10" s="116"/>
      <c r="EM10" s="116"/>
      <c r="EN10" s="116"/>
      <c r="EO10" s="116"/>
      <c r="EP10" s="116"/>
      <c r="EQ10" s="116"/>
      <c r="ER10" s="116"/>
      <c r="ES10" s="116"/>
      <c r="ET10" s="116"/>
      <c r="EU10" s="116"/>
      <c r="EV10" s="116"/>
      <c r="EW10" s="116"/>
      <c r="EX10" s="116"/>
      <c r="EY10" s="116"/>
      <c r="EZ10" s="116"/>
      <c r="FA10" s="116"/>
      <c r="FB10" s="116"/>
      <c r="FC10" s="116"/>
      <c r="FD10" s="116"/>
      <c r="FE10" s="116"/>
      <c r="FF10" s="116"/>
      <c r="FG10" s="116"/>
      <c r="FH10" s="116"/>
      <c r="FI10" s="116"/>
      <c r="FJ10" s="116"/>
      <c r="FK10" s="116"/>
      <c r="FL10" s="116"/>
      <c r="FM10" s="116"/>
      <c r="FN10" s="116"/>
      <c r="FO10" s="116"/>
      <c r="FP10" s="116"/>
      <c r="FQ10" s="116"/>
      <c r="FR10" s="116"/>
      <c r="FS10" s="116"/>
      <c r="FT10" s="116"/>
      <c r="FU10" s="116"/>
      <c r="FV10" s="116"/>
      <c r="FW10" s="116"/>
      <c r="FX10" s="116"/>
      <c r="FY10" s="116"/>
      <c r="FZ10" s="116"/>
      <c r="GA10" s="116"/>
      <c r="GB10" s="116"/>
      <c r="GC10" s="116"/>
      <c r="GD10" s="116"/>
      <c r="GE10" s="116"/>
      <c r="GF10" s="116"/>
      <c r="GG10" s="116"/>
      <c r="GH10" s="116"/>
      <c r="GI10" s="116"/>
      <c r="GJ10" s="116"/>
      <c r="GK10" s="116"/>
      <c r="GL10" s="116"/>
      <c r="GM10" s="116"/>
      <c r="GN10" s="116"/>
      <c r="GO10" s="116"/>
      <c r="GP10" s="116"/>
      <c r="GQ10" s="116"/>
      <c r="GR10" s="116"/>
      <c r="GS10" s="116"/>
      <c r="GT10" s="116"/>
      <c r="GU10" s="116"/>
      <c r="GV10" s="116"/>
      <c r="GW10" s="116"/>
      <c r="GX10" s="116"/>
      <c r="GY10" s="116"/>
      <c r="GZ10" s="116"/>
      <c r="HA10" s="116"/>
      <c r="HB10" s="116"/>
      <c r="HC10" s="116"/>
      <c r="HD10" s="116"/>
      <c r="HE10" s="116"/>
      <c r="HF10" s="116"/>
      <c r="HG10" s="116"/>
      <c r="HH10" s="116"/>
      <c r="HI10" s="116"/>
      <c r="HJ10" s="116"/>
      <c r="HK10" s="116"/>
      <c r="HL10" s="116"/>
      <c r="HM10" s="116"/>
      <c r="HN10" s="116"/>
      <c r="HO10" s="116"/>
      <c r="HP10" s="116"/>
      <c r="HQ10" s="116"/>
      <c r="HR10" s="116"/>
      <c r="HS10" s="116"/>
      <c r="HT10" s="116"/>
      <c r="HU10" s="116"/>
      <c r="HV10" s="116"/>
      <c r="HW10" s="116"/>
      <c r="HX10" s="116"/>
      <c r="HY10" s="116"/>
      <c r="HZ10" s="116"/>
      <c r="IA10" s="116"/>
      <c r="IB10" s="116"/>
      <c r="IC10" s="116"/>
      <c r="ID10" s="116"/>
      <c r="IE10" s="116"/>
      <c r="IF10" s="116"/>
      <c r="IG10" s="116"/>
      <c r="IH10" s="116"/>
      <c r="II10" s="116"/>
      <c r="IJ10" s="116"/>
      <c r="IK10" s="116"/>
      <c r="IL10" s="116"/>
      <c r="IM10" s="116"/>
      <c r="IN10" s="116"/>
      <c r="IO10" s="116"/>
      <c r="IP10" s="116"/>
      <c r="IQ10" s="116"/>
      <c r="IR10" s="116"/>
      <c r="IS10" s="116"/>
      <c r="IT10" s="116"/>
      <c r="IU10" s="116"/>
      <c r="IV10" s="116"/>
    </row>
    <row r="11" spans="1:256" ht="31.2" customHeight="1">
      <c r="C11" s="292">
        <v>2018</v>
      </c>
      <c r="D11" s="292"/>
      <c r="E11" s="105" t="s">
        <v>1556</v>
      </c>
      <c r="F11" s="293" t="s">
        <v>1555</v>
      </c>
      <c r="G11" s="293"/>
      <c r="H11" s="293"/>
      <c r="I11" s="105" t="s">
        <v>450</v>
      </c>
      <c r="J11" s="293" t="s">
        <v>17</v>
      </c>
      <c r="K11" s="293"/>
      <c r="L11" s="106" t="s">
        <v>18</v>
      </c>
      <c r="M11" s="106">
        <v>4</v>
      </c>
      <c r="N11" s="292" t="s">
        <v>19</v>
      </c>
      <c r="O11" s="292"/>
      <c r="P11" s="292"/>
      <c r="Q11" s="106" t="s">
        <v>18</v>
      </c>
      <c r="W11" s="122">
        <f t="shared" si="0"/>
        <v>0</v>
      </c>
    </row>
    <row r="12" spans="1:256" ht="31.2" customHeight="1">
      <c r="B12" s="124"/>
      <c r="C12" s="292">
        <v>2018</v>
      </c>
      <c r="D12" s="292"/>
      <c r="E12" s="105" t="s">
        <v>1554</v>
      </c>
      <c r="F12" s="293" t="s">
        <v>1553</v>
      </c>
      <c r="G12" s="293"/>
      <c r="H12" s="293"/>
      <c r="I12" s="105" t="s">
        <v>450</v>
      </c>
      <c r="J12" s="293" t="s">
        <v>17</v>
      </c>
      <c r="K12" s="293"/>
      <c r="L12" s="106" t="s">
        <v>29</v>
      </c>
      <c r="M12" s="106">
        <v>5</v>
      </c>
      <c r="N12" s="292" t="s">
        <v>19</v>
      </c>
      <c r="O12" s="292"/>
      <c r="P12" s="292"/>
      <c r="Q12" s="106" t="s">
        <v>18</v>
      </c>
      <c r="W12" s="122">
        <f t="shared" si="0"/>
        <v>0</v>
      </c>
    </row>
    <row r="13" spans="1:256" ht="31.2" customHeight="1">
      <c r="B13" s="124"/>
      <c r="C13" s="292">
        <v>2018</v>
      </c>
      <c r="D13" s="292"/>
      <c r="E13" s="105" t="s">
        <v>1552</v>
      </c>
      <c r="F13" s="293" t="s">
        <v>1551</v>
      </c>
      <c r="G13" s="293"/>
      <c r="H13" s="293"/>
      <c r="I13" s="105" t="s">
        <v>450</v>
      </c>
      <c r="J13" s="293" t="s">
        <v>17</v>
      </c>
      <c r="K13" s="293"/>
      <c r="L13" s="106" t="s">
        <v>29</v>
      </c>
      <c r="M13" s="106">
        <v>5</v>
      </c>
      <c r="N13" s="292" t="s">
        <v>19</v>
      </c>
      <c r="O13" s="292"/>
      <c r="P13" s="292"/>
      <c r="Q13" s="106" t="s">
        <v>18</v>
      </c>
      <c r="W13" s="122">
        <f t="shared" si="0"/>
        <v>0</v>
      </c>
    </row>
    <row r="14" spans="1:256" ht="31.2" customHeight="1">
      <c r="B14" s="124"/>
      <c r="C14" s="292">
        <v>2018</v>
      </c>
      <c r="D14" s="292"/>
      <c r="E14" s="105" t="s">
        <v>1550</v>
      </c>
      <c r="F14" s="293" t="s">
        <v>1549</v>
      </c>
      <c r="G14" s="293"/>
      <c r="H14" s="293"/>
      <c r="I14" s="105" t="s">
        <v>450</v>
      </c>
      <c r="J14" s="293" t="s">
        <v>17</v>
      </c>
      <c r="K14" s="293"/>
      <c r="L14" s="106" t="s">
        <v>29</v>
      </c>
      <c r="M14" s="106">
        <v>5</v>
      </c>
      <c r="N14" s="292" t="s">
        <v>19</v>
      </c>
      <c r="O14" s="292"/>
      <c r="P14" s="292"/>
      <c r="Q14" s="106" t="s">
        <v>18</v>
      </c>
      <c r="W14" s="122">
        <f t="shared" si="0"/>
        <v>0</v>
      </c>
    </row>
    <row r="15" spans="1:256" ht="31.2" customHeight="1">
      <c r="B15" s="124"/>
      <c r="C15" s="292">
        <v>2018</v>
      </c>
      <c r="D15" s="292"/>
      <c r="E15" s="105" t="s">
        <v>1548</v>
      </c>
      <c r="F15" s="293" t="s">
        <v>1547</v>
      </c>
      <c r="G15" s="293"/>
      <c r="H15" s="293"/>
      <c r="I15" s="105" t="s">
        <v>450</v>
      </c>
      <c r="J15" s="293" t="s">
        <v>17</v>
      </c>
      <c r="K15" s="293"/>
      <c r="L15" s="106" t="s">
        <v>29</v>
      </c>
      <c r="M15" s="106">
        <v>5</v>
      </c>
      <c r="N15" s="292" t="s">
        <v>19</v>
      </c>
      <c r="O15" s="292"/>
      <c r="P15" s="292"/>
      <c r="Q15" s="106" t="s">
        <v>18</v>
      </c>
      <c r="W15" s="122">
        <f t="shared" si="0"/>
        <v>0</v>
      </c>
    </row>
    <row r="16" spans="1:256" ht="31.2" customHeight="1">
      <c r="B16" s="124"/>
      <c r="C16" s="292">
        <v>2018</v>
      </c>
      <c r="D16" s="292"/>
      <c r="E16" s="105" t="s">
        <v>1546</v>
      </c>
      <c r="F16" s="293" t="s">
        <v>1545</v>
      </c>
      <c r="G16" s="293"/>
      <c r="H16" s="293"/>
      <c r="I16" s="105" t="s">
        <v>450</v>
      </c>
      <c r="J16" s="293" t="s">
        <v>17</v>
      </c>
      <c r="K16" s="293"/>
      <c r="L16" s="106" t="s">
        <v>29</v>
      </c>
      <c r="M16" s="106">
        <v>5</v>
      </c>
      <c r="N16" s="292" t="s">
        <v>19</v>
      </c>
      <c r="O16" s="292"/>
      <c r="P16" s="292"/>
      <c r="Q16" s="106" t="s">
        <v>18</v>
      </c>
      <c r="W16" s="122">
        <f t="shared" si="0"/>
        <v>0</v>
      </c>
    </row>
    <row r="17" spans="1:256" ht="31.2" customHeight="1">
      <c r="A17" s="116"/>
      <c r="B17" s="117"/>
      <c r="C17" s="294">
        <v>2018</v>
      </c>
      <c r="D17" s="294"/>
      <c r="E17" s="118" t="s">
        <v>1544</v>
      </c>
      <c r="F17" s="295" t="s">
        <v>1543</v>
      </c>
      <c r="G17" s="295"/>
      <c r="H17" s="295"/>
      <c r="I17" s="118" t="s">
        <v>450</v>
      </c>
      <c r="J17" s="295" t="s">
        <v>17</v>
      </c>
      <c r="K17" s="295"/>
      <c r="L17" s="119" t="s">
        <v>18</v>
      </c>
      <c r="M17" s="119">
        <v>3</v>
      </c>
      <c r="N17" s="294" t="s">
        <v>19</v>
      </c>
      <c r="O17" s="294"/>
      <c r="P17" s="294"/>
      <c r="Q17" s="119" t="s">
        <v>18</v>
      </c>
      <c r="R17" s="120"/>
      <c r="S17" s="120"/>
      <c r="T17" s="120">
        <f>T18+T19</f>
        <v>0</v>
      </c>
      <c r="U17" s="120">
        <f>U18+U19</f>
        <v>11000</v>
      </c>
      <c r="V17" s="120"/>
      <c r="W17" s="120">
        <f t="shared" si="0"/>
        <v>11000</v>
      </c>
      <c r="X17" s="116"/>
      <c r="Y17" s="116"/>
      <c r="Z17" s="116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  <c r="BF17" s="116"/>
      <c r="BG17" s="116"/>
      <c r="BH17" s="116"/>
      <c r="BI17" s="116"/>
      <c r="BJ17" s="116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  <c r="EB17" s="116"/>
      <c r="EC17" s="116"/>
      <c r="ED17" s="116"/>
      <c r="EE17" s="116"/>
      <c r="EF17" s="116"/>
      <c r="EG17" s="116"/>
      <c r="EH17" s="116"/>
      <c r="EI17" s="116"/>
      <c r="EJ17" s="116"/>
      <c r="EK17" s="116"/>
      <c r="EL17" s="116"/>
      <c r="EM17" s="116"/>
      <c r="EN17" s="116"/>
      <c r="EO17" s="116"/>
      <c r="EP17" s="116"/>
      <c r="EQ17" s="116"/>
      <c r="ER17" s="116"/>
      <c r="ES17" s="116"/>
      <c r="ET17" s="116"/>
      <c r="EU17" s="116"/>
      <c r="EV17" s="116"/>
      <c r="EW17" s="116"/>
      <c r="EX17" s="116"/>
      <c r="EY17" s="116"/>
      <c r="EZ17" s="116"/>
      <c r="FA17" s="116"/>
      <c r="FB17" s="116"/>
      <c r="FC17" s="116"/>
      <c r="FD17" s="116"/>
      <c r="FE17" s="116"/>
      <c r="FF17" s="116"/>
      <c r="FG17" s="116"/>
      <c r="FH17" s="116"/>
      <c r="FI17" s="116"/>
      <c r="FJ17" s="116"/>
      <c r="FK17" s="116"/>
      <c r="FL17" s="116"/>
      <c r="FM17" s="116"/>
      <c r="FN17" s="116"/>
      <c r="FO17" s="116"/>
      <c r="FP17" s="116"/>
      <c r="FQ17" s="116"/>
      <c r="FR17" s="116"/>
      <c r="FS17" s="116"/>
      <c r="FT17" s="116"/>
      <c r="FU17" s="116"/>
      <c r="FV17" s="116"/>
      <c r="FW17" s="116"/>
      <c r="FX17" s="116"/>
      <c r="FY17" s="116"/>
      <c r="FZ17" s="116"/>
      <c r="GA17" s="116"/>
      <c r="GB17" s="116"/>
      <c r="GC17" s="116"/>
      <c r="GD17" s="116"/>
      <c r="GE17" s="116"/>
      <c r="GF17" s="116"/>
      <c r="GG17" s="116"/>
      <c r="GH17" s="116"/>
      <c r="GI17" s="116"/>
      <c r="GJ17" s="116"/>
      <c r="GK17" s="116"/>
      <c r="GL17" s="116"/>
      <c r="GM17" s="116"/>
      <c r="GN17" s="116"/>
      <c r="GO17" s="116"/>
      <c r="GP17" s="116"/>
      <c r="GQ17" s="116"/>
      <c r="GR17" s="116"/>
      <c r="GS17" s="116"/>
      <c r="GT17" s="116"/>
      <c r="GU17" s="116"/>
      <c r="GV17" s="116"/>
      <c r="GW17" s="116"/>
      <c r="GX17" s="116"/>
      <c r="GY17" s="116"/>
      <c r="GZ17" s="116"/>
      <c r="HA17" s="116"/>
      <c r="HB17" s="116"/>
      <c r="HC17" s="116"/>
      <c r="HD17" s="116"/>
      <c r="HE17" s="116"/>
      <c r="HF17" s="116"/>
      <c r="HG17" s="116"/>
      <c r="HH17" s="116"/>
      <c r="HI17" s="116"/>
      <c r="HJ17" s="116"/>
      <c r="HK17" s="116"/>
      <c r="HL17" s="116"/>
      <c r="HM17" s="116"/>
      <c r="HN17" s="116"/>
      <c r="HO17" s="116"/>
      <c r="HP17" s="116"/>
      <c r="HQ17" s="116"/>
      <c r="HR17" s="116"/>
      <c r="HS17" s="116"/>
      <c r="HT17" s="116"/>
      <c r="HU17" s="116"/>
      <c r="HV17" s="116"/>
      <c r="HW17" s="116"/>
      <c r="HX17" s="116"/>
      <c r="HY17" s="116"/>
      <c r="HZ17" s="116"/>
      <c r="IA17" s="116"/>
      <c r="IB17" s="116"/>
      <c r="IC17" s="116"/>
      <c r="ID17" s="116"/>
      <c r="IE17" s="116"/>
      <c r="IF17" s="116"/>
      <c r="IG17" s="116"/>
      <c r="IH17" s="116"/>
      <c r="II17" s="116"/>
      <c r="IJ17" s="116"/>
      <c r="IK17" s="116"/>
      <c r="IL17" s="116"/>
      <c r="IM17" s="116"/>
      <c r="IN17" s="116"/>
      <c r="IO17" s="116"/>
      <c r="IP17" s="116"/>
      <c r="IQ17" s="116"/>
      <c r="IR17" s="116"/>
      <c r="IS17" s="116"/>
      <c r="IT17" s="116"/>
      <c r="IU17" s="116"/>
      <c r="IV17" s="116"/>
    </row>
    <row r="18" spans="1:256" ht="31.2" customHeight="1">
      <c r="B18" s="101"/>
      <c r="C18" s="292">
        <v>2018</v>
      </c>
      <c r="D18" s="292"/>
      <c r="E18" s="105" t="s">
        <v>1542</v>
      </c>
      <c r="F18" s="293" t="s">
        <v>1541</v>
      </c>
      <c r="G18" s="293"/>
      <c r="H18" s="293"/>
      <c r="I18" s="105" t="s">
        <v>450</v>
      </c>
      <c r="J18" s="293" t="s">
        <v>17</v>
      </c>
      <c r="K18" s="293"/>
      <c r="L18" s="106" t="s">
        <v>29</v>
      </c>
      <c r="M18" s="106">
        <v>4</v>
      </c>
      <c r="N18" s="292" t="s">
        <v>19</v>
      </c>
      <c r="O18" s="292"/>
      <c r="P18" s="292"/>
      <c r="Q18" s="106" t="s">
        <v>18</v>
      </c>
      <c r="U18" s="122">
        <v>8000</v>
      </c>
      <c r="W18" s="122">
        <f t="shared" si="0"/>
        <v>8000</v>
      </c>
    </row>
    <row r="19" spans="1:256" ht="31.2" customHeight="1">
      <c r="B19" s="101"/>
      <c r="C19" s="292">
        <v>2018</v>
      </c>
      <c r="D19" s="292"/>
      <c r="E19" s="105" t="s">
        <v>1540</v>
      </c>
      <c r="F19" s="293" t="s">
        <v>1539</v>
      </c>
      <c r="G19" s="293"/>
      <c r="H19" s="293"/>
      <c r="I19" s="105" t="s">
        <v>450</v>
      </c>
      <c r="J19" s="293" t="s">
        <v>17</v>
      </c>
      <c r="K19" s="293"/>
      <c r="L19" s="106" t="s">
        <v>29</v>
      </c>
      <c r="M19" s="106">
        <v>4</v>
      </c>
      <c r="N19" s="292" t="s">
        <v>19</v>
      </c>
      <c r="O19" s="292"/>
      <c r="P19" s="292"/>
      <c r="Q19" s="106" t="s">
        <v>18</v>
      </c>
      <c r="U19" s="122">
        <v>3000</v>
      </c>
      <c r="W19" s="122">
        <f t="shared" si="0"/>
        <v>3000</v>
      </c>
    </row>
    <row r="20" spans="1:256" ht="31.2" customHeight="1">
      <c r="A20" s="116"/>
      <c r="B20" s="117"/>
      <c r="C20" s="294">
        <v>2018</v>
      </c>
      <c r="D20" s="294"/>
      <c r="E20" s="118" t="s">
        <v>1538</v>
      </c>
      <c r="F20" s="295" t="s">
        <v>1537</v>
      </c>
      <c r="G20" s="295"/>
      <c r="H20" s="295"/>
      <c r="I20" s="118" t="s">
        <v>450</v>
      </c>
      <c r="J20" s="295" t="s">
        <v>17</v>
      </c>
      <c r="K20" s="295"/>
      <c r="L20" s="119" t="s">
        <v>18</v>
      </c>
      <c r="M20" s="119">
        <v>3</v>
      </c>
      <c r="N20" s="294" t="s">
        <v>19</v>
      </c>
      <c r="O20" s="294"/>
      <c r="P20" s="294"/>
      <c r="Q20" s="119" t="s">
        <v>18</v>
      </c>
      <c r="R20" s="120"/>
      <c r="S20" s="120"/>
      <c r="T20" s="120"/>
      <c r="U20" s="120"/>
      <c r="V20" s="120"/>
      <c r="W20" s="120">
        <f t="shared" si="0"/>
        <v>0</v>
      </c>
      <c r="X20" s="116"/>
      <c r="Y20" s="116"/>
      <c r="Z20" s="116"/>
      <c r="AA20" s="116"/>
      <c r="AB20" s="116"/>
      <c r="AC20" s="116"/>
      <c r="AD20" s="116"/>
      <c r="AE20" s="116"/>
      <c r="AF20" s="116"/>
      <c r="AG20" s="116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  <c r="BP20" s="116"/>
      <c r="BQ20" s="116"/>
      <c r="BR20" s="116"/>
      <c r="BS20" s="116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  <c r="EB20" s="116"/>
      <c r="EC20" s="116"/>
      <c r="ED20" s="116"/>
      <c r="EE20" s="116"/>
      <c r="EF20" s="116"/>
      <c r="EG20" s="116"/>
      <c r="EH20" s="116"/>
      <c r="EI20" s="116"/>
      <c r="EJ20" s="116"/>
      <c r="EK20" s="116"/>
      <c r="EL20" s="116"/>
      <c r="EM20" s="116"/>
      <c r="EN20" s="116"/>
      <c r="EO20" s="116"/>
      <c r="EP20" s="116"/>
      <c r="EQ20" s="116"/>
      <c r="ER20" s="116"/>
      <c r="ES20" s="116"/>
      <c r="ET20" s="116"/>
      <c r="EU20" s="116"/>
      <c r="EV20" s="116"/>
      <c r="EW20" s="116"/>
      <c r="EX20" s="116"/>
      <c r="EY20" s="116"/>
      <c r="EZ20" s="116"/>
      <c r="FA20" s="116"/>
      <c r="FB20" s="116"/>
      <c r="FC20" s="116"/>
      <c r="FD20" s="116"/>
      <c r="FE20" s="116"/>
      <c r="FF20" s="116"/>
      <c r="FG20" s="116"/>
      <c r="FH20" s="116"/>
      <c r="FI20" s="116"/>
      <c r="FJ20" s="116"/>
      <c r="FK20" s="116"/>
      <c r="FL20" s="116"/>
      <c r="FM20" s="116"/>
      <c r="FN20" s="116"/>
      <c r="FO20" s="116"/>
      <c r="FP20" s="116"/>
      <c r="FQ20" s="116"/>
      <c r="FR20" s="116"/>
      <c r="FS20" s="116"/>
      <c r="FT20" s="116"/>
      <c r="FU20" s="116"/>
      <c r="FV20" s="116"/>
      <c r="FW20" s="116"/>
      <c r="FX20" s="116"/>
      <c r="FY20" s="116"/>
      <c r="FZ20" s="116"/>
      <c r="GA20" s="116"/>
      <c r="GB20" s="116"/>
      <c r="GC20" s="116"/>
      <c r="GD20" s="116"/>
      <c r="GE20" s="116"/>
      <c r="GF20" s="116"/>
      <c r="GG20" s="116"/>
      <c r="GH20" s="116"/>
      <c r="GI20" s="116"/>
      <c r="GJ20" s="116"/>
      <c r="GK20" s="116"/>
      <c r="GL20" s="116"/>
      <c r="GM20" s="116"/>
      <c r="GN20" s="116"/>
      <c r="GO20" s="116"/>
      <c r="GP20" s="116"/>
      <c r="GQ20" s="116"/>
      <c r="GR20" s="116"/>
      <c r="GS20" s="116"/>
      <c r="GT20" s="116"/>
      <c r="GU20" s="116"/>
      <c r="GV20" s="116"/>
      <c r="GW20" s="116"/>
      <c r="GX20" s="116"/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  <c r="HI20" s="116"/>
      <c r="HJ20" s="116"/>
      <c r="HK20" s="116"/>
      <c r="HL20" s="116"/>
      <c r="HM20" s="116"/>
      <c r="HN20" s="116"/>
      <c r="HO20" s="116"/>
      <c r="HP20" s="116"/>
      <c r="HQ20" s="116"/>
      <c r="HR20" s="116"/>
      <c r="HS20" s="116"/>
      <c r="HT20" s="116"/>
      <c r="HU20" s="116"/>
      <c r="HV20" s="116"/>
      <c r="HW20" s="116"/>
      <c r="HX20" s="116"/>
      <c r="HY20" s="116"/>
      <c r="HZ20" s="116"/>
      <c r="IA20" s="116"/>
      <c r="IB20" s="116"/>
      <c r="IC20" s="116"/>
      <c r="ID20" s="116"/>
      <c r="IE20" s="116"/>
      <c r="IF20" s="116"/>
      <c r="IG20" s="116"/>
      <c r="IH20" s="116"/>
      <c r="II20" s="116"/>
      <c r="IJ20" s="116"/>
      <c r="IK20" s="116"/>
      <c r="IL20" s="116"/>
      <c r="IM20" s="116"/>
      <c r="IN20" s="116"/>
      <c r="IO20" s="116"/>
      <c r="IP20" s="116"/>
      <c r="IQ20" s="116"/>
      <c r="IR20" s="116"/>
      <c r="IS20" s="116"/>
      <c r="IT20" s="116"/>
      <c r="IU20" s="116"/>
      <c r="IV20" s="116"/>
    </row>
    <row r="21" spans="1:256" ht="31.2" customHeight="1">
      <c r="B21" s="101"/>
      <c r="C21" s="292">
        <v>2018</v>
      </c>
      <c r="D21" s="292"/>
      <c r="E21" s="105" t="s">
        <v>1536</v>
      </c>
      <c r="F21" s="293" t="s">
        <v>1535</v>
      </c>
      <c r="G21" s="293"/>
      <c r="H21" s="293"/>
      <c r="I21" s="105" t="s">
        <v>450</v>
      </c>
      <c r="J21" s="293" t="s">
        <v>17</v>
      </c>
      <c r="K21" s="293"/>
      <c r="L21" s="106" t="s">
        <v>29</v>
      </c>
      <c r="M21" s="106">
        <v>4</v>
      </c>
      <c r="N21" s="292" t="s">
        <v>19</v>
      </c>
      <c r="O21" s="292"/>
      <c r="P21" s="292"/>
      <c r="Q21" s="106" t="s">
        <v>18</v>
      </c>
      <c r="W21" s="122">
        <f t="shared" si="0"/>
        <v>0</v>
      </c>
    </row>
    <row r="22" spans="1:256" ht="31.2" customHeight="1">
      <c r="B22" s="101"/>
      <c r="C22" s="292">
        <v>2018</v>
      </c>
      <c r="D22" s="292"/>
      <c r="E22" s="105" t="s">
        <v>1534</v>
      </c>
      <c r="F22" s="293" t="s">
        <v>1533</v>
      </c>
      <c r="G22" s="293"/>
      <c r="H22" s="293"/>
      <c r="I22" s="105" t="s">
        <v>450</v>
      </c>
      <c r="J22" s="293" t="s">
        <v>17</v>
      </c>
      <c r="K22" s="293"/>
      <c r="L22" s="106" t="s">
        <v>29</v>
      </c>
      <c r="M22" s="106">
        <v>4</v>
      </c>
      <c r="N22" s="292" t="s">
        <v>19</v>
      </c>
      <c r="O22" s="292"/>
      <c r="P22" s="292"/>
      <c r="Q22" s="106" t="s">
        <v>18</v>
      </c>
      <c r="W22" s="122">
        <f t="shared" si="0"/>
        <v>0</v>
      </c>
    </row>
    <row r="23" spans="1:256" ht="31.2" customHeight="1">
      <c r="A23" s="116"/>
      <c r="B23" s="117"/>
      <c r="C23" s="294">
        <v>2018</v>
      </c>
      <c r="D23" s="294"/>
      <c r="E23" s="118" t="s">
        <v>1532</v>
      </c>
      <c r="F23" s="295" t="s">
        <v>1531</v>
      </c>
      <c r="G23" s="295"/>
      <c r="H23" s="295"/>
      <c r="I23" s="118" t="s">
        <v>450</v>
      </c>
      <c r="J23" s="295" t="s">
        <v>17</v>
      </c>
      <c r="K23" s="295"/>
      <c r="L23" s="119" t="s">
        <v>18</v>
      </c>
      <c r="M23" s="119">
        <v>3</v>
      </c>
      <c r="N23" s="294" t="s">
        <v>19</v>
      </c>
      <c r="O23" s="294"/>
      <c r="P23" s="294"/>
      <c r="Q23" s="119" t="s">
        <v>18</v>
      </c>
      <c r="R23" s="120"/>
      <c r="S23" s="120"/>
      <c r="T23" s="120"/>
      <c r="U23" s="120">
        <f>U24</f>
        <v>0</v>
      </c>
      <c r="V23" s="120"/>
      <c r="W23" s="120">
        <f t="shared" si="0"/>
        <v>0</v>
      </c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  <c r="EB23" s="116"/>
      <c r="EC23" s="116"/>
      <c r="ED23" s="116"/>
      <c r="EE23" s="116"/>
      <c r="EF23" s="116"/>
      <c r="EG23" s="116"/>
      <c r="EH23" s="116"/>
      <c r="EI23" s="116"/>
      <c r="EJ23" s="116"/>
      <c r="EK23" s="116"/>
      <c r="EL23" s="116"/>
      <c r="EM23" s="116"/>
      <c r="EN23" s="116"/>
      <c r="EO23" s="116"/>
      <c r="EP23" s="116"/>
      <c r="EQ23" s="116"/>
      <c r="ER23" s="116"/>
      <c r="ES23" s="116"/>
      <c r="ET23" s="116"/>
      <c r="EU23" s="116"/>
      <c r="EV23" s="116"/>
      <c r="EW23" s="116"/>
      <c r="EX23" s="116"/>
      <c r="EY23" s="116"/>
      <c r="EZ23" s="116"/>
      <c r="FA23" s="116"/>
      <c r="FB23" s="116"/>
      <c r="FC23" s="116"/>
      <c r="FD23" s="116"/>
      <c r="FE23" s="116"/>
      <c r="FF23" s="116"/>
      <c r="FG23" s="116"/>
      <c r="FH23" s="116"/>
      <c r="FI23" s="116"/>
      <c r="FJ23" s="116"/>
      <c r="FK23" s="116"/>
      <c r="FL23" s="116"/>
      <c r="FM23" s="116"/>
      <c r="FN23" s="116"/>
      <c r="FO23" s="116"/>
      <c r="FP23" s="116"/>
      <c r="FQ23" s="116"/>
      <c r="FR23" s="116"/>
      <c r="FS23" s="116"/>
      <c r="FT23" s="116"/>
      <c r="FU23" s="116"/>
      <c r="FV23" s="116"/>
      <c r="FW23" s="116"/>
      <c r="FX23" s="116"/>
      <c r="FY23" s="116"/>
      <c r="FZ23" s="116"/>
      <c r="GA23" s="116"/>
      <c r="GB23" s="116"/>
      <c r="GC23" s="116"/>
      <c r="GD23" s="116"/>
      <c r="GE23" s="116"/>
      <c r="GF23" s="116"/>
      <c r="GG23" s="116"/>
      <c r="GH23" s="116"/>
      <c r="GI23" s="116"/>
      <c r="GJ23" s="116"/>
      <c r="GK23" s="116"/>
      <c r="GL23" s="116"/>
      <c r="GM23" s="116"/>
      <c r="GN23" s="116"/>
      <c r="GO23" s="116"/>
      <c r="GP23" s="116"/>
      <c r="GQ23" s="116"/>
      <c r="GR23" s="116"/>
      <c r="GS23" s="116"/>
      <c r="GT23" s="116"/>
      <c r="GU23" s="116"/>
      <c r="GV23" s="116"/>
      <c r="GW23" s="116"/>
      <c r="GX23" s="116"/>
      <c r="GY23" s="116"/>
      <c r="GZ23" s="116"/>
      <c r="HA23" s="116"/>
      <c r="HB23" s="116"/>
      <c r="HC23" s="116"/>
      <c r="HD23" s="116"/>
      <c r="HE23" s="116"/>
      <c r="HF23" s="116"/>
      <c r="HG23" s="116"/>
      <c r="HH23" s="116"/>
      <c r="HI23" s="116"/>
      <c r="HJ23" s="116"/>
      <c r="HK23" s="116"/>
      <c r="HL23" s="116"/>
      <c r="HM23" s="116"/>
      <c r="HN23" s="116"/>
      <c r="HO23" s="116"/>
      <c r="HP23" s="116"/>
      <c r="HQ23" s="116"/>
      <c r="HR23" s="116"/>
      <c r="HS23" s="116"/>
      <c r="HT23" s="116"/>
      <c r="HU23" s="116"/>
      <c r="HV23" s="116"/>
      <c r="HW23" s="116"/>
      <c r="HX23" s="116"/>
      <c r="HY23" s="116"/>
      <c r="HZ23" s="116"/>
      <c r="IA23" s="116"/>
      <c r="IB23" s="116"/>
      <c r="IC23" s="116"/>
      <c r="ID23" s="116"/>
      <c r="IE23" s="116"/>
      <c r="IF23" s="116"/>
      <c r="IG23" s="116"/>
      <c r="IH23" s="116"/>
      <c r="II23" s="116"/>
      <c r="IJ23" s="116"/>
      <c r="IK23" s="116"/>
      <c r="IL23" s="116"/>
      <c r="IM23" s="116"/>
      <c r="IN23" s="116"/>
      <c r="IO23" s="116"/>
      <c r="IP23" s="116"/>
      <c r="IQ23" s="116"/>
      <c r="IR23" s="116"/>
      <c r="IS23" s="116"/>
      <c r="IT23" s="116"/>
      <c r="IU23" s="116"/>
      <c r="IV23" s="116"/>
    </row>
    <row r="24" spans="1:256" ht="31.2" customHeight="1">
      <c r="B24" s="101"/>
      <c r="C24" s="292">
        <v>2018</v>
      </c>
      <c r="D24" s="292"/>
      <c r="E24" s="105" t="s">
        <v>1530</v>
      </c>
      <c r="F24" s="293" t="s">
        <v>1529</v>
      </c>
      <c r="G24" s="293"/>
      <c r="H24" s="293"/>
      <c r="I24" s="105" t="s">
        <v>450</v>
      </c>
      <c r="J24" s="293" t="s">
        <v>17</v>
      </c>
      <c r="K24" s="293"/>
      <c r="L24" s="106" t="s">
        <v>29</v>
      </c>
      <c r="M24" s="106">
        <v>4</v>
      </c>
      <c r="N24" s="292" t="s">
        <v>19</v>
      </c>
      <c r="O24" s="292"/>
      <c r="P24" s="292"/>
      <c r="Q24" s="106" t="s">
        <v>18</v>
      </c>
      <c r="W24" s="122">
        <f t="shared" si="0"/>
        <v>0</v>
      </c>
    </row>
    <row r="25" spans="1:256" ht="31.2" customHeight="1">
      <c r="A25" s="113"/>
      <c r="B25" s="114"/>
      <c r="C25" s="289">
        <v>2018</v>
      </c>
      <c r="D25" s="289"/>
      <c r="E25" s="110" t="s">
        <v>1528</v>
      </c>
      <c r="F25" s="290" t="s">
        <v>1527</v>
      </c>
      <c r="G25" s="290"/>
      <c r="H25" s="290"/>
      <c r="I25" s="110" t="s">
        <v>450</v>
      </c>
      <c r="J25" s="290" t="s">
        <v>17</v>
      </c>
      <c r="K25" s="290"/>
      <c r="L25" s="111" t="s">
        <v>18</v>
      </c>
      <c r="M25" s="111">
        <v>2</v>
      </c>
      <c r="N25" s="289" t="s">
        <v>19</v>
      </c>
      <c r="O25" s="289"/>
      <c r="P25" s="289"/>
      <c r="Q25" s="111" t="s">
        <v>18</v>
      </c>
      <c r="R25" s="115"/>
      <c r="S25" s="115">
        <f>S26+S35+S41+S51+S55+S60+S66+S75+S81+S87</f>
        <v>0</v>
      </c>
      <c r="T25" s="115">
        <f>T26+T35+T41+T51+T55+T60+T66+T75+T81+T87</f>
        <v>0</v>
      </c>
      <c r="U25" s="115">
        <f>U26+U35+U41+U51+U55+U60+U66+U75+U81+U87</f>
        <v>19500</v>
      </c>
      <c r="V25" s="115"/>
      <c r="W25" s="115">
        <f t="shared" si="0"/>
        <v>19500</v>
      </c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  <c r="EM25" s="113"/>
      <c r="EN25" s="113"/>
      <c r="EO25" s="113"/>
      <c r="EP25" s="113"/>
      <c r="EQ25" s="113"/>
      <c r="ER25" s="113"/>
      <c r="ES25" s="113"/>
      <c r="ET25" s="113"/>
      <c r="EU25" s="113"/>
      <c r="EV25" s="113"/>
      <c r="EW25" s="113"/>
      <c r="EX25" s="113"/>
      <c r="EY25" s="113"/>
      <c r="EZ25" s="113"/>
      <c r="FA25" s="113"/>
      <c r="FB25" s="113"/>
      <c r="FC25" s="113"/>
      <c r="FD25" s="113"/>
      <c r="FE25" s="113"/>
      <c r="FF25" s="113"/>
      <c r="FG25" s="113"/>
      <c r="FH25" s="113"/>
      <c r="FI25" s="113"/>
      <c r="FJ25" s="113"/>
      <c r="FK25" s="113"/>
      <c r="FL25" s="113"/>
      <c r="FM25" s="113"/>
      <c r="FN25" s="113"/>
      <c r="FO25" s="113"/>
      <c r="FP25" s="113"/>
      <c r="FQ25" s="113"/>
      <c r="FR25" s="113"/>
      <c r="FS25" s="113"/>
      <c r="FT25" s="113"/>
      <c r="FU25" s="113"/>
      <c r="FV25" s="113"/>
      <c r="FW25" s="113"/>
      <c r="FX25" s="113"/>
      <c r="FY25" s="113"/>
      <c r="FZ25" s="113"/>
      <c r="GA25" s="113"/>
      <c r="GB25" s="113"/>
      <c r="GC25" s="113"/>
      <c r="GD25" s="113"/>
      <c r="GE25" s="113"/>
      <c r="GF25" s="113"/>
      <c r="GG25" s="113"/>
      <c r="GH25" s="113"/>
      <c r="GI25" s="113"/>
      <c r="GJ25" s="113"/>
      <c r="GK25" s="113"/>
      <c r="GL25" s="113"/>
      <c r="GM25" s="113"/>
      <c r="GN25" s="113"/>
      <c r="GO25" s="113"/>
      <c r="GP25" s="113"/>
      <c r="GQ25" s="113"/>
      <c r="GR25" s="113"/>
      <c r="GS25" s="113"/>
      <c r="GT25" s="113"/>
      <c r="GU25" s="113"/>
      <c r="GV25" s="113"/>
      <c r="GW25" s="113"/>
      <c r="GX25" s="113"/>
      <c r="GY25" s="113"/>
      <c r="GZ25" s="113"/>
      <c r="HA25" s="113"/>
      <c r="HB25" s="113"/>
      <c r="HC25" s="113"/>
      <c r="HD25" s="113"/>
      <c r="HE25" s="113"/>
      <c r="HF25" s="113"/>
      <c r="HG25" s="113"/>
      <c r="HH25" s="113"/>
      <c r="HI25" s="113"/>
      <c r="HJ25" s="113"/>
      <c r="HK25" s="113"/>
      <c r="HL25" s="113"/>
      <c r="HM25" s="113"/>
      <c r="HN25" s="113"/>
      <c r="HO25" s="113"/>
      <c r="HP25" s="113"/>
      <c r="HQ25" s="113"/>
      <c r="HR25" s="113"/>
      <c r="HS25" s="113"/>
      <c r="HT25" s="113"/>
      <c r="HU25" s="113"/>
      <c r="HV25" s="113"/>
      <c r="HW25" s="113"/>
      <c r="HX25" s="113"/>
      <c r="HY25" s="113"/>
      <c r="HZ25" s="113"/>
      <c r="IA25" s="113"/>
      <c r="IB25" s="113"/>
      <c r="IC25" s="113"/>
      <c r="ID25" s="113"/>
      <c r="IE25" s="113"/>
      <c r="IF25" s="113"/>
      <c r="IG25" s="113"/>
      <c r="IH25" s="113"/>
      <c r="II25" s="113"/>
      <c r="IJ25" s="113"/>
      <c r="IK25" s="113"/>
      <c r="IL25" s="113"/>
      <c r="IM25" s="113"/>
      <c r="IN25" s="113"/>
      <c r="IO25" s="113"/>
      <c r="IP25" s="113"/>
      <c r="IQ25" s="113"/>
      <c r="IR25" s="113"/>
      <c r="IS25" s="113"/>
      <c r="IT25" s="113"/>
      <c r="IU25" s="113"/>
      <c r="IV25" s="113"/>
    </row>
    <row r="26" spans="1:256" ht="31.2" customHeight="1">
      <c r="A26" s="116"/>
      <c r="B26" s="117"/>
      <c r="C26" s="294">
        <v>2018</v>
      </c>
      <c r="D26" s="294"/>
      <c r="E26" s="118" t="s">
        <v>1526</v>
      </c>
      <c r="F26" s="295" t="s">
        <v>1525</v>
      </c>
      <c r="G26" s="295"/>
      <c r="H26" s="295"/>
      <c r="I26" s="118" t="s">
        <v>450</v>
      </c>
      <c r="J26" s="295" t="s">
        <v>17</v>
      </c>
      <c r="K26" s="295"/>
      <c r="L26" s="119" t="s">
        <v>18</v>
      </c>
      <c r="M26" s="119">
        <v>3</v>
      </c>
      <c r="N26" s="294" t="s">
        <v>19</v>
      </c>
      <c r="O26" s="294"/>
      <c r="P26" s="294"/>
      <c r="Q26" s="119" t="s">
        <v>18</v>
      </c>
      <c r="R26" s="120"/>
      <c r="S26" s="120"/>
      <c r="T26" s="120">
        <f>T27+T28</f>
        <v>0</v>
      </c>
      <c r="U26" s="120">
        <f>U27+U28+U29+U30+U31+U32+U33+U34</f>
        <v>13000</v>
      </c>
      <c r="V26" s="120"/>
      <c r="W26" s="120">
        <f t="shared" si="0"/>
        <v>13000</v>
      </c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  <c r="FK26" s="116"/>
      <c r="FL26" s="116"/>
      <c r="FM26" s="116"/>
      <c r="FN26" s="116"/>
      <c r="FO26" s="116"/>
      <c r="FP26" s="116"/>
      <c r="FQ26" s="116"/>
      <c r="FR26" s="116"/>
      <c r="FS26" s="116"/>
      <c r="FT26" s="116"/>
      <c r="FU26" s="116"/>
      <c r="FV26" s="116"/>
      <c r="FW26" s="116"/>
      <c r="FX26" s="116"/>
      <c r="FY26" s="116"/>
      <c r="FZ26" s="116"/>
      <c r="GA26" s="116"/>
      <c r="GB26" s="116"/>
      <c r="GC26" s="116"/>
      <c r="GD26" s="116"/>
      <c r="GE26" s="116"/>
      <c r="GF26" s="116"/>
      <c r="GG26" s="116"/>
      <c r="GH26" s="116"/>
      <c r="GI26" s="116"/>
      <c r="GJ26" s="116"/>
      <c r="GK26" s="116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  <c r="IU26" s="116"/>
      <c r="IV26" s="116"/>
    </row>
    <row r="27" spans="1:256" ht="31.2" customHeight="1">
      <c r="B27" s="101"/>
      <c r="C27" s="292">
        <v>2018</v>
      </c>
      <c r="D27" s="292"/>
      <c r="E27" s="105" t="s">
        <v>1524</v>
      </c>
      <c r="F27" s="293" t="s">
        <v>1523</v>
      </c>
      <c r="G27" s="293"/>
      <c r="H27" s="293"/>
      <c r="I27" s="105" t="s">
        <v>450</v>
      </c>
      <c r="J27" s="293" t="s">
        <v>17</v>
      </c>
      <c r="K27" s="293"/>
      <c r="L27" s="106" t="s">
        <v>29</v>
      </c>
      <c r="M27" s="106">
        <v>4</v>
      </c>
      <c r="N27" s="292" t="s">
        <v>19</v>
      </c>
      <c r="O27" s="292"/>
      <c r="P27" s="292"/>
      <c r="Q27" s="106" t="s">
        <v>29</v>
      </c>
      <c r="U27" s="122">
        <v>6000</v>
      </c>
      <c r="W27" s="122">
        <f t="shared" si="0"/>
        <v>6000</v>
      </c>
    </row>
    <row r="28" spans="1:256" ht="31.2" customHeight="1">
      <c r="B28" s="101"/>
      <c r="C28" s="292">
        <v>2018</v>
      </c>
      <c r="D28" s="292"/>
      <c r="E28" s="105" t="s">
        <v>1522</v>
      </c>
      <c r="F28" s="293" t="s">
        <v>1521</v>
      </c>
      <c r="G28" s="293"/>
      <c r="H28" s="293"/>
      <c r="I28" s="105" t="s">
        <v>450</v>
      </c>
      <c r="J28" s="293" t="s">
        <v>17</v>
      </c>
      <c r="K28" s="293"/>
      <c r="L28" s="106" t="s">
        <v>29</v>
      </c>
      <c r="M28" s="106">
        <v>4</v>
      </c>
      <c r="N28" s="292" t="s">
        <v>19</v>
      </c>
      <c r="O28" s="292"/>
      <c r="P28" s="292"/>
      <c r="Q28" s="106" t="s">
        <v>29</v>
      </c>
      <c r="U28" s="122">
        <v>7000</v>
      </c>
      <c r="W28" s="122">
        <f t="shared" si="0"/>
        <v>7000</v>
      </c>
    </row>
    <row r="29" spans="1:256" ht="31.2" customHeight="1">
      <c r="A29" s="124"/>
      <c r="C29" s="292">
        <v>2018</v>
      </c>
      <c r="D29" s="292"/>
      <c r="E29" s="105" t="s">
        <v>1520</v>
      </c>
      <c r="F29" s="293" t="s">
        <v>1519</v>
      </c>
      <c r="G29" s="293"/>
      <c r="H29" s="293"/>
      <c r="I29" s="105" t="s">
        <v>450</v>
      </c>
      <c r="J29" s="293" t="s">
        <v>17</v>
      </c>
      <c r="K29" s="293"/>
      <c r="L29" s="106" t="s">
        <v>29</v>
      </c>
      <c r="M29" s="106">
        <v>4</v>
      </c>
      <c r="N29" s="292" t="s">
        <v>19</v>
      </c>
      <c r="O29" s="292"/>
      <c r="P29" s="292"/>
      <c r="Q29" s="106" t="s">
        <v>18</v>
      </c>
      <c r="W29" s="122">
        <f t="shared" si="0"/>
        <v>0</v>
      </c>
    </row>
    <row r="30" spans="1:256" ht="31.2" customHeight="1">
      <c r="B30" s="101"/>
      <c r="C30" s="292">
        <v>2018</v>
      </c>
      <c r="D30" s="292"/>
      <c r="E30" s="105" t="s">
        <v>1518</v>
      </c>
      <c r="F30" s="293" t="s">
        <v>1517</v>
      </c>
      <c r="G30" s="293"/>
      <c r="H30" s="293"/>
      <c r="I30" s="105" t="s">
        <v>450</v>
      </c>
      <c r="J30" s="293" t="s">
        <v>17</v>
      </c>
      <c r="K30" s="293"/>
      <c r="L30" s="106" t="s">
        <v>29</v>
      </c>
      <c r="M30" s="106">
        <v>4</v>
      </c>
      <c r="N30" s="292" t="s">
        <v>19</v>
      </c>
      <c r="O30" s="292"/>
      <c r="P30" s="292"/>
      <c r="Q30" s="106" t="s">
        <v>18</v>
      </c>
      <c r="W30" s="122">
        <f t="shared" si="0"/>
        <v>0</v>
      </c>
    </row>
    <row r="31" spans="1:256" ht="31.2" customHeight="1">
      <c r="B31" s="101"/>
      <c r="C31" s="292">
        <v>2018</v>
      </c>
      <c r="D31" s="292"/>
      <c r="E31" s="105" t="s">
        <v>1516</v>
      </c>
      <c r="F31" s="293" t="s">
        <v>1515</v>
      </c>
      <c r="G31" s="293"/>
      <c r="H31" s="293"/>
      <c r="I31" s="105" t="s">
        <v>450</v>
      </c>
      <c r="J31" s="293" t="s">
        <v>17</v>
      </c>
      <c r="K31" s="293"/>
      <c r="L31" s="106" t="s">
        <v>29</v>
      </c>
      <c r="M31" s="106">
        <v>4</v>
      </c>
      <c r="N31" s="292" t="s">
        <v>19</v>
      </c>
      <c r="O31" s="292"/>
      <c r="P31" s="292"/>
      <c r="Q31" s="106" t="s">
        <v>29</v>
      </c>
      <c r="W31" s="122">
        <f t="shared" si="0"/>
        <v>0</v>
      </c>
    </row>
    <row r="32" spans="1:256" ht="31.2" customHeight="1">
      <c r="B32" s="101"/>
      <c r="C32" s="292">
        <v>2018</v>
      </c>
      <c r="D32" s="292"/>
      <c r="E32" s="105" t="s">
        <v>1514</v>
      </c>
      <c r="F32" s="293" t="s">
        <v>1513</v>
      </c>
      <c r="G32" s="293"/>
      <c r="H32" s="293"/>
      <c r="I32" s="105" t="s">
        <v>450</v>
      </c>
      <c r="J32" s="293" t="s">
        <v>17</v>
      </c>
      <c r="K32" s="293"/>
      <c r="L32" s="106" t="s">
        <v>29</v>
      </c>
      <c r="M32" s="106">
        <v>4</v>
      </c>
      <c r="N32" s="292" t="s">
        <v>19</v>
      </c>
      <c r="O32" s="292"/>
      <c r="P32" s="292"/>
      <c r="Q32" s="106" t="s">
        <v>18</v>
      </c>
      <c r="W32" s="122">
        <f t="shared" si="0"/>
        <v>0</v>
      </c>
    </row>
    <row r="33" spans="1:256" ht="31.2" customHeight="1">
      <c r="B33" s="101"/>
      <c r="C33" s="292">
        <v>2018</v>
      </c>
      <c r="D33" s="292"/>
      <c r="E33" s="105" t="s">
        <v>1512</v>
      </c>
      <c r="F33" s="293" t="s">
        <v>1511</v>
      </c>
      <c r="G33" s="293"/>
      <c r="H33" s="293"/>
      <c r="I33" s="105" t="s">
        <v>450</v>
      </c>
      <c r="J33" s="293" t="s">
        <v>17</v>
      </c>
      <c r="K33" s="293"/>
      <c r="L33" s="106" t="s">
        <v>29</v>
      </c>
      <c r="M33" s="106">
        <v>4</v>
      </c>
      <c r="N33" s="292" t="s">
        <v>19</v>
      </c>
      <c r="O33" s="292"/>
      <c r="P33" s="292"/>
      <c r="Q33" s="106" t="s">
        <v>29</v>
      </c>
      <c r="W33" s="122">
        <f t="shared" si="0"/>
        <v>0</v>
      </c>
    </row>
    <row r="34" spans="1:256" ht="31.2" customHeight="1">
      <c r="B34" s="101"/>
      <c r="C34" s="292">
        <v>2018</v>
      </c>
      <c r="D34" s="292"/>
      <c r="E34" s="105" t="s">
        <v>1510</v>
      </c>
      <c r="F34" s="293" t="s">
        <v>1509</v>
      </c>
      <c r="G34" s="293"/>
      <c r="H34" s="293"/>
      <c r="I34" s="105" t="s">
        <v>450</v>
      </c>
      <c r="J34" s="293" t="s">
        <v>17</v>
      </c>
      <c r="K34" s="293"/>
      <c r="L34" s="106" t="s">
        <v>29</v>
      </c>
      <c r="M34" s="106">
        <v>4</v>
      </c>
      <c r="N34" s="292" t="s">
        <v>19</v>
      </c>
      <c r="O34" s="292"/>
      <c r="P34" s="292"/>
      <c r="Q34" s="106" t="s">
        <v>29</v>
      </c>
      <c r="W34" s="122">
        <f t="shared" si="0"/>
        <v>0</v>
      </c>
    </row>
    <row r="35" spans="1:256" ht="31.2" customHeight="1">
      <c r="A35" s="116"/>
      <c r="B35" s="117"/>
      <c r="C35" s="294">
        <v>2018</v>
      </c>
      <c r="D35" s="294"/>
      <c r="E35" s="118" t="s">
        <v>1508</v>
      </c>
      <c r="F35" s="295" t="s">
        <v>1507</v>
      </c>
      <c r="G35" s="295"/>
      <c r="H35" s="295"/>
      <c r="I35" s="118" t="s">
        <v>450</v>
      </c>
      <c r="J35" s="295" t="s">
        <v>17</v>
      </c>
      <c r="K35" s="295"/>
      <c r="L35" s="119" t="s">
        <v>18</v>
      </c>
      <c r="M35" s="119">
        <v>3</v>
      </c>
      <c r="N35" s="294" t="s">
        <v>19</v>
      </c>
      <c r="O35" s="294"/>
      <c r="P35" s="294"/>
      <c r="Q35" s="119" t="s">
        <v>18</v>
      </c>
      <c r="R35" s="120"/>
      <c r="S35" s="120"/>
      <c r="T35" s="120"/>
      <c r="U35" s="120">
        <f>U36+U37+U38+U39+U40</f>
        <v>0</v>
      </c>
      <c r="V35" s="120"/>
      <c r="W35" s="120">
        <f t="shared" si="0"/>
        <v>0</v>
      </c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  <c r="BM35" s="116"/>
      <c r="BN35" s="116"/>
      <c r="BO35" s="116"/>
      <c r="BP35" s="116"/>
      <c r="BQ35" s="116"/>
      <c r="BR35" s="116"/>
      <c r="BS35" s="116"/>
      <c r="BT35" s="116"/>
      <c r="BU35" s="116"/>
      <c r="BV35" s="116"/>
      <c r="BW35" s="116"/>
      <c r="BX35" s="116"/>
      <c r="BY35" s="116"/>
      <c r="BZ35" s="116"/>
      <c r="CA35" s="116"/>
      <c r="CB35" s="116"/>
      <c r="CC35" s="116"/>
      <c r="CD35" s="116"/>
      <c r="CE35" s="116"/>
      <c r="CF35" s="116"/>
      <c r="CG35" s="116"/>
      <c r="CH35" s="116"/>
      <c r="CI35" s="116"/>
      <c r="CJ35" s="116"/>
      <c r="CK35" s="116"/>
      <c r="CL35" s="116"/>
      <c r="CM35" s="116"/>
      <c r="CN35" s="116"/>
      <c r="CO35" s="116"/>
      <c r="CP35" s="116"/>
      <c r="CQ35" s="116"/>
      <c r="CR35" s="116"/>
      <c r="CS35" s="116"/>
      <c r="CT35" s="116"/>
      <c r="CU35" s="116"/>
      <c r="CV35" s="116"/>
      <c r="CW35" s="116"/>
      <c r="CX35" s="116"/>
      <c r="CY35" s="116"/>
      <c r="CZ35" s="116"/>
      <c r="DA35" s="116"/>
      <c r="DB35" s="116"/>
      <c r="DC35" s="116"/>
      <c r="DD35" s="116"/>
      <c r="DE35" s="116"/>
      <c r="DF35" s="116"/>
      <c r="DG35" s="116"/>
      <c r="DH35" s="116"/>
      <c r="DI35" s="116"/>
      <c r="DJ35" s="116"/>
      <c r="DK35" s="116"/>
      <c r="DL35" s="116"/>
      <c r="DM35" s="116"/>
      <c r="DN35" s="116"/>
      <c r="DO35" s="116"/>
      <c r="DP35" s="116"/>
      <c r="DQ35" s="116"/>
      <c r="DR35" s="116"/>
      <c r="DS35" s="116"/>
      <c r="DT35" s="116"/>
      <c r="DU35" s="116"/>
      <c r="DV35" s="116"/>
      <c r="DW35" s="116"/>
      <c r="DX35" s="116"/>
      <c r="DY35" s="116"/>
      <c r="DZ35" s="116"/>
      <c r="EA35" s="116"/>
      <c r="EB35" s="116"/>
      <c r="EC35" s="116"/>
      <c r="ED35" s="116"/>
      <c r="EE35" s="116"/>
      <c r="EF35" s="116"/>
      <c r="EG35" s="116"/>
      <c r="EH35" s="116"/>
      <c r="EI35" s="116"/>
      <c r="EJ35" s="116"/>
      <c r="EK35" s="116"/>
      <c r="EL35" s="116"/>
      <c r="EM35" s="116"/>
      <c r="EN35" s="116"/>
      <c r="EO35" s="116"/>
      <c r="EP35" s="116"/>
      <c r="EQ35" s="116"/>
      <c r="ER35" s="116"/>
      <c r="ES35" s="116"/>
      <c r="ET35" s="116"/>
      <c r="EU35" s="116"/>
      <c r="EV35" s="116"/>
      <c r="EW35" s="116"/>
      <c r="EX35" s="116"/>
      <c r="EY35" s="116"/>
      <c r="EZ35" s="116"/>
      <c r="FA35" s="116"/>
      <c r="FB35" s="116"/>
      <c r="FC35" s="116"/>
      <c r="FD35" s="116"/>
      <c r="FE35" s="116"/>
      <c r="FF35" s="116"/>
      <c r="FG35" s="116"/>
      <c r="FH35" s="116"/>
      <c r="FI35" s="116"/>
      <c r="FJ35" s="116"/>
      <c r="FK35" s="116"/>
      <c r="FL35" s="116"/>
      <c r="FM35" s="116"/>
      <c r="FN35" s="116"/>
      <c r="FO35" s="116"/>
      <c r="FP35" s="116"/>
      <c r="FQ35" s="116"/>
      <c r="FR35" s="116"/>
      <c r="FS35" s="116"/>
      <c r="FT35" s="116"/>
      <c r="FU35" s="116"/>
      <c r="FV35" s="116"/>
      <c r="FW35" s="116"/>
      <c r="FX35" s="116"/>
      <c r="FY35" s="116"/>
      <c r="FZ35" s="116"/>
      <c r="GA35" s="116"/>
      <c r="GB35" s="116"/>
      <c r="GC35" s="116"/>
      <c r="GD35" s="116"/>
      <c r="GE35" s="116"/>
      <c r="GF35" s="116"/>
      <c r="GG35" s="116"/>
      <c r="GH35" s="116"/>
      <c r="GI35" s="116"/>
      <c r="GJ35" s="116"/>
      <c r="GK35" s="116"/>
      <c r="GL35" s="116"/>
      <c r="GM35" s="116"/>
      <c r="GN35" s="116"/>
      <c r="GO35" s="116"/>
      <c r="GP35" s="116"/>
      <c r="GQ35" s="116"/>
      <c r="GR35" s="116"/>
      <c r="GS35" s="116"/>
      <c r="GT35" s="116"/>
      <c r="GU35" s="116"/>
      <c r="GV35" s="116"/>
      <c r="GW35" s="116"/>
      <c r="GX35" s="116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  <c r="HI35" s="116"/>
      <c r="HJ35" s="116"/>
      <c r="HK35" s="116"/>
      <c r="HL35" s="116"/>
      <c r="HM35" s="116"/>
      <c r="HN35" s="116"/>
      <c r="HO35" s="116"/>
      <c r="HP35" s="116"/>
      <c r="HQ35" s="116"/>
      <c r="HR35" s="116"/>
      <c r="HS35" s="116"/>
      <c r="HT35" s="116"/>
      <c r="HU35" s="116"/>
      <c r="HV35" s="116"/>
      <c r="HW35" s="116"/>
      <c r="HX35" s="116"/>
      <c r="HY35" s="116"/>
      <c r="HZ35" s="116"/>
      <c r="IA35" s="116"/>
      <c r="IB35" s="116"/>
      <c r="IC35" s="116"/>
      <c r="ID35" s="116"/>
      <c r="IE35" s="116"/>
      <c r="IF35" s="116"/>
      <c r="IG35" s="116"/>
      <c r="IH35" s="116"/>
      <c r="II35" s="116"/>
      <c r="IJ35" s="116"/>
      <c r="IK35" s="116"/>
      <c r="IL35" s="116"/>
      <c r="IM35" s="116"/>
      <c r="IN35" s="116"/>
      <c r="IO35" s="116"/>
      <c r="IP35" s="116"/>
      <c r="IQ35" s="116"/>
      <c r="IR35" s="116"/>
      <c r="IS35" s="116"/>
      <c r="IT35" s="116"/>
      <c r="IU35" s="116"/>
      <c r="IV35" s="116"/>
    </row>
    <row r="36" spans="1:256" ht="31.2" customHeight="1">
      <c r="B36" s="101"/>
      <c r="C36" s="292">
        <v>2018</v>
      </c>
      <c r="D36" s="292"/>
      <c r="E36" s="105" t="s">
        <v>1506</v>
      </c>
      <c r="F36" s="293" t="s">
        <v>1505</v>
      </c>
      <c r="G36" s="293"/>
      <c r="H36" s="293"/>
      <c r="I36" s="105" t="s">
        <v>450</v>
      </c>
      <c r="J36" s="293" t="s">
        <v>17</v>
      </c>
      <c r="K36" s="293"/>
      <c r="L36" s="106" t="s">
        <v>29</v>
      </c>
      <c r="M36" s="106">
        <v>4</v>
      </c>
      <c r="N36" s="292" t="s">
        <v>19</v>
      </c>
      <c r="O36" s="292"/>
      <c r="P36" s="292"/>
      <c r="Q36" s="106" t="s">
        <v>18</v>
      </c>
      <c r="W36" s="122">
        <f t="shared" si="0"/>
        <v>0</v>
      </c>
    </row>
    <row r="37" spans="1:256" ht="31.2" customHeight="1">
      <c r="B37" s="101"/>
      <c r="C37" s="292">
        <v>2018</v>
      </c>
      <c r="D37" s="292"/>
      <c r="E37" s="105" t="s">
        <v>1504</v>
      </c>
      <c r="F37" s="293" t="s">
        <v>1503</v>
      </c>
      <c r="G37" s="293"/>
      <c r="H37" s="293"/>
      <c r="I37" s="105" t="s">
        <v>450</v>
      </c>
      <c r="J37" s="293" t="s">
        <v>17</v>
      </c>
      <c r="K37" s="293"/>
      <c r="L37" s="106" t="s">
        <v>29</v>
      </c>
      <c r="M37" s="106">
        <v>4</v>
      </c>
      <c r="N37" s="292" t="s">
        <v>19</v>
      </c>
      <c r="O37" s="292"/>
      <c r="P37" s="292"/>
      <c r="Q37" s="106" t="s">
        <v>18</v>
      </c>
      <c r="W37" s="122">
        <f t="shared" si="0"/>
        <v>0</v>
      </c>
    </row>
    <row r="38" spans="1:256" ht="31.2" customHeight="1">
      <c r="B38" s="101"/>
      <c r="C38" s="292">
        <v>2018</v>
      </c>
      <c r="D38" s="292"/>
      <c r="E38" s="105" t="s">
        <v>1502</v>
      </c>
      <c r="F38" s="293" t="s">
        <v>1501</v>
      </c>
      <c r="G38" s="293"/>
      <c r="H38" s="293"/>
      <c r="I38" s="105" t="s">
        <v>450</v>
      </c>
      <c r="J38" s="293" t="s">
        <v>17</v>
      </c>
      <c r="K38" s="293"/>
      <c r="L38" s="106" t="s">
        <v>29</v>
      </c>
      <c r="M38" s="106">
        <v>4</v>
      </c>
      <c r="N38" s="292" t="s">
        <v>19</v>
      </c>
      <c r="O38" s="292"/>
      <c r="P38" s="292"/>
      <c r="Q38" s="106" t="s">
        <v>18</v>
      </c>
      <c r="W38" s="122">
        <f t="shared" si="0"/>
        <v>0</v>
      </c>
    </row>
    <row r="39" spans="1:256" ht="31.2" customHeight="1">
      <c r="B39" s="101"/>
      <c r="C39" s="292">
        <v>2018</v>
      </c>
      <c r="D39" s="292"/>
      <c r="E39" s="105" t="s">
        <v>1500</v>
      </c>
      <c r="F39" s="293" t="s">
        <v>1499</v>
      </c>
      <c r="G39" s="293"/>
      <c r="H39" s="293"/>
      <c r="I39" s="105" t="s">
        <v>450</v>
      </c>
      <c r="J39" s="293" t="s">
        <v>17</v>
      </c>
      <c r="K39" s="293"/>
      <c r="L39" s="106" t="s">
        <v>29</v>
      </c>
      <c r="M39" s="106">
        <v>4</v>
      </c>
      <c r="N39" s="292" t="s">
        <v>19</v>
      </c>
      <c r="O39" s="292"/>
      <c r="P39" s="292"/>
      <c r="Q39" s="106" t="s">
        <v>18</v>
      </c>
      <c r="W39" s="122">
        <f t="shared" si="0"/>
        <v>0</v>
      </c>
    </row>
    <row r="40" spans="1:256" ht="31.2" customHeight="1">
      <c r="B40" s="101"/>
      <c r="C40" s="292">
        <v>2018</v>
      </c>
      <c r="D40" s="292"/>
      <c r="E40" s="105" t="s">
        <v>1498</v>
      </c>
      <c r="F40" s="293" t="s">
        <v>1497</v>
      </c>
      <c r="G40" s="293"/>
      <c r="H40" s="293"/>
      <c r="I40" s="105" t="s">
        <v>450</v>
      </c>
      <c r="J40" s="293" t="s">
        <v>17</v>
      </c>
      <c r="K40" s="293"/>
      <c r="L40" s="106" t="s">
        <v>29</v>
      </c>
      <c r="M40" s="106">
        <v>4</v>
      </c>
      <c r="N40" s="292" t="s">
        <v>19</v>
      </c>
      <c r="O40" s="292"/>
      <c r="P40" s="292"/>
      <c r="Q40" s="106" t="s">
        <v>18</v>
      </c>
      <c r="W40" s="122">
        <f t="shared" si="0"/>
        <v>0</v>
      </c>
    </row>
    <row r="41" spans="1:256" ht="31.2" customHeight="1">
      <c r="A41" s="116"/>
      <c r="B41" s="117"/>
      <c r="C41" s="294">
        <v>2018</v>
      </c>
      <c r="D41" s="294"/>
      <c r="E41" s="118" t="s">
        <v>1496</v>
      </c>
      <c r="F41" s="295" t="s">
        <v>1495</v>
      </c>
      <c r="G41" s="295"/>
      <c r="H41" s="295"/>
      <c r="I41" s="118" t="s">
        <v>450</v>
      </c>
      <c r="J41" s="295" t="s">
        <v>17</v>
      </c>
      <c r="K41" s="295"/>
      <c r="L41" s="119" t="s">
        <v>18</v>
      </c>
      <c r="M41" s="119">
        <v>3</v>
      </c>
      <c r="N41" s="294" t="s">
        <v>19</v>
      </c>
      <c r="O41" s="294"/>
      <c r="P41" s="294"/>
      <c r="Q41" s="119" t="s">
        <v>18</v>
      </c>
      <c r="R41" s="120"/>
      <c r="S41" s="120">
        <f>S42+S43+S44+S45+S46+S47+S48+S49+S50</f>
        <v>0</v>
      </c>
      <c r="T41" s="120">
        <f>T42</f>
        <v>0</v>
      </c>
      <c r="U41" s="120">
        <f>U42+U43+U44+U45+U46+U47+U48+U49+U50</f>
        <v>1000</v>
      </c>
      <c r="V41" s="120"/>
      <c r="W41" s="120">
        <f t="shared" si="0"/>
        <v>1000</v>
      </c>
      <c r="X41" s="116"/>
      <c r="Y41" s="116"/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116"/>
      <c r="BD41" s="116"/>
      <c r="BE41" s="116"/>
      <c r="BF41" s="116"/>
      <c r="BG41" s="116"/>
      <c r="BH41" s="116"/>
      <c r="BI41" s="116"/>
      <c r="BJ41" s="116"/>
      <c r="BK41" s="116"/>
      <c r="BL41" s="116"/>
      <c r="BM41" s="116"/>
      <c r="BN41" s="116"/>
      <c r="BO41" s="116"/>
      <c r="BP41" s="116"/>
      <c r="BQ41" s="116"/>
      <c r="BR41" s="116"/>
      <c r="BS41" s="116"/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  <c r="EB41" s="116"/>
      <c r="EC41" s="116"/>
      <c r="ED41" s="116"/>
      <c r="EE41" s="116"/>
      <c r="EF41" s="116"/>
      <c r="EG41" s="116"/>
      <c r="EH41" s="116"/>
      <c r="EI41" s="116"/>
      <c r="EJ41" s="116"/>
      <c r="EK41" s="116"/>
      <c r="EL41" s="116"/>
      <c r="EM41" s="116"/>
      <c r="EN41" s="116"/>
      <c r="EO41" s="116"/>
      <c r="EP41" s="116"/>
      <c r="EQ41" s="116"/>
      <c r="ER41" s="116"/>
      <c r="ES41" s="116"/>
      <c r="ET41" s="116"/>
      <c r="EU41" s="116"/>
      <c r="EV41" s="116"/>
      <c r="EW41" s="116"/>
      <c r="EX41" s="116"/>
      <c r="EY41" s="116"/>
      <c r="EZ41" s="116"/>
      <c r="FA41" s="116"/>
      <c r="FB41" s="116"/>
      <c r="FC41" s="116"/>
      <c r="FD41" s="116"/>
      <c r="FE41" s="116"/>
      <c r="FF41" s="116"/>
      <c r="FG41" s="116"/>
      <c r="FH41" s="116"/>
      <c r="FI41" s="116"/>
      <c r="FJ41" s="116"/>
      <c r="FK41" s="116"/>
      <c r="FL41" s="116"/>
      <c r="FM41" s="116"/>
      <c r="FN41" s="116"/>
      <c r="FO41" s="116"/>
      <c r="FP41" s="116"/>
      <c r="FQ41" s="116"/>
      <c r="FR41" s="116"/>
      <c r="FS41" s="116"/>
      <c r="FT41" s="116"/>
      <c r="FU41" s="116"/>
      <c r="FV41" s="116"/>
      <c r="FW41" s="116"/>
      <c r="FX41" s="116"/>
      <c r="FY41" s="116"/>
      <c r="FZ41" s="116"/>
      <c r="GA41" s="116"/>
      <c r="GB41" s="116"/>
      <c r="GC41" s="116"/>
      <c r="GD41" s="116"/>
      <c r="GE41" s="116"/>
      <c r="GF41" s="116"/>
      <c r="GG41" s="116"/>
      <c r="GH41" s="116"/>
      <c r="GI41" s="116"/>
      <c r="GJ41" s="116"/>
      <c r="GK41" s="116"/>
      <c r="GL41" s="116"/>
      <c r="GM41" s="116"/>
      <c r="GN41" s="116"/>
      <c r="GO41" s="116"/>
      <c r="GP41" s="116"/>
      <c r="GQ41" s="116"/>
      <c r="GR41" s="116"/>
      <c r="GS41" s="116"/>
      <c r="GT41" s="116"/>
      <c r="GU41" s="116"/>
      <c r="GV41" s="116"/>
      <c r="GW41" s="116"/>
      <c r="GX41" s="116"/>
      <c r="GY41" s="116"/>
      <c r="GZ41" s="116"/>
      <c r="HA41" s="116"/>
      <c r="HB41" s="116"/>
      <c r="HC41" s="116"/>
      <c r="HD41" s="116"/>
      <c r="HE41" s="116"/>
      <c r="HF41" s="116"/>
      <c r="HG41" s="116"/>
      <c r="HH41" s="116"/>
      <c r="HI41" s="116"/>
      <c r="HJ41" s="116"/>
      <c r="HK41" s="116"/>
      <c r="HL41" s="116"/>
      <c r="HM41" s="116"/>
      <c r="HN41" s="116"/>
      <c r="HO41" s="116"/>
      <c r="HP41" s="116"/>
      <c r="HQ41" s="116"/>
      <c r="HR41" s="116"/>
      <c r="HS41" s="116"/>
      <c r="HT41" s="116"/>
      <c r="HU41" s="116"/>
      <c r="HV41" s="116"/>
      <c r="HW41" s="116"/>
      <c r="HX41" s="116"/>
      <c r="HY41" s="116"/>
      <c r="HZ41" s="116"/>
      <c r="IA41" s="116"/>
      <c r="IB41" s="116"/>
      <c r="IC41" s="116"/>
      <c r="ID41" s="116"/>
      <c r="IE41" s="116"/>
      <c r="IF41" s="116"/>
      <c r="IG41" s="116"/>
      <c r="IH41" s="116"/>
      <c r="II41" s="116"/>
      <c r="IJ41" s="116"/>
      <c r="IK41" s="116"/>
      <c r="IL41" s="116"/>
      <c r="IM41" s="116"/>
      <c r="IN41" s="116"/>
      <c r="IO41" s="116"/>
      <c r="IP41" s="116"/>
      <c r="IQ41" s="116"/>
      <c r="IR41" s="116"/>
      <c r="IS41" s="116"/>
      <c r="IT41" s="116"/>
      <c r="IU41" s="116"/>
      <c r="IV41" s="116"/>
    </row>
    <row r="42" spans="1:256" ht="31.2" customHeight="1">
      <c r="B42" s="101"/>
      <c r="C42" s="292">
        <v>2018</v>
      </c>
      <c r="D42" s="292"/>
      <c r="E42" s="105" t="s">
        <v>1494</v>
      </c>
      <c r="F42" s="293" t="s">
        <v>1492</v>
      </c>
      <c r="G42" s="293"/>
      <c r="H42" s="293"/>
      <c r="I42" s="105" t="s">
        <v>450</v>
      </c>
      <c r="J42" s="293" t="s">
        <v>17</v>
      </c>
      <c r="K42" s="293"/>
      <c r="L42" s="106" t="s">
        <v>18</v>
      </c>
      <c r="M42" s="106">
        <v>4</v>
      </c>
      <c r="N42" s="292" t="s">
        <v>19</v>
      </c>
      <c r="O42" s="292"/>
      <c r="P42" s="292"/>
      <c r="Q42" s="106" t="s">
        <v>18</v>
      </c>
      <c r="U42" s="122">
        <v>1000</v>
      </c>
      <c r="W42" s="122">
        <f t="shared" si="0"/>
        <v>1000</v>
      </c>
    </row>
    <row r="43" spans="1:256" ht="31.2" customHeight="1">
      <c r="B43" s="124"/>
      <c r="C43" s="292">
        <v>2018</v>
      </c>
      <c r="D43" s="292"/>
      <c r="E43" s="105" t="s">
        <v>1493</v>
      </c>
      <c r="F43" s="293" t="s">
        <v>1492</v>
      </c>
      <c r="G43" s="293"/>
      <c r="H43" s="293"/>
      <c r="I43" s="105" t="s">
        <v>450</v>
      </c>
      <c r="J43" s="293" t="s">
        <v>17</v>
      </c>
      <c r="K43" s="293"/>
      <c r="L43" s="106" t="s">
        <v>29</v>
      </c>
      <c r="M43" s="106">
        <v>5</v>
      </c>
      <c r="N43" s="292" t="s">
        <v>19</v>
      </c>
      <c r="O43" s="292"/>
      <c r="P43" s="292"/>
      <c r="Q43" s="106" t="s">
        <v>18</v>
      </c>
      <c r="W43" s="122">
        <f t="shared" si="0"/>
        <v>0</v>
      </c>
    </row>
    <row r="44" spans="1:256" ht="31.2" customHeight="1">
      <c r="B44" s="124"/>
      <c r="C44" s="292">
        <v>2018</v>
      </c>
      <c r="D44" s="292"/>
      <c r="E44" s="105" t="s">
        <v>1491</v>
      </c>
      <c r="F44" s="293" t="s">
        <v>1490</v>
      </c>
      <c r="G44" s="293"/>
      <c r="H44" s="293"/>
      <c r="I44" s="105" t="s">
        <v>450</v>
      </c>
      <c r="J44" s="293" t="s">
        <v>17</v>
      </c>
      <c r="K44" s="293"/>
      <c r="L44" s="106" t="s">
        <v>29</v>
      </c>
      <c r="M44" s="106">
        <v>5</v>
      </c>
      <c r="N44" s="292" t="s">
        <v>19</v>
      </c>
      <c r="O44" s="292"/>
      <c r="P44" s="292"/>
      <c r="Q44" s="106" t="s">
        <v>18</v>
      </c>
      <c r="W44" s="122">
        <f t="shared" si="0"/>
        <v>0</v>
      </c>
    </row>
    <row r="45" spans="1:256" ht="31.2" customHeight="1">
      <c r="B45" s="124"/>
      <c r="C45" s="292">
        <v>2018</v>
      </c>
      <c r="D45" s="292"/>
      <c r="E45" s="105" t="s">
        <v>1489</v>
      </c>
      <c r="F45" s="293" t="s">
        <v>1488</v>
      </c>
      <c r="G45" s="293"/>
      <c r="H45" s="293"/>
      <c r="I45" s="105" t="s">
        <v>450</v>
      </c>
      <c r="J45" s="293" t="s">
        <v>17</v>
      </c>
      <c r="K45" s="293"/>
      <c r="L45" s="106" t="s">
        <v>29</v>
      </c>
      <c r="M45" s="106">
        <v>5</v>
      </c>
      <c r="N45" s="292" t="s">
        <v>19</v>
      </c>
      <c r="O45" s="292"/>
      <c r="P45" s="292"/>
      <c r="Q45" s="106" t="s">
        <v>18</v>
      </c>
      <c r="W45" s="122">
        <f t="shared" si="0"/>
        <v>0</v>
      </c>
    </row>
    <row r="46" spans="1:256" ht="31.2" customHeight="1">
      <c r="B46" s="124"/>
      <c r="C46" s="292">
        <v>2018</v>
      </c>
      <c r="D46" s="292"/>
      <c r="E46" s="105" t="s">
        <v>1487</v>
      </c>
      <c r="F46" s="293" t="s">
        <v>1486</v>
      </c>
      <c r="G46" s="293"/>
      <c r="H46" s="293"/>
      <c r="I46" s="105" t="s">
        <v>450</v>
      </c>
      <c r="J46" s="293" t="s">
        <v>17</v>
      </c>
      <c r="K46" s="293"/>
      <c r="L46" s="106" t="s">
        <v>29</v>
      </c>
      <c r="M46" s="106">
        <v>5</v>
      </c>
      <c r="N46" s="292" t="s">
        <v>19</v>
      </c>
      <c r="O46" s="292"/>
      <c r="P46" s="292"/>
      <c r="Q46" s="106" t="s">
        <v>18</v>
      </c>
      <c r="W46" s="122">
        <f t="shared" si="0"/>
        <v>0</v>
      </c>
    </row>
    <row r="47" spans="1:256" ht="31.2" customHeight="1">
      <c r="B47" s="101"/>
      <c r="C47" s="292">
        <v>2018</v>
      </c>
      <c r="D47" s="292"/>
      <c r="E47" s="105" t="s">
        <v>1485</v>
      </c>
      <c r="F47" s="293" t="s">
        <v>1483</v>
      </c>
      <c r="G47" s="293"/>
      <c r="H47" s="293"/>
      <c r="I47" s="105" t="s">
        <v>450</v>
      </c>
      <c r="J47" s="293" t="s">
        <v>17</v>
      </c>
      <c r="K47" s="293"/>
      <c r="L47" s="106" t="s">
        <v>18</v>
      </c>
      <c r="M47" s="106">
        <v>4</v>
      </c>
      <c r="N47" s="292" t="s">
        <v>19</v>
      </c>
      <c r="O47" s="292"/>
      <c r="P47" s="292"/>
      <c r="Q47" s="106" t="s">
        <v>18</v>
      </c>
      <c r="W47" s="122">
        <f t="shared" si="0"/>
        <v>0</v>
      </c>
    </row>
    <row r="48" spans="1:256" ht="31.2" customHeight="1">
      <c r="B48" s="124"/>
      <c r="C48" s="292">
        <v>2018</v>
      </c>
      <c r="D48" s="292"/>
      <c r="E48" s="105" t="s">
        <v>1484</v>
      </c>
      <c r="F48" s="293" t="s">
        <v>1483</v>
      </c>
      <c r="G48" s="293"/>
      <c r="H48" s="293"/>
      <c r="I48" s="105" t="s">
        <v>450</v>
      </c>
      <c r="J48" s="293" t="s">
        <v>17</v>
      </c>
      <c r="K48" s="293"/>
      <c r="L48" s="106" t="s">
        <v>29</v>
      </c>
      <c r="M48" s="106">
        <v>5</v>
      </c>
      <c r="N48" s="292" t="s">
        <v>19</v>
      </c>
      <c r="O48" s="292"/>
      <c r="P48" s="292"/>
      <c r="Q48" s="106" t="s">
        <v>18</v>
      </c>
      <c r="W48" s="122">
        <f t="shared" si="0"/>
        <v>0</v>
      </c>
    </row>
    <row r="49" spans="1:256" ht="31.2" customHeight="1">
      <c r="B49" s="124"/>
      <c r="C49" s="292">
        <v>2018</v>
      </c>
      <c r="D49" s="292"/>
      <c r="E49" s="105" t="s">
        <v>1482</v>
      </c>
      <c r="F49" s="293" t="s">
        <v>1481</v>
      </c>
      <c r="G49" s="293"/>
      <c r="H49" s="293"/>
      <c r="I49" s="105" t="s">
        <v>450</v>
      </c>
      <c r="J49" s="293" t="s">
        <v>17</v>
      </c>
      <c r="K49" s="293"/>
      <c r="L49" s="106" t="s">
        <v>29</v>
      </c>
      <c r="M49" s="106">
        <v>5</v>
      </c>
      <c r="N49" s="292" t="s">
        <v>19</v>
      </c>
      <c r="O49" s="292"/>
      <c r="P49" s="292"/>
      <c r="Q49" s="106" t="s">
        <v>18</v>
      </c>
      <c r="W49" s="122">
        <f t="shared" si="0"/>
        <v>0</v>
      </c>
    </row>
    <row r="50" spans="1:256" ht="31.2" customHeight="1">
      <c r="B50" s="124"/>
      <c r="C50" s="292">
        <v>2018</v>
      </c>
      <c r="D50" s="292"/>
      <c r="E50" s="105" t="s">
        <v>1480</v>
      </c>
      <c r="F50" s="293" t="s">
        <v>1479</v>
      </c>
      <c r="G50" s="293"/>
      <c r="H50" s="293"/>
      <c r="I50" s="105" t="s">
        <v>450</v>
      </c>
      <c r="J50" s="293" t="s">
        <v>17</v>
      </c>
      <c r="K50" s="293"/>
      <c r="L50" s="106" t="s">
        <v>29</v>
      </c>
      <c r="M50" s="106">
        <v>5</v>
      </c>
      <c r="N50" s="292" t="s">
        <v>19</v>
      </c>
      <c r="O50" s="292"/>
      <c r="P50" s="292"/>
      <c r="Q50" s="106" t="s">
        <v>18</v>
      </c>
      <c r="W50" s="122">
        <f t="shared" si="0"/>
        <v>0</v>
      </c>
    </row>
    <row r="51" spans="1:256" ht="31.2" customHeight="1">
      <c r="A51" s="116"/>
      <c r="B51" s="117"/>
      <c r="C51" s="294">
        <v>2018</v>
      </c>
      <c r="D51" s="294"/>
      <c r="E51" s="118" t="s">
        <v>1478</v>
      </c>
      <c r="F51" s="295" t="s">
        <v>1477</v>
      </c>
      <c r="G51" s="295"/>
      <c r="H51" s="295"/>
      <c r="I51" s="118" t="s">
        <v>450</v>
      </c>
      <c r="J51" s="295" t="s">
        <v>17</v>
      </c>
      <c r="K51" s="295"/>
      <c r="L51" s="119" t="s">
        <v>18</v>
      </c>
      <c r="M51" s="119">
        <v>3</v>
      </c>
      <c r="N51" s="294" t="s">
        <v>19</v>
      </c>
      <c r="O51" s="294"/>
      <c r="P51" s="294"/>
      <c r="Q51" s="119" t="s">
        <v>18</v>
      </c>
      <c r="R51" s="120"/>
      <c r="S51" s="120"/>
      <c r="T51" s="120">
        <f>T52+T53+T54</f>
        <v>0</v>
      </c>
      <c r="U51" s="120">
        <f>U52+U53+U54</f>
        <v>0</v>
      </c>
      <c r="V51" s="120"/>
      <c r="W51" s="120">
        <f t="shared" si="0"/>
        <v>0</v>
      </c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116"/>
      <c r="GU51" s="116"/>
      <c r="GV51" s="116"/>
      <c r="GW51" s="116"/>
      <c r="GX51" s="116"/>
      <c r="GY51" s="116"/>
      <c r="GZ51" s="116"/>
      <c r="HA51" s="116"/>
      <c r="HB51" s="116"/>
      <c r="HC51" s="116"/>
      <c r="HD51" s="116"/>
      <c r="HE51" s="116"/>
      <c r="HF51" s="116"/>
      <c r="HG51" s="116"/>
      <c r="HH51" s="116"/>
      <c r="HI51" s="116"/>
      <c r="HJ51" s="116"/>
      <c r="HK51" s="116"/>
      <c r="HL51" s="116"/>
      <c r="HM51" s="116"/>
      <c r="HN51" s="116"/>
      <c r="HO51" s="116"/>
      <c r="HP51" s="116"/>
      <c r="HQ51" s="116"/>
      <c r="HR51" s="116"/>
      <c r="HS51" s="116"/>
      <c r="HT51" s="116"/>
      <c r="HU51" s="116"/>
      <c r="HV51" s="116"/>
      <c r="HW51" s="116"/>
      <c r="HX51" s="116"/>
      <c r="HY51" s="116"/>
      <c r="HZ51" s="116"/>
      <c r="IA51" s="116"/>
      <c r="IB51" s="116"/>
      <c r="IC51" s="116"/>
      <c r="ID51" s="116"/>
      <c r="IE51" s="116"/>
      <c r="IF51" s="116"/>
      <c r="IG51" s="116"/>
      <c r="IH51" s="116"/>
      <c r="II51" s="116"/>
      <c r="IJ51" s="116"/>
      <c r="IK51" s="116"/>
      <c r="IL51" s="116"/>
      <c r="IM51" s="116"/>
      <c r="IN51" s="116"/>
      <c r="IO51" s="116"/>
      <c r="IP51" s="116"/>
      <c r="IQ51" s="116"/>
      <c r="IR51" s="116"/>
      <c r="IS51" s="116"/>
      <c r="IT51" s="116"/>
      <c r="IU51" s="116"/>
      <c r="IV51" s="116"/>
    </row>
    <row r="52" spans="1:256" ht="31.2" customHeight="1">
      <c r="B52" s="101"/>
      <c r="C52" s="292">
        <v>2018</v>
      </c>
      <c r="D52" s="292"/>
      <c r="E52" s="105" t="s">
        <v>1476</v>
      </c>
      <c r="F52" s="293" t="s">
        <v>1475</v>
      </c>
      <c r="G52" s="293"/>
      <c r="H52" s="293"/>
      <c r="I52" s="105" t="s">
        <v>450</v>
      </c>
      <c r="J52" s="293" t="s">
        <v>17</v>
      </c>
      <c r="K52" s="293"/>
      <c r="L52" s="106" t="s">
        <v>29</v>
      </c>
      <c r="M52" s="106">
        <v>4</v>
      </c>
      <c r="N52" s="292" t="s">
        <v>19</v>
      </c>
      <c r="O52" s="292"/>
      <c r="P52" s="292"/>
      <c r="Q52" s="106" t="s">
        <v>29</v>
      </c>
      <c r="W52" s="122">
        <f t="shared" si="0"/>
        <v>0</v>
      </c>
    </row>
    <row r="53" spans="1:256" ht="31.2" customHeight="1">
      <c r="B53" s="101"/>
      <c r="C53" s="292">
        <v>2018</v>
      </c>
      <c r="D53" s="292"/>
      <c r="E53" s="105" t="s">
        <v>1474</v>
      </c>
      <c r="F53" s="293" t="s">
        <v>1473</v>
      </c>
      <c r="G53" s="293"/>
      <c r="H53" s="293"/>
      <c r="I53" s="105" t="s">
        <v>450</v>
      </c>
      <c r="J53" s="293" t="s">
        <v>17</v>
      </c>
      <c r="K53" s="293"/>
      <c r="L53" s="106" t="s">
        <v>29</v>
      </c>
      <c r="M53" s="106">
        <v>4</v>
      </c>
      <c r="N53" s="292" t="s">
        <v>19</v>
      </c>
      <c r="O53" s="292"/>
      <c r="P53" s="292"/>
      <c r="Q53" s="106" t="s">
        <v>18</v>
      </c>
      <c r="W53" s="122">
        <f t="shared" si="0"/>
        <v>0</v>
      </c>
    </row>
    <row r="54" spans="1:256" ht="31.2" customHeight="1">
      <c r="B54" s="101"/>
      <c r="C54" s="292">
        <v>2018</v>
      </c>
      <c r="D54" s="292"/>
      <c r="E54" s="105" t="s">
        <v>1472</v>
      </c>
      <c r="F54" s="293" t="s">
        <v>1471</v>
      </c>
      <c r="G54" s="293"/>
      <c r="H54" s="293"/>
      <c r="I54" s="105" t="s">
        <v>450</v>
      </c>
      <c r="J54" s="293" t="s">
        <v>17</v>
      </c>
      <c r="K54" s="293"/>
      <c r="L54" s="106" t="s">
        <v>29</v>
      </c>
      <c r="M54" s="106">
        <v>4</v>
      </c>
      <c r="N54" s="292" t="s">
        <v>19</v>
      </c>
      <c r="O54" s="292"/>
      <c r="P54" s="292"/>
      <c r="Q54" s="106" t="s">
        <v>18</v>
      </c>
      <c r="W54" s="122">
        <f t="shared" si="0"/>
        <v>0</v>
      </c>
    </row>
    <row r="55" spans="1:256" ht="31.2" customHeight="1">
      <c r="A55" s="116"/>
      <c r="B55" s="117"/>
      <c r="C55" s="294">
        <v>2018</v>
      </c>
      <c r="D55" s="294"/>
      <c r="E55" s="118" t="s">
        <v>1470</v>
      </c>
      <c r="F55" s="295" t="s">
        <v>1469</v>
      </c>
      <c r="G55" s="295"/>
      <c r="H55" s="295"/>
      <c r="I55" s="118" t="s">
        <v>450</v>
      </c>
      <c r="J55" s="295" t="s">
        <v>17</v>
      </c>
      <c r="K55" s="295"/>
      <c r="L55" s="119" t="s">
        <v>18</v>
      </c>
      <c r="M55" s="119">
        <v>3</v>
      </c>
      <c r="N55" s="294" t="s">
        <v>19</v>
      </c>
      <c r="O55" s="294"/>
      <c r="P55" s="294"/>
      <c r="Q55" s="119" t="s">
        <v>18</v>
      </c>
      <c r="R55" s="120"/>
      <c r="S55" s="120"/>
      <c r="T55" s="120"/>
      <c r="U55" s="120"/>
      <c r="V55" s="120"/>
      <c r="W55" s="120">
        <f t="shared" si="0"/>
        <v>0</v>
      </c>
      <c r="X55" s="116"/>
      <c r="Y55" s="116"/>
      <c r="Z55" s="116"/>
      <c r="AA55" s="116"/>
      <c r="AB55" s="116"/>
      <c r="AC55" s="116"/>
      <c r="AD55" s="116"/>
      <c r="AE55" s="116"/>
      <c r="AF55" s="116"/>
      <c r="AG55" s="116"/>
      <c r="AH55" s="116"/>
      <c r="AI55" s="116"/>
      <c r="AJ55" s="116"/>
      <c r="AK55" s="116"/>
      <c r="AL55" s="116"/>
      <c r="AM55" s="116"/>
      <c r="AN55" s="116"/>
      <c r="AO55" s="116"/>
      <c r="AP55" s="116"/>
      <c r="AQ55" s="116"/>
      <c r="AR55" s="116"/>
      <c r="AS55" s="116"/>
      <c r="AT55" s="116"/>
      <c r="AU55" s="116"/>
      <c r="AV55" s="116"/>
      <c r="AW55" s="116"/>
      <c r="AX55" s="116"/>
      <c r="AY55" s="116"/>
      <c r="AZ55" s="116"/>
      <c r="BA55" s="116"/>
      <c r="BB55" s="116"/>
      <c r="BC55" s="116"/>
      <c r="BD55" s="116"/>
      <c r="BE55" s="116"/>
      <c r="BF55" s="116"/>
      <c r="BG55" s="116"/>
      <c r="BH55" s="116"/>
      <c r="BI55" s="116"/>
      <c r="BJ55" s="116"/>
      <c r="BK55" s="116"/>
      <c r="BL55" s="116"/>
      <c r="BM55" s="116"/>
      <c r="BN55" s="116"/>
      <c r="BO55" s="116"/>
      <c r="BP55" s="116"/>
      <c r="BQ55" s="116"/>
      <c r="BR55" s="116"/>
      <c r="BS55" s="116"/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  <c r="EB55" s="116"/>
      <c r="EC55" s="116"/>
      <c r="ED55" s="116"/>
      <c r="EE55" s="116"/>
      <c r="EF55" s="116"/>
      <c r="EG55" s="116"/>
      <c r="EH55" s="116"/>
      <c r="EI55" s="116"/>
      <c r="EJ55" s="116"/>
      <c r="EK55" s="116"/>
      <c r="EL55" s="116"/>
      <c r="EM55" s="116"/>
      <c r="EN55" s="116"/>
      <c r="EO55" s="116"/>
      <c r="EP55" s="116"/>
      <c r="EQ55" s="116"/>
      <c r="ER55" s="116"/>
      <c r="ES55" s="116"/>
      <c r="ET55" s="116"/>
      <c r="EU55" s="116"/>
      <c r="EV55" s="116"/>
      <c r="EW55" s="116"/>
      <c r="EX55" s="116"/>
      <c r="EY55" s="116"/>
      <c r="EZ55" s="116"/>
      <c r="FA55" s="116"/>
      <c r="FB55" s="116"/>
      <c r="FC55" s="116"/>
      <c r="FD55" s="116"/>
      <c r="FE55" s="116"/>
      <c r="FF55" s="116"/>
      <c r="FG55" s="116"/>
      <c r="FH55" s="116"/>
      <c r="FI55" s="116"/>
      <c r="FJ55" s="116"/>
      <c r="FK55" s="116"/>
      <c r="FL55" s="116"/>
      <c r="FM55" s="116"/>
      <c r="FN55" s="116"/>
      <c r="FO55" s="116"/>
      <c r="FP55" s="116"/>
      <c r="FQ55" s="116"/>
      <c r="FR55" s="116"/>
      <c r="FS55" s="116"/>
      <c r="FT55" s="116"/>
      <c r="FU55" s="116"/>
      <c r="FV55" s="116"/>
      <c r="FW55" s="116"/>
      <c r="FX55" s="116"/>
      <c r="FY55" s="116"/>
      <c r="FZ55" s="116"/>
      <c r="GA55" s="116"/>
      <c r="GB55" s="116"/>
      <c r="GC55" s="116"/>
      <c r="GD55" s="116"/>
      <c r="GE55" s="116"/>
      <c r="GF55" s="116"/>
      <c r="GG55" s="116"/>
      <c r="GH55" s="116"/>
      <c r="GI55" s="116"/>
      <c r="GJ55" s="116"/>
      <c r="GK55" s="116"/>
      <c r="GL55" s="116"/>
      <c r="GM55" s="116"/>
      <c r="GN55" s="116"/>
      <c r="GO55" s="116"/>
      <c r="GP55" s="116"/>
      <c r="GQ55" s="116"/>
      <c r="GR55" s="116"/>
      <c r="GS55" s="116"/>
      <c r="GT55" s="116"/>
      <c r="GU55" s="116"/>
      <c r="GV55" s="116"/>
      <c r="GW55" s="116"/>
      <c r="GX55" s="116"/>
      <c r="GY55" s="116"/>
      <c r="GZ55" s="116"/>
      <c r="HA55" s="116"/>
      <c r="HB55" s="116"/>
      <c r="HC55" s="116"/>
      <c r="HD55" s="116"/>
      <c r="HE55" s="116"/>
      <c r="HF55" s="116"/>
      <c r="HG55" s="116"/>
      <c r="HH55" s="116"/>
      <c r="HI55" s="116"/>
      <c r="HJ55" s="116"/>
      <c r="HK55" s="116"/>
      <c r="HL55" s="116"/>
      <c r="HM55" s="116"/>
      <c r="HN55" s="116"/>
      <c r="HO55" s="116"/>
      <c r="HP55" s="116"/>
      <c r="HQ55" s="116"/>
      <c r="HR55" s="116"/>
      <c r="HS55" s="116"/>
      <c r="HT55" s="116"/>
      <c r="HU55" s="116"/>
      <c r="HV55" s="116"/>
      <c r="HW55" s="116"/>
      <c r="HX55" s="116"/>
      <c r="HY55" s="116"/>
      <c r="HZ55" s="116"/>
      <c r="IA55" s="116"/>
      <c r="IB55" s="116"/>
      <c r="IC55" s="116"/>
      <c r="ID55" s="116"/>
      <c r="IE55" s="116"/>
      <c r="IF55" s="116"/>
      <c r="IG55" s="116"/>
      <c r="IH55" s="116"/>
      <c r="II55" s="116"/>
      <c r="IJ55" s="116"/>
      <c r="IK55" s="116"/>
      <c r="IL55" s="116"/>
      <c r="IM55" s="116"/>
      <c r="IN55" s="116"/>
      <c r="IO55" s="116"/>
      <c r="IP55" s="116"/>
      <c r="IQ55" s="116"/>
      <c r="IR55" s="116"/>
      <c r="IS55" s="116"/>
      <c r="IT55" s="116"/>
      <c r="IU55" s="116"/>
      <c r="IV55" s="116"/>
    </row>
    <row r="56" spans="1:256" ht="31.2" customHeight="1">
      <c r="B56" s="101"/>
      <c r="C56" s="292">
        <v>2018</v>
      </c>
      <c r="D56" s="292"/>
      <c r="E56" s="105" t="s">
        <v>1468</v>
      </c>
      <c r="F56" s="293" t="s">
        <v>1467</v>
      </c>
      <c r="G56" s="293"/>
      <c r="H56" s="293"/>
      <c r="I56" s="105" t="s">
        <v>450</v>
      </c>
      <c r="J56" s="293" t="s">
        <v>17</v>
      </c>
      <c r="K56" s="293"/>
      <c r="L56" s="106" t="s">
        <v>29</v>
      </c>
      <c r="M56" s="106">
        <v>4</v>
      </c>
      <c r="N56" s="292" t="s">
        <v>19</v>
      </c>
      <c r="O56" s="292"/>
      <c r="P56" s="292"/>
      <c r="Q56" s="106" t="s">
        <v>29</v>
      </c>
      <c r="W56" s="122">
        <f t="shared" si="0"/>
        <v>0</v>
      </c>
    </row>
    <row r="57" spans="1:256" ht="31.2" customHeight="1">
      <c r="B57" s="101"/>
      <c r="C57" s="292">
        <v>2018</v>
      </c>
      <c r="D57" s="292"/>
      <c r="E57" s="105" t="s">
        <v>1466</v>
      </c>
      <c r="F57" s="293" t="s">
        <v>1465</v>
      </c>
      <c r="G57" s="293"/>
      <c r="H57" s="293"/>
      <c r="I57" s="105" t="s">
        <v>450</v>
      </c>
      <c r="J57" s="293" t="s">
        <v>17</v>
      </c>
      <c r="K57" s="293"/>
      <c r="L57" s="106" t="s">
        <v>29</v>
      </c>
      <c r="M57" s="106">
        <v>4</v>
      </c>
      <c r="N57" s="292" t="s">
        <v>19</v>
      </c>
      <c r="O57" s="292"/>
      <c r="P57" s="292"/>
      <c r="Q57" s="106" t="s">
        <v>29</v>
      </c>
      <c r="W57" s="122">
        <f t="shared" si="0"/>
        <v>0</v>
      </c>
    </row>
    <row r="58" spans="1:256" ht="31.2" customHeight="1">
      <c r="B58" s="101"/>
      <c r="C58" s="292">
        <v>2018</v>
      </c>
      <c r="D58" s="292"/>
      <c r="E58" s="105" t="s">
        <v>1464</v>
      </c>
      <c r="F58" s="293" t="s">
        <v>1463</v>
      </c>
      <c r="G58" s="293"/>
      <c r="H58" s="293"/>
      <c r="I58" s="105" t="s">
        <v>450</v>
      </c>
      <c r="J58" s="293" t="s">
        <v>17</v>
      </c>
      <c r="K58" s="293"/>
      <c r="L58" s="106" t="s">
        <v>29</v>
      </c>
      <c r="M58" s="106">
        <v>4</v>
      </c>
      <c r="N58" s="292" t="s">
        <v>19</v>
      </c>
      <c r="O58" s="292"/>
      <c r="P58" s="292"/>
      <c r="Q58" s="106" t="s">
        <v>18</v>
      </c>
      <c r="W58" s="122">
        <f t="shared" si="0"/>
        <v>0</v>
      </c>
    </row>
    <row r="59" spans="1:256" ht="31.2" customHeight="1">
      <c r="B59" s="101"/>
      <c r="C59" s="292">
        <v>2018</v>
      </c>
      <c r="D59" s="292"/>
      <c r="E59" s="105" t="s">
        <v>1462</v>
      </c>
      <c r="F59" s="293" t="s">
        <v>1461</v>
      </c>
      <c r="G59" s="293"/>
      <c r="H59" s="293"/>
      <c r="I59" s="105" t="s">
        <v>450</v>
      </c>
      <c r="J59" s="293" t="s">
        <v>17</v>
      </c>
      <c r="K59" s="293"/>
      <c r="L59" s="106" t="s">
        <v>29</v>
      </c>
      <c r="M59" s="106">
        <v>4</v>
      </c>
      <c r="N59" s="292" t="s">
        <v>19</v>
      </c>
      <c r="O59" s="292"/>
      <c r="P59" s="292"/>
      <c r="Q59" s="106" t="s">
        <v>18</v>
      </c>
      <c r="W59" s="122">
        <f t="shared" si="0"/>
        <v>0</v>
      </c>
    </row>
    <row r="60" spans="1:256" ht="31.2" customHeight="1">
      <c r="A60" s="116"/>
      <c r="B60" s="117"/>
      <c r="C60" s="294">
        <v>2018</v>
      </c>
      <c r="D60" s="294"/>
      <c r="E60" s="118" t="s">
        <v>1460</v>
      </c>
      <c r="F60" s="295" t="s">
        <v>1459</v>
      </c>
      <c r="G60" s="295"/>
      <c r="H60" s="295"/>
      <c r="I60" s="118" t="s">
        <v>450</v>
      </c>
      <c r="J60" s="295" t="s">
        <v>17</v>
      </c>
      <c r="K60" s="295"/>
      <c r="L60" s="119" t="s">
        <v>18</v>
      </c>
      <c r="M60" s="119">
        <v>3</v>
      </c>
      <c r="N60" s="294" t="s">
        <v>19</v>
      </c>
      <c r="O60" s="294"/>
      <c r="P60" s="294"/>
      <c r="Q60" s="119" t="s">
        <v>18</v>
      </c>
      <c r="R60" s="120"/>
      <c r="S60" s="120"/>
      <c r="T60" s="120"/>
      <c r="U60" s="120"/>
      <c r="V60" s="120"/>
      <c r="W60" s="120">
        <f t="shared" si="0"/>
        <v>0</v>
      </c>
      <c r="X60" s="116"/>
      <c r="Y60" s="116"/>
      <c r="Z60" s="116"/>
      <c r="AA60" s="116"/>
      <c r="AB60" s="116"/>
      <c r="AC60" s="116"/>
      <c r="AD60" s="116"/>
      <c r="AE60" s="116"/>
      <c r="AF60" s="116"/>
      <c r="AG60" s="116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  <c r="BN60" s="116"/>
      <c r="BO60" s="116"/>
      <c r="BP60" s="116"/>
      <c r="BQ60" s="116"/>
      <c r="BR60" s="116"/>
      <c r="BS60" s="116"/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  <c r="EB60" s="116"/>
      <c r="EC60" s="116"/>
      <c r="ED60" s="116"/>
      <c r="EE60" s="116"/>
      <c r="EF60" s="116"/>
      <c r="EG60" s="116"/>
      <c r="EH60" s="116"/>
      <c r="EI60" s="116"/>
      <c r="EJ60" s="116"/>
      <c r="EK60" s="116"/>
      <c r="EL60" s="116"/>
      <c r="EM60" s="116"/>
      <c r="EN60" s="116"/>
      <c r="EO60" s="116"/>
      <c r="EP60" s="116"/>
      <c r="EQ60" s="116"/>
      <c r="ER60" s="116"/>
      <c r="ES60" s="116"/>
      <c r="ET60" s="116"/>
      <c r="EU60" s="116"/>
      <c r="EV60" s="116"/>
      <c r="EW60" s="116"/>
      <c r="EX60" s="116"/>
      <c r="EY60" s="116"/>
      <c r="EZ60" s="116"/>
      <c r="FA60" s="116"/>
      <c r="FB60" s="116"/>
      <c r="FC60" s="116"/>
      <c r="FD60" s="116"/>
      <c r="FE60" s="116"/>
      <c r="FF60" s="116"/>
      <c r="FG60" s="116"/>
      <c r="FH60" s="116"/>
      <c r="FI60" s="116"/>
      <c r="FJ60" s="116"/>
      <c r="FK60" s="116"/>
      <c r="FL60" s="116"/>
      <c r="FM60" s="116"/>
      <c r="FN60" s="116"/>
      <c r="FO60" s="116"/>
      <c r="FP60" s="116"/>
      <c r="FQ60" s="116"/>
      <c r="FR60" s="116"/>
      <c r="FS60" s="116"/>
      <c r="FT60" s="116"/>
      <c r="FU60" s="116"/>
      <c r="FV60" s="116"/>
      <c r="FW60" s="116"/>
      <c r="FX60" s="116"/>
      <c r="FY60" s="116"/>
      <c r="FZ60" s="116"/>
      <c r="GA60" s="116"/>
      <c r="GB60" s="116"/>
      <c r="GC60" s="116"/>
      <c r="GD60" s="116"/>
      <c r="GE60" s="116"/>
      <c r="GF60" s="116"/>
      <c r="GG60" s="116"/>
      <c r="GH60" s="116"/>
      <c r="GI60" s="116"/>
      <c r="GJ60" s="116"/>
      <c r="GK60" s="116"/>
      <c r="GL60" s="116"/>
      <c r="GM60" s="116"/>
      <c r="GN60" s="116"/>
      <c r="GO60" s="116"/>
      <c r="GP60" s="116"/>
      <c r="GQ60" s="116"/>
      <c r="GR60" s="116"/>
      <c r="GS60" s="116"/>
      <c r="GT60" s="116"/>
      <c r="GU60" s="116"/>
      <c r="GV60" s="116"/>
      <c r="GW60" s="116"/>
      <c r="GX60" s="116"/>
      <c r="GY60" s="116"/>
      <c r="GZ60" s="116"/>
      <c r="HA60" s="116"/>
      <c r="HB60" s="116"/>
      <c r="HC60" s="116"/>
      <c r="HD60" s="116"/>
      <c r="HE60" s="116"/>
      <c r="HF60" s="116"/>
      <c r="HG60" s="116"/>
      <c r="HH60" s="116"/>
      <c r="HI60" s="116"/>
      <c r="HJ60" s="116"/>
      <c r="HK60" s="116"/>
      <c r="HL60" s="116"/>
      <c r="HM60" s="116"/>
      <c r="HN60" s="116"/>
      <c r="HO60" s="116"/>
      <c r="HP60" s="116"/>
      <c r="HQ60" s="116"/>
      <c r="HR60" s="116"/>
      <c r="HS60" s="116"/>
      <c r="HT60" s="116"/>
      <c r="HU60" s="116"/>
      <c r="HV60" s="116"/>
      <c r="HW60" s="116"/>
      <c r="HX60" s="116"/>
      <c r="HY60" s="116"/>
      <c r="HZ60" s="116"/>
      <c r="IA60" s="116"/>
      <c r="IB60" s="116"/>
      <c r="IC60" s="116"/>
      <c r="ID60" s="116"/>
      <c r="IE60" s="116"/>
      <c r="IF60" s="116"/>
      <c r="IG60" s="116"/>
      <c r="IH60" s="116"/>
      <c r="II60" s="116"/>
      <c r="IJ60" s="116"/>
      <c r="IK60" s="116"/>
      <c r="IL60" s="116"/>
      <c r="IM60" s="116"/>
      <c r="IN60" s="116"/>
      <c r="IO60" s="116"/>
      <c r="IP60" s="116"/>
      <c r="IQ60" s="116"/>
      <c r="IR60" s="116"/>
      <c r="IS60" s="116"/>
      <c r="IT60" s="116"/>
      <c r="IU60" s="116"/>
      <c r="IV60" s="116"/>
    </row>
    <row r="61" spans="1:256" ht="31.2" customHeight="1">
      <c r="B61" s="101"/>
      <c r="C61" s="292">
        <v>2018</v>
      </c>
      <c r="D61" s="292"/>
      <c r="E61" s="105" t="s">
        <v>1458</v>
      </c>
      <c r="F61" s="293" t="s">
        <v>1457</v>
      </c>
      <c r="G61" s="293"/>
      <c r="H61" s="293"/>
      <c r="I61" s="105" t="s">
        <v>450</v>
      </c>
      <c r="J61" s="293" t="s">
        <v>17</v>
      </c>
      <c r="K61" s="293"/>
      <c r="L61" s="106" t="s">
        <v>29</v>
      </c>
      <c r="M61" s="106">
        <v>4</v>
      </c>
      <c r="N61" s="292" t="s">
        <v>19</v>
      </c>
      <c r="O61" s="292"/>
      <c r="P61" s="292"/>
      <c r="Q61" s="106" t="s">
        <v>29</v>
      </c>
      <c r="W61" s="122">
        <f t="shared" si="0"/>
        <v>0</v>
      </c>
    </row>
    <row r="62" spans="1:256" ht="31.2" customHeight="1">
      <c r="B62" s="101"/>
      <c r="C62" s="292">
        <v>2018</v>
      </c>
      <c r="D62" s="292"/>
      <c r="E62" s="105" t="s">
        <v>1456</v>
      </c>
      <c r="F62" s="293" t="s">
        <v>1455</v>
      </c>
      <c r="G62" s="293"/>
      <c r="H62" s="293"/>
      <c r="I62" s="105" t="s">
        <v>450</v>
      </c>
      <c r="J62" s="293" t="s">
        <v>17</v>
      </c>
      <c r="K62" s="293"/>
      <c r="L62" s="106" t="s">
        <v>29</v>
      </c>
      <c r="M62" s="106">
        <v>4</v>
      </c>
      <c r="N62" s="292" t="s">
        <v>19</v>
      </c>
      <c r="O62" s="292"/>
      <c r="P62" s="292"/>
      <c r="Q62" s="106" t="s">
        <v>29</v>
      </c>
      <c r="W62" s="122">
        <f t="shared" si="0"/>
        <v>0</v>
      </c>
    </row>
    <row r="63" spans="1:256" ht="31.2" customHeight="1">
      <c r="B63" s="101"/>
      <c r="C63" s="292">
        <v>2018</v>
      </c>
      <c r="D63" s="292"/>
      <c r="E63" s="105" t="s">
        <v>1454</v>
      </c>
      <c r="F63" s="293" t="s">
        <v>1453</v>
      </c>
      <c r="G63" s="293"/>
      <c r="H63" s="293"/>
      <c r="I63" s="105" t="s">
        <v>450</v>
      </c>
      <c r="J63" s="293" t="s">
        <v>17</v>
      </c>
      <c r="K63" s="293"/>
      <c r="L63" s="106" t="s">
        <v>29</v>
      </c>
      <c r="M63" s="106">
        <v>4</v>
      </c>
      <c r="N63" s="292" t="s">
        <v>19</v>
      </c>
      <c r="O63" s="292"/>
      <c r="P63" s="292"/>
      <c r="Q63" s="106" t="s">
        <v>29</v>
      </c>
      <c r="W63" s="122">
        <f t="shared" si="0"/>
        <v>0</v>
      </c>
    </row>
    <row r="64" spans="1:256" ht="31.2" customHeight="1">
      <c r="A64" s="124"/>
      <c r="B64" s="101"/>
      <c r="C64" s="292">
        <v>2018</v>
      </c>
      <c r="D64" s="292"/>
      <c r="E64" s="105" t="s">
        <v>1452</v>
      </c>
      <c r="F64" s="293" t="s">
        <v>1451</v>
      </c>
      <c r="G64" s="293"/>
      <c r="H64" s="293"/>
      <c r="I64" s="105" t="s">
        <v>450</v>
      </c>
      <c r="J64" s="293" t="s">
        <v>17</v>
      </c>
      <c r="K64" s="293"/>
      <c r="L64" s="106" t="s">
        <v>29</v>
      </c>
      <c r="M64" s="106">
        <v>4</v>
      </c>
      <c r="N64" s="292" t="s">
        <v>19</v>
      </c>
      <c r="O64" s="292"/>
      <c r="P64" s="292"/>
      <c r="Q64" s="106" t="s">
        <v>29</v>
      </c>
      <c r="W64" s="122">
        <f t="shared" si="0"/>
        <v>0</v>
      </c>
    </row>
    <row r="65" spans="1:256" ht="31.2" customHeight="1">
      <c r="A65" s="124"/>
      <c r="B65" s="101"/>
      <c r="C65" s="292">
        <v>2018</v>
      </c>
      <c r="D65" s="292"/>
      <c r="E65" s="105" t="s">
        <v>1450</v>
      </c>
      <c r="F65" s="293" t="s">
        <v>1449</v>
      </c>
      <c r="G65" s="293"/>
      <c r="H65" s="293"/>
      <c r="I65" s="105" t="s">
        <v>450</v>
      </c>
      <c r="J65" s="293" t="s">
        <v>17</v>
      </c>
      <c r="K65" s="293"/>
      <c r="L65" s="106" t="s">
        <v>29</v>
      </c>
      <c r="M65" s="106">
        <v>4</v>
      </c>
      <c r="N65" s="292" t="s">
        <v>19</v>
      </c>
      <c r="O65" s="292"/>
      <c r="P65" s="292"/>
      <c r="Q65" s="106" t="s">
        <v>29</v>
      </c>
      <c r="W65" s="122">
        <f t="shared" si="0"/>
        <v>0</v>
      </c>
    </row>
    <row r="66" spans="1:256" ht="31.2" customHeight="1">
      <c r="A66" s="116"/>
      <c r="B66" s="117"/>
      <c r="C66" s="294">
        <v>2018</v>
      </c>
      <c r="D66" s="294"/>
      <c r="E66" s="118" t="s">
        <v>1448</v>
      </c>
      <c r="F66" s="295" t="s">
        <v>1447</v>
      </c>
      <c r="G66" s="295"/>
      <c r="H66" s="295"/>
      <c r="I66" s="118" t="s">
        <v>450</v>
      </c>
      <c r="J66" s="295" t="s">
        <v>17</v>
      </c>
      <c r="K66" s="295"/>
      <c r="L66" s="119" t="s">
        <v>18</v>
      </c>
      <c r="M66" s="119">
        <v>3</v>
      </c>
      <c r="N66" s="294" t="s">
        <v>19</v>
      </c>
      <c r="O66" s="294"/>
      <c r="P66" s="294"/>
      <c r="Q66" s="119" t="s">
        <v>18</v>
      </c>
      <c r="R66" s="120"/>
      <c r="S66" s="120"/>
      <c r="T66" s="120"/>
      <c r="U66" s="120">
        <f>U67+U68+U69+U70+U71+U72+U73+U74</f>
        <v>5500</v>
      </c>
      <c r="V66" s="120"/>
      <c r="W66" s="120">
        <f t="shared" si="0"/>
        <v>5500</v>
      </c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/>
      <c r="EA66" s="116"/>
      <c r="EB66" s="116"/>
      <c r="EC66" s="116"/>
      <c r="ED66" s="116"/>
      <c r="EE66" s="116"/>
      <c r="EF66" s="116"/>
      <c r="EG66" s="116"/>
      <c r="EH66" s="116"/>
      <c r="EI66" s="116"/>
      <c r="EJ66" s="116"/>
      <c r="EK66" s="116"/>
      <c r="EL66" s="116"/>
      <c r="EM66" s="116"/>
      <c r="EN66" s="116"/>
      <c r="EO66" s="116"/>
      <c r="EP66" s="116"/>
      <c r="EQ66" s="116"/>
      <c r="ER66" s="116"/>
      <c r="ES66" s="116"/>
      <c r="ET66" s="116"/>
      <c r="EU66" s="116"/>
      <c r="EV66" s="116"/>
      <c r="EW66" s="116"/>
      <c r="EX66" s="116"/>
      <c r="EY66" s="116"/>
      <c r="EZ66" s="116"/>
      <c r="FA66" s="116"/>
      <c r="FB66" s="116"/>
      <c r="FC66" s="116"/>
      <c r="FD66" s="116"/>
      <c r="FE66" s="116"/>
      <c r="FF66" s="116"/>
      <c r="FG66" s="116"/>
      <c r="FH66" s="116"/>
      <c r="FI66" s="116"/>
      <c r="FJ66" s="116"/>
      <c r="FK66" s="116"/>
      <c r="FL66" s="116"/>
      <c r="FM66" s="116"/>
      <c r="FN66" s="116"/>
      <c r="FO66" s="116"/>
      <c r="FP66" s="116"/>
      <c r="FQ66" s="116"/>
      <c r="FR66" s="116"/>
      <c r="FS66" s="116"/>
      <c r="FT66" s="116"/>
      <c r="FU66" s="116"/>
      <c r="FV66" s="116"/>
      <c r="FW66" s="116"/>
      <c r="FX66" s="116"/>
      <c r="FY66" s="116"/>
      <c r="FZ66" s="116"/>
      <c r="GA66" s="116"/>
      <c r="GB66" s="116"/>
      <c r="GC66" s="116"/>
      <c r="GD66" s="116"/>
      <c r="GE66" s="116"/>
      <c r="GF66" s="116"/>
      <c r="GG66" s="116"/>
      <c r="GH66" s="116"/>
      <c r="GI66" s="116"/>
      <c r="GJ66" s="116"/>
      <c r="GK66" s="116"/>
      <c r="GL66" s="116"/>
      <c r="GM66" s="116"/>
      <c r="GN66" s="116"/>
      <c r="GO66" s="116"/>
      <c r="GP66" s="116"/>
      <c r="GQ66" s="116"/>
      <c r="GR66" s="116"/>
      <c r="GS66" s="116"/>
      <c r="GT66" s="116"/>
      <c r="GU66" s="116"/>
      <c r="GV66" s="116"/>
      <c r="GW66" s="116"/>
      <c r="GX66" s="116"/>
      <c r="GY66" s="116"/>
      <c r="GZ66" s="116"/>
      <c r="HA66" s="116"/>
      <c r="HB66" s="116"/>
      <c r="HC66" s="116"/>
      <c r="HD66" s="116"/>
      <c r="HE66" s="116"/>
      <c r="HF66" s="116"/>
      <c r="HG66" s="116"/>
      <c r="HH66" s="116"/>
      <c r="HI66" s="116"/>
      <c r="HJ66" s="116"/>
      <c r="HK66" s="116"/>
      <c r="HL66" s="116"/>
      <c r="HM66" s="116"/>
      <c r="HN66" s="116"/>
      <c r="HO66" s="116"/>
      <c r="HP66" s="116"/>
      <c r="HQ66" s="116"/>
      <c r="HR66" s="116"/>
      <c r="HS66" s="116"/>
      <c r="HT66" s="116"/>
      <c r="HU66" s="116"/>
      <c r="HV66" s="116"/>
      <c r="HW66" s="116"/>
      <c r="HX66" s="116"/>
      <c r="HY66" s="116"/>
      <c r="HZ66" s="116"/>
      <c r="IA66" s="116"/>
      <c r="IB66" s="116"/>
      <c r="IC66" s="116"/>
      <c r="ID66" s="116"/>
      <c r="IE66" s="116"/>
      <c r="IF66" s="116"/>
      <c r="IG66" s="116"/>
      <c r="IH66" s="116"/>
      <c r="II66" s="116"/>
      <c r="IJ66" s="116"/>
      <c r="IK66" s="116"/>
      <c r="IL66" s="116"/>
      <c r="IM66" s="116"/>
      <c r="IN66" s="116"/>
      <c r="IO66" s="116"/>
      <c r="IP66" s="116"/>
      <c r="IQ66" s="116"/>
      <c r="IR66" s="116"/>
      <c r="IS66" s="116"/>
      <c r="IT66" s="116"/>
      <c r="IU66" s="116"/>
      <c r="IV66" s="116"/>
    </row>
    <row r="67" spans="1:256" ht="31.2" customHeight="1">
      <c r="B67" s="101"/>
      <c r="C67" s="292">
        <v>2018</v>
      </c>
      <c r="D67" s="292"/>
      <c r="E67" s="105" t="s">
        <v>1446</v>
      </c>
      <c r="F67" s="293" t="s">
        <v>1445</v>
      </c>
      <c r="G67" s="293"/>
      <c r="H67" s="293"/>
      <c r="I67" s="105" t="s">
        <v>450</v>
      </c>
      <c r="J67" s="293" t="s">
        <v>17</v>
      </c>
      <c r="K67" s="293"/>
      <c r="L67" s="106" t="s">
        <v>29</v>
      </c>
      <c r="M67" s="106">
        <v>4</v>
      </c>
      <c r="N67" s="292" t="s">
        <v>19</v>
      </c>
      <c r="O67" s="292"/>
      <c r="P67" s="292"/>
      <c r="Q67" s="106" t="s">
        <v>29</v>
      </c>
      <c r="W67" s="122">
        <f t="shared" si="0"/>
        <v>0</v>
      </c>
    </row>
    <row r="68" spans="1:256" ht="31.2" customHeight="1">
      <c r="B68" s="101"/>
      <c r="C68" s="292">
        <v>2018</v>
      </c>
      <c r="D68" s="292"/>
      <c r="E68" s="105" t="s">
        <v>1444</v>
      </c>
      <c r="F68" s="293" t="s">
        <v>1443</v>
      </c>
      <c r="G68" s="293"/>
      <c r="H68" s="293"/>
      <c r="I68" s="105" t="s">
        <v>450</v>
      </c>
      <c r="J68" s="293" t="s">
        <v>17</v>
      </c>
      <c r="K68" s="293"/>
      <c r="L68" s="106" t="s">
        <v>29</v>
      </c>
      <c r="M68" s="106">
        <v>4</v>
      </c>
      <c r="N68" s="292" t="s">
        <v>19</v>
      </c>
      <c r="O68" s="292"/>
      <c r="P68" s="292"/>
      <c r="Q68" s="106" t="s">
        <v>29</v>
      </c>
      <c r="W68" s="122">
        <f t="shared" ref="W68:W131" si="1">R68+S68+T68+U68+V68</f>
        <v>0</v>
      </c>
    </row>
    <row r="69" spans="1:256" ht="31.2" customHeight="1">
      <c r="B69" s="101"/>
      <c r="C69" s="292">
        <v>2018</v>
      </c>
      <c r="D69" s="292"/>
      <c r="E69" s="105" t="s">
        <v>1442</v>
      </c>
      <c r="F69" s="293" t="s">
        <v>1441</v>
      </c>
      <c r="G69" s="293"/>
      <c r="H69" s="293"/>
      <c r="I69" s="105" t="s">
        <v>450</v>
      </c>
      <c r="J69" s="293" t="s">
        <v>17</v>
      </c>
      <c r="K69" s="293"/>
      <c r="L69" s="106" t="s">
        <v>29</v>
      </c>
      <c r="M69" s="106">
        <v>4</v>
      </c>
      <c r="N69" s="292" t="s">
        <v>19</v>
      </c>
      <c r="O69" s="292"/>
      <c r="P69" s="292"/>
      <c r="Q69" s="106" t="s">
        <v>18</v>
      </c>
      <c r="W69" s="122">
        <f t="shared" si="1"/>
        <v>0</v>
      </c>
    </row>
    <row r="70" spans="1:256" ht="31.2" customHeight="1">
      <c r="B70" s="101"/>
      <c r="C70" s="292">
        <v>2018</v>
      </c>
      <c r="D70" s="292"/>
      <c r="E70" s="105" t="s">
        <v>1440</v>
      </c>
      <c r="F70" s="293" t="s">
        <v>1439</v>
      </c>
      <c r="G70" s="293"/>
      <c r="H70" s="293"/>
      <c r="I70" s="105" t="s">
        <v>450</v>
      </c>
      <c r="J70" s="293" t="s">
        <v>17</v>
      </c>
      <c r="K70" s="293"/>
      <c r="L70" s="106" t="s">
        <v>29</v>
      </c>
      <c r="M70" s="106">
        <v>4</v>
      </c>
      <c r="N70" s="292" t="s">
        <v>19</v>
      </c>
      <c r="O70" s="292"/>
      <c r="P70" s="292"/>
      <c r="Q70" s="106" t="s">
        <v>29</v>
      </c>
      <c r="U70" s="122">
        <v>3000</v>
      </c>
      <c r="W70" s="122">
        <f t="shared" si="1"/>
        <v>3000</v>
      </c>
    </row>
    <row r="71" spans="1:256" ht="31.2" customHeight="1">
      <c r="B71" s="101"/>
      <c r="C71" s="292">
        <v>2018</v>
      </c>
      <c r="D71" s="292"/>
      <c r="E71" s="105" t="s">
        <v>1438</v>
      </c>
      <c r="F71" s="293" t="s">
        <v>1437</v>
      </c>
      <c r="G71" s="293"/>
      <c r="H71" s="293"/>
      <c r="I71" s="105" t="s">
        <v>450</v>
      </c>
      <c r="J71" s="293" t="s">
        <v>17</v>
      </c>
      <c r="K71" s="293"/>
      <c r="L71" s="106" t="s">
        <v>29</v>
      </c>
      <c r="M71" s="106">
        <v>4</v>
      </c>
      <c r="N71" s="292" t="s">
        <v>19</v>
      </c>
      <c r="O71" s="292"/>
      <c r="P71" s="292"/>
      <c r="Q71" s="106" t="s">
        <v>29</v>
      </c>
      <c r="W71" s="122">
        <f t="shared" si="1"/>
        <v>0</v>
      </c>
    </row>
    <row r="72" spans="1:256" ht="31.2" customHeight="1">
      <c r="B72" s="101"/>
      <c r="C72" s="292">
        <v>2018</v>
      </c>
      <c r="D72" s="292"/>
      <c r="E72" s="105" t="s">
        <v>1436</v>
      </c>
      <c r="F72" s="293" t="s">
        <v>1435</v>
      </c>
      <c r="G72" s="293"/>
      <c r="H72" s="293"/>
      <c r="I72" s="105" t="s">
        <v>450</v>
      </c>
      <c r="J72" s="293" t="s">
        <v>17</v>
      </c>
      <c r="K72" s="293"/>
      <c r="L72" s="106" t="s">
        <v>29</v>
      </c>
      <c r="M72" s="106">
        <v>4</v>
      </c>
      <c r="N72" s="292" t="s">
        <v>19</v>
      </c>
      <c r="O72" s="292"/>
      <c r="P72" s="292"/>
      <c r="Q72" s="106" t="s">
        <v>29</v>
      </c>
      <c r="W72" s="122">
        <f t="shared" si="1"/>
        <v>0</v>
      </c>
    </row>
    <row r="73" spans="1:256" ht="31.2" customHeight="1">
      <c r="B73" s="101"/>
      <c r="C73" s="292">
        <v>2018</v>
      </c>
      <c r="D73" s="292"/>
      <c r="E73" s="105" t="s">
        <v>1434</v>
      </c>
      <c r="F73" s="293" t="s">
        <v>1433</v>
      </c>
      <c r="G73" s="293"/>
      <c r="H73" s="293"/>
      <c r="I73" s="105" t="s">
        <v>450</v>
      </c>
      <c r="J73" s="293" t="s">
        <v>17</v>
      </c>
      <c r="K73" s="293"/>
      <c r="L73" s="106" t="s">
        <v>29</v>
      </c>
      <c r="M73" s="106">
        <v>4</v>
      </c>
      <c r="N73" s="292" t="s">
        <v>19</v>
      </c>
      <c r="O73" s="292"/>
      <c r="P73" s="292"/>
      <c r="Q73" s="106" t="s">
        <v>18</v>
      </c>
      <c r="W73" s="122">
        <f t="shared" si="1"/>
        <v>0</v>
      </c>
    </row>
    <row r="74" spans="1:256" ht="31.2" customHeight="1">
      <c r="B74" s="101"/>
      <c r="C74" s="292">
        <v>2018</v>
      </c>
      <c r="D74" s="292"/>
      <c r="E74" s="105" t="s">
        <v>1432</v>
      </c>
      <c r="F74" s="293" t="s">
        <v>1431</v>
      </c>
      <c r="G74" s="293"/>
      <c r="H74" s="293"/>
      <c r="I74" s="105" t="s">
        <v>450</v>
      </c>
      <c r="J74" s="293" t="s">
        <v>17</v>
      </c>
      <c r="K74" s="293"/>
      <c r="L74" s="106" t="s">
        <v>29</v>
      </c>
      <c r="M74" s="106">
        <v>4</v>
      </c>
      <c r="N74" s="292" t="s">
        <v>19</v>
      </c>
      <c r="O74" s="292"/>
      <c r="P74" s="292"/>
      <c r="Q74" s="106" t="s">
        <v>18</v>
      </c>
      <c r="U74" s="122">
        <v>2500</v>
      </c>
      <c r="W74" s="122">
        <f t="shared" si="1"/>
        <v>2500</v>
      </c>
    </row>
    <row r="75" spans="1:256" ht="31.2" customHeight="1">
      <c r="A75" s="116"/>
      <c r="B75" s="117"/>
      <c r="C75" s="294">
        <v>2018</v>
      </c>
      <c r="D75" s="294"/>
      <c r="E75" s="118" t="s">
        <v>1430</v>
      </c>
      <c r="F75" s="295" t="s">
        <v>1429</v>
      </c>
      <c r="G75" s="295"/>
      <c r="H75" s="295"/>
      <c r="I75" s="118" t="s">
        <v>450</v>
      </c>
      <c r="J75" s="295" t="s">
        <v>17</v>
      </c>
      <c r="K75" s="295"/>
      <c r="L75" s="119" t="s">
        <v>18</v>
      </c>
      <c r="M75" s="119">
        <v>3</v>
      </c>
      <c r="N75" s="294" t="s">
        <v>19</v>
      </c>
      <c r="O75" s="294"/>
      <c r="P75" s="294"/>
      <c r="Q75" s="119" t="s">
        <v>18</v>
      </c>
      <c r="R75" s="120"/>
      <c r="S75" s="120"/>
      <c r="T75" s="120"/>
      <c r="U75" s="120">
        <f>U76+U77+U78+U79+U80</f>
        <v>0</v>
      </c>
      <c r="V75" s="120"/>
      <c r="W75" s="120">
        <f t="shared" si="1"/>
        <v>0</v>
      </c>
      <c r="X75" s="116"/>
      <c r="Y75" s="116"/>
      <c r="Z75" s="116"/>
      <c r="AA75" s="116"/>
      <c r="AB75" s="116"/>
      <c r="AC75" s="116"/>
      <c r="AD75" s="116"/>
      <c r="AE75" s="116"/>
      <c r="AF75" s="116"/>
      <c r="AG75" s="116"/>
      <c r="AH75" s="116"/>
      <c r="AI75" s="116"/>
      <c r="AJ75" s="116"/>
      <c r="AK75" s="116"/>
      <c r="AL75" s="116"/>
      <c r="AM75" s="116"/>
      <c r="AN75" s="116"/>
      <c r="AO75" s="116"/>
      <c r="AP75" s="116"/>
      <c r="AQ75" s="116"/>
      <c r="AR75" s="116"/>
      <c r="AS75" s="116"/>
      <c r="AT75" s="116"/>
      <c r="AU75" s="116"/>
      <c r="AV75" s="116"/>
      <c r="AW75" s="116"/>
      <c r="AX75" s="116"/>
      <c r="AY75" s="116"/>
      <c r="AZ75" s="116"/>
      <c r="BA75" s="116"/>
      <c r="BB75" s="116"/>
      <c r="BC75" s="116"/>
      <c r="BD75" s="116"/>
      <c r="BE75" s="116"/>
      <c r="BF75" s="116"/>
      <c r="BG75" s="116"/>
      <c r="BH75" s="116"/>
      <c r="BI75" s="116"/>
      <c r="BJ75" s="116"/>
      <c r="BK75" s="116"/>
      <c r="BL75" s="116"/>
      <c r="BM75" s="116"/>
      <c r="BN75" s="116"/>
      <c r="BO75" s="116"/>
      <c r="BP75" s="116"/>
      <c r="BQ75" s="116"/>
      <c r="BR75" s="116"/>
      <c r="BS75" s="116"/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/>
      <c r="CQ75" s="116"/>
      <c r="CR75" s="116"/>
      <c r="CS75" s="116"/>
      <c r="CT75" s="116"/>
      <c r="CU75" s="116"/>
      <c r="CV75" s="116"/>
      <c r="CW75" s="116"/>
      <c r="CX75" s="116"/>
      <c r="CY75" s="116"/>
      <c r="CZ75" s="116"/>
      <c r="DA75" s="116"/>
      <c r="DB75" s="116"/>
      <c r="DC75" s="116"/>
      <c r="DD75" s="116"/>
      <c r="DE75" s="116"/>
      <c r="DF75" s="116"/>
      <c r="DG75" s="116"/>
      <c r="DH75" s="116"/>
      <c r="DI75" s="116"/>
      <c r="DJ75" s="116"/>
      <c r="DK75" s="116"/>
      <c r="DL75" s="116"/>
      <c r="DM75" s="116"/>
      <c r="DN75" s="116"/>
      <c r="DO75" s="116"/>
      <c r="DP75" s="116"/>
      <c r="DQ75" s="116"/>
      <c r="DR75" s="116"/>
      <c r="DS75" s="116"/>
      <c r="DT75" s="116"/>
      <c r="DU75" s="116"/>
      <c r="DV75" s="116"/>
      <c r="DW75" s="116"/>
      <c r="DX75" s="116"/>
      <c r="DY75" s="116"/>
      <c r="DZ75" s="116"/>
      <c r="EA75" s="116"/>
      <c r="EB75" s="116"/>
      <c r="EC75" s="116"/>
      <c r="ED75" s="116"/>
      <c r="EE75" s="116"/>
      <c r="EF75" s="116"/>
      <c r="EG75" s="116"/>
      <c r="EH75" s="116"/>
      <c r="EI75" s="116"/>
      <c r="EJ75" s="116"/>
      <c r="EK75" s="116"/>
      <c r="EL75" s="116"/>
      <c r="EM75" s="116"/>
      <c r="EN75" s="116"/>
      <c r="EO75" s="116"/>
      <c r="EP75" s="116"/>
      <c r="EQ75" s="116"/>
      <c r="ER75" s="116"/>
      <c r="ES75" s="116"/>
      <c r="ET75" s="116"/>
      <c r="EU75" s="116"/>
      <c r="EV75" s="116"/>
      <c r="EW75" s="116"/>
      <c r="EX75" s="116"/>
      <c r="EY75" s="116"/>
      <c r="EZ75" s="116"/>
      <c r="FA75" s="116"/>
      <c r="FB75" s="116"/>
      <c r="FC75" s="116"/>
      <c r="FD75" s="116"/>
      <c r="FE75" s="116"/>
      <c r="FF75" s="116"/>
      <c r="FG75" s="116"/>
      <c r="FH75" s="116"/>
      <c r="FI75" s="116"/>
      <c r="FJ75" s="116"/>
      <c r="FK75" s="116"/>
      <c r="FL75" s="116"/>
      <c r="FM75" s="116"/>
      <c r="FN75" s="116"/>
      <c r="FO75" s="116"/>
      <c r="FP75" s="116"/>
      <c r="FQ75" s="116"/>
      <c r="FR75" s="116"/>
      <c r="FS75" s="116"/>
      <c r="FT75" s="116"/>
      <c r="FU75" s="116"/>
      <c r="FV75" s="116"/>
      <c r="FW75" s="116"/>
      <c r="FX75" s="116"/>
      <c r="FY75" s="116"/>
      <c r="FZ75" s="116"/>
      <c r="GA75" s="116"/>
      <c r="GB75" s="116"/>
      <c r="GC75" s="116"/>
      <c r="GD75" s="116"/>
      <c r="GE75" s="116"/>
      <c r="GF75" s="116"/>
      <c r="GG75" s="116"/>
      <c r="GH75" s="116"/>
      <c r="GI75" s="116"/>
      <c r="GJ75" s="116"/>
      <c r="GK75" s="116"/>
      <c r="GL75" s="116"/>
      <c r="GM75" s="116"/>
      <c r="GN75" s="116"/>
      <c r="GO75" s="116"/>
      <c r="GP75" s="116"/>
      <c r="GQ75" s="116"/>
      <c r="GR75" s="116"/>
      <c r="GS75" s="116"/>
      <c r="GT75" s="116"/>
      <c r="GU75" s="116"/>
      <c r="GV75" s="116"/>
      <c r="GW75" s="116"/>
      <c r="GX75" s="116"/>
      <c r="GY75" s="116"/>
      <c r="GZ75" s="116"/>
      <c r="HA75" s="116"/>
      <c r="HB75" s="116"/>
      <c r="HC75" s="116"/>
      <c r="HD75" s="116"/>
      <c r="HE75" s="116"/>
      <c r="HF75" s="116"/>
      <c r="HG75" s="116"/>
      <c r="HH75" s="116"/>
      <c r="HI75" s="116"/>
      <c r="HJ75" s="116"/>
      <c r="HK75" s="116"/>
      <c r="HL75" s="116"/>
      <c r="HM75" s="116"/>
      <c r="HN75" s="116"/>
      <c r="HO75" s="116"/>
      <c r="HP75" s="116"/>
      <c r="HQ75" s="116"/>
      <c r="HR75" s="116"/>
      <c r="HS75" s="116"/>
      <c r="HT75" s="116"/>
      <c r="HU75" s="116"/>
      <c r="HV75" s="116"/>
      <c r="HW75" s="116"/>
      <c r="HX75" s="116"/>
      <c r="HY75" s="116"/>
      <c r="HZ75" s="116"/>
      <c r="IA75" s="116"/>
      <c r="IB75" s="116"/>
      <c r="IC75" s="116"/>
      <c r="ID75" s="116"/>
      <c r="IE75" s="116"/>
      <c r="IF75" s="116"/>
      <c r="IG75" s="116"/>
      <c r="IH75" s="116"/>
      <c r="II75" s="116"/>
      <c r="IJ75" s="116"/>
      <c r="IK75" s="116"/>
      <c r="IL75" s="116"/>
      <c r="IM75" s="116"/>
      <c r="IN75" s="116"/>
      <c r="IO75" s="116"/>
      <c r="IP75" s="116"/>
      <c r="IQ75" s="116"/>
      <c r="IR75" s="116"/>
      <c r="IS75" s="116"/>
      <c r="IT75" s="116"/>
      <c r="IU75" s="116"/>
      <c r="IV75" s="116"/>
    </row>
    <row r="76" spans="1:256" ht="31.2" customHeight="1">
      <c r="B76" s="101"/>
      <c r="C76" s="292">
        <v>2018</v>
      </c>
      <c r="D76" s="292"/>
      <c r="E76" s="105" t="s">
        <v>1428</v>
      </c>
      <c r="F76" s="293" t="s">
        <v>1427</v>
      </c>
      <c r="G76" s="293"/>
      <c r="H76" s="293"/>
      <c r="I76" s="105" t="s">
        <v>450</v>
      </c>
      <c r="J76" s="293" t="s">
        <v>17</v>
      </c>
      <c r="K76" s="293"/>
      <c r="L76" s="106" t="s">
        <v>29</v>
      </c>
      <c r="M76" s="106">
        <v>4</v>
      </c>
      <c r="N76" s="292" t="s">
        <v>19</v>
      </c>
      <c r="O76" s="292"/>
      <c r="P76" s="292"/>
      <c r="Q76" s="106" t="s">
        <v>18</v>
      </c>
      <c r="W76" s="122">
        <f t="shared" si="1"/>
        <v>0</v>
      </c>
    </row>
    <row r="77" spans="1:256" ht="31.2" customHeight="1">
      <c r="B77" s="101"/>
      <c r="C77" s="292">
        <v>2018</v>
      </c>
      <c r="D77" s="292"/>
      <c r="E77" s="105" t="s">
        <v>1426</v>
      </c>
      <c r="F77" s="293" t="s">
        <v>1425</v>
      </c>
      <c r="G77" s="293"/>
      <c r="H77" s="293"/>
      <c r="I77" s="105" t="s">
        <v>450</v>
      </c>
      <c r="J77" s="293" t="s">
        <v>17</v>
      </c>
      <c r="K77" s="293"/>
      <c r="L77" s="106" t="s">
        <v>29</v>
      </c>
      <c r="M77" s="106">
        <v>4</v>
      </c>
      <c r="N77" s="292" t="s">
        <v>19</v>
      </c>
      <c r="O77" s="292"/>
      <c r="P77" s="292"/>
      <c r="Q77" s="106" t="s">
        <v>18</v>
      </c>
      <c r="W77" s="122">
        <f t="shared" si="1"/>
        <v>0</v>
      </c>
    </row>
    <row r="78" spans="1:256" ht="31.2" customHeight="1">
      <c r="B78" s="101"/>
      <c r="C78" s="292">
        <v>2018</v>
      </c>
      <c r="D78" s="292"/>
      <c r="E78" s="105" t="s">
        <v>1424</v>
      </c>
      <c r="F78" s="293" t="s">
        <v>1423</v>
      </c>
      <c r="G78" s="293"/>
      <c r="H78" s="293"/>
      <c r="I78" s="105" t="s">
        <v>450</v>
      </c>
      <c r="J78" s="293" t="s">
        <v>17</v>
      </c>
      <c r="K78" s="293"/>
      <c r="L78" s="106" t="s">
        <v>29</v>
      </c>
      <c r="M78" s="106">
        <v>4</v>
      </c>
      <c r="N78" s="292" t="s">
        <v>19</v>
      </c>
      <c r="O78" s="292"/>
      <c r="P78" s="292"/>
      <c r="Q78" s="106" t="s">
        <v>18</v>
      </c>
      <c r="W78" s="122">
        <f t="shared" si="1"/>
        <v>0</v>
      </c>
    </row>
    <row r="79" spans="1:256" ht="31.2" customHeight="1">
      <c r="B79" s="101"/>
      <c r="C79" s="292">
        <v>2018</v>
      </c>
      <c r="D79" s="292"/>
      <c r="E79" s="105" t="s">
        <v>1422</v>
      </c>
      <c r="F79" s="293" t="s">
        <v>1421</v>
      </c>
      <c r="G79" s="293"/>
      <c r="H79" s="293"/>
      <c r="I79" s="105" t="s">
        <v>450</v>
      </c>
      <c r="J79" s="293" t="s">
        <v>17</v>
      </c>
      <c r="K79" s="293"/>
      <c r="L79" s="106" t="s">
        <v>29</v>
      </c>
      <c r="M79" s="106">
        <v>4</v>
      </c>
      <c r="N79" s="292" t="s">
        <v>19</v>
      </c>
      <c r="O79" s="292"/>
      <c r="P79" s="292"/>
      <c r="Q79" s="106" t="s">
        <v>18</v>
      </c>
      <c r="W79" s="122">
        <f t="shared" si="1"/>
        <v>0</v>
      </c>
    </row>
    <row r="80" spans="1:256" ht="31.2" customHeight="1">
      <c r="B80" s="101"/>
      <c r="C80" s="292">
        <v>2018</v>
      </c>
      <c r="D80" s="292"/>
      <c r="E80" s="105" t="s">
        <v>1420</v>
      </c>
      <c r="F80" s="293" t="s">
        <v>1419</v>
      </c>
      <c r="G80" s="293"/>
      <c r="H80" s="293"/>
      <c r="I80" s="105" t="s">
        <v>450</v>
      </c>
      <c r="J80" s="293" t="s">
        <v>17</v>
      </c>
      <c r="K80" s="293"/>
      <c r="L80" s="106" t="s">
        <v>29</v>
      </c>
      <c r="M80" s="106">
        <v>4</v>
      </c>
      <c r="N80" s="292" t="s">
        <v>19</v>
      </c>
      <c r="O80" s="292"/>
      <c r="P80" s="292"/>
      <c r="Q80" s="106" t="s">
        <v>18</v>
      </c>
      <c r="W80" s="122">
        <f t="shared" si="1"/>
        <v>0</v>
      </c>
    </row>
    <row r="81" spans="1:256" ht="31.2" customHeight="1">
      <c r="A81" s="116"/>
      <c r="B81" s="117"/>
      <c r="C81" s="294">
        <v>2018</v>
      </c>
      <c r="D81" s="294"/>
      <c r="E81" s="118" t="s">
        <v>1418</v>
      </c>
      <c r="F81" s="295" t="s">
        <v>1417</v>
      </c>
      <c r="G81" s="295"/>
      <c r="H81" s="295"/>
      <c r="I81" s="118" t="s">
        <v>450</v>
      </c>
      <c r="J81" s="295" t="s">
        <v>17</v>
      </c>
      <c r="K81" s="295"/>
      <c r="L81" s="119" t="s">
        <v>18</v>
      </c>
      <c r="M81" s="119">
        <v>3</v>
      </c>
      <c r="N81" s="294" t="s">
        <v>19</v>
      </c>
      <c r="O81" s="294"/>
      <c r="P81" s="294"/>
      <c r="Q81" s="119" t="s">
        <v>18</v>
      </c>
      <c r="R81" s="120"/>
      <c r="S81" s="120"/>
      <c r="T81" s="120"/>
      <c r="U81" s="120"/>
      <c r="V81" s="120"/>
      <c r="W81" s="120">
        <f t="shared" si="1"/>
        <v>0</v>
      </c>
      <c r="X81" s="116"/>
      <c r="Y81" s="116"/>
      <c r="Z81" s="116"/>
      <c r="AA81" s="116"/>
      <c r="AB81" s="116"/>
      <c r="AC81" s="116"/>
      <c r="AD81" s="116"/>
      <c r="AE81" s="116"/>
      <c r="AF81" s="116"/>
      <c r="AG81" s="116"/>
      <c r="AH81" s="116"/>
      <c r="AI81" s="116"/>
      <c r="AJ81" s="116"/>
      <c r="AK81" s="116"/>
      <c r="AL81" s="116"/>
      <c r="AM81" s="116"/>
      <c r="AN81" s="116"/>
      <c r="AO81" s="116"/>
      <c r="AP81" s="116"/>
      <c r="AQ81" s="116"/>
      <c r="AR81" s="116"/>
      <c r="AS81" s="116"/>
      <c r="AT81" s="116"/>
      <c r="AU81" s="116"/>
      <c r="AV81" s="116"/>
      <c r="AW81" s="116"/>
      <c r="AX81" s="116"/>
      <c r="AY81" s="116"/>
      <c r="AZ81" s="116"/>
      <c r="BA81" s="116"/>
      <c r="BB81" s="116"/>
      <c r="BC81" s="116"/>
      <c r="BD81" s="116"/>
      <c r="BE81" s="116"/>
      <c r="BF81" s="116"/>
      <c r="BG81" s="116"/>
      <c r="BH81" s="116"/>
      <c r="BI81" s="116"/>
      <c r="BJ81" s="116"/>
      <c r="BK81" s="116"/>
      <c r="BL81" s="116"/>
      <c r="BM81" s="116"/>
      <c r="BN81" s="116"/>
      <c r="BO81" s="116"/>
      <c r="BP81" s="116"/>
      <c r="BQ81" s="116"/>
      <c r="BR81" s="116"/>
      <c r="BS81" s="116"/>
      <c r="BT81" s="116"/>
      <c r="BU81" s="116"/>
      <c r="BV81" s="116"/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  <c r="CG81" s="116"/>
      <c r="CH81" s="116"/>
      <c r="CI81" s="116"/>
      <c r="CJ81" s="116"/>
      <c r="CK81" s="116"/>
      <c r="CL81" s="116"/>
      <c r="CM81" s="116"/>
      <c r="CN81" s="116"/>
      <c r="CO81" s="116"/>
      <c r="CP81" s="116"/>
      <c r="CQ81" s="116"/>
      <c r="CR81" s="116"/>
      <c r="CS81" s="116"/>
      <c r="CT81" s="116"/>
      <c r="CU81" s="116"/>
      <c r="CV81" s="116"/>
      <c r="CW81" s="116"/>
      <c r="CX81" s="116"/>
      <c r="CY81" s="116"/>
      <c r="CZ81" s="116"/>
      <c r="DA81" s="116"/>
      <c r="DB81" s="116"/>
      <c r="DC81" s="116"/>
      <c r="DD81" s="116"/>
      <c r="DE81" s="116"/>
      <c r="DF81" s="116"/>
      <c r="DG81" s="116"/>
      <c r="DH81" s="116"/>
      <c r="DI81" s="116"/>
      <c r="DJ81" s="116"/>
      <c r="DK81" s="116"/>
      <c r="DL81" s="116"/>
      <c r="DM81" s="116"/>
      <c r="DN81" s="116"/>
      <c r="DO81" s="116"/>
      <c r="DP81" s="116"/>
      <c r="DQ81" s="116"/>
      <c r="DR81" s="116"/>
      <c r="DS81" s="116"/>
      <c r="DT81" s="116"/>
      <c r="DU81" s="116"/>
      <c r="DV81" s="116"/>
      <c r="DW81" s="116"/>
      <c r="DX81" s="116"/>
      <c r="DY81" s="116"/>
      <c r="DZ81" s="116"/>
      <c r="EA81" s="116"/>
      <c r="EB81" s="116"/>
      <c r="EC81" s="116"/>
      <c r="ED81" s="116"/>
      <c r="EE81" s="116"/>
      <c r="EF81" s="116"/>
      <c r="EG81" s="116"/>
      <c r="EH81" s="116"/>
      <c r="EI81" s="116"/>
      <c r="EJ81" s="116"/>
      <c r="EK81" s="116"/>
      <c r="EL81" s="116"/>
      <c r="EM81" s="116"/>
      <c r="EN81" s="116"/>
      <c r="EO81" s="116"/>
      <c r="EP81" s="116"/>
      <c r="EQ81" s="116"/>
      <c r="ER81" s="116"/>
      <c r="ES81" s="116"/>
      <c r="ET81" s="116"/>
      <c r="EU81" s="116"/>
      <c r="EV81" s="116"/>
      <c r="EW81" s="116"/>
      <c r="EX81" s="116"/>
      <c r="EY81" s="116"/>
      <c r="EZ81" s="116"/>
      <c r="FA81" s="116"/>
      <c r="FB81" s="116"/>
      <c r="FC81" s="116"/>
      <c r="FD81" s="116"/>
      <c r="FE81" s="116"/>
      <c r="FF81" s="116"/>
      <c r="FG81" s="116"/>
      <c r="FH81" s="116"/>
      <c r="FI81" s="116"/>
      <c r="FJ81" s="116"/>
      <c r="FK81" s="116"/>
      <c r="FL81" s="116"/>
      <c r="FM81" s="116"/>
      <c r="FN81" s="116"/>
      <c r="FO81" s="116"/>
      <c r="FP81" s="116"/>
      <c r="FQ81" s="116"/>
      <c r="FR81" s="116"/>
      <c r="FS81" s="116"/>
      <c r="FT81" s="116"/>
      <c r="FU81" s="116"/>
      <c r="FV81" s="116"/>
      <c r="FW81" s="116"/>
      <c r="FX81" s="116"/>
      <c r="FY81" s="116"/>
      <c r="FZ81" s="116"/>
      <c r="GA81" s="116"/>
      <c r="GB81" s="116"/>
      <c r="GC81" s="116"/>
      <c r="GD81" s="116"/>
      <c r="GE81" s="116"/>
      <c r="GF81" s="116"/>
      <c r="GG81" s="116"/>
      <c r="GH81" s="116"/>
      <c r="GI81" s="116"/>
      <c r="GJ81" s="116"/>
      <c r="GK81" s="116"/>
      <c r="GL81" s="116"/>
      <c r="GM81" s="116"/>
      <c r="GN81" s="116"/>
      <c r="GO81" s="116"/>
      <c r="GP81" s="116"/>
      <c r="GQ81" s="116"/>
      <c r="GR81" s="116"/>
      <c r="GS81" s="116"/>
      <c r="GT81" s="116"/>
      <c r="GU81" s="116"/>
      <c r="GV81" s="116"/>
      <c r="GW81" s="116"/>
      <c r="GX81" s="116"/>
      <c r="GY81" s="116"/>
      <c r="GZ81" s="116"/>
      <c r="HA81" s="116"/>
      <c r="HB81" s="116"/>
      <c r="HC81" s="116"/>
      <c r="HD81" s="116"/>
      <c r="HE81" s="116"/>
      <c r="HF81" s="116"/>
      <c r="HG81" s="116"/>
      <c r="HH81" s="116"/>
      <c r="HI81" s="116"/>
      <c r="HJ81" s="116"/>
      <c r="HK81" s="116"/>
      <c r="HL81" s="116"/>
      <c r="HM81" s="116"/>
      <c r="HN81" s="116"/>
      <c r="HO81" s="116"/>
      <c r="HP81" s="116"/>
      <c r="HQ81" s="116"/>
      <c r="HR81" s="116"/>
      <c r="HS81" s="116"/>
      <c r="HT81" s="116"/>
      <c r="HU81" s="116"/>
      <c r="HV81" s="116"/>
      <c r="HW81" s="116"/>
      <c r="HX81" s="116"/>
      <c r="HY81" s="116"/>
      <c r="HZ81" s="116"/>
      <c r="IA81" s="116"/>
      <c r="IB81" s="116"/>
      <c r="IC81" s="116"/>
      <c r="ID81" s="116"/>
      <c r="IE81" s="116"/>
      <c r="IF81" s="116"/>
      <c r="IG81" s="116"/>
      <c r="IH81" s="116"/>
      <c r="II81" s="116"/>
      <c r="IJ81" s="116"/>
      <c r="IK81" s="116"/>
      <c r="IL81" s="116"/>
      <c r="IM81" s="116"/>
      <c r="IN81" s="116"/>
      <c r="IO81" s="116"/>
      <c r="IP81" s="116"/>
      <c r="IQ81" s="116"/>
      <c r="IR81" s="116"/>
      <c r="IS81" s="116"/>
      <c r="IT81" s="116"/>
      <c r="IU81" s="116"/>
      <c r="IV81" s="116"/>
    </row>
    <row r="82" spans="1:256" ht="31.2" customHeight="1">
      <c r="B82" s="101"/>
      <c r="C82" s="292">
        <v>2018</v>
      </c>
      <c r="D82" s="292"/>
      <c r="E82" s="105" t="s">
        <v>1416</v>
      </c>
      <c r="F82" s="293" t="s">
        <v>1415</v>
      </c>
      <c r="G82" s="293"/>
      <c r="H82" s="293"/>
      <c r="I82" s="105" t="s">
        <v>450</v>
      </c>
      <c r="J82" s="293" t="s">
        <v>17</v>
      </c>
      <c r="K82" s="293"/>
      <c r="L82" s="106" t="s">
        <v>29</v>
      </c>
      <c r="M82" s="106">
        <v>4</v>
      </c>
      <c r="N82" s="292" t="s">
        <v>19</v>
      </c>
      <c r="O82" s="292"/>
      <c r="P82" s="292"/>
      <c r="Q82" s="106" t="s">
        <v>18</v>
      </c>
      <c r="W82" s="122">
        <f t="shared" si="1"/>
        <v>0</v>
      </c>
    </row>
    <row r="83" spans="1:256" ht="31.2" customHeight="1">
      <c r="B83" s="101"/>
      <c r="C83" s="292">
        <v>2018</v>
      </c>
      <c r="D83" s="292"/>
      <c r="E83" s="105" t="s">
        <v>1414</v>
      </c>
      <c r="F83" s="293" t="s">
        <v>1413</v>
      </c>
      <c r="G83" s="293"/>
      <c r="H83" s="293"/>
      <c r="I83" s="105" t="s">
        <v>450</v>
      </c>
      <c r="J83" s="293" t="s">
        <v>17</v>
      </c>
      <c r="K83" s="293"/>
      <c r="L83" s="106" t="s">
        <v>29</v>
      </c>
      <c r="M83" s="106">
        <v>4</v>
      </c>
      <c r="N83" s="292" t="s">
        <v>19</v>
      </c>
      <c r="O83" s="292"/>
      <c r="P83" s="292"/>
      <c r="Q83" s="106" t="s">
        <v>18</v>
      </c>
      <c r="W83" s="122">
        <f t="shared" si="1"/>
        <v>0</v>
      </c>
    </row>
    <row r="84" spans="1:256" ht="31.2" customHeight="1">
      <c r="B84" s="101"/>
      <c r="C84" s="292">
        <v>2018</v>
      </c>
      <c r="D84" s="292"/>
      <c r="E84" s="105" t="s">
        <v>1412</v>
      </c>
      <c r="F84" s="293" t="s">
        <v>1411</v>
      </c>
      <c r="G84" s="293"/>
      <c r="H84" s="293"/>
      <c r="I84" s="105" t="s">
        <v>450</v>
      </c>
      <c r="J84" s="293" t="s">
        <v>17</v>
      </c>
      <c r="K84" s="293"/>
      <c r="L84" s="106" t="s">
        <v>29</v>
      </c>
      <c r="M84" s="106">
        <v>4</v>
      </c>
      <c r="N84" s="292" t="s">
        <v>19</v>
      </c>
      <c r="O84" s="292"/>
      <c r="P84" s="292"/>
      <c r="Q84" s="106" t="s">
        <v>18</v>
      </c>
      <c r="W84" s="122">
        <f t="shared" si="1"/>
        <v>0</v>
      </c>
    </row>
    <row r="85" spans="1:256" ht="31.2" customHeight="1">
      <c r="B85" s="101"/>
      <c r="C85" s="292">
        <v>2018</v>
      </c>
      <c r="D85" s="292"/>
      <c r="E85" s="105" t="s">
        <v>1410</v>
      </c>
      <c r="F85" s="293" t="s">
        <v>1409</v>
      </c>
      <c r="G85" s="293"/>
      <c r="H85" s="293"/>
      <c r="I85" s="105" t="s">
        <v>450</v>
      </c>
      <c r="J85" s="293" t="s">
        <v>17</v>
      </c>
      <c r="K85" s="293"/>
      <c r="L85" s="106" t="s">
        <v>29</v>
      </c>
      <c r="M85" s="106">
        <v>4</v>
      </c>
      <c r="N85" s="292" t="s">
        <v>19</v>
      </c>
      <c r="O85" s="292"/>
      <c r="P85" s="292"/>
      <c r="Q85" s="106" t="s">
        <v>18</v>
      </c>
      <c r="W85" s="122">
        <f t="shared" si="1"/>
        <v>0</v>
      </c>
    </row>
    <row r="86" spans="1:256" ht="31.2" customHeight="1">
      <c r="B86" s="101"/>
      <c r="C86" s="292">
        <v>2018</v>
      </c>
      <c r="D86" s="292"/>
      <c r="E86" s="105" t="s">
        <v>1408</v>
      </c>
      <c r="F86" s="293" t="s">
        <v>1407</v>
      </c>
      <c r="G86" s="293"/>
      <c r="H86" s="293"/>
      <c r="I86" s="105" t="s">
        <v>450</v>
      </c>
      <c r="J86" s="293" t="s">
        <v>17</v>
      </c>
      <c r="K86" s="293"/>
      <c r="L86" s="106" t="s">
        <v>29</v>
      </c>
      <c r="M86" s="106">
        <v>4</v>
      </c>
      <c r="N86" s="292" t="s">
        <v>19</v>
      </c>
      <c r="O86" s="292"/>
      <c r="P86" s="292"/>
      <c r="Q86" s="106" t="s">
        <v>18</v>
      </c>
      <c r="W86" s="122">
        <f t="shared" si="1"/>
        <v>0</v>
      </c>
    </row>
    <row r="87" spans="1:256" ht="31.2" customHeight="1">
      <c r="A87" s="116"/>
      <c r="B87" s="117"/>
      <c r="C87" s="294">
        <v>2018</v>
      </c>
      <c r="D87" s="294"/>
      <c r="E87" s="118" t="s">
        <v>1406</v>
      </c>
      <c r="F87" s="295" t="s">
        <v>1405</v>
      </c>
      <c r="G87" s="295"/>
      <c r="H87" s="295"/>
      <c r="I87" s="118" t="s">
        <v>450</v>
      </c>
      <c r="J87" s="295" t="s">
        <v>17</v>
      </c>
      <c r="K87" s="295"/>
      <c r="L87" s="119" t="s">
        <v>18</v>
      </c>
      <c r="M87" s="119">
        <v>3</v>
      </c>
      <c r="N87" s="294" t="s">
        <v>19</v>
      </c>
      <c r="O87" s="294"/>
      <c r="P87" s="294"/>
      <c r="Q87" s="119" t="s">
        <v>18</v>
      </c>
      <c r="R87" s="120"/>
      <c r="S87" s="120"/>
      <c r="T87" s="120"/>
      <c r="U87" s="120"/>
      <c r="V87" s="120"/>
      <c r="W87" s="120">
        <f t="shared" si="1"/>
        <v>0</v>
      </c>
      <c r="X87" s="116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  <c r="AI87" s="116"/>
      <c r="AJ87" s="116"/>
      <c r="AK87" s="116"/>
      <c r="AL87" s="116"/>
      <c r="AM87" s="116"/>
      <c r="AN87" s="116"/>
      <c r="AO87" s="116"/>
      <c r="AP87" s="116"/>
      <c r="AQ87" s="116"/>
      <c r="AR87" s="116"/>
      <c r="AS87" s="116"/>
      <c r="AT87" s="116"/>
      <c r="AU87" s="116"/>
      <c r="AV87" s="116"/>
      <c r="AW87" s="116"/>
      <c r="AX87" s="116"/>
      <c r="AY87" s="116"/>
      <c r="AZ87" s="116"/>
      <c r="BA87" s="116"/>
      <c r="BB87" s="116"/>
      <c r="BC87" s="116"/>
      <c r="BD87" s="116"/>
      <c r="BE87" s="116"/>
      <c r="BF87" s="116"/>
      <c r="BG87" s="116"/>
      <c r="BH87" s="116"/>
      <c r="BI87" s="116"/>
      <c r="BJ87" s="116"/>
      <c r="BK87" s="116"/>
      <c r="BL87" s="116"/>
      <c r="BM87" s="116"/>
      <c r="BN87" s="116"/>
      <c r="BO87" s="116"/>
      <c r="BP87" s="116"/>
      <c r="BQ87" s="116"/>
      <c r="BR87" s="116"/>
      <c r="BS87" s="116"/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  <c r="CG87" s="116"/>
      <c r="CH87" s="116"/>
      <c r="CI87" s="116"/>
      <c r="CJ87" s="116"/>
      <c r="CK87" s="116"/>
      <c r="CL87" s="116"/>
      <c r="CM87" s="116"/>
      <c r="CN87" s="116"/>
      <c r="CO87" s="116"/>
      <c r="CP87" s="116"/>
      <c r="CQ87" s="116"/>
      <c r="CR87" s="116"/>
      <c r="CS87" s="116"/>
      <c r="CT87" s="116"/>
      <c r="CU87" s="116"/>
      <c r="CV87" s="116"/>
      <c r="CW87" s="116"/>
      <c r="CX87" s="116"/>
      <c r="CY87" s="116"/>
      <c r="CZ87" s="116"/>
      <c r="DA87" s="116"/>
      <c r="DB87" s="116"/>
      <c r="DC87" s="116"/>
      <c r="DD87" s="116"/>
      <c r="DE87" s="116"/>
      <c r="DF87" s="116"/>
      <c r="DG87" s="116"/>
      <c r="DH87" s="116"/>
      <c r="DI87" s="116"/>
      <c r="DJ87" s="116"/>
      <c r="DK87" s="116"/>
      <c r="DL87" s="116"/>
      <c r="DM87" s="116"/>
      <c r="DN87" s="116"/>
      <c r="DO87" s="116"/>
      <c r="DP87" s="116"/>
      <c r="DQ87" s="116"/>
      <c r="DR87" s="116"/>
      <c r="DS87" s="116"/>
      <c r="DT87" s="116"/>
      <c r="DU87" s="116"/>
      <c r="DV87" s="116"/>
      <c r="DW87" s="116"/>
      <c r="DX87" s="116"/>
      <c r="DY87" s="116"/>
      <c r="DZ87" s="116"/>
      <c r="EA87" s="116"/>
      <c r="EB87" s="116"/>
      <c r="EC87" s="116"/>
      <c r="ED87" s="116"/>
      <c r="EE87" s="116"/>
      <c r="EF87" s="116"/>
      <c r="EG87" s="116"/>
      <c r="EH87" s="116"/>
      <c r="EI87" s="116"/>
      <c r="EJ87" s="116"/>
      <c r="EK87" s="116"/>
      <c r="EL87" s="116"/>
      <c r="EM87" s="116"/>
      <c r="EN87" s="116"/>
      <c r="EO87" s="116"/>
      <c r="EP87" s="116"/>
      <c r="EQ87" s="116"/>
      <c r="ER87" s="116"/>
      <c r="ES87" s="116"/>
      <c r="ET87" s="116"/>
      <c r="EU87" s="116"/>
      <c r="EV87" s="116"/>
      <c r="EW87" s="116"/>
      <c r="EX87" s="116"/>
      <c r="EY87" s="116"/>
      <c r="EZ87" s="116"/>
      <c r="FA87" s="116"/>
      <c r="FB87" s="116"/>
      <c r="FC87" s="116"/>
      <c r="FD87" s="116"/>
      <c r="FE87" s="116"/>
      <c r="FF87" s="116"/>
      <c r="FG87" s="116"/>
      <c r="FH87" s="116"/>
      <c r="FI87" s="116"/>
      <c r="FJ87" s="116"/>
      <c r="FK87" s="116"/>
      <c r="FL87" s="116"/>
      <c r="FM87" s="116"/>
      <c r="FN87" s="116"/>
      <c r="FO87" s="116"/>
      <c r="FP87" s="116"/>
      <c r="FQ87" s="116"/>
      <c r="FR87" s="116"/>
      <c r="FS87" s="116"/>
      <c r="FT87" s="116"/>
      <c r="FU87" s="116"/>
      <c r="FV87" s="116"/>
      <c r="FW87" s="116"/>
      <c r="FX87" s="116"/>
      <c r="FY87" s="116"/>
      <c r="FZ87" s="116"/>
      <c r="GA87" s="116"/>
      <c r="GB87" s="116"/>
      <c r="GC87" s="116"/>
      <c r="GD87" s="116"/>
      <c r="GE87" s="116"/>
      <c r="GF87" s="116"/>
      <c r="GG87" s="116"/>
      <c r="GH87" s="116"/>
      <c r="GI87" s="116"/>
      <c r="GJ87" s="116"/>
      <c r="GK87" s="116"/>
      <c r="GL87" s="116"/>
      <c r="GM87" s="116"/>
      <c r="GN87" s="116"/>
      <c r="GO87" s="116"/>
      <c r="GP87" s="116"/>
      <c r="GQ87" s="116"/>
      <c r="GR87" s="116"/>
      <c r="GS87" s="116"/>
      <c r="GT87" s="116"/>
      <c r="GU87" s="116"/>
      <c r="GV87" s="116"/>
      <c r="GW87" s="116"/>
      <c r="GX87" s="116"/>
      <c r="GY87" s="116"/>
      <c r="GZ87" s="116"/>
      <c r="HA87" s="116"/>
      <c r="HB87" s="116"/>
      <c r="HC87" s="116"/>
      <c r="HD87" s="116"/>
      <c r="HE87" s="116"/>
      <c r="HF87" s="116"/>
      <c r="HG87" s="116"/>
      <c r="HH87" s="116"/>
      <c r="HI87" s="116"/>
      <c r="HJ87" s="116"/>
      <c r="HK87" s="116"/>
      <c r="HL87" s="116"/>
      <c r="HM87" s="116"/>
      <c r="HN87" s="116"/>
      <c r="HO87" s="116"/>
      <c r="HP87" s="116"/>
      <c r="HQ87" s="116"/>
      <c r="HR87" s="116"/>
      <c r="HS87" s="116"/>
      <c r="HT87" s="116"/>
      <c r="HU87" s="116"/>
      <c r="HV87" s="116"/>
      <c r="HW87" s="116"/>
      <c r="HX87" s="116"/>
      <c r="HY87" s="116"/>
      <c r="HZ87" s="116"/>
      <c r="IA87" s="116"/>
      <c r="IB87" s="116"/>
      <c r="IC87" s="116"/>
      <c r="ID87" s="116"/>
      <c r="IE87" s="116"/>
      <c r="IF87" s="116"/>
      <c r="IG87" s="116"/>
      <c r="IH87" s="116"/>
      <c r="II87" s="116"/>
      <c r="IJ87" s="116"/>
      <c r="IK87" s="116"/>
      <c r="IL87" s="116"/>
      <c r="IM87" s="116"/>
      <c r="IN87" s="116"/>
      <c r="IO87" s="116"/>
      <c r="IP87" s="116"/>
      <c r="IQ87" s="116"/>
      <c r="IR87" s="116"/>
      <c r="IS87" s="116"/>
      <c r="IT87" s="116"/>
      <c r="IU87" s="116"/>
      <c r="IV87" s="116"/>
    </row>
    <row r="88" spans="1:256" ht="31.2" customHeight="1">
      <c r="B88" s="101"/>
      <c r="C88" s="292">
        <v>2018</v>
      </c>
      <c r="D88" s="292"/>
      <c r="E88" s="105" t="s">
        <v>1404</v>
      </c>
      <c r="F88" s="293" t="s">
        <v>1403</v>
      </c>
      <c r="G88" s="293"/>
      <c r="H88" s="293"/>
      <c r="I88" s="105" t="s">
        <v>450</v>
      </c>
      <c r="J88" s="293" t="s">
        <v>17</v>
      </c>
      <c r="K88" s="293"/>
      <c r="L88" s="106" t="s">
        <v>18</v>
      </c>
      <c r="M88" s="106">
        <v>4</v>
      </c>
      <c r="N88" s="292" t="s">
        <v>19</v>
      </c>
      <c r="O88" s="292"/>
      <c r="P88" s="292"/>
      <c r="Q88" s="106" t="s">
        <v>18</v>
      </c>
      <c r="W88" s="122">
        <f t="shared" si="1"/>
        <v>0</v>
      </c>
    </row>
    <row r="89" spans="1:256" ht="31.2" customHeight="1">
      <c r="A89" s="125"/>
      <c r="B89" s="126"/>
      <c r="C89" s="296">
        <v>2018</v>
      </c>
      <c r="D89" s="296"/>
      <c r="E89" s="127" t="s">
        <v>1402</v>
      </c>
      <c r="F89" s="297" t="s">
        <v>1401</v>
      </c>
      <c r="G89" s="297"/>
      <c r="H89" s="297"/>
      <c r="I89" s="127" t="s">
        <v>450</v>
      </c>
      <c r="J89" s="297" t="s">
        <v>17</v>
      </c>
      <c r="K89" s="297"/>
      <c r="L89" s="128" t="s">
        <v>29</v>
      </c>
      <c r="M89" s="128">
        <v>5</v>
      </c>
      <c r="N89" s="296" t="s">
        <v>19</v>
      </c>
      <c r="O89" s="296"/>
      <c r="P89" s="296"/>
      <c r="Q89" s="128" t="s">
        <v>18</v>
      </c>
      <c r="R89" s="129"/>
      <c r="S89" s="129"/>
      <c r="T89" s="129"/>
      <c r="U89" s="129"/>
      <c r="V89" s="129"/>
      <c r="W89" s="129">
        <f t="shared" si="1"/>
        <v>0</v>
      </c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5"/>
      <c r="BR89" s="125"/>
      <c r="BS89" s="125"/>
      <c r="BT89" s="125"/>
      <c r="BU89" s="125"/>
      <c r="BV89" s="125"/>
      <c r="BW89" s="125"/>
      <c r="BX89" s="125"/>
      <c r="BY89" s="125"/>
      <c r="BZ89" s="125"/>
      <c r="CA89" s="125"/>
      <c r="CB89" s="125"/>
      <c r="CC89" s="125"/>
      <c r="CD89" s="125"/>
      <c r="CE89" s="125"/>
      <c r="CF89" s="125"/>
      <c r="CG89" s="125"/>
      <c r="CH89" s="125"/>
      <c r="CI89" s="125"/>
      <c r="CJ89" s="125"/>
      <c r="CK89" s="125"/>
      <c r="CL89" s="125"/>
      <c r="CM89" s="125"/>
      <c r="CN89" s="125"/>
      <c r="CO89" s="125"/>
      <c r="CP89" s="125"/>
      <c r="CQ89" s="125"/>
      <c r="CR89" s="125"/>
      <c r="CS89" s="125"/>
      <c r="CT89" s="125"/>
      <c r="CU89" s="125"/>
      <c r="CV89" s="125"/>
      <c r="CW89" s="125"/>
      <c r="CX89" s="125"/>
      <c r="CY89" s="125"/>
      <c r="CZ89" s="125"/>
      <c r="DA89" s="125"/>
      <c r="DB89" s="125"/>
      <c r="DC89" s="125"/>
      <c r="DD89" s="125"/>
      <c r="DE89" s="125"/>
      <c r="DF89" s="125"/>
      <c r="DG89" s="125"/>
      <c r="DH89" s="125"/>
      <c r="DI89" s="125"/>
      <c r="DJ89" s="125"/>
      <c r="DK89" s="125"/>
      <c r="DL89" s="125"/>
      <c r="DM89" s="125"/>
      <c r="DN89" s="125"/>
      <c r="DO89" s="125"/>
      <c r="DP89" s="125"/>
      <c r="DQ89" s="125"/>
      <c r="DR89" s="125"/>
      <c r="DS89" s="125"/>
      <c r="DT89" s="125"/>
      <c r="DU89" s="125"/>
      <c r="DV89" s="125"/>
      <c r="DW89" s="125"/>
      <c r="DX89" s="125"/>
      <c r="DY89" s="125"/>
      <c r="DZ89" s="125"/>
      <c r="EA89" s="125"/>
      <c r="EB89" s="125"/>
      <c r="EC89" s="125"/>
      <c r="ED89" s="125"/>
      <c r="EE89" s="125"/>
      <c r="EF89" s="125"/>
      <c r="EG89" s="125"/>
      <c r="EH89" s="125"/>
      <c r="EI89" s="125"/>
      <c r="EJ89" s="125"/>
      <c r="EK89" s="125"/>
      <c r="EL89" s="125"/>
      <c r="EM89" s="125"/>
      <c r="EN89" s="125"/>
      <c r="EO89" s="125"/>
      <c r="EP89" s="125"/>
      <c r="EQ89" s="125"/>
      <c r="ER89" s="125"/>
      <c r="ES89" s="125"/>
      <c r="ET89" s="125"/>
      <c r="EU89" s="125"/>
      <c r="EV89" s="125"/>
      <c r="EW89" s="125"/>
      <c r="EX89" s="125"/>
      <c r="EY89" s="125"/>
      <c r="EZ89" s="125"/>
      <c r="FA89" s="125"/>
      <c r="FB89" s="125"/>
      <c r="FC89" s="125"/>
      <c r="FD89" s="125"/>
      <c r="FE89" s="125"/>
      <c r="FF89" s="125"/>
      <c r="FG89" s="125"/>
      <c r="FH89" s="125"/>
      <c r="FI89" s="125"/>
      <c r="FJ89" s="125"/>
      <c r="FK89" s="125"/>
      <c r="FL89" s="125"/>
      <c r="FM89" s="125"/>
      <c r="FN89" s="125"/>
      <c r="FO89" s="125"/>
      <c r="FP89" s="125"/>
      <c r="FQ89" s="125"/>
      <c r="FR89" s="125"/>
      <c r="FS89" s="125"/>
      <c r="FT89" s="125"/>
      <c r="FU89" s="125"/>
      <c r="FV89" s="125"/>
      <c r="FW89" s="125"/>
      <c r="FX89" s="125"/>
      <c r="FY89" s="125"/>
      <c r="FZ89" s="125"/>
      <c r="GA89" s="125"/>
      <c r="GB89" s="125"/>
      <c r="GC89" s="125"/>
      <c r="GD89" s="125"/>
      <c r="GE89" s="125"/>
      <c r="GF89" s="125"/>
      <c r="GG89" s="125"/>
      <c r="GH89" s="125"/>
      <c r="GI89" s="125"/>
      <c r="GJ89" s="125"/>
      <c r="GK89" s="125"/>
      <c r="GL89" s="125"/>
      <c r="GM89" s="125"/>
      <c r="GN89" s="125"/>
      <c r="GO89" s="125"/>
      <c r="GP89" s="125"/>
      <c r="GQ89" s="125"/>
      <c r="GR89" s="125"/>
      <c r="GS89" s="125"/>
      <c r="GT89" s="125"/>
      <c r="GU89" s="125"/>
      <c r="GV89" s="125"/>
      <c r="GW89" s="125"/>
      <c r="GX89" s="125"/>
      <c r="GY89" s="125"/>
      <c r="GZ89" s="125"/>
      <c r="HA89" s="125"/>
      <c r="HB89" s="125"/>
      <c r="HC89" s="125"/>
      <c r="HD89" s="125"/>
      <c r="HE89" s="125"/>
      <c r="HF89" s="125"/>
      <c r="HG89" s="125"/>
      <c r="HH89" s="125"/>
      <c r="HI89" s="125"/>
      <c r="HJ89" s="125"/>
      <c r="HK89" s="125"/>
      <c r="HL89" s="125"/>
      <c r="HM89" s="125"/>
      <c r="HN89" s="125"/>
      <c r="HO89" s="125"/>
      <c r="HP89" s="125"/>
      <c r="HQ89" s="125"/>
      <c r="HR89" s="125"/>
      <c r="HS89" s="125"/>
      <c r="HT89" s="125"/>
      <c r="HU89" s="125"/>
      <c r="HV89" s="125"/>
      <c r="HW89" s="125"/>
      <c r="HX89" s="125"/>
      <c r="HY89" s="125"/>
      <c r="HZ89" s="125"/>
      <c r="IA89" s="125"/>
      <c r="IB89" s="125"/>
      <c r="IC89" s="125"/>
      <c r="ID89" s="125"/>
      <c r="IE89" s="125"/>
      <c r="IF89" s="125"/>
      <c r="IG89" s="125"/>
      <c r="IH89" s="125"/>
      <c r="II89" s="125"/>
      <c r="IJ89" s="125"/>
      <c r="IK89" s="125"/>
      <c r="IL89" s="125"/>
      <c r="IM89" s="125"/>
      <c r="IN89" s="125"/>
      <c r="IO89" s="125"/>
      <c r="IP89" s="125"/>
      <c r="IQ89" s="125"/>
      <c r="IR89" s="125"/>
      <c r="IS89" s="125"/>
      <c r="IT89" s="125"/>
      <c r="IU89" s="125"/>
      <c r="IV89" s="125"/>
    </row>
    <row r="90" spans="1:256" ht="31.2" customHeight="1">
      <c r="B90" s="124"/>
      <c r="C90" s="292">
        <v>2018</v>
      </c>
      <c r="D90" s="292"/>
      <c r="E90" s="105" t="s">
        <v>1400</v>
      </c>
      <c r="F90" s="293" t="s">
        <v>1399</v>
      </c>
      <c r="G90" s="293"/>
      <c r="H90" s="293"/>
      <c r="I90" s="105" t="s">
        <v>450</v>
      </c>
      <c r="J90" s="293" t="s">
        <v>17</v>
      </c>
      <c r="K90" s="293"/>
      <c r="L90" s="106" t="s">
        <v>29</v>
      </c>
      <c r="M90" s="106">
        <v>5</v>
      </c>
      <c r="N90" s="292" t="s">
        <v>19</v>
      </c>
      <c r="O90" s="292"/>
      <c r="P90" s="292"/>
      <c r="Q90" s="106" t="s">
        <v>18</v>
      </c>
      <c r="W90" s="122">
        <f t="shared" si="1"/>
        <v>0</v>
      </c>
    </row>
    <row r="91" spans="1:256" ht="31.2" customHeight="1">
      <c r="B91" s="124"/>
      <c r="C91" s="292">
        <v>2018</v>
      </c>
      <c r="D91" s="292"/>
      <c r="E91" s="105" t="s">
        <v>1398</v>
      </c>
      <c r="F91" s="293" t="s">
        <v>1397</v>
      </c>
      <c r="G91" s="293"/>
      <c r="H91" s="293"/>
      <c r="I91" s="105" t="s">
        <v>450</v>
      </c>
      <c r="J91" s="293" t="s">
        <v>17</v>
      </c>
      <c r="K91" s="293"/>
      <c r="L91" s="106" t="s">
        <v>29</v>
      </c>
      <c r="M91" s="106">
        <v>5</v>
      </c>
      <c r="N91" s="292" t="s">
        <v>19</v>
      </c>
      <c r="O91" s="292"/>
      <c r="P91" s="292"/>
      <c r="Q91" s="106" t="s">
        <v>18</v>
      </c>
      <c r="W91" s="122">
        <f t="shared" si="1"/>
        <v>0</v>
      </c>
    </row>
    <row r="92" spans="1:256" ht="31.2" customHeight="1">
      <c r="B92" s="101"/>
      <c r="C92" s="292">
        <v>2018</v>
      </c>
      <c r="D92" s="292"/>
      <c r="E92" s="105" t="s">
        <v>1396</v>
      </c>
      <c r="F92" s="293" t="s">
        <v>1394</v>
      </c>
      <c r="G92" s="293"/>
      <c r="H92" s="293"/>
      <c r="I92" s="105" t="s">
        <v>450</v>
      </c>
      <c r="J92" s="293" t="s">
        <v>17</v>
      </c>
      <c r="K92" s="293"/>
      <c r="L92" s="106" t="s">
        <v>18</v>
      </c>
      <c r="M92" s="106">
        <v>4</v>
      </c>
      <c r="N92" s="292" t="s">
        <v>19</v>
      </c>
      <c r="O92" s="292"/>
      <c r="P92" s="292"/>
      <c r="Q92" s="106" t="s">
        <v>18</v>
      </c>
      <c r="W92" s="122">
        <f t="shared" si="1"/>
        <v>0</v>
      </c>
    </row>
    <row r="93" spans="1:256" ht="31.2" customHeight="1">
      <c r="B93" s="124"/>
      <c r="C93" s="292">
        <v>2018</v>
      </c>
      <c r="D93" s="292"/>
      <c r="E93" s="105" t="s">
        <v>1395</v>
      </c>
      <c r="F93" s="293" t="s">
        <v>1394</v>
      </c>
      <c r="G93" s="293"/>
      <c r="H93" s="293"/>
      <c r="I93" s="105" t="s">
        <v>450</v>
      </c>
      <c r="J93" s="293" t="s">
        <v>17</v>
      </c>
      <c r="K93" s="293"/>
      <c r="L93" s="106" t="s">
        <v>29</v>
      </c>
      <c r="M93" s="106">
        <v>5</v>
      </c>
      <c r="N93" s="292" t="s">
        <v>19</v>
      </c>
      <c r="O93" s="292"/>
      <c r="P93" s="292"/>
      <c r="Q93" s="106" t="s">
        <v>18</v>
      </c>
      <c r="W93" s="122">
        <f t="shared" si="1"/>
        <v>0</v>
      </c>
    </row>
    <row r="94" spans="1:256" ht="31.2" customHeight="1">
      <c r="B94" s="124"/>
      <c r="C94" s="292">
        <v>2018</v>
      </c>
      <c r="D94" s="292"/>
      <c r="E94" s="105" t="s">
        <v>1393</v>
      </c>
      <c r="F94" s="293" t="s">
        <v>1392</v>
      </c>
      <c r="G94" s="293"/>
      <c r="H94" s="293"/>
      <c r="I94" s="105" t="s">
        <v>450</v>
      </c>
      <c r="J94" s="293" t="s">
        <v>17</v>
      </c>
      <c r="K94" s="293"/>
      <c r="L94" s="106" t="s">
        <v>29</v>
      </c>
      <c r="M94" s="106">
        <v>5</v>
      </c>
      <c r="N94" s="292" t="s">
        <v>19</v>
      </c>
      <c r="O94" s="292"/>
      <c r="P94" s="292"/>
      <c r="Q94" s="106" t="s">
        <v>18</v>
      </c>
      <c r="W94" s="122">
        <f t="shared" si="1"/>
        <v>0</v>
      </c>
    </row>
    <row r="95" spans="1:256" ht="31.2" customHeight="1">
      <c r="B95" s="124"/>
      <c r="C95" s="292">
        <v>2018</v>
      </c>
      <c r="D95" s="292"/>
      <c r="E95" s="105" t="s">
        <v>1391</v>
      </c>
      <c r="F95" s="293" t="s">
        <v>1390</v>
      </c>
      <c r="G95" s="293"/>
      <c r="H95" s="293"/>
      <c r="I95" s="105" t="s">
        <v>450</v>
      </c>
      <c r="J95" s="293" t="s">
        <v>17</v>
      </c>
      <c r="K95" s="293"/>
      <c r="L95" s="106" t="s">
        <v>29</v>
      </c>
      <c r="M95" s="106">
        <v>5</v>
      </c>
      <c r="N95" s="292" t="s">
        <v>19</v>
      </c>
      <c r="O95" s="292"/>
      <c r="P95" s="292"/>
      <c r="Q95" s="106" t="s">
        <v>18</v>
      </c>
      <c r="W95" s="122">
        <f t="shared" si="1"/>
        <v>0</v>
      </c>
    </row>
    <row r="96" spans="1:256" ht="31.2" customHeight="1">
      <c r="B96" s="101"/>
      <c r="C96" s="292">
        <v>2018</v>
      </c>
      <c r="D96" s="292"/>
      <c r="E96" s="105" t="s">
        <v>1389</v>
      </c>
      <c r="F96" s="293" t="s">
        <v>1388</v>
      </c>
      <c r="G96" s="293"/>
      <c r="H96" s="293"/>
      <c r="I96" s="105" t="s">
        <v>450</v>
      </c>
      <c r="J96" s="293" t="s">
        <v>17</v>
      </c>
      <c r="K96" s="293"/>
      <c r="L96" s="106" t="s">
        <v>18</v>
      </c>
      <c r="M96" s="106">
        <v>4</v>
      </c>
      <c r="N96" s="292" t="s">
        <v>19</v>
      </c>
      <c r="O96" s="292"/>
      <c r="P96" s="292"/>
      <c r="Q96" s="106" t="s">
        <v>18</v>
      </c>
      <c r="W96" s="122">
        <f t="shared" si="1"/>
        <v>0</v>
      </c>
    </row>
    <row r="97" spans="1:256" ht="31.2" customHeight="1">
      <c r="B97" s="124"/>
      <c r="C97" s="292">
        <v>2018</v>
      </c>
      <c r="D97" s="292"/>
      <c r="E97" s="105" t="s">
        <v>1387</v>
      </c>
      <c r="F97" s="293" t="s">
        <v>1386</v>
      </c>
      <c r="G97" s="293"/>
      <c r="H97" s="293"/>
      <c r="I97" s="105" t="s">
        <v>450</v>
      </c>
      <c r="J97" s="293" t="s">
        <v>17</v>
      </c>
      <c r="K97" s="293"/>
      <c r="L97" s="106" t="s">
        <v>29</v>
      </c>
      <c r="M97" s="106">
        <v>5</v>
      </c>
      <c r="N97" s="292" t="s">
        <v>19</v>
      </c>
      <c r="O97" s="292"/>
      <c r="P97" s="292"/>
      <c r="Q97" s="106" t="s">
        <v>18</v>
      </c>
      <c r="W97" s="122">
        <f t="shared" si="1"/>
        <v>0</v>
      </c>
    </row>
    <row r="98" spans="1:256" ht="31.2" customHeight="1">
      <c r="B98" s="124"/>
      <c r="C98" s="292">
        <v>2018</v>
      </c>
      <c r="D98" s="292"/>
      <c r="E98" s="105" t="s">
        <v>1385</v>
      </c>
      <c r="F98" s="293" t="s">
        <v>1384</v>
      </c>
      <c r="G98" s="293"/>
      <c r="H98" s="293"/>
      <c r="I98" s="105" t="s">
        <v>450</v>
      </c>
      <c r="J98" s="293" t="s">
        <v>17</v>
      </c>
      <c r="K98" s="293"/>
      <c r="L98" s="106" t="s">
        <v>29</v>
      </c>
      <c r="M98" s="106">
        <v>5</v>
      </c>
      <c r="N98" s="292" t="s">
        <v>19</v>
      </c>
      <c r="O98" s="292"/>
      <c r="P98" s="292"/>
      <c r="Q98" s="106" t="s">
        <v>18</v>
      </c>
      <c r="W98" s="122">
        <f t="shared" si="1"/>
        <v>0</v>
      </c>
    </row>
    <row r="99" spans="1:256" ht="31.2" customHeight="1">
      <c r="B99" s="124"/>
      <c r="C99" s="292">
        <v>2018</v>
      </c>
      <c r="D99" s="292"/>
      <c r="E99" s="105" t="s">
        <v>1383</v>
      </c>
      <c r="F99" s="293" t="s">
        <v>1382</v>
      </c>
      <c r="G99" s="293"/>
      <c r="H99" s="293"/>
      <c r="I99" s="105" t="s">
        <v>450</v>
      </c>
      <c r="J99" s="293" t="s">
        <v>17</v>
      </c>
      <c r="K99" s="293"/>
      <c r="L99" s="106" t="s">
        <v>29</v>
      </c>
      <c r="M99" s="106">
        <v>5</v>
      </c>
      <c r="N99" s="292" t="s">
        <v>19</v>
      </c>
      <c r="O99" s="292"/>
      <c r="P99" s="292"/>
      <c r="Q99" s="106" t="s">
        <v>18</v>
      </c>
      <c r="W99" s="122">
        <f t="shared" si="1"/>
        <v>0</v>
      </c>
    </row>
    <row r="100" spans="1:256" ht="31.2" customHeight="1">
      <c r="B100" s="101"/>
      <c r="C100" s="292">
        <v>2018</v>
      </c>
      <c r="D100" s="292"/>
      <c r="E100" s="105" t="s">
        <v>1381</v>
      </c>
      <c r="F100" s="293" t="s">
        <v>1379</v>
      </c>
      <c r="G100" s="293"/>
      <c r="H100" s="293"/>
      <c r="I100" s="105" t="s">
        <v>450</v>
      </c>
      <c r="J100" s="293" t="s">
        <v>17</v>
      </c>
      <c r="K100" s="293"/>
      <c r="L100" s="106" t="s">
        <v>18</v>
      </c>
      <c r="M100" s="106">
        <v>4</v>
      </c>
      <c r="N100" s="292" t="s">
        <v>19</v>
      </c>
      <c r="O100" s="292"/>
      <c r="P100" s="292"/>
      <c r="Q100" s="106" t="s">
        <v>18</v>
      </c>
      <c r="W100" s="122">
        <f t="shared" si="1"/>
        <v>0</v>
      </c>
    </row>
    <row r="101" spans="1:256" ht="31.2" customHeight="1">
      <c r="B101" s="124"/>
      <c r="C101" s="292">
        <v>2018</v>
      </c>
      <c r="D101" s="292"/>
      <c r="E101" s="105" t="s">
        <v>1380</v>
      </c>
      <c r="F101" s="293" t="s">
        <v>1379</v>
      </c>
      <c r="G101" s="293"/>
      <c r="H101" s="293"/>
      <c r="I101" s="105" t="s">
        <v>450</v>
      </c>
      <c r="J101" s="293" t="s">
        <v>17</v>
      </c>
      <c r="K101" s="293"/>
      <c r="L101" s="106" t="s">
        <v>29</v>
      </c>
      <c r="M101" s="106">
        <v>5</v>
      </c>
      <c r="N101" s="292" t="s">
        <v>19</v>
      </c>
      <c r="O101" s="292"/>
      <c r="P101" s="292"/>
      <c r="Q101" s="106" t="s">
        <v>18</v>
      </c>
      <c r="W101" s="122">
        <f t="shared" si="1"/>
        <v>0</v>
      </c>
    </row>
    <row r="102" spans="1:256" ht="31.2" customHeight="1">
      <c r="B102" s="124"/>
      <c r="C102" s="292">
        <v>2018</v>
      </c>
      <c r="D102" s="292"/>
      <c r="E102" s="105" t="s">
        <v>1378</v>
      </c>
      <c r="F102" s="293" t="s">
        <v>1377</v>
      </c>
      <c r="G102" s="293"/>
      <c r="H102" s="293"/>
      <c r="I102" s="105" t="s">
        <v>450</v>
      </c>
      <c r="J102" s="293" t="s">
        <v>17</v>
      </c>
      <c r="K102" s="293"/>
      <c r="L102" s="106" t="s">
        <v>29</v>
      </c>
      <c r="M102" s="106">
        <v>5</v>
      </c>
      <c r="N102" s="292" t="s">
        <v>19</v>
      </c>
      <c r="O102" s="292"/>
      <c r="P102" s="292"/>
      <c r="Q102" s="106" t="s">
        <v>18</v>
      </c>
      <c r="W102" s="122">
        <f t="shared" si="1"/>
        <v>0</v>
      </c>
    </row>
    <row r="103" spans="1:256" ht="31.2" customHeight="1">
      <c r="B103" s="124"/>
      <c r="C103" s="292">
        <v>2018</v>
      </c>
      <c r="D103" s="292"/>
      <c r="E103" s="105" t="s">
        <v>1376</v>
      </c>
      <c r="F103" s="293" t="s">
        <v>1375</v>
      </c>
      <c r="G103" s="293"/>
      <c r="H103" s="293"/>
      <c r="I103" s="105" t="s">
        <v>450</v>
      </c>
      <c r="J103" s="293" t="s">
        <v>17</v>
      </c>
      <c r="K103" s="293"/>
      <c r="L103" s="106" t="s">
        <v>29</v>
      </c>
      <c r="M103" s="106">
        <v>5</v>
      </c>
      <c r="N103" s="292" t="s">
        <v>19</v>
      </c>
      <c r="O103" s="292"/>
      <c r="P103" s="292"/>
      <c r="Q103" s="106" t="s">
        <v>18</v>
      </c>
      <c r="W103" s="122">
        <f t="shared" si="1"/>
        <v>0</v>
      </c>
    </row>
    <row r="104" spans="1:256" ht="31.2" customHeight="1">
      <c r="B104" s="101"/>
      <c r="C104" s="292">
        <v>2018</v>
      </c>
      <c r="D104" s="292"/>
      <c r="E104" s="105" t="s">
        <v>1374</v>
      </c>
      <c r="F104" s="293" t="s">
        <v>1373</v>
      </c>
      <c r="G104" s="293"/>
      <c r="H104" s="293"/>
      <c r="I104" s="105" t="s">
        <v>450</v>
      </c>
      <c r="J104" s="293" t="s">
        <v>17</v>
      </c>
      <c r="K104" s="293"/>
      <c r="L104" s="106" t="s">
        <v>18</v>
      </c>
      <c r="M104" s="106">
        <v>4</v>
      </c>
      <c r="N104" s="292" t="s">
        <v>19</v>
      </c>
      <c r="O104" s="292"/>
      <c r="P104" s="292"/>
      <c r="Q104" s="106" t="s">
        <v>18</v>
      </c>
      <c r="W104" s="122">
        <f t="shared" si="1"/>
        <v>0</v>
      </c>
    </row>
    <row r="105" spans="1:256" ht="31.2" customHeight="1">
      <c r="B105" s="124"/>
      <c r="C105" s="292">
        <v>2018</v>
      </c>
      <c r="D105" s="292"/>
      <c r="E105" s="105" t="s">
        <v>1372</v>
      </c>
      <c r="F105" s="293" t="s">
        <v>1371</v>
      </c>
      <c r="G105" s="293"/>
      <c r="H105" s="293"/>
      <c r="I105" s="105" t="s">
        <v>450</v>
      </c>
      <c r="J105" s="293" t="s">
        <v>17</v>
      </c>
      <c r="K105" s="293"/>
      <c r="L105" s="106" t="s">
        <v>29</v>
      </c>
      <c r="M105" s="106">
        <v>5</v>
      </c>
      <c r="N105" s="292" t="s">
        <v>19</v>
      </c>
      <c r="O105" s="292"/>
      <c r="P105" s="292"/>
      <c r="Q105" s="106" t="s">
        <v>18</v>
      </c>
      <c r="W105" s="122">
        <f t="shared" si="1"/>
        <v>0</v>
      </c>
    </row>
    <row r="106" spans="1:256" ht="31.2" customHeight="1">
      <c r="B106" s="124"/>
      <c r="C106" s="292">
        <v>2018</v>
      </c>
      <c r="D106" s="292"/>
      <c r="E106" s="105" t="s">
        <v>1370</v>
      </c>
      <c r="F106" s="293" t="s">
        <v>1369</v>
      </c>
      <c r="G106" s="293"/>
      <c r="H106" s="293"/>
      <c r="I106" s="105" t="s">
        <v>450</v>
      </c>
      <c r="J106" s="293" t="s">
        <v>17</v>
      </c>
      <c r="K106" s="293"/>
      <c r="L106" s="106" t="s">
        <v>29</v>
      </c>
      <c r="M106" s="106">
        <v>5</v>
      </c>
      <c r="N106" s="292" t="s">
        <v>19</v>
      </c>
      <c r="O106" s="292"/>
      <c r="P106" s="292"/>
      <c r="Q106" s="106" t="s">
        <v>18</v>
      </c>
      <c r="W106" s="122">
        <f t="shared" si="1"/>
        <v>0</v>
      </c>
    </row>
    <row r="107" spans="1:256" ht="31.2" customHeight="1">
      <c r="B107" s="124"/>
      <c r="C107" s="292">
        <v>2018</v>
      </c>
      <c r="D107" s="292"/>
      <c r="E107" s="105" t="s">
        <v>1368</v>
      </c>
      <c r="F107" s="293" t="s">
        <v>1367</v>
      </c>
      <c r="G107" s="293"/>
      <c r="H107" s="293"/>
      <c r="I107" s="105" t="s">
        <v>450</v>
      </c>
      <c r="J107" s="293" t="s">
        <v>17</v>
      </c>
      <c r="K107" s="293"/>
      <c r="L107" s="106" t="s">
        <v>29</v>
      </c>
      <c r="M107" s="106">
        <v>5</v>
      </c>
      <c r="N107" s="292" t="s">
        <v>19</v>
      </c>
      <c r="O107" s="292"/>
      <c r="P107" s="292"/>
      <c r="Q107" s="106" t="s">
        <v>18</v>
      </c>
      <c r="W107" s="122">
        <f t="shared" si="1"/>
        <v>0</v>
      </c>
    </row>
    <row r="108" spans="1:256" ht="31.2" customHeight="1">
      <c r="B108" s="101"/>
      <c r="C108" s="292">
        <v>2018</v>
      </c>
      <c r="D108" s="292"/>
      <c r="E108" s="105" t="s">
        <v>1366</v>
      </c>
      <c r="F108" s="293" t="s">
        <v>1365</v>
      </c>
      <c r="G108" s="293"/>
      <c r="H108" s="293"/>
      <c r="I108" s="105" t="s">
        <v>450</v>
      </c>
      <c r="J108" s="293" t="s">
        <v>17</v>
      </c>
      <c r="K108" s="293"/>
      <c r="L108" s="106" t="s">
        <v>18</v>
      </c>
      <c r="M108" s="106">
        <v>4</v>
      </c>
      <c r="N108" s="292" t="s">
        <v>19</v>
      </c>
      <c r="O108" s="292"/>
      <c r="P108" s="292"/>
      <c r="Q108" s="106" t="s">
        <v>18</v>
      </c>
      <c r="W108" s="122">
        <f t="shared" si="1"/>
        <v>0</v>
      </c>
    </row>
    <row r="109" spans="1:256" ht="31.2" customHeight="1">
      <c r="B109" s="124"/>
      <c r="C109" s="292">
        <v>2018</v>
      </c>
      <c r="D109" s="292"/>
      <c r="E109" s="105" t="s">
        <v>1364</v>
      </c>
      <c r="F109" s="293" t="s">
        <v>1363</v>
      </c>
      <c r="G109" s="293"/>
      <c r="H109" s="293"/>
      <c r="I109" s="105" t="s">
        <v>450</v>
      </c>
      <c r="J109" s="293" t="s">
        <v>17</v>
      </c>
      <c r="K109" s="293"/>
      <c r="L109" s="106" t="s">
        <v>29</v>
      </c>
      <c r="M109" s="106">
        <v>5</v>
      </c>
      <c r="N109" s="292" t="s">
        <v>19</v>
      </c>
      <c r="O109" s="292"/>
      <c r="P109" s="292"/>
      <c r="Q109" s="106" t="s">
        <v>18</v>
      </c>
      <c r="W109" s="122">
        <f t="shared" si="1"/>
        <v>0</v>
      </c>
    </row>
    <row r="110" spans="1:256" ht="31.2" customHeight="1">
      <c r="A110" s="125"/>
      <c r="B110" s="101"/>
      <c r="C110" s="296">
        <v>2018</v>
      </c>
      <c r="D110" s="296"/>
      <c r="E110" s="127" t="s">
        <v>1362</v>
      </c>
      <c r="F110" s="297" t="s">
        <v>1360</v>
      </c>
      <c r="G110" s="297"/>
      <c r="H110" s="297"/>
      <c r="I110" s="127" t="s">
        <v>450</v>
      </c>
      <c r="J110" s="297" t="s">
        <v>17</v>
      </c>
      <c r="K110" s="297"/>
      <c r="L110" s="128" t="s">
        <v>18</v>
      </c>
      <c r="M110" s="128">
        <v>4</v>
      </c>
      <c r="N110" s="296" t="s">
        <v>19</v>
      </c>
      <c r="O110" s="296"/>
      <c r="P110" s="296"/>
      <c r="Q110" s="128" t="s">
        <v>18</v>
      </c>
      <c r="R110" s="129"/>
      <c r="S110" s="129"/>
      <c r="T110" s="129"/>
      <c r="U110" s="129"/>
      <c r="V110" s="129"/>
      <c r="W110" s="129">
        <f t="shared" si="1"/>
        <v>0</v>
      </c>
      <c r="X110" s="125"/>
      <c r="Y110" s="125"/>
      <c r="Z110" s="125"/>
      <c r="AA110" s="125"/>
      <c r="AB110" s="125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  <c r="BS110" s="125"/>
      <c r="BT110" s="125"/>
      <c r="BU110" s="125"/>
      <c r="BV110" s="125"/>
      <c r="BW110" s="125"/>
      <c r="BX110" s="125"/>
      <c r="BY110" s="125"/>
      <c r="BZ110" s="125"/>
      <c r="CA110" s="125"/>
      <c r="CB110" s="125"/>
      <c r="CC110" s="125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5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/>
      <c r="CX110" s="125"/>
      <c r="CY110" s="125"/>
      <c r="CZ110" s="125"/>
      <c r="DA110" s="125"/>
      <c r="DB110" s="125"/>
      <c r="DC110" s="125"/>
      <c r="DD110" s="125"/>
      <c r="DE110" s="125"/>
      <c r="DF110" s="125"/>
      <c r="DG110" s="125"/>
      <c r="DH110" s="125"/>
      <c r="DI110" s="125"/>
      <c r="DJ110" s="125"/>
      <c r="DK110" s="125"/>
      <c r="DL110" s="125"/>
      <c r="DM110" s="125"/>
      <c r="DN110" s="125"/>
      <c r="DO110" s="125"/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/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  <c r="FF110" s="125"/>
      <c r="FG110" s="125"/>
      <c r="FH110" s="125"/>
      <c r="FI110" s="125"/>
      <c r="FJ110" s="125"/>
      <c r="FK110" s="125"/>
      <c r="FL110" s="125"/>
      <c r="FM110" s="125"/>
      <c r="FN110" s="125"/>
      <c r="FO110" s="125"/>
      <c r="FP110" s="125"/>
      <c r="FQ110" s="125"/>
      <c r="FR110" s="125"/>
      <c r="FS110" s="125"/>
      <c r="FT110" s="125"/>
      <c r="FU110" s="125"/>
      <c r="FV110" s="125"/>
      <c r="FW110" s="125"/>
      <c r="FX110" s="125"/>
      <c r="FY110" s="125"/>
      <c r="FZ110" s="125"/>
      <c r="GA110" s="125"/>
      <c r="GB110" s="125"/>
      <c r="GC110" s="125"/>
      <c r="GD110" s="125"/>
      <c r="GE110" s="125"/>
      <c r="GF110" s="125"/>
      <c r="GG110" s="125"/>
      <c r="GH110" s="125"/>
      <c r="GI110" s="125"/>
      <c r="GJ110" s="125"/>
      <c r="GK110" s="125"/>
      <c r="GL110" s="125"/>
      <c r="GM110" s="125"/>
      <c r="GN110" s="125"/>
      <c r="GO110" s="125"/>
      <c r="GP110" s="125"/>
      <c r="GQ110" s="125"/>
      <c r="GR110" s="125"/>
      <c r="GS110" s="125"/>
      <c r="GT110" s="125"/>
      <c r="GU110" s="125"/>
      <c r="GV110" s="125"/>
      <c r="GW110" s="125"/>
      <c r="GX110" s="125"/>
      <c r="GY110" s="125"/>
      <c r="GZ110" s="125"/>
      <c r="HA110" s="125"/>
      <c r="HB110" s="125"/>
      <c r="HC110" s="125"/>
      <c r="HD110" s="125"/>
      <c r="HE110" s="125"/>
      <c r="HF110" s="125"/>
      <c r="HG110" s="125"/>
      <c r="HH110" s="125"/>
      <c r="HI110" s="125"/>
      <c r="HJ110" s="125"/>
      <c r="HK110" s="125"/>
      <c r="HL110" s="125"/>
      <c r="HM110" s="125"/>
      <c r="HN110" s="125"/>
      <c r="HO110" s="125"/>
      <c r="HP110" s="125"/>
      <c r="HQ110" s="125"/>
      <c r="HR110" s="125"/>
      <c r="HS110" s="125"/>
      <c r="HT110" s="125"/>
      <c r="HU110" s="125"/>
      <c r="HV110" s="125"/>
      <c r="HW110" s="125"/>
      <c r="HX110" s="125"/>
      <c r="HY110" s="125"/>
      <c r="HZ110" s="125"/>
      <c r="IA110" s="125"/>
      <c r="IB110" s="125"/>
      <c r="IC110" s="125"/>
      <c r="ID110" s="125"/>
      <c r="IE110" s="125"/>
      <c r="IF110" s="125"/>
      <c r="IG110" s="125"/>
      <c r="IH110" s="125"/>
      <c r="II110" s="125"/>
      <c r="IJ110" s="125"/>
      <c r="IK110" s="125"/>
      <c r="IL110" s="125"/>
      <c r="IM110" s="125"/>
      <c r="IN110" s="125"/>
      <c r="IO110" s="125"/>
      <c r="IP110" s="125"/>
      <c r="IQ110" s="125"/>
      <c r="IR110" s="125"/>
      <c r="IS110" s="125"/>
      <c r="IT110" s="125"/>
      <c r="IU110" s="125"/>
      <c r="IV110" s="125"/>
    </row>
    <row r="111" spans="1:256" ht="31.2" customHeight="1">
      <c r="B111" s="124"/>
      <c r="C111" s="292">
        <v>2018</v>
      </c>
      <c r="D111" s="292"/>
      <c r="E111" s="105" t="s">
        <v>1361</v>
      </c>
      <c r="F111" s="293" t="s">
        <v>1360</v>
      </c>
      <c r="G111" s="293"/>
      <c r="H111" s="293"/>
      <c r="I111" s="105" t="s">
        <v>450</v>
      </c>
      <c r="J111" s="293" t="s">
        <v>17</v>
      </c>
      <c r="K111" s="293"/>
      <c r="L111" s="106" t="s">
        <v>29</v>
      </c>
      <c r="M111" s="106">
        <v>5</v>
      </c>
      <c r="N111" s="292" t="s">
        <v>19</v>
      </c>
      <c r="O111" s="292"/>
      <c r="P111" s="292"/>
      <c r="Q111" s="106" t="s">
        <v>18</v>
      </c>
      <c r="W111" s="122">
        <f t="shared" si="1"/>
        <v>0</v>
      </c>
    </row>
    <row r="112" spans="1:256" ht="31.2" customHeight="1">
      <c r="B112" s="124"/>
      <c r="C112" s="292">
        <v>2018</v>
      </c>
      <c r="D112" s="292"/>
      <c r="E112" s="105" t="s">
        <v>1359</v>
      </c>
      <c r="F112" s="293" t="s">
        <v>1358</v>
      </c>
      <c r="G112" s="293"/>
      <c r="H112" s="293"/>
      <c r="I112" s="105" t="s">
        <v>450</v>
      </c>
      <c r="J112" s="293" t="s">
        <v>17</v>
      </c>
      <c r="K112" s="293"/>
      <c r="L112" s="106" t="s">
        <v>29</v>
      </c>
      <c r="M112" s="106">
        <v>5</v>
      </c>
      <c r="N112" s="292" t="s">
        <v>19</v>
      </c>
      <c r="O112" s="292"/>
      <c r="P112" s="292"/>
      <c r="Q112" s="106" t="s">
        <v>18</v>
      </c>
      <c r="W112" s="122">
        <f t="shared" si="1"/>
        <v>0</v>
      </c>
    </row>
    <row r="113" spans="2:23" ht="31.2" customHeight="1">
      <c r="B113" s="124"/>
      <c r="C113" s="292">
        <v>2018</v>
      </c>
      <c r="D113" s="292"/>
      <c r="E113" s="105" t="s">
        <v>1357</v>
      </c>
      <c r="F113" s="293" t="s">
        <v>1356</v>
      </c>
      <c r="G113" s="293"/>
      <c r="H113" s="293"/>
      <c r="I113" s="105" t="s">
        <v>450</v>
      </c>
      <c r="J113" s="293" t="s">
        <v>17</v>
      </c>
      <c r="K113" s="293"/>
      <c r="L113" s="106" t="s">
        <v>29</v>
      </c>
      <c r="M113" s="106">
        <v>5</v>
      </c>
      <c r="N113" s="292" t="s">
        <v>19</v>
      </c>
      <c r="O113" s="292"/>
      <c r="P113" s="292"/>
      <c r="Q113" s="106" t="s">
        <v>18</v>
      </c>
      <c r="W113" s="122">
        <f t="shared" si="1"/>
        <v>0</v>
      </c>
    </row>
    <row r="114" spans="2:23" ht="31.2" customHeight="1">
      <c r="B114" s="101"/>
      <c r="C114" s="292">
        <v>2018</v>
      </c>
      <c r="D114" s="292"/>
      <c r="E114" s="105" t="s">
        <v>1355</v>
      </c>
      <c r="F114" s="293" t="s">
        <v>1353</v>
      </c>
      <c r="G114" s="293"/>
      <c r="H114" s="293"/>
      <c r="I114" s="105" t="s">
        <v>450</v>
      </c>
      <c r="J114" s="293" t="s">
        <v>17</v>
      </c>
      <c r="K114" s="293"/>
      <c r="L114" s="106" t="s">
        <v>18</v>
      </c>
      <c r="M114" s="106">
        <v>4</v>
      </c>
      <c r="N114" s="292" t="s">
        <v>19</v>
      </c>
      <c r="O114" s="292"/>
      <c r="P114" s="292"/>
      <c r="Q114" s="106" t="s">
        <v>18</v>
      </c>
      <c r="W114" s="122">
        <f t="shared" si="1"/>
        <v>0</v>
      </c>
    </row>
    <row r="115" spans="2:23" ht="31.2" customHeight="1">
      <c r="B115" s="124"/>
      <c r="C115" s="292">
        <v>2018</v>
      </c>
      <c r="D115" s="292"/>
      <c r="E115" s="105" t="s">
        <v>1354</v>
      </c>
      <c r="F115" s="293" t="s">
        <v>1353</v>
      </c>
      <c r="G115" s="293"/>
      <c r="H115" s="293"/>
      <c r="I115" s="105" t="s">
        <v>450</v>
      </c>
      <c r="J115" s="293" t="s">
        <v>17</v>
      </c>
      <c r="K115" s="293"/>
      <c r="L115" s="106" t="s">
        <v>29</v>
      </c>
      <c r="M115" s="106">
        <v>5</v>
      </c>
      <c r="N115" s="292" t="s">
        <v>19</v>
      </c>
      <c r="O115" s="292"/>
      <c r="P115" s="292"/>
      <c r="Q115" s="106" t="s">
        <v>18</v>
      </c>
      <c r="W115" s="122">
        <f t="shared" si="1"/>
        <v>0</v>
      </c>
    </row>
    <row r="116" spans="2:23" ht="31.2" customHeight="1">
      <c r="B116" s="124"/>
      <c r="C116" s="292">
        <v>2018</v>
      </c>
      <c r="D116" s="292"/>
      <c r="E116" s="105" t="s">
        <v>1352</v>
      </c>
      <c r="F116" s="293" t="s">
        <v>1351</v>
      </c>
      <c r="G116" s="293"/>
      <c r="H116" s="293"/>
      <c r="I116" s="105" t="s">
        <v>450</v>
      </c>
      <c r="J116" s="293" t="s">
        <v>17</v>
      </c>
      <c r="K116" s="293"/>
      <c r="L116" s="106" t="s">
        <v>29</v>
      </c>
      <c r="M116" s="106">
        <v>5</v>
      </c>
      <c r="N116" s="292" t="s">
        <v>19</v>
      </c>
      <c r="O116" s="292"/>
      <c r="P116" s="292"/>
      <c r="Q116" s="106" t="s">
        <v>18</v>
      </c>
      <c r="W116" s="122">
        <f t="shared" si="1"/>
        <v>0</v>
      </c>
    </row>
    <row r="117" spans="2:23" ht="31.2" customHeight="1">
      <c r="B117" s="124"/>
      <c r="C117" s="292">
        <v>2018</v>
      </c>
      <c r="D117" s="292"/>
      <c r="E117" s="105" t="s">
        <v>1350</v>
      </c>
      <c r="F117" s="293" t="s">
        <v>1349</v>
      </c>
      <c r="G117" s="293"/>
      <c r="H117" s="293"/>
      <c r="I117" s="105" t="s">
        <v>450</v>
      </c>
      <c r="J117" s="293" t="s">
        <v>17</v>
      </c>
      <c r="K117" s="293"/>
      <c r="L117" s="106" t="s">
        <v>29</v>
      </c>
      <c r="M117" s="106">
        <v>5</v>
      </c>
      <c r="N117" s="292" t="s">
        <v>19</v>
      </c>
      <c r="O117" s="292"/>
      <c r="P117" s="292"/>
      <c r="Q117" s="106" t="s">
        <v>18</v>
      </c>
      <c r="W117" s="122">
        <f t="shared" si="1"/>
        <v>0</v>
      </c>
    </row>
    <row r="118" spans="2:23" ht="31.2" customHeight="1">
      <c r="B118" s="101"/>
      <c r="C118" s="292">
        <v>2018</v>
      </c>
      <c r="D118" s="292"/>
      <c r="E118" s="105" t="s">
        <v>1348</v>
      </c>
      <c r="F118" s="293" t="s">
        <v>1346</v>
      </c>
      <c r="G118" s="293"/>
      <c r="H118" s="293"/>
      <c r="I118" s="105" t="s">
        <v>450</v>
      </c>
      <c r="J118" s="293" t="s">
        <v>17</v>
      </c>
      <c r="K118" s="293"/>
      <c r="L118" s="106" t="s">
        <v>18</v>
      </c>
      <c r="M118" s="106">
        <v>4</v>
      </c>
      <c r="N118" s="292" t="s">
        <v>19</v>
      </c>
      <c r="O118" s="292"/>
      <c r="P118" s="292"/>
      <c r="Q118" s="106" t="s">
        <v>18</v>
      </c>
      <c r="W118" s="122">
        <f t="shared" si="1"/>
        <v>0</v>
      </c>
    </row>
    <row r="119" spans="2:23" ht="31.2" customHeight="1">
      <c r="B119" s="124"/>
      <c r="C119" s="292">
        <v>2018</v>
      </c>
      <c r="D119" s="292"/>
      <c r="E119" s="105" t="s">
        <v>1347</v>
      </c>
      <c r="F119" s="293" t="s">
        <v>1346</v>
      </c>
      <c r="G119" s="293"/>
      <c r="H119" s="293"/>
      <c r="I119" s="105" t="s">
        <v>450</v>
      </c>
      <c r="J119" s="293" t="s">
        <v>17</v>
      </c>
      <c r="K119" s="293"/>
      <c r="L119" s="106" t="s">
        <v>29</v>
      </c>
      <c r="M119" s="106">
        <v>5</v>
      </c>
      <c r="N119" s="292" t="s">
        <v>19</v>
      </c>
      <c r="O119" s="292"/>
      <c r="P119" s="292"/>
      <c r="Q119" s="106" t="s">
        <v>18</v>
      </c>
      <c r="W119" s="122">
        <f t="shared" si="1"/>
        <v>0</v>
      </c>
    </row>
    <row r="120" spans="2:23" ht="31.2" customHeight="1">
      <c r="B120" s="101"/>
      <c r="C120" s="292">
        <v>2018</v>
      </c>
      <c r="D120" s="292"/>
      <c r="E120" s="105" t="s">
        <v>1345</v>
      </c>
      <c r="F120" s="293" t="s">
        <v>1344</v>
      </c>
      <c r="G120" s="293"/>
      <c r="H120" s="293"/>
      <c r="I120" s="105" t="s">
        <v>450</v>
      </c>
      <c r="J120" s="293" t="s">
        <v>17</v>
      </c>
      <c r="K120" s="293"/>
      <c r="L120" s="106" t="s">
        <v>18</v>
      </c>
      <c r="M120" s="106">
        <v>4</v>
      </c>
      <c r="N120" s="292" t="s">
        <v>19</v>
      </c>
      <c r="O120" s="292"/>
      <c r="P120" s="292"/>
      <c r="Q120" s="106" t="s">
        <v>18</v>
      </c>
      <c r="W120" s="122">
        <f t="shared" si="1"/>
        <v>0</v>
      </c>
    </row>
    <row r="121" spans="2:23" ht="31.2" customHeight="1">
      <c r="B121" s="124"/>
      <c r="C121" s="292">
        <v>2018</v>
      </c>
      <c r="D121" s="292"/>
      <c r="E121" s="105" t="s">
        <v>1343</v>
      </c>
      <c r="F121" s="293" t="s">
        <v>1342</v>
      </c>
      <c r="G121" s="293"/>
      <c r="H121" s="293"/>
      <c r="I121" s="105" t="s">
        <v>450</v>
      </c>
      <c r="J121" s="293" t="s">
        <v>17</v>
      </c>
      <c r="K121" s="293"/>
      <c r="L121" s="106" t="s">
        <v>29</v>
      </c>
      <c r="M121" s="106">
        <v>5</v>
      </c>
      <c r="N121" s="292" t="s">
        <v>19</v>
      </c>
      <c r="O121" s="292"/>
      <c r="P121" s="292"/>
      <c r="Q121" s="106" t="s">
        <v>18</v>
      </c>
      <c r="W121" s="122">
        <f t="shared" si="1"/>
        <v>0</v>
      </c>
    </row>
    <row r="122" spans="2:23" ht="31.2" customHeight="1">
      <c r="B122" s="124"/>
      <c r="C122" s="292">
        <v>2018</v>
      </c>
      <c r="D122" s="292"/>
      <c r="E122" s="105" t="s">
        <v>1341</v>
      </c>
      <c r="F122" s="293" t="s">
        <v>1340</v>
      </c>
      <c r="G122" s="293"/>
      <c r="H122" s="293"/>
      <c r="I122" s="105" t="s">
        <v>450</v>
      </c>
      <c r="J122" s="293" t="s">
        <v>17</v>
      </c>
      <c r="K122" s="293"/>
      <c r="L122" s="106" t="s">
        <v>29</v>
      </c>
      <c r="M122" s="106">
        <v>5</v>
      </c>
      <c r="N122" s="292" t="s">
        <v>19</v>
      </c>
      <c r="O122" s="292"/>
      <c r="P122" s="292"/>
      <c r="Q122" s="106" t="s">
        <v>18</v>
      </c>
      <c r="W122" s="122">
        <f t="shared" si="1"/>
        <v>0</v>
      </c>
    </row>
    <row r="123" spans="2:23" ht="31.2" customHeight="1">
      <c r="B123" s="101"/>
      <c r="C123" s="292">
        <v>2018</v>
      </c>
      <c r="D123" s="292"/>
      <c r="E123" s="105" t="s">
        <v>1339</v>
      </c>
      <c r="F123" s="293" t="s">
        <v>1338</v>
      </c>
      <c r="G123" s="293"/>
      <c r="H123" s="293"/>
      <c r="I123" s="105" t="s">
        <v>450</v>
      </c>
      <c r="J123" s="293" t="s">
        <v>17</v>
      </c>
      <c r="K123" s="293"/>
      <c r="L123" s="106" t="s">
        <v>29</v>
      </c>
      <c r="M123" s="106">
        <v>4</v>
      </c>
      <c r="N123" s="292" t="s">
        <v>19</v>
      </c>
      <c r="O123" s="292"/>
      <c r="P123" s="292"/>
      <c r="Q123" s="106" t="s">
        <v>18</v>
      </c>
      <c r="W123" s="122">
        <f t="shared" si="1"/>
        <v>0</v>
      </c>
    </row>
    <row r="124" spans="2:23" ht="31.2" customHeight="1">
      <c r="B124" s="101"/>
      <c r="C124" s="292">
        <v>2018</v>
      </c>
      <c r="D124" s="292"/>
      <c r="E124" s="105" t="s">
        <v>1337</v>
      </c>
      <c r="F124" s="293" t="s">
        <v>1336</v>
      </c>
      <c r="G124" s="293"/>
      <c r="H124" s="293"/>
      <c r="I124" s="105" t="s">
        <v>450</v>
      </c>
      <c r="J124" s="293" t="s">
        <v>17</v>
      </c>
      <c r="K124" s="293"/>
      <c r="L124" s="106" t="s">
        <v>29</v>
      </c>
      <c r="M124" s="106">
        <v>4</v>
      </c>
      <c r="N124" s="292" t="s">
        <v>19</v>
      </c>
      <c r="O124" s="292"/>
      <c r="P124" s="292"/>
      <c r="Q124" s="106" t="s">
        <v>18</v>
      </c>
      <c r="W124" s="122">
        <f t="shared" si="1"/>
        <v>0</v>
      </c>
    </row>
    <row r="125" spans="2:23" ht="31.2" customHeight="1">
      <c r="B125" s="101"/>
      <c r="C125" s="292">
        <v>2018</v>
      </c>
      <c r="D125" s="292"/>
      <c r="E125" s="105" t="s">
        <v>1335</v>
      </c>
      <c r="F125" s="293" t="s">
        <v>1334</v>
      </c>
      <c r="G125" s="293"/>
      <c r="H125" s="293"/>
      <c r="I125" s="105" t="s">
        <v>450</v>
      </c>
      <c r="J125" s="293" t="s">
        <v>17</v>
      </c>
      <c r="K125" s="293"/>
      <c r="L125" s="106" t="s">
        <v>18</v>
      </c>
      <c r="M125" s="106">
        <v>4</v>
      </c>
      <c r="N125" s="292" t="s">
        <v>19</v>
      </c>
      <c r="O125" s="292"/>
      <c r="P125" s="292"/>
      <c r="Q125" s="106" t="s">
        <v>18</v>
      </c>
      <c r="W125" s="122">
        <f t="shared" si="1"/>
        <v>0</v>
      </c>
    </row>
    <row r="126" spans="2:23" ht="31.2" customHeight="1">
      <c r="B126" s="124"/>
      <c r="C126" s="292">
        <v>2018</v>
      </c>
      <c r="D126" s="292"/>
      <c r="E126" s="105" t="s">
        <v>1333</v>
      </c>
      <c r="F126" s="293" t="s">
        <v>1332</v>
      </c>
      <c r="G126" s="293"/>
      <c r="H126" s="293"/>
      <c r="I126" s="105" t="s">
        <v>450</v>
      </c>
      <c r="J126" s="293" t="s">
        <v>17</v>
      </c>
      <c r="K126" s="293"/>
      <c r="L126" s="106" t="s">
        <v>29</v>
      </c>
      <c r="M126" s="106">
        <v>5</v>
      </c>
      <c r="N126" s="292" t="s">
        <v>19</v>
      </c>
      <c r="O126" s="292"/>
      <c r="P126" s="292"/>
      <c r="Q126" s="106" t="s">
        <v>18</v>
      </c>
      <c r="W126" s="122">
        <f t="shared" si="1"/>
        <v>0</v>
      </c>
    </row>
    <row r="127" spans="2:23" ht="31.2" customHeight="1">
      <c r="B127" s="124"/>
      <c r="C127" s="292">
        <v>2018</v>
      </c>
      <c r="D127" s="292"/>
      <c r="E127" s="105" t="s">
        <v>1331</v>
      </c>
      <c r="F127" s="293" t="s">
        <v>1330</v>
      </c>
      <c r="G127" s="293"/>
      <c r="H127" s="293"/>
      <c r="I127" s="105" t="s">
        <v>450</v>
      </c>
      <c r="J127" s="293" t="s">
        <v>17</v>
      </c>
      <c r="K127" s="293"/>
      <c r="L127" s="106" t="s">
        <v>29</v>
      </c>
      <c r="M127" s="106">
        <v>5</v>
      </c>
      <c r="N127" s="292" t="s">
        <v>19</v>
      </c>
      <c r="O127" s="292"/>
      <c r="P127" s="292"/>
      <c r="Q127" s="106" t="s">
        <v>18</v>
      </c>
      <c r="W127" s="122">
        <f t="shared" si="1"/>
        <v>0</v>
      </c>
    </row>
    <row r="128" spans="2:23" ht="31.2" customHeight="1">
      <c r="B128" s="124"/>
      <c r="C128" s="292">
        <v>2018</v>
      </c>
      <c r="D128" s="292"/>
      <c r="E128" s="105" t="s">
        <v>1329</v>
      </c>
      <c r="F128" s="293" t="s">
        <v>1328</v>
      </c>
      <c r="G128" s="293"/>
      <c r="H128" s="293"/>
      <c r="I128" s="105" t="s">
        <v>450</v>
      </c>
      <c r="J128" s="293" t="s">
        <v>17</v>
      </c>
      <c r="K128" s="293"/>
      <c r="L128" s="106" t="s">
        <v>29</v>
      </c>
      <c r="M128" s="106">
        <v>5</v>
      </c>
      <c r="N128" s="292" t="s">
        <v>19</v>
      </c>
      <c r="O128" s="292"/>
      <c r="P128" s="292"/>
      <c r="Q128" s="106" t="s">
        <v>18</v>
      </c>
      <c r="W128" s="122">
        <f t="shared" si="1"/>
        <v>0</v>
      </c>
    </row>
    <row r="129" spans="1:256" ht="31.2" customHeight="1">
      <c r="B129" s="101"/>
      <c r="C129" s="292">
        <v>2018</v>
      </c>
      <c r="D129" s="292"/>
      <c r="E129" s="105" t="s">
        <v>1327</v>
      </c>
      <c r="F129" s="293" t="s">
        <v>1326</v>
      </c>
      <c r="G129" s="293"/>
      <c r="H129" s="293"/>
      <c r="I129" s="105" t="s">
        <v>450</v>
      </c>
      <c r="J129" s="293" t="s">
        <v>17</v>
      </c>
      <c r="K129" s="293"/>
      <c r="L129" s="106" t="s">
        <v>29</v>
      </c>
      <c r="M129" s="106">
        <v>4</v>
      </c>
      <c r="N129" s="292" t="s">
        <v>19</v>
      </c>
      <c r="O129" s="292"/>
      <c r="P129" s="292"/>
      <c r="Q129" s="106" t="s">
        <v>18</v>
      </c>
      <c r="W129" s="122">
        <f t="shared" si="1"/>
        <v>0</v>
      </c>
    </row>
    <row r="130" spans="1:256" ht="31.2" customHeight="1">
      <c r="A130" s="113"/>
      <c r="B130" s="114"/>
      <c r="C130" s="289">
        <v>2018</v>
      </c>
      <c r="D130" s="289"/>
      <c r="E130" s="110" t="s">
        <v>1325</v>
      </c>
      <c r="F130" s="290" t="s">
        <v>1324</v>
      </c>
      <c r="G130" s="290"/>
      <c r="H130" s="290"/>
      <c r="I130" s="110" t="s">
        <v>450</v>
      </c>
      <c r="J130" s="290" t="s">
        <v>17</v>
      </c>
      <c r="K130" s="290"/>
      <c r="L130" s="111" t="s">
        <v>18</v>
      </c>
      <c r="M130" s="111">
        <v>2</v>
      </c>
      <c r="N130" s="289" t="s">
        <v>19</v>
      </c>
      <c r="O130" s="289"/>
      <c r="P130" s="289"/>
      <c r="Q130" s="111" t="s">
        <v>18</v>
      </c>
      <c r="R130" s="115"/>
      <c r="S130" s="115"/>
      <c r="T130" s="115">
        <f>T131</f>
        <v>0</v>
      </c>
      <c r="U130" s="115">
        <f>U131+U136</f>
        <v>2500</v>
      </c>
      <c r="V130" s="115"/>
      <c r="W130" s="115">
        <f t="shared" si="1"/>
        <v>2500</v>
      </c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  <c r="AN130" s="113"/>
      <c r="AO130" s="113"/>
      <c r="AP130" s="113"/>
      <c r="AQ130" s="113"/>
      <c r="AR130" s="113"/>
      <c r="AS130" s="113"/>
      <c r="AT130" s="113"/>
      <c r="AU130" s="113"/>
      <c r="AV130" s="113"/>
      <c r="AW130" s="113"/>
      <c r="AX130" s="113"/>
      <c r="AY130" s="113"/>
      <c r="AZ130" s="113"/>
      <c r="BA130" s="113"/>
      <c r="BB130" s="113"/>
      <c r="BC130" s="113"/>
      <c r="BD130" s="113"/>
      <c r="BE130" s="113"/>
      <c r="BF130" s="113"/>
      <c r="BG130" s="113"/>
      <c r="BH130" s="113"/>
      <c r="BI130" s="113"/>
      <c r="BJ130" s="113"/>
      <c r="BK130" s="113"/>
      <c r="BL130" s="113"/>
      <c r="BM130" s="113"/>
      <c r="BN130" s="113"/>
      <c r="BO130" s="113"/>
      <c r="BP130" s="113"/>
      <c r="BQ130" s="113"/>
      <c r="BR130" s="113"/>
      <c r="BS130" s="113"/>
      <c r="BT130" s="113"/>
      <c r="BU130" s="113"/>
      <c r="BV130" s="113"/>
      <c r="BW130" s="113"/>
      <c r="BX130" s="113"/>
      <c r="BY130" s="113"/>
      <c r="BZ130" s="113"/>
      <c r="CA130" s="113"/>
      <c r="CB130" s="113"/>
      <c r="CC130" s="113"/>
      <c r="CD130" s="113"/>
      <c r="CE130" s="113"/>
      <c r="CF130" s="113"/>
      <c r="CG130" s="113"/>
      <c r="CH130" s="113"/>
      <c r="CI130" s="113"/>
      <c r="CJ130" s="113"/>
      <c r="CK130" s="113"/>
      <c r="CL130" s="113"/>
      <c r="CM130" s="113"/>
      <c r="CN130" s="113"/>
      <c r="CO130" s="113"/>
      <c r="CP130" s="113"/>
      <c r="CQ130" s="113"/>
      <c r="CR130" s="113"/>
      <c r="CS130" s="113"/>
      <c r="CT130" s="113"/>
      <c r="CU130" s="113"/>
      <c r="CV130" s="113"/>
      <c r="CW130" s="113"/>
      <c r="CX130" s="113"/>
      <c r="CY130" s="113"/>
      <c r="CZ130" s="113"/>
      <c r="DA130" s="113"/>
      <c r="DB130" s="113"/>
      <c r="DC130" s="113"/>
      <c r="DD130" s="113"/>
      <c r="DE130" s="113"/>
      <c r="DF130" s="113"/>
      <c r="DG130" s="113"/>
      <c r="DH130" s="113"/>
      <c r="DI130" s="113"/>
      <c r="DJ130" s="113"/>
      <c r="DK130" s="113"/>
      <c r="DL130" s="113"/>
      <c r="DM130" s="113"/>
      <c r="DN130" s="113"/>
      <c r="DO130" s="113"/>
      <c r="DP130" s="113"/>
      <c r="DQ130" s="113"/>
      <c r="DR130" s="113"/>
      <c r="DS130" s="113"/>
      <c r="DT130" s="113"/>
      <c r="DU130" s="113"/>
      <c r="DV130" s="113"/>
      <c r="DW130" s="113"/>
      <c r="DX130" s="113"/>
      <c r="DY130" s="113"/>
      <c r="DZ130" s="113"/>
      <c r="EA130" s="113"/>
      <c r="EB130" s="113"/>
      <c r="EC130" s="113"/>
      <c r="ED130" s="113"/>
      <c r="EE130" s="113"/>
      <c r="EF130" s="113"/>
      <c r="EG130" s="113"/>
      <c r="EH130" s="113"/>
      <c r="EI130" s="113"/>
      <c r="EJ130" s="113"/>
      <c r="EK130" s="113"/>
      <c r="EL130" s="113"/>
      <c r="EM130" s="113"/>
      <c r="EN130" s="113"/>
      <c r="EO130" s="113"/>
      <c r="EP130" s="113"/>
      <c r="EQ130" s="113"/>
      <c r="ER130" s="113"/>
      <c r="ES130" s="113"/>
      <c r="ET130" s="113"/>
      <c r="EU130" s="113"/>
      <c r="EV130" s="113"/>
      <c r="EW130" s="113"/>
      <c r="EX130" s="113"/>
      <c r="EY130" s="113"/>
      <c r="EZ130" s="113"/>
      <c r="FA130" s="113"/>
      <c r="FB130" s="113"/>
      <c r="FC130" s="113"/>
      <c r="FD130" s="113"/>
      <c r="FE130" s="113"/>
      <c r="FF130" s="113"/>
      <c r="FG130" s="113"/>
      <c r="FH130" s="113"/>
      <c r="FI130" s="113"/>
      <c r="FJ130" s="113"/>
      <c r="FK130" s="113"/>
      <c r="FL130" s="113"/>
      <c r="FM130" s="113"/>
      <c r="FN130" s="113"/>
      <c r="FO130" s="113"/>
      <c r="FP130" s="113"/>
      <c r="FQ130" s="113"/>
      <c r="FR130" s="113"/>
      <c r="FS130" s="113"/>
      <c r="FT130" s="113"/>
      <c r="FU130" s="113"/>
      <c r="FV130" s="113"/>
      <c r="FW130" s="113"/>
      <c r="FX130" s="113"/>
      <c r="FY130" s="113"/>
      <c r="FZ130" s="113"/>
      <c r="GA130" s="113"/>
      <c r="GB130" s="113"/>
      <c r="GC130" s="113"/>
      <c r="GD130" s="113"/>
      <c r="GE130" s="113"/>
      <c r="GF130" s="113"/>
      <c r="GG130" s="113"/>
      <c r="GH130" s="113"/>
      <c r="GI130" s="113"/>
      <c r="GJ130" s="113"/>
      <c r="GK130" s="113"/>
      <c r="GL130" s="113"/>
      <c r="GM130" s="113"/>
      <c r="GN130" s="113"/>
      <c r="GO130" s="113"/>
      <c r="GP130" s="113"/>
      <c r="GQ130" s="113"/>
      <c r="GR130" s="113"/>
      <c r="GS130" s="113"/>
      <c r="GT130" s="113"/>
      <c r="GU130" s="113"/>
      <c r="GV130" s="113"/>
      <c r="GW130" s="113"/>
      <c r="GX130" s="113"/>
      <c r="GY130" s="113"/>
      <c r="GZ130" s="113"/>
      <c r="HA130" s="113"/>
      <c r="HB130" s="113"/>
      <c r="HC130" s="113"/>
      <c r="HD130" s="113"/>
      <c r="HE130" s="113"/>
      <c r="HF130" s="113"/>
      <c r="HG130" s="113"/>
      <c r="HH130" s="113"/>
      <c r="HI130" s="113"/>
      <c r="HJ130" s="113"/>
      <c r="HK130" s="113"/>
      <c r="HL130" s="113"/>
      <c r="HM130" s="113"/>
      <c r="HN130" s="113"/>
      <c r="HO130" s="113"/>
      <c r="HP130" s="113"/>
      <c r="HQ130" s="113"/>
      <c r="HR130" s="113"/>
      <c r="HS130" s="113"/>
      <c r="HT130" s="113"/>
      <c r="HU130" s="113"/>
      <c r="HV130" s="113"/>
      <c r="HW130" s="113"/>
      <c r="HX130" s="113"/>
      <c r="HY130" s="113"/>
      <c r="HZ130" s="113"/>
      <c r="IA130" s="113"/>
      <c r="IB130" s="113"/>
      <c r="IC130" s="113"/>
      <c r="ID130" s="113"/>
      <c r="IE130" s="113"/>
      <c r="IF130" s="113"/>
      <c r="IG130" s="113"/>
      <c r="IH130" s="113"/>
      <c r="II130" s="113"/>
      <c r="IJ130" s="113"/>
      <c r="IK130" s="113"/>
      <c r="IL130" s="113"/>
      <c r="IM130" s="113"/>
      <c r="IN130" s="113"/>
      <c r="IO130" s="113"/>
      <c r="IP130" s="113"/>
      <c r="IQ130" s="113"/>
      <c r="IR130" s="113"/>
      <c r="IS130" s="113"/>
      <c r="IT130" s="113"/>
      <c r="IU130" s="113"/>
      <c r="IV130" s="113"/>
    </row>
    <row r="131" spans="1:256" ht="31.2" customHeight="1">
      <c r="A131" s="116"/>
      <c r="B131" s="117"/>
      <c r="C131" s="294">
        <v>2018</v>
      </c>
      <c r="D131" s="294"/>
      <c r="E131" s="118" t="s">
        <v>1323</v>
      </c>
      <c r="F131" s="295" t="s">
        <v>1322</v>
      </c>
      <c r="G131" s="295"/>
      <c r="H131" s="295"/>
      <c r="I131" s="118" t="s">
        <v>450</v>
      </c>
      <c r="J131" s="295" t="s">
        <v>17</v>
      </c>
      <c r="K131" s="295"/>
      <c r="L131" s="119" t="s">
        <v>18</v>
      </c>
      <c r="M131" s="119">
        <v>3</v>
      </c>
      <c r="N131" s="294" t="s">
        <v>19</v>
      </c>
      <c r="O131" s="294"/>
      <c r="P131" s="294"/>
      <c r="Q131" s="119" t="s">
        <v>18</v>
      </c>
      <c r="R131" s="120"/>
      <c r="S131" s="120"/>
      <c r="T131" s="120">
        <f>T134</f>
        <v>0</v>
      </c>
      <c r="U131" s="120">
        <f>U132+U133+U134+U135</f>
        <v>2500</v>
      </c>
      <c r="V131" s="120"/>
      <c r="W131" s="120">
        <f t="shared" si="1"/>
        <v>2500</v>
      </c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116"/>
      <c r="AV131" s="116"/>
      <c r="AW131" s="116"/>
      <c r="AX131" s="116"/>
      <c r="AY131" s="116"/>
      <c r="AZ131" s="116"/>
      <c r="BA131" s="116"/>
      <c r="BB131" s="116"/>
      <c r="BC131" s="116"/>
      <c r="BD131" s="116"/>
      <c r="BE131" s="116"/>
      <c r="BF131" s="116"/>
      <c r="BG131" s="116"/>
      <c r="BH131" s="116"/>
      <c r="BI131" s="116"/>
      <c r="BJ131" s="116"/>
      <c r="BK131" s="116"/>
      <c r="BL131" s="116"/>
      <c r="BM131" s="116"/>
      <c r="BN131" s="116"/>
      <c r="BO131" s="116"/>
      <c r="BP131" s="116"/>
      <c r="BQ131" s="116"/>
      <c r="BR131" s="116"/>
      <c r="BS131" s="116"/>
      <c r="BT131" s="116"/>
      <c r="BU131" s="116"/>
      <c r="BV131" s="116"/>
      <c r="BW131" s="116"/>
      <c r="BX131" s="116"/>
      <c r="BY131" s="116"/>
      <c r="BZ131" s="116"/>
      <c r="CA131" s="116"/>
      <c r="CB131" s="116"/>
      <c r="CC131" s="116"/>
      <c r="CD131" s="116"/>
      <c r="CE131" s="116"/>
      <c r="CF131" s="116"/>
      <c r="CG131" s="116"/>
      <c r="CH131" s="116"/>
      <c r="CI131" s="116"/>
      <c r="CJ131" s="116"/>
      <c r="CK131" s="116"/>
      <c r="CL131" s="116"/>
      <c r="CM131" s="116"/>
      <c r="CN131" s="116"/>
      <c r="CO131" s="116"/>
      <c r="CP131" s="116"/>
      <c r="CQ131" s="116"/>
      <c r="CR131" s="116"/>
      <c r="CS131" s="116"/>
      <c r="CT131" s="116"/>
      <c r="CU131" s="116"/>
      <c r="CV131" s="116"/>
      <c r="CW131" s="116"/>
      <c r="CX131" s="116"/>
      <c r="CY131" s="116"/>
      <c r="CZ131" s="116"/>
      <c r="DA131" s="116"/>
      <c r="DB131" s="116"/>
      <c r="DC131" s="116"/>
      <c r="DD131" s="116"/>
      <c r="DE131" s="116"/>
      <c r="DF131" s="116"/>
      <c r="DG131" s="116"/>
      <c r="DH131" s="116"/>
      <c r="DI131" s="116"/>
      <c r="DJ131" s="116"/>
      <c r="DK131" s="116"/>
      <c r="DL131" s="116"/>
      <c r="DM131" s="116"/>
      <c r="DN131" s="116"/>
      <c r="DO131" s="116"/>
      <c r="DP131" s="116"/>
      <c r="DQ131" s="116"/>
      <c r="DR131" s="116"/>
      <c r="DS131" s="116"/>
      <c r="DT131" s="116"/>
      <c r="DU131" s="116"/>
      <c r="DV131" s="116"/>
      <c r="DW131" s="116"/>
      <c r="DX131" s="116"/>
      <c r="DY131" s="116"/>
      <c r="DZ131" s="116"/>
      <c r="EA131" s="116"/>
      <c r="EB131" s="116"/>
      <c r="EC131" s="116"/>
      <c r="ED131" s="116"/>
      <c r="EE131" s="116"/>
      <c r="EF131" s="116"/>
      <c r="EG131" s="116"/>
      <c r="EH131" s="116"/>
      <c r="EI131" s="116"/>
      <c r="EJ131" s="116"/>
      <c r="EK131" s="116"/>
      <c r="EL131" s="116"/>
      <c r="EM131" s="116"/>
      <c r="EN131" s="116"/>
      <c r="EO131" s="116"/>
      <c r="EP131" s="116"/>
      <c r="EQ131" s="116"/>
      <c r="ER131" s="116"/>
      <c r="ES131" s="116"/>
      <c r="ET131" s="116"/>
      <c r="EU131" s="116"/>
      <c r="EV131" s="116"/>
      <c r="EW131" s="116"/>
      <c r="EX131" s="116"/>
      <c r="EY131" s="116"/>
      <c r="EZ131" s="116"/>
      <c r="FA131" s="116"/>
      <c r="FB131" s="116"/>
      <c r="FC131" s="116"/>
      <c r="FD131" s="116"/>
      <c r="FE131" s="116"/>
      <c r="FF131" s="116"/>
      <c r="FG131" s="116"/>
      <c r="FH131" s="116"/>
      <c r="FI131" s="116"/>
      <c r="FJ131" s="116"/>
      <c r="FK131" s="116"/>
      <c r="FL131" s="116"/>
      <c r="FM131" s="116"/>
      <c r="FN131" s="116"/>
      <c r="FO131" s="116"/>
      <c r="FP131" s="116"/>
      <c r="FQ131" s="116"/>
      <c r="FR131" s="116"/>
      <c r="FS131" s="116"/>
      <c r="FT131" s="116"/>
      <c r="FU131" s="116"/>
      <c r="FV131" s="116"/>
      <c r="FW131" s="116"/>
      <c r="FX131" s="116"/>
      <c r="FY131" s="116"/>
      <c r="FZ131" s="116"/>
      <c r="GA131" s="116"/>
      <c r="GB131" s="116"/>
      <c r="GC131" s="116"/>
      <c r="GD131" s="116"/>
      <c r="GE131" s="116"/>
      <c r="GF131" s="116"/>
      <c r="GG131" s="116"/>
      <c r="GH131" s="116"/>
      <c r="GI131" s="116"/>
      <c r="GJ131" s="116"/>
      <c r="GK131" s="116"/>
      <c r="GL131" s="116"/>
      <c r="GM131" s="116"/>
      <c r="GN131" s="116"/>
      <c r="GO131" s="116"/>
      <c r="GP131" s="116"/>
      <c r="GQ131" s="116"/>
      <c r="GR131" s="116"/>
      <c r="GS131" s="116"/>
      <c r="GT131" s="116"/>
      <c r="GU131" s="116"/>
      <c r="GV131" s="116"/>
      <c r="GW131" s="116"/>
      <c r="GX131" s="116"/>
      <c r="GY131" s="116"/>
      <c r="GZ131" s="116"/>
      <c r="HA131" s="116"/>
      <c r="HB131" s="116"/>
      <c r="HC131" s="116"/>
      <c r="HD131" s="116"/>
      <c r="HE131" s="116"/>
      <c r="HF131" s="116"/>
      <c r="HG131" s="116"/>
      <c r="HH131" s="116"/>
      <c r="HI131" s="116"/>
      <c r="HJ131" s="116"/>
      <c r="HK131" s="116"/>
      <c r="HL131" s="116"/>
      <c r="HM131" s="116"/>
      <c r="HN131" s="116"/>
      <c r="HO131" s="116"/>
      <c r="HP131" s="116"/>
      <c r="HQ131" s="116"/>
      <c r="HR131" s="116"/>
      <c r="HS131" s="116"/>
      <c r="HT131" s="116"/>
      <c r="HU131" s="116"/>
      <c r="HV131" s="116"/>
      <c r="HW131" s="116"/>
      <c r="HX131" s="116"/>
      <c r="HY131" s="116"/>
      <c r="HZ131" s="116"/>
      <c r="IA131" s="116"/>
      <c r="IB131" s="116"/>
      <c r="IC131" s="116"/>
      <c r="ID131" s="116"/>
      <c r="IE131" s="116"/>
      <c r="IF131" s="116"/>
      <c r="IG131" s="116"/>
      <c r="IH131" s="116"/>
      <c r="II131" s="116"/>
      <c r="IJ131" s="116"/>
      <c r="IK131" s="116"/>
      <c r="IL131" s="116"/>
      <c r="IM131" s="116"/>
      <c r="IN131" s="116"/>
      <c r="IO131" s="116"/>
      <c r="IP131" s="116"/>
      <c r="IQ131" s="116"/>
      <c r="IR131" s="116"/>
      <c r="IS131" s="116"/>
      <c r="IT131" s="116"/>
      <c r="IU131" s="116"/>
      <c r="IV131" s="116"/>
    </row>
    <row r="132" spans="1:256" ht="31.2" customHeight="1">
      <c r="B132" s="101"/>
      <c r="C132" s="292">
        <v>2018</v>
      </c>
      <c r="D132" s="292"/>
      <c r="E132" s="105" t="s">
        <v>1321</v>
      </c>
      <c r="F132" s="293" t="s">
        <v>1320</v>
      </c>
      <c r="G132" s="293"/>
      <c r="H132" s="293"/>
      <c r="I132" s="105" t="s">
        <v>450</v>
      </c>
      <c r="J132" s="293" t="s">
        <v>17</v>
      </c>
      <c r="K132" s="293"/>
      <c r="L132" s="106" t="s">
        <v>29</v>
      </c>
      <c r="M132" s="106">
        <v>4</v>
      </c>
      <c r="N132" s="292" t="s">
        <v>19</v>
      </c>
      <c r="O132" s="292"/>
      <c r="P132" s="292"/>
      <c r="Q132" s="106" t="s">
        <v>29</v>
      </c>
      <c r="W132" s="122">
        <f t="shared" ref="W132:W195" si="2">R132+S132+T132+U132+V132</f>
        <v>0</v>
      </c>
    </row>
    <row r="133" spans="1:256" ht="31.2" customHeight="1">
      <c r="B133" s="101"/>
      <c r="C133" s="292">
        <v>2018</v>
      </c>
      <c r="D133" s="292"/>
      <c r="E133" s="105" t="s">
        <v>1319</v>
      </c>
      <c r="F133" s="293" t="s">
        <v>1318</v>
      </c>
      <c r="G133" s="293"/>
      <c r="H133" s="293"/>
      <c r="I133" s="105" t="s">
        <v>450</v>
      </c>
      <c r="J133" s="293" t="s">
        <v>17</v>
      </c>
      <c r="K133" s="293"/>
      <c r="L133" s="106" t="s">
        <v>29</v>
      </c>
      <c r="M133" s="106">
        <v>4</v>
      </c>
      <c r="N133" s="292" t="s">
        <v>19</v>
      </c>
      <c r="O133" s="292"/>
      <c r="P133" s="292"/>
      <c r="Q133" s="106" t="s">
        <v>18</v>
      </c>
      <c r="W133" s="122">
        <f t="shared" si="2"/>
        <v>0</v>
      </c>
    </row>
    <row r="134" spans="1:256" ht="31.2" customHeight="1">
      <c r="B134" s="101"/>
      <c r="C134" s="292">
        <v>2018</v>
      </c>
      <c r="D134" s="292"/>
      <c r="E134" s="105" t="s">
        <v>1317</v>
      </c>
      <c r="F134" s="293" t="s">
        <v>1316</v>
      </c>
      <c r="G134" s="293"/>
      <c r="H134" s="293"/>
      <c r="I134" s="105" t="s">
        <v>450</v>
      </c>
      <c r="J134" s="293" t="s">
        <v>17</v>
      </c>
      <c r="K134" s="293"/>
      <c r="L134" s="106" t="s">
        <v>29</v>
      </c>
      <c r="M134" s="106">
        <v>4</v>
      </c>
      <c r="N134" s="292" t="s">
        <v>19</v>
      </c>
      <c r="O134" s="292"/>
      <c r="P134" s="292"/>
      <c r="Q134" s="106" t="s">
        <v>29</v>
      </c>
      <c r="U134" s="122">
        <v>2500</v>
      </c>
      <c r="W134" s="122">
        <f t="shared" si="2"/>
        <v>2500</v>
      </c>
    </row>
    <row r="135" spans="1:256" ht="31.2" customHeight="1">
      <c r="B135" s="101"/>
      <c r="C135" s="292">
        <v>2018</v>
      </c>
      <c r="D135" s="292"/>
      <c r="E135" s="105" t="s">
        <v>1315</v>
      </c>
      <c r="F135" s="293" t="s">
        <v>1314</v>
      </c>
      <c r="G135" s="293"/>
      <c r="H135" s="293"/>
      <c r="I135" s="105" t="s">
        <v>450</v>
      </c>
      <c r="J135" s="293" t="s">
        <v>17</v>
      </c>
      <c r="K135" s="293"/>
      <c r="L135" s="106" t="s">
        <v>29</v>
      </c>
      <c r="M135" s="106">
        <v>4</v>
      </c>
      <c r="N135" s="292" t="s">
        <v>19</v>
      </c>
      <c r="O135" s="292"/>
      <c r="P135" s="292"/>
      <c r="Q135" s="106" t="s">
        <v>18</v>
      </c>
      <c r="W135" s="122">
        <f t="shared" si="2"/>
        <v>0</v>
      </c>
    </row>
    <row r="136" spans="1:256" ht="31.2" customHeight="1">
      <c r="A136" s="116"/>
      <c r="B136" s="117"/>
      <c r="C136" s="294">
        <v>2018</v>
      </c>
      <c r="D136" s="294"/>
      <c r="E136" s="118" t="s">
        <v>1313</v>
      </c>
      <c r="F136" s="295" t="s">
        <v>1312</v>
      </c>
      <c r="G136" s="295"/>
      <c r="H136" s="295"/>
      <c r="I136" s="118" t="s">
        <v>450</v>
      </c>
      <c r="J136" s="295" t="s">
        <v>17</v>
      </c>
      <c r="K136" s="295"/>
      <c r="L136" s="119" t="s">
        <v>18</v>
      </c>
      <c r="M136" s="119">
        <v>3</v>
      </c>
      <c r="N136" s="294" t="s">
        <v>19</v>
      </c>
      <c r="O136" s="294"/>
      <c r="P136" s="294"/>
      <c r="Q136" s="119" t="s">
        <v>18</v>
      </c>
      <c r="R136" s="120"/>
      <c r="S136" s="120"/>
      <c r="T136" s="120"/>
      <c r="U136" s="120"/>
      <c r="V136" s="120"/>
      <c r="W136" s="120">
        <f t="shared" si="2"/>
        <v>0</v>
      </c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6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116"/>
      <c r="AY136" s="116"/>
      <c r="AZ136" s="116"/>
      <c r="BA136" s="116"/>
      <c r="BB136" s="116"/>
      <c r="BC136" s="116"/>
      <c r="BD136" s="116"/>
      <c r="BE136" s="116"/>
      <c r="BF136" s="116"/>
      <c r="BG136" s="116"/>
      <c r="BH136" s="116"/>
      <c r="BI136" s="116"/>
      <c r="BJ136" s="116"/>
      <c r="BK136" s="116"/>
      <c r="BL136" s="116"/>
      <c r="BM136" s="116"/>
      <c r="BN136" s="116"/>
      <c r="BO136" s="116"/>
      <c r="BP136" s="116"/>
      <c r="BQ136" s="116"/>
      <c r="BR136" s="116"/>
      <c r="BS136" s="116"/>
      <c r="BT136" s="116"/>
      <c r="BU136" s="116"/>
      <c r="BV136" s="116"/>
      <c r="BW136" s="116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  <c r="CP136" s="116"/>
      <c r="CQ136" s="116"/>
      <c r="CR136" s="116"/>
      <c r="CS136" s="116"/>
      <c r="CT136" s="116"/>
      <c r="CU136" s="116"/>
      <c r="CV136" s="116"/>
      <c r="CW136" s="116"/>
      <c r="CX136" s="116"/>
      <c r="CY136" s="116"/>
      <c r="CZ136" s="116"/>
      <c r="DA136" s="116"/>
      <c r="DB136" s="116"/>
      <c r="DC136" s="116"/>
      <c r="DD136" s="116"/>
      <c r="DE136" s="116"/>
      <c r="DF136" s="116"/>
      <c r="DG136" s="116"/>
      <c r="DH136" s="116"/>
      <c r="DI136" s="116"/>
      <c r="DJ136" s="116"/>
      <c r="DK136" s="116"/>
      <c r="DL136" s="116"/>
      <c r="DM136" s="116"/>
      <c r="DN136" s="116"/>
      <c r="DO136" s="116"/>
      <c r="DP136" s="116"/>
      <c r="DQ136" s="116"/>
      <c r="DR136" s="116"/>
      <c r="DS136" s="116"/>
      <c r="DT136" s="116"/>
      <c r="DU136" s="116"/>
      <c r="DV136" s="116"/>
      <c r="DW136" s="116"/>
      <c r="DX136" s="116"/>
      <c r="DY136" s="116"/>
      <c r="DZ136" s="116"/>
      <c r="EA136" s="116"/>
      <c r="EB136" s="116"/>
      <c r="EC136" s="116"/>
      <c r="ED136" s="116"/>
      <c r="EE136" s="116"/>
      <c r="EF136" s="116"/>
      <c r="EG136" s="116"/>
      <c r="EH136" s="116"/>
      <c r="EI136" s="116"/>
      <c r="EJ136" s="116"/>
      <c r="EK136" s="116"/>
      <c r="EL136" s="116"/>
      <c r="EM136" s="116"/>
      <c r="EN136" s="116"/>
      <c r="EO136" s="116"/>
      <c r="EP136" s="116"/>
      <c r="EQ136" s="116"/>
      <c r="ER136" s="116"/>
      <c r="ES136" s="116"/>
      <c r="ET136" s="116"/>
      <c r="EU136" s="116"/>
      <c r="EV136" s="116"/>
      <c r="EW136" s="116"/>
      <c r="EX136" s="116"/>
      <c r="EY136" s="116"/>
      <c r="EZ136" s="116"/>
      <c r="FA136" s="116"/>
      <c r="FB136" s="116"/>
      <c r="FC136" s="116"/>
      <c r="FD136" s="116"/>
      <c r="FE136" s="116"/>
      <c r="FF136" s="116"/>
      <c r="FG136" s="116"/>
      <c r="FH136" s="116"/>
      <c r="FI136" s="116"/>
      <c r="FJ136" s="116"/>
      <c r="FK136" s="116"/>
      <c r="FL136" s="116"/>
      <c r="FM136" s="116"/>
      <c r="FN136" s="116"/>
      <c r="FO136" s="116"/>
      <c r="FP136" s="116"/>
      <c r="FQ136" s="116"/>
      <c r="FR136" s="116"/>
      <c r="FS136" s="116"/>
      <c r="FT136" s="116"/>
      <c r="FU136" s="116"/>
      <c r="FV136" s="116"/>
      <c r="FW136" s="116"/>
      <c r="FX136" s="116"/>
      <c r="FY136" s="116"/>
      <c r="FZ136" s="116"/>
      <c r="GA136" s="116"/>
      <c r="GB136" s="116"/>
      <c r="GC136" s="116"/>
      <c r="GD136" s="116"/>
      <c r="GE136" s="116"/>
      <c r="GF136" s="116"/>
      <c r="GG136" s="116"/>
      <c r="GH136" s="116"/>
      <c r="GI136" s="116"/>
      <c r="GJ136" s="116"/>
      <c r="GK136" s="116"/>
      <c r="GL136" s="116"/>
      <c r="GM136" s="116"/>
      <c r="GN136" s="116"/>
      <c r="GO136" s="116"/>
      <c r="GP136" s="116"/>
      <c r="GQ136" s="116"/>
      <c r="GR136" s="116"/>
      <c r="GS136" s="116"/>
      <c r="GT136" s="116"/>
      <c r="GU136" s="116"/>
      <c r="GV136" s="116"/>
      <c r="GW136" s="116"/>
      <c r="GX136" s="116"/>
      <c r="GY136" s="116"/>
      <c r="GZ136" s="116"/>
      <c r="HA136" s="116"/>
      <c r="HB136" s="116"/>
      <c r="HC136" s="116"/>
      <c r="HD136" s="116"/>
      <c r="HE136" s="116"/>
      <c r="HF136" s="116"/>
      <c r="HG136" s="116"/>
      <c r="HH136" s="116"/>
      <c r="HI136" s="116"/>
      <c r="HJ136" s="116"/>
      <c r="HK136" s="116"/>
      <c r="HL136" s="116"/>
      <c r="HM136" s="116"/>
      <c r="HN136" s="116"/>
      <c r="HO136" s="116"/>
      <c r="HP136" s="116"/>
      <c r="HQ136" s="116"/>
      <c r="HR136" s="116"/>
      <c r="HS136" s="116"/>
      <c r="HT136" s="116"/>
      <c r="HU136" s="116"/>
      <c r="HV136" s="116"/>
      <c r="HW136" s="116"/>
      <c r="HX136" s="116"/>
      <c r="HY136" s="116"/>
      <c r="HZ136" s="116"/>
      <c r="IA136" s="116"/>
      <c r="IB136" s="116"/>
      <c r="IC136" s="116"/>
      <c r="ID136" s="116"/>
      <c r="IE136" s="116"/>
      <c r="IF136" s="116"/>
      <c r="IG136" s="116"/>
      <c r="IH136" s="116"/>
      <c r="II136" s="116"/>
      <c r="IJ136" s="116"/>
      <c r="IK136" s="116"/>
      <c r="IL136" s="116"/>
      <c r="IM136" s="116"/>
      <c r="IN136" s="116"/>
      <c r="IO136" s="116"/>
      <c r="IP136" s="116"/>
      <c r="IQ136" s="116"/>
      <c r="IR136" s="116"/>
      <c r="IS136" s="116"/>
      <c r="IT136" s="116"/>
      <c r="IU136" s="116"/>
      <c r="IV136" s="116"/>
    </row>
    <row r="137" spans="1:256" ht="31.2" customHeight="1">
      <c r="A137" s="124"/>
      <c r="C137" s="292">
        <v>2018</v>
      </c>
      <c r="D137" s="292"/>
      <c r="E137" s="105" t="s">
        <v>1311</v>
      </c>
      <c r="F137" s="293" t="s">
        <v>1310</v>
      </c>
      <c r="G137" s="293"/>
      <c r="H137" s="293"/>
      <c r="I137" s="105" t="s">
        <v>450</v>
      </c>
      <c r="J137" s="293" t="s">
        <v>17</v>
      </c>
      <c r="K137" s="293"/>
      <c r="L137" s="106" t="s">
        <v>29</v>
      </c>
      <c r="M137" s="106">
        <v>4</v>
      </c>
      <c r="N137" s="292" t="s">
        <v>19</v>
      </c>
      <c r="O137" s="292"/>
      <c r="P137" s="292"/>
      <c r="Q137" s="106" t="s">
        <v>29</v>
      </c>
      <c r="W137" s="122">
        <f t="shared" si="2"/>
        <v>0</v>
      </c>
    </row>
    <row r="138" spans="1:256" ht="31.2" customHeight="1">
      <c r="A138" s="113"/>
      <c r="B138" s="114"/>
      <c r="C138" s="289">
        <v>2018</v>
      </c>
      <c r="D138" s="289"/>
      <c r="E138" s="110" t="s">
        <v>1309</v>
      </c>
      <c r="F138" s="290" t="s">
        <v>1308</v>
      </c>
      <c r="G138" s="290"/>
      <c r="H138" s="290"/>
      <c r="I138" s="110" t="s">
        <v>450</v>
      </c>
      <c r="J138" s="290" t="s">
        <v>17</v>
      </c>
      <c r="K138" s="290"/>
      <c r="L138" s="111" t="s">
        <v>18</v>
      </c>
      <c r="M138" s="111">
        <v>2</v>
      </c>
      <c r="N138" s="289" t="s">
        <v>19</v>
      </c>
      <c r="O138" s="289"/>
      <c r="P138" s="289"/>
      <c r="Q138" s="111" t="s">
        <v>18</v>
      </c>
      <c r="R138" s="115"/>
      <c r="S138" s="115"/>
      <c r="T138" s="115"/>
      <c r="U138" s="115">
        <f>U139+U153+U166+U174+U185+U193+U198+U204+U232+U241+U246+U256+U261+U271+U276+U285+U287+U290+U312</f>
        <v>8500</v>
      </c>
      <c r="V138" s="115"/>
      <c r="W138" s="115">
        <f t="shared" si="2"/>
        <v>8500</v>
      </c>
      <c r="X138" s="113"/>
      <c r="Y138" s="113"/>
      <c r="Z138" s="113"/>
      <c r="AA138" s="113"/>
      <c r="AB138" s="113"/>
      <c r="AC138" s="113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13"/>
      <c r="AN138" s="113"/>
      <c r="AO138" s="113"/>
      <c r="AP138" s="113"/>
      <c r="AQ138" s="113"/>
      <c r="AR138" s="113"/>
      <c r="AS138" s="113"/>
      <c r="AT138" s="113"/>
      <c r="AU138" s="113"/>
      <c r="AV138" s="113"/>
      <c r="AW138" s="113"/>
      <c r="AX138" s="113"/>
      <c r="AY138" s="113"/>
      <c r="AZ138" s="113"/>
      <c r="BA138" s="113"/>
      <c r="BB138" s="113"/>
      <c r="BC138" s="113"/>
      <c r="BD138" s="113"/>
      <c r="BE138" s="113"/>
      <c r="BF138" s="113"/>
      <c r="BG138" s="113"/>
      <c r="BH138" s="113"/>
      <c r="BI138" s="113"/>
      <c r="BJ138" s="113"/>
      <c r="BK138" s="113"/>
      <c r="BL138" s="113"/>
      <c r="BM138" s="113"/>
      <c r="BN138" s="113"/>
      <c r="BO138" s="113"/>
      <c r="BP138" s="113"/>
      <c r="BQ138" s="113"/>
      <c r="BR138" s="113"/>
      <c r="BS138" s="113"/>
      <c r="BT138" s="113"/>
      <c r="BU138" s="113"/>
      <c r="BV138" s="113"/>
      <c r="BW138" s="113"/>
      <c r="BX138" s="113"/>
      <c r="BY138" s="113"/>
      <c r="BZ138" s="113"/>
      <c r="CA138" s="113"/>
      <c r="CB138" s="113"/>
      <c r="CC138" s="113"/>
      <c r="CD138" s="113"/>
      <c r="CE138" s="113"/>
      <c r="CF138" s="113"/>
      <c r="CG138" s="113"/>
      <c r="CH138" s="113"/>
      <c r="CI138" s="113"/>
      <c r="CJ138" s="113"/>
      <c r="CK138" s="113"/>
      <c r="CL138" s="113"/>
      <c r="CM138" s="113"/>
      <c r="CN138" s="113"/>
      <c r="CO138" s="113"/>
      <c r="CP138" s="113"/>
      <c r="CQ138" s="113"/>
      <c r="CR138" s="113"/>
      <c r="CS138" s="113"/>
      <c r="CT138" s="113"/>
      <c r="CU138" s="113"/>
      <c r="CV138" s="113"/>
      <c r="CW138" s="113"/>
      <c r="CX138" s="113"/>
      <c r="CY138" s="113"/>
      <c r="CZ138" s="113"/>
      <c r="DA138" s="113"/>
      <c r="DB138" s="113"/>
      <c r="DC138" s="113"/>
      <c r="DD138" s="113"/>
      <c r="DE138" s="113"/>
      <c r="DF138" s="113"/>
      <c r="DG138" s="113"/>
      <c r="DH138" s="113"/>
      <c r="DI138" s="113"/>
      <c r="DJ138" s="113"/>
      <c r="DK138" s="113"/>
      <c r="DL138" s="113"/>
      <c r="DM138" s="113"/>
      <c r="DN138" s="113"/>
      <c r="DO138" s="113"/>
      <c r="DP138" s="113"/>
      <c r="DQ138" s="113"/>
      <c r="DR138" s="113"/>
      <c r="DS138" s="113"/>
      <c r="DT138" s="113"/>
      <c r="DU138" s="113"/>
      <c r="DV138" s="113"/>
      <c r="DW138" s="113"/>
      <c r="DX138" s="113"/>
      <c r="DY138" s="113"/>
      <c r="DZ138" s="113"/>
      <c r="EA138" s="113"/>
      <c r="EB138" s="113"/>
      <c r="EC138" s="113"/>
      <c r="ED138" s="113"/>
      <c r="EE138" s="113"/>
      <c r="EF138" s="113"/>
      <c r="EG138" s="113"/>
      <c r="EH138" s="113"/>
      <c r="EI138" s="113"/>
      <c r="EJ138" s="113"/>
      <c r="EK138" s="113"/>
      <c r="EL138" s="113"/>
      <c r="EM138" s="113"/>
      <c r="EN138" s="113"/>
      <c r="EO138" s="113"/>
      <c r="EP138" s="113"/>
      <c r="EQ138" s="113"/>
      <c r="ER138" s="113"/>
      <c r="ES138" s="113"/>
      <c r="ET138" s="113"/>
      <c r="EU138" s="113"/>
      <c r="EV138" s="113"/>
      <c r="EW138" s="113"/>
      <c r="EX138" s="113"/>
      <c r="EY138" s="113"/>
      <c r="EZ138" s="113"/>
      <c r="FA138" s="113"/>
      <c r="FB138" s="113"/>
      <c r="FC138" s="113"/>
      <c r="FD138" s="113"/>
      <c r="FE138" s="113"/>
      <c r="FF138" s="113"/>
      <c r="FG138" s="113"/>
      <c r="FH138" s="113"/>
      <c r="FI138" s="113"/>
      <c r="FJ138" s="113"/>
      <c r="FK138" s="113"/>
      <c r="FL138" s="113"/>
      <c r="FM138" s="113"/>
      <c r="FN138" s="113"/>
      <c r="FO138" s="113"/>
      <c r="FP138" s="113"/>
      <c r="FQ138" s="113"/>
      <c r="FR138" s="113"/>
      <c r="FS138" s="113"/>
      <c r="FT138" s="113"/>
      <c r="FU138" s="113"/>
      <c r="FV138" s="113"/>
      <c r="FW138" s="113"/>
      <c r="FX138" s="113"/>
      <c r="FY138" s="113"/>
      <c r="FZ138" s="113"/>
      <c r="GA138" s="113"/>
      <c r="GB138" s="113"/>
      <c r="GC138" s="113"/>
      <c r="GD138" s="113"/>
      <c r="GE138" s="113"/>
      <c r="GF138" s="113"/>
      <c r="GG138" s="113"/>
      <c r="GH138" s="113"/>
      <c r="GI138" s="113"/>
      <c r="GJ138" s="113"/>
      <c r="GK138" s="113"/>
      <c r="GL138" s="113"/>
      <c r="GM138" s="113"/>
      <c r="GN138" s="113"/>
      <c r="GO138" s="113"/>
      <c r="GP138" s="113"/>
      <c r="GQ138" s="113"/>
      <c r="GR138" s="113"/>
      <c r="GS138" s="113"/>
      <c r="GT138" s="113"/>
      <c r="GU138" s="113"/>
      <c r="GV138" s="113"/>
      <c r="GW138" s="113"/>
      <c r="GX138" s="113"/>
      <c r="GY138" s="113"/>
      <c r="GZ138" s="113"/>
      <c r="HA138" s="113"/>
      <c r="HB138" s="113"/>
      <c r="HC138" s="113"/>
      <c r="HD138" s="113"/>
      <c r="HE138" s="113"/>
      <c r="HF138" s="113"/>
      <c r="HG138" s="113"/>
      <c r="HH138" s="113"/>
      <c r="HI138" s="113"/>
      <c r="HJ138" s="113"/>
      <c r="HK138" s="113"/>
      <c r="HL138" s="113"/>
      <c r="HM138" s="113"/>
      <c r="HN138" s="113"/>
      <c r="HO138" s="113"/>
      <c r="HP138" s="113"/>
      <c r="HQ138" s="113"/>
      <c r="HR138" s="113"/>
      <c r="HS138" s="113"/>
      <c r="HT138" s="113"/>
      <c r="HU138" s="113"/>
      <c r="HV138" s="113"/>
      <c r="HW138" s="113"/>
      <c r="HX138" s="113"/>
      <c r="HY138" s="113"/>
      <c r="HZ138" s="113"/>
      <c r="IA138" s="113"/>
      <c r="IB138" s="113"/>
      <c r="IC138" s="113"/>
      <c r="ID138" s="113"/>
      <c r="IE138" s="113"/>
      <c r="IF138" s="113"/>
      <c r="IG138" s="113"/>
      <c r="IH138" s="113"/>
      <c r="II138" s="113"/>
      <c r="IJ138" s="113"/>
      <c r="IK138" s="113"/>
      <c r="IL138" s="113"/>
      <c r="IM138" s="113"/>
      <c r="IN138" s="113"/>
      <c r="IO138" s="113"/>
      <c r="IP138" s="113"/>
      <c r="IQ138" s="113"/>
      <c r="IR138" s="113"/>
      <c r="IS138" s="113"/>
      <c r="IT138" s="113"/>
      <c r="IU138" s="113"/>
      <c r="IV138" s="113"/>
    </row>
    <row r="139" spans="1:256" ht="31.2" customHeight="1">
      <c r="A139" s="116"/>
      <c r="B139" s="117"/>
      <c r="C139" s="294">
        <v>2018</v>
      </c>
      <c r="D139" s="294"/>
      <c r="E139" s="118" t="s">
        <v>1307</v>
      </c>
      <c r="F139" s="295" t="s">
        <v>1305</v>
      </c>
      <c r="G139" s="295"/>
      <c r="H139" s="295"/>
      <c r="I139" s="118" t="s">
        <v>450</v>
      </c>
      <c r="J139" s="295" t="s">
        <v>17</v>
      </c>
      <c r="K139" s="295"/>
      <c r="L139" s="119" t="s">
        <v>18</v>
      </c>
      <c r="M139" s="119">
        <v>3</v>
      </c>
      <c r="N139" s="294" t="s">
        <v>19</v>
      </c>
      <c r="O139" s="294"/>
      <c r="P139" s="294"/>
      <c r="Q139" s="119" t="s">
        <v>18</v>
      </c>
      <c r="R139" s="120"/>
      <c r="S139" s="120"/>
      <c r="T139" s="120"/>
      <c r="U139" s="120"/>
      <c r="V139" s="120"/>
      <c r="W139" s="120">
        <f t="shared" si="2"/>
        <v>0</v>
      </c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6"/>
      <c r="AH139" s="116"/>
      <c r="AI139" s="116"/>
      <c r="AJ139" s="116"/>
      <c r="AK139" s="116"/>
      <c r="AL139" s="116"/>
      <c r="AM139" s="116"/>
      <c r="AN139" s="116"/>
      <c r="AO139" s="116"/>
      <c r="AP139" s="116"/>
      <c r="AQ139" s="116"/>
      <c r="AR139" s="116"/>
      <c r="AS139" s="116"/>
      <c r="AT139" s="116"/>
      <c r="AU139" s="116"/>
      <c r="AV139" s="116"/>
      <c r="AW139" s="116"/>
      <c r="AX139" s="116"/>
      <c r="AY139" s="116"/>
      <c r="AZ139" s="116"/>
      <c r="BA139" s="116"/>
      <c r="BB139" s="116"/>
      <c r="BC139" s="116"/>
      <c r="BD139" s="116"/>
      <c r="BE139" s="116"/>
      <c r="BF139" s="116"/>
      <c r="BG139" s="116"/>
      <c r="BH139" s="116"/>
      <c r="BI139" s="116"/>
      <c r="BJ139" s="116"/>
      <c r="BK139" s="116"/>
      <c r="BL139" s="116"/>
      <c r="BM139" s="116"/>
      <c r="BN139" s="116"/>
      <c r="BO139" s="116"/>
      <c r="BP139" s="116"/>
      <c r="BQ139" s="116"/>
      <c r="BR139" s="116"/>
      <c r="BS139" s="116"/>
      <c r="BT139" s="116"/>
      <c r="BU139" s="116"/>
      <c r="BV139" s="116"/>
      <c r="BW139" s="116"/>
      <c r="BX139" s="116"/>
      <c r="BY139" s="116"/>
      <c r="BZ139" s="116"/>
      <c r="CA139" s="116"/>
      <c r="CB139" s="116"/>
      <c r="CC139" s="116"/>
      <c r="CD139" s="116"/>
      <c r="CE139" s="116"/>
      <c r="CF139" s="116"/>
      <c r="CG139" s="116"/>
      <c r="CH139" s="116"/>
      <c r="CI139" s="116"/>
      <c r="CJ139" s="116"/>
      <c r="CK139" s="116"/>
      <c r="CL139" s="116"/>
      <c r="CM139" s="116"/>
      <c r="CN139" s="116"/>
      <c r="CO139" s="116"/>
      <c r="CP139" s="116"/>
      <c r="CQ139" s="116"/>
      <c r="CR139" s="116"/>
      <c r="CS139" s="116"/>
      <c r="CT139" s="116"/>
      <c r="CU139" s="116"/>
      <c r="CV139" s="116"/>
      <c r="CW139" s="116"/>
      <c r="CX139" s="116"/>
      <c r="CY139" s="116"/>
      <c r="CZ139" s="116"/>
      <c r="DA139" s="116"/>
      <c r="DB139" s="116"/>
      <c r="DC139" s="116"/>
      <c r="DD139" s="116"/>
      <c r="DE139" s="116"/>
      <c r="DF139" s="116"/>
      <c r="DG139" s="116"/>
      <c r="DH139" s="116"/>
      <c r="DI139" s="116"/>
      <c r="DJ139" s="116"/>
      <c r="DK139" s="116"/>
      <c r="DL139" s="116"/>
      <c r="DM139" s="116"/>
      <c r="DN139" s="116"/>
      <c r="DO139" s="116"/>
      <c r="DP139" s="116"/>
      <c r="DQ139" s="116"/>
      <c r="DR139" s="116"/>
      <c r="DS139" s="116"/>
      <c r="DT139" s="116"/>
      <c r="DU139" s="116"/>
      <c r="DV139" s="116"/>
      <c r="DW139" s="116"/>
      <c r="DX139" s="116"/>
      <c r="DY139" s="116"/>
      <c r="DZ139" s="116"/>
      <c r="EA139" s="116"/>
      <c r="EB139" s="116"/>
      <c r="EC139" s="116"/>
      <c r="ED139" s="116"/>
      <c r="EE139" s="116"/>
      <c r="EF139" s="116"/>
      <c r="EG139" s="116"/>
      <c r="EH139" s="116"/>
      <c r="EI139" s="116"/>
      <c r="EJ139" s="116"/>
      <c r="EK139" s="116"/>
      <c r="EL139" s="116"/>
      <c r="EM139" s="116"/>
      <c r="EN139" s="116"/>
      <c r="EO139" s="116"/>
      <c r="EP139" s="116"/>
      <c r="EQ139" s="116"/>
      <c r="ER139" s="116"/>
      <c r="ES139" s="116"/>
      <c r="ET139" s="116"/>
      <c r="EU139" s="116"/>
      <c r="EV139" s="116"/>
      <c r="EW139" s="116"/>
      <c r="EX139" s="116"/>
      <c r="EY139" s="116"/>
      <c r="EZ139" s="116"/>
      <c r="FA139" s="116"/>
      <c r="FB139" s="116"/>
      <c r="FC139" s="116"/>
      <c r="FD139" s="116"/>
      <c r="FE139" s="116"/>
      <c r="FF139" s="116"/>
      <c r="FG139" s="116"/>
      <c r="FH139" s="116"/>
      <c r="FI139" s="116"/>
      <c r="FJ139" s="116"/>
      <c r="FK139" s="116"/>
      <c r="FL139" s="116"/>
      <c r="FM139" s="116"/>
      <c r="FN139" s="116"/>
      <c r="FO139" s="116"/>
      <c r="FP139" s="116"/>
      <c r="FQ139" s="116"/>
      <c r="FR139" s="116"/>
      <c r="FS139" s="116"/>
      <c r="FT139" s="116"/>
      <c r="FU139" s="116"/>
      <c r="FV139" s="116"/>
      <c r="FW139" s="116"/>
      <c r="FX139" s="116"/>
      <c r="FY139" s="116"/>
      <c r="FZ139" s="116"/>
      <c r="GA139" s="116"/>
      <c r="GB139" s="116"/>
      <c r="GC139" s="116"/>
      <c r="GD139" s="116"/>
      <c r="GE139" s="116"/>
      <c r="GF139" s="116"/>
      <c r="GG139" s="116"/>
      <c r="GH139" s="116"/>
      <c r="GI139" s="116"/>
      <c r="GJ139" s="116"/>
      <c r="GK139" s="116"/>
      <c r="GL139" s="116"/>
      <c r="GM139" s="116"/>
      <c r="GN139" s="116"/>
      <c r="GO139" s="116"/>
      <c r="GP139" s="116"/>
      <c r="GQ139" s="116"/>
      <c r="GR139" s="116"/>
      <c r="GS139" s="116"/>
      <c r="GT139" s="116"/>
      <c r="GU139" s="116"/>
      <c r="GV139" s="116"/>
      <c r="GW139" s="116"/>
      <c r="GX139" s="116"/>
      <c r="GY139" s="116"/>
      <c r="GZ139" s="116"/>
      <c r="HA139" s="116"/>
      <c r="HB139" s="116"/>
      <c r="HC139" s="116"/>
      <c r="HD139" s="116"/>
      <c r="HE139" s="116"/>
      <c r="HF139" s="116"/>
      <c r="HG139" s="116"/>
      <c r="HH139" s="116"/>
      <c r="HI139" s="116"/>
      <c r="HJ139" s="116"/>
      <c r="HK139" s="116"/>
      <c r="HL139" s="116"/>
      <c r="HM139" s="116"/>
      <c r="HN139" s="116"/>
      <c r="HO139" s="116"/>
      <c r="HP139" s="116"/>
      <c r="HQ139" s="116"/>
      <c r="HR139" s="116"/>
      <c r="HS139" s="116"/>
      <c r="HT139" s="116"/>
      <c r="HU139" s="116"/>
      <c r="HV139" s="116"/>
      <c r="HW139" s="116"/>
      <c r="HX139" s="116"/>
      <c r="HY139" s="116"/>
      <c r="HZ139" s="116"/>
      <c r="IA139" s="116"/>
      <c r="IB139" s="116"/>
      <c r="IC139" s="116"/>
      <c r="ID139" s="116"/>
      <c r="IE139" s="116"/>
      <c r="IF139" s="116"/>
      <c r="IG139" s="116"/>
      <c r="IH139" s="116"/>
      <c r="II139" s="116"/>
      <c r="IJ139" s="116"/>
      <c r="IK139" s="116"/>
      <c r="IL139" s="116"/>
      <c r="IM139" s="116"/>
      <c r="IN139" s="116"/>
      <c r="IO139" s="116"/>
      <c r="IP139" s="116"/>
      <c r="IQ139" s="116"/>
      <c r="IR139" s="116"/>
      <c r="IS139" s="116"/>
      <c r="IT139" s="116"/>
      <c r="IU139" s="116"/>
      <c r="IV139" s="116"/>
    </row>
    <row r="140" spans="1:256" ht="31.2" customHeight="1">
      <c r="B140" s="101"/>
      <c r="C140" s="292">
        <v>2018</v>
      </c>
      <c r="D140" s="292"/>
      <c r="E140" s="105" t="s">
        <v>1306</v>
      </c>
      <c r="F140" s="293" t="s">
        <v>1305</v>
      </c>
      <c r="G140" s="293"/>
      <c r="H140" s="293"/>
      <c r="I140" s="105" t="s">
        <v>450</v>
      </c>
      <c r="J140" s="293" t="s">
        <v>17</v>
      </c>
      <c r="K140" s="293"/>
      <c r="L140" s="106" t="s">
        <v>18</v>
      </c>
      <c r="M140" s="106">
        <v>4</v>
      </c>
      <c r="N140" s="292" t="s">
        <v>19</v>
      </c>
      <c r="O140" s="292"/>
      <c r="P140" s="292"/>
      <c r="Q140" s="106" t="s">
        <v>18</v>
      </c>
      <c r="W140" s="122">
        <f t="shared" si="2"/>
        <v>0</v>
      </c>
    </row>
    <row r="141" spans="1:256" ht="31.2" customHeight="1">
      <c r="B141" s="124"/>
      <c r="C141" s="292">
        <v>2018</v>
      </c>
      <c r="D141" s="292"/>
      <c r="E141" s="105" t="s">
        <v>1304</v>
      </c>
      <c r="F141" s="293" t="s">
        <v>1303</v>
      </c>
      <c r="G141" s="293"/>
      <c r="H141" s="293"/>
      <c r="I141" s="105" t="s">
        <v>450</v>
      </c>
      <c r="J141" s="293" t="s">
        <v>17</v>
      </c>
      <c r="K141" s="293"/>
      <c r="L141" s="106" t="s">
        <v>29</v>
      </c>
      <c r="M141" s="106">
        <v>5</v>
      </c>
      <c r="N141" s="292" t="s">
        <v>19</v>
      </c>
      <c r="O141" s="292"/>
      <c r="P141" s="292"/>
      <c r="Q141" s="106" t="s">
        <v>18</v>
      </c>
      <c r="W141" s="122">
        <f t="shared" si="2"/>
        <v>0</v>
      </c>
    </row>
    <row r="142" spans="1:256" ht="31.2" customHeight="1">
      <c r="B142" s="124"/>
      <c r="C142" s="292">
        <v>2018</v>
      </c>
      <c r="D142" s="292"/>
      <c r="E142" s="105" t="s">
        <v>1302</v>
      </c>
      <c r="F142" s="293" t="s">
        <v>1301</v>
      </c>
      <c r="G142" s="293"/>
      <c r="H142" s="293"/>
      <c r="I142" s="105" t="s">
        <v>450</v>
      </c>
      <c r="J142" s="293" t="s">
        <v>17</v>
      </c>
      <c r="K142" s="293"/>
      <c r="L142" s="106" t="s">
        <v>29</v>
      </c>
      <c r="M142" s="106">
        <v>5</v>
      </c>
      <c r="N142" s="292" t="s">
        <v>19</v>
      </c>
      <c r="O142" s="292"/>
      <c r="P142" s="292"/>
      <c r="Q142" s="106" t="s">
        <v>18</v>
      </c>
      <c r="W142" s="122">
        <f t="shared" si="2"/>
        <v>0</v>
      </c>
    </row>
    <row r="143" spans="1:256" ht="31.2" customHeight="1">
      <c r="B143" s="124"/>
      <c r="C143" s="292">
        <v>2018</v>
      </c>
      <c r="D143" s="292"/>
      <c r="E143" s="105" t="s">
        <v>1300</v>
      </c>
      <c r="F143" s="293" t="s">
        <v>1299</v>
      </c>
      <c r="G143" s="293"/>
      <c r="H143" s="293"/>
      <c r="I143" s="105" t="s">
        <v>450</v>
      </c>
      <c r="J143" s="293" t="s">
        <v>17</v>
      </c>
      <c r="K143" s="293"/>
      <c r="L143" s="106" t="s">
        <v>29</v>
      </c>
      <c r="M143" s="106">
        <v>5</v>
      </c>
      <c r="N143" s="292" t="s">
        <v>19</v>
      </c>
      <c r="O143" s="292"/>
      <c r="P143" s="292"/>
      <c r="Q143" s="106" t="s">
        <v>18</v>
      </c>
      <c r="W143" s="122">
        <f t="shared" si="2"/>
        <v>0</v>
      </c>
    </row>
    <row r="144" spans="1:256" ht="31.2" customHeight="1">
      <c r="B144" s="124"/>
      <c r="C144" s="292">
        <v>2018</v>
      </c>
      <c r="D144" s="292"/>
      <c r="E144" s="105" t="s">
        <v>1298</v>
      </c>
      <c r="F144" s="293" t="s">
        <v>1297</v>
      </c>
      <c r="G144" s="293"/>
      <c r="H144" s="293"/>
      <c r="I144" s="105" t="s">
        <v>450</v>
      </c>
      <c r="J144" s="293" t="s">
        <v>17</v>
      </c>
      <c r="K144" s="293"/>
      <c r="L144" s="106" t="s">
        <v>29</v>
      </c>
      <c r="M144" s="106">
        <v>5</v>
      </c>
      <c r="N144" s="292" t="s">
        <v>19</v>
      </c>
      <c r="O144" s="292"/>
      <c r="P144" s="292"/>
      <c r="Q144" s="106" t="s">
        <v>18</v>
      </c>
      <c r="W144" s="122">
        <f t="shared" si="2"/>
        <v>0</v>
      </c>
    </row>
    <row r="145" spans="1:256" ht="31.2" customHeight="1">
      <c r="B145" s="124"/>
      <c r="C145" s="292">
        <v>2018</v>
      </c>
      <c r="D145" s="292"/>
      <c r="E145" s="105" t="s">
        <v>1296</v>
      </c>
      <c r="F145" s="293" t="s">
        <v>1295</v>
      </c>
      <c r="G145" s="293"/>
      <c r="H145" s="293"/>
      <c r="I145" s="105" t="s">
        <v>450</v>
      </c>
      <c r="J145" s="293" t="s">
        <v>17</v>
      </c>
      <c r="K145" s="293"/>
      <c r="L145" s="106" t="s">
        <v>29</v>
      </c>
      <c r="M145" s="106">
        <v>5</v>
      </c>
      <c r="N145" s="292" t="s">
        <v>19</v>
      </c>
      <c r="O145" s="292"/>
      <c r="P145" s="292"/>
      <c r="Q145" s="106" t="s">
        <v>18</v>
      </c>
      <c r="W145" s="122">
        <f t="shared" si="2"/>
        <v>0</v>
      </c>
    </row>
    <row r="146" spans="1:256" ht="31.2" customHeight="1">
      <c r="B146" s="124"/>
      <c r="C146" s="292">
        <v>2018</v>
      </c>
      <c r="D146" s="292"/>
      <c r="E146" s="105" t="s">
        <v>1294</v>
      </c>
      <c r="F146" s="293" t="s">
        <v>1293</v>
      </c>
      <c r="G146" s="293"/>
      <c r="H146" s="293"/>
      <c r="I146" s="105" t="s">
        <v>450</v>
      </c>
      <c r="J146" s="293" t="s">
        <v>17</v>
      </c>
      <c r="K146" s="293"/>
      <c r="L146" s="106" t="s">
        <v>29</v>
      </c>
      <c r="M146" s="106">
        <v>5</v>
      </c>
      <c r="N146" s="292" t="s">
        <v>19</v>
      </c>
      <c r="O146" s="292"/>
      <c r="P146" s="292"/>
      <c r="Q146" s="106" t="s">
        <v>18</v>
      </c>
      <c r="W146" s="122">
        <f t="shared" si="2"/>
        <v>0</v>
      </c>
    </row>
    <row r="147" spans="1:256" ht="31.2" customHeight="1">
      <c r="B147" s="124"/>
      <c r="C147" s="292">
        <v>2018</v>
      </c>
      <c r="D147" s="292"/>
      <c r="E147" s="105" t="s">
        <v>1292</v>
      </c>
      <c r="F147" s="293" t="s">
        <v>1291</v>
      </c>
      <c r="G147" s="293"/>
      <c r="H147" s="293"/>
      <c r="I147" s="105" t="s">
        <v>450</v>
      </c>
      <c r="J147" s="293" t="s">
        <v>17</v>
      </c>
      <c r="K147" s="293"/>
      <c r="L147" s="106" t="s">
        <v>29</v>
      </c>
      <c r="M147" s="106">
        <v>5</v>
      </c>
      <c r="N147" s="292" t="s">
        <v>19</v>
      </c>
      <c r="O147" s="292"/>
      <c r="P147" s="292"/>
      <c r="Q147" s="106" t="s">
        <v>18</v>
      </c>
      <c r="W147" s="122">
        <f t="shared" si="2"/>
        <v>0</v>
      </c>
    </row>
    <row r="148" spans="1:256" ht="31.2" customHeight="1">
      <c r="B148" s="124"/>
      <c r="C148" s="292">
        <v>2018</v>
      </c>
      <c r="D148" s="292"/>
      <c r="E148" s="105" t="s">
        <v>1290</v>
      </c>
      <c r="F148" s="293" t="s">
        <v>1289</v>
      </c>
      <c r="G148" s="293"/>
      <c r="H148" s="293"/>
      <c r="I148" s="105" t="s">
        <v>450</v>
      </c>
      <c r="J148" s="293" t="s">
        <v>17</v>
      </c>
      <c r="K148" s="293"/>
      <c r="L148" s="106" t="s">
        <v>29</v>
      </c>
      <c r="M148" s="106">
        <v>5</v>
      </c>
      <c r="N148" s="292" t="s">
        <v>19</v>
      </c>
      <c r="O148" s="292"/>
      <c r="P148" s="292"/>
      <c r="Q148" s="106" t="s">
        <v>18</v>
      </c>
      <c r="W148" s="122">
        <f t="shared" si="2"/>
        <v>0</v>
      </c>
    </row>
    <row r="149" spans="1:256" ht="31.2" customHeight="1">
      <c r="B149" s="124"/>
      <c r="C149" s="292">
        <v>2018</v>
      </c>
      <c r="D149" s="292"/>
      <c r="E149" s="105" t="s">
        <v>1288</v>
      </c>
      <c r="F149" s="293" t="s">
        <v>1287</v>
      </c>
      <c r="G149" s="293"/>
      <c r="H149" s="293"/>
      <c r="I149" s="105" t="s">
        <v>450</v>
      </c>
      <c r="J149" s="293" t="s">
        <v>17</v>
      </c>
      <c r="K149" s="293"/>
      <c r="L149" s="106" t="s">
        <v>29</v>
      </c>
      <c r="M149" s="106">
        <v>5</v>
      </c>
      <c r="N149" s="292" t="s">
        <v>19</v>
      </c>
      <c r="O149" s="292"/>
      <c r="P149" s="292"/>
      <c r="Q149" s="106" t="s">
        <v>18</v>
      </c>
      <c r="W149" s="122">
        <f t="shared" si="2"/>
        <v>0</v>
      </c>
    </row>
    <row r="150" spans="1:256" ht="31.2" customHeight="1">
      <c r="B150" s="124"/>
      <c r="C150" s="292">
        <v>2018</v>
      </c>
      <c r="D150" s="292"/>
      <c r="E150" s="105" t="s">
        <v>1286</v>
      </c>
      <c r="F150" s="293" t="s">
        <v>1285</v>
      </c>
      <c r="G150" s="293"/>
      <c r="H150" s="293"/>
      <c r="I150" s="105" t="s">
        <v>450</v>
      </c>
      <c r="J150" s="293" t="s">
        <v>17</v>
      </c>
      <c r="K150" s="293"/>
      <c r="L150" s="106" t="s">
        <v>29</v>
      </c>
      <c r="M150" s="106">
        <v>5</v>
      </c>
      <c r="N150" s="292" t="s">
        <v>19</v>
      </c>
      <c r="O150" s="292"/>
      <c r="P150" s="292"/>
      <c r="Q150" s="106" t="s">
        <v>18</v>
      </c>
      <c r="W150" s="122">
        <f t="shared" si="2"/>
        <v>0</v>
      </c>
    </row>
    <row r="151" spans="1:256" ht="31.2" customHeight="1">
      <c r="B151" s="124"/>
      <c r="C151" s="292">
        <v>2018</v>
      </c>
      <c r="D151" s="292"/>
      <c r="E151" s="105" t="s">
        <v>1284</v>
      </c>
      <c r="F151" s="293" t="s">
        <v>1283</v>
      </c>
      <c r="G151" s="293"/>
      <c r="H151" s="293"/>
      <c r="I151" s="105" t="s">
        <v>450</v>
      </c>
      <c r="J151" s="293" t="s">
        <v>17</v>
      </c>
      <c r="K151" s="293"/>
      <c r="L151" s="106" t="s">
        <v>29</v>
      </c>
      <c r="M151" s="106">
        <v>5</v>
      </c>
      <c r="N151" s="292" t="s">
        <v>19</v>
      </c>
      <c r="O151" s="292"/>
      <c r="P151" s="292"/>
      <c r="Q151" s="106" t="s">
        <v>18</v>
      </c>
      <c r="W151" s="122">
        <f t="shared" si="2"/>
        <v>0</v>
      </c>
    </row>
    <row r="152" spans="1:256" ht="31.2" customHeight="1">
      <c r="B152" s="124"/>
      <c r="C152" s="292">
        <v>2018</v>
      </c>
      <c r="D152" s="292"/>
      <c r="E152" s="105" t="s">
        <v>1282</v>
      </c>
      <c r="F152" s="293" t="s">
        <v>1281</v>
      </c>
      <c r="G152" s="293"/>
      <c r="H152" s="293"/>
      <c r="I152" s="105" t="s">
        <v>450</v>
      </c>
      <c r="J152" s="293" t="s">
        <v>17</v>
      </c>
      <c r="K152" s="293"/>
      <c r="L152" s="106" t="s">
        <v>29</v>
      </c>
      <c r="M152" s="106">
        <v>5</v>
      </c>
      <c r="N152" s="292" t="s">
        <v>19</v>
      </c>
      <c r="O152" s="292"/>
      <c r="P152" s="292"/>
      <c r="Q152" s="106" t="s">
        <v>18</v>
      </c>
      <c r="W152" s="122">
        <f t="shared" si="2"/>
        <v>0</v>
      </c>
    </row>
    <row r="153" spans="1:256" ht="31.2" customHeight="1">
      <c r="A153" s="116"/>
      <c r="B153" s="117"/>
      <c r="C153" s="294">
        <v>2018</v>
      </c>
      <c r="D153" s="294"/>
      <c r="E153" s="118" t="s">
        <v>1280</v>
      </c>
      <c r="F153" s="295" t="s">
        <v>1279</v>
      </c>
      <c r="G153" s="295"/>
      <c r="H153" s="295"/>
      <c r="I153" s="118" t="s">
        <v>450</v>
      </c>
      <c r="J153" s="295" t="s">
        <v>17</v>
      </c>
      <c r="K153" s="295"/>
      <c r="L153" s="119" t="s">
        <v>18</v>
      </c>
      <c r="M153" s="119">
        <v>3</v>
      </c>
      <c r="N153" s="294" t="s">
        <v>19</v>
      </c>
      <c r="O153" s="294"/>
      <c r="P153" s="294"/>
      <c r="Q153" s="119" t="s">
        <v>18</v>
      </c>
      <c r="R153" s="120"/>
      <c r="S153" s="120"/>
      <c r="T153" s="120"/>
      <c r="U153" s="120"/>
      <c r="V153" s="120"/>
      <c r="W153" s="120">
        <f t="shared" si="2"/>
        <v>0</v>
      </c>
      <c r="X153" s="116"/>
      <c r="Y153" s="116"/>
      <c r="Z153" s="116"/>
      <c r="AA153" s="116"/>
      <c r="AB153" s="116"/>
      <c r="AC153" s="116"/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116"/>
      <c r="AY153" s="116"/>
      <c r="AZ153" s="116"/>
      <c r="BA153" s="116"/>
      <c r="BB153" s="116"/>
      <c r="BC153" s="116"/>
      <c r="BD153" s="116"/>
      <c r="BE153" s="116"/>
      <c r="BF153" s="116"/>
      <c r="BG153" s="116"/>
      <c r="BH153" s="116"/>
      <c r="BI153" s="116"/>
      <c r="BJ153" s="116"/>
      <c r="BK153" s="116"/>
      <c r="BL153" s="116"/>
      <c r="BM153" s="116"/>
      <c r="BN153" s="116"/>
      <c r="BO153" s="116"/>
      <c r="BP153" s="116"/>
      <c r="BQ153" s="116"/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6"/>
      <c r="CB153" s="116"/>
      <c r="CC153" s="116"/>
      <c r="CD153" s="116"/>
      <c r="CE153" s="116"/>
      <c r="CF153" s="116"/>
      <c r="CG153" s="116"/>
      <c r="CH153" s="116"/>
      <c r="CI153" s="116"/>
      <c r="CJ153" s="116"/>
      <c r="CK153" s="116"/>
      <c r="CL153" s="116"/>
      <c r="CM153" s="116"/>
      <c r="CN153" s="116"/>
      <c r="CO153" s="116"/>
      <c r="CP153" s="116"/>
      <c r="CQ153" s="116"/>
      <c r="CR153" s="116"/>
      <c r="CS153" s="116"/>
      <c r="CT153" s="116"/>
      <c r="CU153" s="116"/>
      <c r="CV153" s="116"/>
      <c r="CW153" s="116"/>
      <c r="CX153" s="116"/>
      <c r="CY153" s="116"/>
      <c r="CZ153" s="116"/>
      <c r="DA153" s="116"/>
      <c r="DB153" s="116"/>
      <c r="DC153" s="116"/>
      <c r="DD153" s="116"/>
      <c r="DE153" s="116"/>
      <c r="DF153" s="116"/>
      <c r="DG153" s="116"/>
      <c r="DH153" s="116"/>
      <c r="DI153" s="116"/>
      <c r="DJ153" s="116"/>
      <c r="DK153" s="116"/>
      <c r="DL153" s="116"/>
      <c r="DM153" s="116"/>
      <c r="DN153" s="116"/>
      <c r="DO153" s="116"/>
      <c r="DP153" s="116"/>
      <c r="DQ153" s="116"/>
      <c r="DR153" s="116"/>
      <c r="DS153" s="116"/>
      <c r="DT153" s="116"/>
      <c r="DU153" s="116"/>
      <c r="DV153" s="116"/>
      <c r="DW153" s="116"/>
      <c r="DX153" s="116"/>
      <c r="DY153" s="116"/>
      <c r="DZ153" s="116"/>
      <c r="EA153" s="116"/>
      <c r="EB153" s="116"/>
      <c r="EC153" s="116"/>
      <c r="ED153" s="116"/>
      <c r="EE153" s="116"/>
      <c r="EF153" s="116"/>
      <c r="EG153" s="116"/>
      <c r="EH153" s="116"/>
      <c r="EI153" s="116"/>
      <c r="EJ153" s="116"/>
      <c r="EK153" s="116"/>
      <c r="EL153" s="116"/>
      <c r="EM153" s="116"/>
      <c r="EN153" s="116"/>
      <c r="EO153" s="116"/>
      <c r="EP153" s="116"/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6"/>
      <c r="FA153" s="116"/>
      <c r="FB153" s="116"/>
      <c r="FC153" s="116"/>
      <c r="FD153" s="116"/>
      <c r="FE153" s="116"/>
      <c r="FF153" s="116"/>
      <c r="FG153" s="116"/>
      <c r="FH153" s="116"/>
      <c r="FI153" s="116"/>
      <c r="FJ153" s="116"/>
      <c r="FK153" s="116"/>
      <c r="FL153" s="116"/>
      <c r="FM153" s="116"/>
      <c r="FN153" s="116"/>
      <c r="FO153" s="116"/>
      <c r="FP153" s="116"/>
      <c r="FQ153" s="116"/>
      <c r="FR153" s="116"/>
      <c r="FS153" s="116"/>
      <c r="FT153" s="116"/>
      <c r="FU153" s="116"/>
      <c r="FV153" s="116"/>
      <c r="FW153" s="116"/>
      <c r="FX153" s="116"/>
      <c r="FY153" s="116"/>
      <c r="FZ153" s="116"/>
      <c r="GA153" s="116"/>
      <c r="GB153" s="116"/>
      <c r="GC153" s="116"/>
      <c r="GD153" s="116"/>
      <c r="GE153" s="116"/>
      <c r="GF153" s="116"/>
      <c r="GG153" s="116"/>
      <c r="GH153" s="116"/>
      <c r="GI153" s="116"/>
      <c r="GJ153" s="116"/>
      <c r="GK153" s="116"/>
      <c r="GL153" s="116"/>
      <c r="GM153" s="116"/>
      <c r="GN153" s="116"/>
      <c r="GO153" s="116"/>
      <c r="GP153" s="116"/>
      <c r="GQ153" s="116"/>
      <c r="GR153" s="116"/>
      <c r="GS153" s="116"/>
      <c r="GT153" s="116"/>
      <c r="GU153" s="116"/>
      <c r="GV153" s="116"/>
      <c r="GW153" s="116"/>
      <c r="GX153" s="116"/>
      <c r="GY153" s="116"/>
      <c r="GZ153" s="116"/>
      <c r="HA153" s="116"/>
      <c r="HB153" s="116"/>
      <c r="HC153" s="116"/>
      <c r="HD153" s="116"/>
      <c r="HE153" s="116"/>
      <c r="HF153" s="116"/>
      <c r="HG153" s="116"/>
      <c r="HH153" s="116"/>
      <c r="HI153" s="116"/>
      <c r="HJ153" s="116"/>
      <c r="HK153" s="116"/>
      <c r="HL153" s="116"/>
      <c r="HM153" s="116"/>
      <c r="HN153" s="116"/>
      <c r="HO153" s="116"/>
      <c r="HP153" s="116"/>
      <c r="HQ153" s="116"/>
      <c r="HR153" s="116"/>
      <c r="HS153" s="116"/>
      <c r="HT153" s="116"/>
      <c r="HU153" s="116"/>
      <c r="HV153" s="116"/>
      <c r="HW153" s="116"/>
      <c r="HX153" s="116"/>
      <c r="HY153" s="116"/>
      <c r="HZ153" s="116"/>
      <c r="IA153" s="116"/>
      <c r="IB153" s="116"/>
      <c r="IC153" s="116"/>
      <c r="ID153" s="116"/>
      <c r="IE153" s="116"/>
      <c r="IF153" s="116"/>
      <c r="IG153" s="116"/>
      <c r="IH153" s="116"/>
      <c r="II153" s="116"/>
      <c r="IJ153" s="116"/>
      <c r="IK153" s="116"/>
      <c r="IL153" s="116"/>
      <c r="IM153" s="116"/>
      <c r="IN153" s="116"/>
      <c r="IO153" s="116"/>
      <c r="IP153" s="116"/>
      <c r="IQ153" s="116"/>
      <c r="IR153" s="116"/>
      <c r="IS153" s="116"/>
      <c r="IT153" s="116"/>
      <c r="IU153" s="116"/>
      <c r="IV153" s="116"/>
    </row>
    <row r="154" spans="1:256" ht="31.2" customHeight="1">
      <c r="B154" s="101"/>
      <c r="C154" s="292">
        <v>2018</v>
      </c>
      <c r="D154" s="292"/>
      <c r="E154" s="105" t="s">
        <v>1278</v>
      </c>
      <c r="F154" s="293" t="s">
        <v>1277</v>
      </c>
      <c r="G154" s="293"/>
      <c r="H154" s="293"/>
      <c r="I154" s="105" t="s">
        <v>450</v>
      </c>
      <c r="J154" s="293" t="s">
        <v>17</v>
      </c>
      <c r="K154" s="293"/>
      <c r="L154" s="106" t="s">
        <v>18</v>
      </c>
      <c r="M154" s="106">
        <v>4</v>
      </c>
      <c r="N154" s="292" t="s">
        <v>19</v>
      </c>
      <c r="O154" s="292"/>
      <c r="P154" s="292"/>
      <c r="Q154" s="106" t="s">
        <v>18</v>
      </c>
      <c r="W154" s="122">
        <f t="shared" si="2"/>
        <v>0</v>
      </c>
    </row>
    <row r="155" spans="1:256" ht="31.2" customHeight="1">
      <c r="B155" s="124"/>
      <c r="C155" s="292">
        <v>2018</v>
      </c>
      <c r="D155" s="292"/>
      <c r="E155" s="105" t="s">
        <v>1276</v>
      </c>
      <c r="F155" s="293" t="s">
        <v>1275</v>
      </c>
      <c r="G155" s="293"/>
      <c r="H155" s="293"/>
      <c r="I155" s="105" t="s">
        <v>450</v>
      </c>
      <c r="J155" s="293" t="s">
        <v>17</v>
      </c>
      <c r="K155" s="293"/>
      <c r="L155" s="106" t="s">
        <v>29</v>
      </c>
      <c r="M155" s="106">
        <v>5</v>
      </c>
      <c r="N155" s="292" t="s">
        <v>19</v>
      </c>
      <c r="O155" s="292"/>
      <c r="P155" s="292"/>
      <c r="Q155" s="106" t="s">
        <v>18</v>
      </c>
      <c r="W155" s="122">
        <f t="shared" si="2"/>
        <v>0</v>
      </c>
    </row>
    <row r="156" spans="1:256" ht="31.2" customHeight="1">
      <c r="B156" s="124"/>
      <c r="C156" s="292">
        <v>2018</v>
      </c>
      <c r="D156" s="292"/>
      <c r="E156" s="105" t="s">
        <v>1274</v>
      </c>
      <c r="F156" s="293" t="s">
        <v>1273</v>
      </c>
      <c r="G156" s="293"/>
      <c r="H156" s="293"/>
      <c r="I156" s="105" t="s">
        <v>450</v>
      </c>
      <c r="J156" s="293" t="s">
        <v>17</v>
      </c>
      <c r="K156" s="293"/>
      <c r="L156" s="106" t="s">
        <v>29</v>
      </c>
      <c r="M156" s="106">
        <v>5</v>
      </c>
      <c r="N156" s="292" t="s">
        <v>19</v>
      </c>
      <c r="O156" s="292"/>
      <c r="P156" s="292"/>
      <c r="Q156" s="106" t="s">
        <v>18</v>
      </c>
      <c r="W156" s="122">
        <f t="shared" si="2"/>
        <v>0</v>
      </c>
    </row>
    <row r="157" spans="1:256" ht="31.2" customHeight="1">
      <c r="B157" s="124"/>
      <c r="C157" s="292">
        <v>2018</v>
      </c>
      <c r="D157" s="292"/>
      <c r="E157" s="105" t="s">
        <v>1272</v>
      </c>
      <c r="F157" s="293" t="s">
        <v>1271</v>
      </c>
      <c r="G157" s="293"/>
      <c r="H157" s="293"/>
      <c r="I157" s="105" t="s">
        <v>450</v>
      </c>
      <c r="J157" s="293" t="s">
        <v>17</v>
      </c>
      <c r="K157" s="293"/>
      <c r="L157" s="106" t="s">
        <v>29</v>
      </c>
      <c r="M157" s="106">
        <v>5</v>
      </c>
      <c r="N157" s="292" t="s">
        <v>19</v>
      </c>
      <c r="O157" s="292"/>
      <c r="P157" s="292"/>
      <c r="Q157" s="106" t="s">
        <v>18</v>
      </c>
      <c r="W157" s="122">
        <f t="shared" si="2"/>
        <v>0</v>
      </c>
    </row>
    <row r="158" spans="1:256" ht="31.2" customHeight="1">
      <c r="B158" s="101"/>
      <c r="C158" s="292">
        <v>2018</v>
      </c>
      <c r="D158" s="292"/>
      <c r="E158" s="105" t="s">
        <v>1270</v>
      </c>
      <c r="F158" s="293" t="s">
        <v>1269</v>
      </c>
      <c r="G158" s="293"/>
      <c r="H158" s="293"/>
      <c r="I158" s="105" t="s">
        <v>450</v>
      </c>
      <c r="J158" s="293" t="s">
        <v>17</v>
      </c>
      <c r="K158" s="293"/>
      <c r="L158" s="106" t="s">
        <v>18</v>
      </c>
      <c r="M158" s="106">
        <v>4</v>
      </c>
      <c r="N158" s="292" t="s">
        <v>19</v>
      </c>
      <c r="O158" s="292"/>
      <c r="P158" s="292"/>
      <c r="Q158" s="106" t="s">
        <v>18</v>
      </c>
      <c r="W158" s="122">
        <f t="shared" si="2"/>
        <v>0</v>
      </c>
    </row>
    <row r="159" spans="1:256" ht="31.2" customHeight="1">
      <c r="B159" s="124"/>
      <c r="C159" s="292">
        <v>2018</v>
      </c>
      <c r="D159" s="292"/>
      <c r="E159" s="105" t="s">
        <v>1268</v>
      </c>
      <c r="F159" s="293" t="s">
        <v>1267</v>
      </c>
      <c r="G159" s="293"/>
      <c r="H159" s="293"/>
      <c r="I159" s="105" t="s">
        <v>450</v>
      </c>
      <c r="J159" s="293" t="s">
        <v>17</v>
      </c>
      <c r="K159" s="293"/>
      <c r="L159" s="106" t="s">
        <v>29</v>
      </c>
      <c r="M159" s="106">
        <v>5</v>
      </c>
      <c r="N159" s="292" t="s">
        <v>19</v>
      </c>
      <c r="O159" s="292"/>
      <c r="P159" s="292"/>
      <c r="Q159" s="106" t="s">
        <v>18</v>
      </c>
      <c r="W159" s="122">
        <f t="shared" si="2"/>
        <v>0</v>
      </c>
    </row>
    <row r="160" spans="1:256" ht="31.2" customHeight="1">
      <c r="B160" s="124"/>
      <c r="C160" s="292">
        <v>2018</v>
      </c>
      <c r="D160" s="292"/>
      <c r="E160" s="105" t="s">
        <v>1266</v>
      </c>
      <c r="F160" s="293" t="s">
        <v>1265</v>
      </c>
      <c r="G160" s="293"/>
      <c r="H160" s="293"/>
      <c r="I160" s="105" t="s">
        <v>450</v>
      </c>
      <c r="J160" s="293" t="s">
        <v>17</v>
      </c>
      <c r="K160" s="293"/>
      <c r="L160" s="106" t="s">
        <v>29</v>
      </c>
      <c r="M160" s="106">
        <v>5</v>
      </c>
      <c r="N160" s="292" t="s">
        <v>19</v>
      </c>
      <c r="O160" s="292"/>
      <c r="P160" s="292"/>
      <c r="Q160" s="106" t="s">
        <v>18</v>
      </c>
      <c r="W160" s="122">
        <f t="shared" si="2"/>
        <v>0</v>
      </c>
    </row>
    <row r="161" spans="1:256" ht="31.2" customHeight="1">
      <c r="B161" s="124"/>
      <c r="C161" s="292">
        <v>2018</v>
      </c>
      <c r="D161" s="292"/>
      <c r="E161" s="105" t="s">
        <v>1264</v>
      </c>
      <c r="F161" s="293" t="s">
        <v>1263</v>
      </c>
      <c r="G161" s="293"/>
      <c r="H161" s="293"/>
      <c r="I161" s="105" t="s">
        <v>450</v>
      </c>
      <c r="J161" s="293" t="s">
        <v>17</v>
      </c>
      <c r="K161" s="293"/>
      <c r="L161" s="106" t="s">
        <v>29</v>
      </c>
      <c r="M161" s="106">
        <v>5</v>
      </c>
      <c r="N161" s="292" t="s">
        <v>19</v>
      </c>
      <c r="O161" s="292"/>
      <c r="P161" s="292"/>
      <c r="Q161" s="106" t="s">
        <v>18</v>
      </c>
      <c r="W161" s="122">
        <f t="shared" si="2"/>
        <v>0</v>
      </c>
    </row>
    <row r="162" spans="1:256" ht="31.2" customHeight="1">
      <c r="B162" s="101"/>
      <c r="C162" s="292">
        <v>2018</v>
      </c>
      <c r="D162" s="292"/>
      <c r="E162" s="105" t="s">
        <v>1262</v>
      </c>
      <c r="F162" s="293" t="s">
        <v>1261</v>
      </c>
      <c r="G162" s="293"/>
      <c r="H162" s="293"/>
      <c r="I162" s="105" t="s">
        <v>450</v>
      </c>
      <c r="J162" s="293" t="s">
        <v>17</v>
      </c>
      <c r="K162" s="293"/>
      <c r="L162" s="106" t="s">
        <v>18</v>
      </c>
      <c r="M162" s="106">
        <v>4</v>
      </c>
      <c r="N162" s="292" t="s">
        <v>19</v>
      </c>
      <c r="O162" s="292"/>
      <c r="P162" s="292"/>
      <c r="Q162" s="106" t="s">
        <v>18</v>
      </c>
      <c r="W162" s="122">
        <f t="shared" si="2"/>
        <v>0</v>
      </c>
    </row>
    <row r="163" spans="1:256" ht="31.2" customHeight="1">
      <c r="B163" s="124"/>
      <c r="C163" s="292">
        <v>2018</v>
      </c>
      <c r="D163" s="292"/>
      <c r="E163" s="105" t="s">
        <v>1260</v>
      </c>
      <c r="F163" s="293" t="s">
        <v>1259</v>
      </c>
      <c r="G163" s="293"/>
      <c r="H163" s="293"/>
      <c r="I163" s="105" t="s">
        <v>450</v>
      </c>
      <c r="J163" s="293" t="s">
        <v>17</v>
      </c>
      <c r="K163" s="293"/>
      <c r="L163" s="106" t="s">
        <v>29</v>
      </c>
      <c r="M163" s="106">
        <v>5</v>
      </c>
      <c r="N163" s="292" t="s">
        <v>19</v>
      </c>
      <c r="O163" s="292"/>
      <c r="P163" s="292"/>
      <c r="Q163" s="106" t="s">
        <v>18</v>
      </c>
      <c r="W163" s="122">
        <f t="shared" si="2"/>
        <v>0</v>
      </c>
    </row>
    <row r="164" spans="1:256" ht="31.2" customHeight="1">
      <c r="B164" s="124"/>
      <c r="C164" s="292">
        <v>2018</v>
      </c>
      <c r="D164" s="292"/>
      <c r="E164" s="105" t="s">
        <v>1258</v>
      </c>
      <c r="F164" s="293" t="s">
        <v>1257</v>
      </c>
      <c r="G164" s="293"/>
      <c r="H164" s="293"/>
      <c r="I164" s="105" t="s">
        <v>450</v>
      </c>
      <c r="J164" s="293" t="s">
        <v>17</v>
      </c>
      <c r="K164" s="293"/>
      <c r="L164" s="106" t="s">
        <v>29</v>
      </c>
      <c r="M164" s="106">
        <v>5</v>
      </c>
      <c r="N164" s="292" t="s">
        <v>19</v>
      </c>
      <c r="O164" s="292"/>
      <c r="P164" s="292"/>
      <c r="Q164" s="106" t="s">
        <v>18</v>
      </c>
      <c r="W164" s="122">
        <f t="shared" si="2"/>
        <v>0</v>
      </c>
    </row>
    <row r="165" spans="1:256" ht="31.2" customHeight="1">
      <c r="B165" s="124"/>
      <c r="C165" s="292">
        <v>2018</v>
      </c>
      <c r="D165" s="292"/>
      <c r="E165" s="105" t="s">
        <v>1256</v>
      </c>
      <c r="F165" s="293" t="s">
        <v>1255</v>
      </c>
      <c r="G165" s="293"/>
      <c r="H165" s="293"/>
      <c r="I165" s="105" t="s">
        <v>450</v>
      </c>
      <c r="J165" s="293" t="s">
        <v>17</v>
      </c>
      <c r="K165" s="293"/>
      <c r="L165" s="106" t="s">
        <v>29</v>
      </c>
      <c r="M165" s="106">
        <v>5</v>
      </c>
      <c r="N165" s="292" t="s">
        <v>19</v>
      </c>
      <c r="O165" s="292"/>
      <c r="P165" s="292"/>
      <c r="Q165" s="106" t="s">
        <v>18</v>
      </c>
      <c r="W165" s="122">
        <f t="shared" si="2"/>
        <v>0</v>
      </c>
    </row>
    <row r="166" spans="1:256" ht="31.2" customHeight="1">
      <c r="A166" s="116"/>
      <c r="B166" s="117"/>
      <c r="C166" s="294">
        <v>2018</v>
      </c>
      <c r="D166" s="294"/>
      <c r="E166" s="118" t="s">
        <v>1254</v>
      </c>
      <c r="F166" s="295" t="s">
        <v>1253</v>
      </c>
      <c r="G166" s="295"/>
      <c r="H166" s="295"/>
      <c r="I166" s="118" t="s">
        <v>450</v>
      </c>
      <c r="J166" s="295" t="s">
        <v>17</v>
      </c>
      <c r="K166" s="295"/>
      <c r="L166" s="119" t="s">
        <v>18</v>
      </c>
      <c r="M166" s="119">
        <v>3</v>
      </c>
      <c r="N166" s="294" t="s">
        <v>19</v>
      </c>
      <c r="O166" s="294"/>
      <c r="P166" s="294"/>
      <c r="Q166" s="119" t="s">
        <v>18</v>
      </c>
      <c r="R166" s="120"/>
      <c r="S166" s="120"/>
      <c r="T166" s="120"/>
      <c r="U166" s="120"/>
      <c r="V166" s="120"/>
      <c r="W166" s="120">
        <f t="shared" si="2"/>
        <v>0</v>
      </c>
      <c r="X166" s="116"/>
      <c r="Y166" s="116"/>
      <c r="Z166" s="116"/>
      <c r="AA166" s="116"/>
      <c r="AB166" s="116"/>
      <c r="AC166" s="116"/>
      <c r="AD166" s="116"/>
      <c r="AE166" s="116"/>
      <c r="AF166" s="116"/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116"/>
      <c r="AY166" s="116"/>
      <c r="AZ166" s="116"/>
      <c r="BA166" s="116"/>
      <c r="BB166" s="116"/>
      <c r="BC166" s="116"/>
      <c r="BD166" s="116"/>
      <c r="BE166" s="116"/>
      <c r="BF166" s="116"/>
      <c r="BG166" s="116"/>
      <c r="BH166" s="116"/>
      <c r="BI166" s="116"/>
      <c r="BJ166" s="116"/>
      <c r="BK166" s="116"/>
      <c r="BL166" s="116"/>
      <c r="BM166" s="116"/>
      <c r="BN166" s="116"/>
      <c r="BO166" s="116"/>
      <c r="BP166" s="116"/>
      <c r="BQ166" s="116"/>
      <c r="BR166" s="116"/>
      <c r="BS166" s="116"/>
      <c r="BT166" s="116"/>
      <c r="BU166" s="116"/>
      <c r="BV166" s="116"/>
      <c r="BW166" s="116"/>
      <c r="BX166" s="116"/>
      <c r="BY166" s="116"/>
      <c r="BZ166" s="116"/>
      <c r="CA166" s="116"/>
      <c r="CB166" s="116"/>
      <c r="CC166" s="116"/>
      <c r="CD166" s="116"/>
      <c r="CE166" s="116"/>
      <c r="CF166" s="116"/>
      <c r="CG166" s="116"/>
      <c r="CH166" s="116"/>
      <c r="CI166" s="116"/>
      <c r="CJ166" s="116"/>
      <c r="CK166" s="116"/>
      <c r="CL166" s="116"/>
      <c r="CM166" s="116"/>
      <c r="CN166" s="116"/>
      <c r="CO166" s="116"/>
      <c r="CP166" s="116"/>
      <c r="CQ166" s="116"/>
      <c r="CR166" s="116"/>
      <c r="CS166" s="116"/>
      <c r="CT166" s="116"/>
      <c r="CU166" s="116"/>
      <c r="CV166" s="116"/>
      <c r="CW166" s="116"/>
      <c r="CX166" s="116"/>
      <c r="CY166" s="116"/>
      <c r="CZ166" s="116"/>
      <c r="DA166" s="116"/>
      <c r="DB166" s="116"/>
      <c r="DC166" s="116"/>
      <c r="DD166" s="116"/>
      <c r="DE166" s="116"/>
      <c r="DF166" s="116"/>
      <c r="DG166" s="116"/>
      <c r="DH166" s="116"/>
      <c r="DI166" s="116"/>
      <c r="DJ166" s="116"/>
      <c r="DK166" s="116"/>
      <c r="DL166" s="116"/>
      <c r="DM166" s="116"/>
      <c r="DN166" s="116"/>
      <c r="DO166" s="116"/>
      <c r="DP166" s="116"/>
      <c r="DQ166" s="116"/>
      <c r="DR166" s="116"/>
      <c r="DS166" s="116"/>
      <c r="DT166" s="116"/>
      <c r="DU166" s="116"/>
      <c r="DV166" s="116"/>
      <c r="DW166" s="116"/>
      <c r="DX166" s="116"/>
      <c r="DY166" s="116"/>
      <c r="DZ166" s="116"/>
      <c r="EA166" s="116"/>
      <c r="EB166" s="116"/>
      <c r="EC166" s="116"/>
      <c r="ED166" s="116"/>
      <c r="EE166" s="116"/>
      <c r="EF166" s="116"/>
      <c r="EG166" s="116"/>
      <c r="EH166" s="116"/>
      <c r="EI166" s="116"/>
      <c r="EJ166" s="116"/>
      <c r="EK166" s="116"/>
      <c r="EL166" s="116"/>
      <c r="EM166" s="116"/>
      <c r="EN166" s="116"/>
      <c r="EO166" s="116"/>
      <c r="EP166" s="116"/>
      <c r="EQ166" s="116"/>
      <c r="ER166" s="116"/>
      <c r="ES166" s="116"/>
      <c r="ET166" s="116"/>
      <c r="EU166" s="116"/>
      <c r="EV166" s="116"/>
      <c r="EW166" s="116"/>
      <c r="EX166" s="116"/>
      <c r="EY166" s="116"/>
      <c r="EZ166" s="116"/>
      <c r="FA166" s="116"/>
      <c r="FB166" s="116"/>
      <c r="FC166" s="116"/>
      <c r="FD166" s="116"/>
      <c r="FE166" s="116"/>
      <c r="FF166" s="116"/>
      <c r="FG166" s="116"/>
      <c r="FH166" s="116"/>
      <c r="FI166" s="116"/>
      <c r="FJ166" s="116"/>
      <c r="FK166" s="116"/>
      <c r="FL166" s="116"/>
      <c r="FM166" s="116"/>
      <c r="FN166" s="116"/>
      <c r="FO166" s="116"/>
      <c r="FP166" s="116"/>
      <c r="FQ166" s="116"/>
      <c r="FR166" s="116"/>
      <c r="FS166" s="116"/>
      <c r="FT166" s="116"/>
      <c r="FU166" s="116"/>
      <c r="FV166" s="116"/>
      <c r="FW166" s="116"/>
      <c r="FX166" s="116"/>
      <c r="FY166" s="116"/>
      <c r="FZ166" s="116"/>
      <c r="GA166" s="116"/>
      <c r="GB166" s="116"/>
      <c r="GC166" s="116"/>
      <c r="GD166" s="116"/>
      <c r="GE166" s="116"/>
      <c r="GF166" s="116"/>
      <c r="GG166" s="116"/>
      <c r="GH166" s="116"/>
      <c r="GI166" s="116"/>
      <c r="GJ166" s="116"/>
      <c r="GK166" s="116"/>
      <c r="GL166" s="116"/>
      <c r="GM166" s="116"/>
      <c r="GN166" s="116"/>
      <c r="GO166" s="116"/>
      <c r="GP166" s="116"/>
      <c r="GQ166" s="116"/>
      <c r="GR166" s="116"/>
      <c r="GS166" s="116"/>
      <c r="GT166" s="116"/>
      <c r="GU166" s="116"/>
      <c r="GV166" s="116"/>
      <c r="GW166" s="116"/>
      <c r="GX166" s="116"/>
      <c r="GY166" s="116"/>
      <c r="GZ166" s="116"/>
      <c r="HA166" s="116"/>
      <c r="HB166" s="116"/>
      <c r="HC166" s="116"/>
      <c r="HD166" s="116"/>
      <c r="HE166" s="116"/>
      <c r="HF166" s="116"/>
      <c r="HG166" s="116"/>
      <c r="HH166" s="116"/>
      <c r="HI166" s="116"/>
      <c r="HJ166" s="116"/>
      <c r="HK166" s="116"/>
      <c r="HL166" s="116"/>
      <c r="HM166" s="116"/>
      <c r="HN166" s="116"/>
      <c r="HO166" s="116"/>
      <c r="HP166" s="116"/>
      <c r="HQ166" s="116"/>
      <c r="HR166" s="116"/>
      <c r="HS166" s="116"/>
      <c r="HT166" s="116"/>
      <c r="HU166" s="116"/>
      <c r="HV166" s="116"/>
      <c r="HW166" s="116"/>
      <c r="HX166" s="116"/>
      <c r="HY166" s="116"/>
      <c r="HZ166" s="116"/>
      <c r="IA166" s="116"/>
      <c r="IB166" s="116"/>
      <c r="IC166" s="116"/>
      <c r="ID166" s="116"/>
      <c r="IE166" s="116"/>
      <c r="IF166" s="116"/>
      <c r="IG166" s="116"/>
      <c r="IH166" s="116"/>
      <c r="II166" s="116"/>
      <c r="IJ166" s="116"/>
      <c r="IK166" s="116"/>
      <c r="IL166" s="116"/>
      <c r="IM166" s="116"/>
      <c r="IN166" s="116"/>
      <c r="IO166" s="116"/>
      <c r="IP166" s="116"/>
      <c r="IQ166" s="116"/>
      <c r="IR166" s="116"/>
      <c r="IS166" s="116"/>
      <c r="IT166" s="116"/>
      <c r="IU166" s="116"/>
      <c r="IV166" s="116"/>
    </row>
    <row r="167" spans="1:256" ht="31.2" customHeight="1">
      <c r="B167" s="101"/>
      <c r="C167" s="292">
        <v>2018</v>
      </c>
      <c r="D167" s="292"/>
      <c r="E167" s="105" t="s">
        <v>1252</v>
      </c>
      <c r="F167" s="293" t="s">
        <v>1251</v>
      </c>
      <c r="G167" s="293"/>
      <c r="H167" s="293"/>
      <c r="I167" s="105" t="s">
        <v>450</v>
      </c>
      <c r="J167" s="293" t="s">
        <v>17</v>
      </c>
      <c r="K167" s="293"/>
      <c r="L167" s="106" t="s">
        <v>18</v>
      </c>
      <c r="M167" s="106">
        <v>4</v>
      </c>
      <c r="N167" s="292" t="s">
        <v>19</v>
      </c>
      <c r="O167" s="292"/>
      <c r="P167" s="292"/>
      <c r="Q167" s="106" t="s">
        <v>18</v>
      </c>
      <c r="W167" s="122">
        <f t="shared" si="2"/>
        <v>0</v>
      </c>
    </row>
    <row r="168" spans="1:256" ht="31.2" customHeight="1">
      <c r="B168" s="124"/>
      <c r="C168" s="292">
        <v>2018</v>
      </c>
      <c r="D168" s="292"/>
      <c r="E168" s="105" t="s">
        <v>1250</v>
      </c>
      <c r="F168" s="293" t="s">
        <v>1249</v>
      </c>
      <c r="G168" s="293"/>
      <c r="H168" s="293"/>
      <c r="I168" s="105" t="s">
        <v>450</v>
      </c>
      <c r="J168" s="293" t="s">
        <v>17</v>
      </c>
      <c r="K168" s="293"/>
      <c r="L168" s="106" t="s">
        <v>29</v>
      </c>
      <c r="M168" s="106">
        <v>5</v>
      </c>
      <c r="N168" s="292" t="s">
        <v>19</v>
      </c>
      <c r="O168" s="292"/>
      <c r="P168" s="292"/>
      <c r="Q168" s="106" t="s">
        <v>18</v>
      </c>
      <c r="W168" s="122">
        <f t="shared" si="2"/>
        <v>0</v>
      </c>
    </row>
    <row r="169" spans="1:256" ht="31.2" customHeight="1">
      <c r="B169" s="124"/>
      <c r="C169" s="292">
        <v>2018</v>
      </c>
      <c r="D169" s="292"/>
      <c r="E169" s="105" t="s">
        <v>1248</v>
      </c>
      <c r="F169" s="293" t="s">
        <v>1247</v>
      </c>
      <c r="G169" s="293"/>
      <c r="H169" s="293"/>
      <c r="I169" s="105" t="s">
        <v>450</v>
      </c>
      <c r="J169" s="293" t="s">
        <v>17</v>
      </c>
      <c r="K169" s="293"/>
      <c r="L169" s="106" t="s">
        <v>29</v>
      </c>
      <c r="M169" s="106">
        <v>5</v>
      </c>
      <c r="N169" s="292" t="s">
        <v>19</v>
      </c>
      <c r="O169" s="292"/>
      <c r="P169" s="292"/>
      <c r="Q169" s="106" t="s">
        <v>18</v>
      </c>
      <c r="W169" s="122">
        <f t="shared" si="2"/>
        <v>0</v>
      </c>
    </row>
    <row r="170" spans="1:256" ht="31.2" customHeight="1">
      <c r="B170" s="124"/>
      <c r="C170" s="292">
        <v>2018</v>
      </c>
      <c r="D170" s="292"/>
      <c r="E170" s="105" t="s">
        <v>1246</v>
      </c>
      <c r="F170" s="293" t="s">
        <v>1245</v>
      </c>
      <c r="G170" s="293"/>
      <c r="H170" s="293"/>
      <c r="I170" s="105" t="s">
        <v>450</v>
      </c>
      <c r="J170" s="293" t="s">
        <v>17</v>
      </c>
      <c r="K170" s="293"/>
      <c r="L170" s="106" t="s">
        <v>29</v>
      </c>
      <c r="M170" s="106">
        <v>5</v>
      </c>
      <c r="N170" s="292" t="s">
        <v>19</v>
      </c>
      <c r="O170" s="292"/>
      <c r="P170" s="292"/>
      <c r="Q170" s="106" t="s">
        <v>18</v>
      </c>
      <c r="W170" s="122">
        <f t="shared" si="2"/>
        <v>0</v>
      </c>
    </row>
    <row r="171" spans="1:256" ht="31.2" customHeight="1">
      <c r="B171" s="124"/>
      <c r="C171" s="292">
        <v>2018</v>
      </c>
      <c r="D171" s="292"/>
      <c r="E171" s="105" t="s">
        <v>1244</v>
      </c>
      <c r="F171" s="293" t="s">
        <v>1243</v>
      </c>
      <c r="G171" s="293"/>
      <c r="H171" s="293"/>
      <c r="I171" s="105" t="s">
        <v>450</v>
      </c>
      <c r="J171" s="293" t="s">
        <v>17</v>
      </c>
      <c r="K171" s="293"/>
      <c r="L171" s="106" t="s">
        <v>29</v>
      </c>
      <c r="M171" s="106">
        <v>5</v>
      </c>
      <c r="N171" s="292" t="s">
        <v>19</v>
      </c>
      <c r="O171" s="292"/>
      <c r="P171" s="292"/>
      <c r="Q171" s="106" t="s">
        <v>18</v>
      </c>
      <c r="W171" s="122">
        <f t="shared" si="2"/>
        <v>0</v>
      </c>
    </row>
    <row r="172" spans="1:256" ht="31.2" customHeight="1">
      <c r="B172" s="124"/>
      <c r="C172" s="292">
        <v>2018</v>
      </c>
      <c r="D172" s="292"/>
      <c r="E172" s="105" t="s">
        <v>1242</v>
      </c>
      <c r="F172" s="293" t="s">
        <v>1241</v>
      </c>
      <c r="G172" s="293"/>
      <c r="H172" s="293"/>
      <c r="I172" s="105" t="s">
        <v>450</v>
      </c>
      <c r="J172" s="293" t="s">
        <v>17</v>
      </c>
      <c r="K172" s="293"/>
      <c r="L172" s="106" t="s">
        <v>29</v>
      </c>
      <c r="M172" s="106">
        <v>5</v>
      </c>
      <c r="N172" s="292" t="s">
        <v>19</v>
      </c>
      <c r="O172" s="292"/>
      <c r="P172" s="292"/>
      <c r="Q172" s="106" t="s">
        <v>18</v>
      </c>
      <c r="W172" s="122">
        <f t="shared" si="2"/>
        <v>0</v>
      </c>
    </row>
    <row r="173" spans="1:256" ht="31.2" customHeight="1">
      <c r="B173" s="124"/>
      <c r="C173" s="292">
        <v>2018</v>
      </c>
      <c r="D173" s="292"/>
      <c r="E173" s="105" t="s">
        <v>1240</v>
      </c>
      <c r="F173" s="293" t="s">
        <v>1239</v>
      </c>
      <c r="G173" s="293"/>
      <c r="H173" s="293"/>
      <c r="I173" s="105" t="s">
        <v>450</v>
      </c>
      <c r="J173" s="293" t="s">
        <v>17</v>
      </c>
      <c r="K173" s="293"/>
      <c r="L173" s="106" t="s">
        <v>29</v>
      </c>
      <c r="M173" s="106">
        <v>5</v>
      </c>
      <c r="N173" s="292" t="s">
        <v>19</v>
      </c>
      <c r="O173" s="292"/>
      <c r="P173" s="292"/>
      <c r="Q173" s="106" t="s">
        <v>18</v>
      </c>
      <c r="W173" s="122">
        <f t="shared" si="2"/>
        <v>0</v>
      </c>
    </row>
    <row r="174" spans="1:256" ht="31.2" customHeight="1">
      <c r="A174" s="116"/>
      <c r="B174" s="117"/>
      <c r="C174" s="294">
        <v>2018</v>
      </c>
      <c r="D174" s="294"/>
      <c r="E174" s="118" t="s">
        <v>1238</v>
      </c>
      <c r="F174" s="295" t="s">
        <v>1237</v>
      </c>
      <c r="G174" s="295"/>
      <c r="H174" s="295"/>
      <c r="I174" s="118" t="s">
        <v>450</v>
      </c>
      <c r="J174" s="295" t="s">
        <v>17</v>
      </c>
      <c r="K174" s="295"/>
      <c r="L174" s="119" t="s">
        <v>18</v>
      </c>
      <c r="M174" s="119">
        <v>3</v>
      </c>
      <c r="N174" s="294" t="s">
        <v>19</v>
      </c>
      <c r="O174" s="294"/>
      <c r="P174" s="294"/>
      <c r="Q174" s="119" t="s">
        <v>18</v>
      </c>
      <c r="R174" s="120"/>
      <c r="S174" s="120"/>
      <c r="T174" s="120"/>
      <c r="U174" s="120"/>
      <c r="V174" s="120"/>
      <c r="W174" s="120">
        <f t="shared" si="2"/>
        <v>0</v>
      </c>
      <c r="X174" s="116"/>
      <c r="Y174" s="116"/>
      <c r="Z174" s="116"/>
      <c r="AA174" s="116"/>
      <c r="AB174" s="116"/>
      <c r="AC174" s="116"/>
      <c r="AD174" s="116"/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116"/>
      <c r="AV174" s="116"/>
      <c r="AW174" s="116"/>
      <c r="AX174" s="116"/>
      <c r="AY174" s="116"/>
      <c r="AZ174" s="116"/>
      <c r="BA174" s="116"/>
      <c r="BB174" s="116"/>
      <c r="BC174" s="116"/>
      <c r="BD174" s="116"/>
      <c r="BE174" s="116"/>
      <c r="BF174" s="116"/>
      <c r="BG174" s="116"/>
      <c r="BH174" s="116"/>
      <c r="BI174" s="116"/>
      <c r="BJ174" s="116"/>
      <c r="BK174" s="116"/>
      <c r="BL174" s="116"/>
      <c r="BM174" s="116"/>
      <c r="BN174" s="116"/>
      <c r="BO174" s="116"/>
      <c r="BP174" s="116"/>
      <c r="BQ174" s="116"/>
      <c r="BR174" s="116"/>
      <c r="BS174" s="116"/>
      <c r="BT174" s="116"/>
      <c r="BU174" s="116"/>
      <c r="BV174" s="116"/>
      <c r="BW174" s="116"/>
      <c r="BX174" s="116"/>
      <c r="BY174" s="116"/>
      <c r="BZ174" s="116"/>
      <c r="CA174" s="116"/>
      <c r="CB174" s="116"/>
      <c r="CC174" s="116"/>
      <c r="CD174" s="116"/>
      <c r="CE174" s="116"/>
      <c r="CF174" s="116"/>
      <c r="CG174" s="116"/>
      <c r="CH174" s="116"/>
      <c r="CI174" s="116"/>
      <c r="CJ174" s="116"/>
      <c r="CK174" s="116"/>
      <c r="CL174" s="116"/>
      <c r="CM174" s="116"/>
      <c r="CN174" s="116"/>
      <c r="CO174" s="116"/>
      <c r="CP174" s="116"/>
      <c r="CQ174" s="116"/>
      <c r="CR174" s="116"/>
      <c r="CS174" s="116"/>
      <c r="CT174" s="116"/>
      <c r="CU174" s="116"/>
      <c r="CV174" s="116"/>
      <c r="CW174" s="116"/>
      <c r="CX174" s="116"/>
      <c r="CY174" s="116"/>
      <c r="CZ174" s="116"/>
      <c r="DA174" s="116"/>
      <c r="DB174" s="116"/>
      <c r="DC174" s="116"/>
      <c r="DD174" s="116"/>
      <c r="DE174" s="116"/>
      <c r="DF174" s="116"/>
      <c r="DG174" s="116"/>
      <c r="DH174" s="116"/>
      <c r="DI174" s="116"/>
      <c r="DJ174" s="116"/>
      <c r="DK174" s="116"/>
      <c r="DL174" s="116"/>
      <c r="DM174" s="116"/>
      <c r="DN174" s="116"/>
      <c r="DO174" s="116"/>
      <c r="DP174" s="116"/>
      <c r="DQ174" s="116"/>
      <c r="DR174" s="116"/>
      <c r="DS174" s="116"/>
      <c r="DT174" s="116"/>
      <c r="DU174" s="116"/>
      <c r="DV174" s="116"/>
      <c r="DW174" s="116"/>
      <c r="DX174" s="116"/>
      <c r="DY174" s="116"/>
      <c r="DZ174" s="116"/>
      <c r="EA174" s="116"/>
      <c r="EB174" s="116"/>
      <c r="EC174" s="116"/>
      <c r="ED174" s="116"/>
      <c r="EE174" s="116"/>
      <c r="EF174" s="116"/>
      <c r="EG174" s="116"/>
      <c r="EH174" s="116"/>
      <c r="EI174" s="116"/>
      <c r="EJ174" s="116"/>
      <c r="EK174" s="116"/>
      <c r="EL174" s="116"/>
      <c r="EM174" s="116"/>
      <c r="EN174" s="116"/>
      <c r="EO174" s="116"/>
      <c r="EP174" s="116"/>
      <c r="EQ174" s="116"/>
      <c r="ER174" s="116"/>
      <c r="ES174" s="116"/>
      <c r="ET174" s="116"/>
      <c r="EU174" s="116"/>
      <c r="EV174" s="116"/>
      <c r="EW174" s="116"/>
      <c r="EX174" s="116"/>
      <c r="EY174" s="116"/>
      <c r="EZ174" s="116"/>
      <c r="FA174" s="116"/>
      <c r="FB174" s="116"/>
      <c r="FC174" s="116"/>
      <c r="FD174" s="116"/>
      <c r="FE174" s="116"/>
      <c r="FF174" s="116"/>
      <c r="FG174" s="116"/>
      <c r="FH174" s="116"/>
      <c r="FI174" s="116"/>
      <c r="FJ174" s="116"/>
      <c r="FK174" s="116"/>
      <c r="FL174" s="116"/>
      <c r="FM174" s="116"/>
      <c r="FN174" s="116"/>
      <c r="FO174" s="116"/>
      <c r="FP174" s="116"/>
      <c r="FQ174" s="116"/>
      <c r="FR174" s="116"/>
      <c r="FS174" s="116"/>
      <c r="FT174" s="116"/>
      <c r="FU174" s="116"/>
      <c r="FV174" s="116"/>
      <c r="FW174" s="116"/>
      <c r="FX174" s="116"/>
      <c r="FY174" s="116"/>
      <c r="FZ174" s="116"/>
      <c r="GA174" s="116"/>
      <c r="GB174" s="116"/>
      <c r="GC174" s="116"/>
      <c r="GD174" s="116"/>
      <c r="GE174" s="116"/>
      <c r="GF174" s="116"/>
      <c r="GG174" s="116"/>
      <c r="GH174" s="116"/>
      <c r="GI174" s="116"/>
      <c r="GJ174" s="116"/>
      <c r="GK174" s="116"/>
      <c r="GL174" s="116"/>
      <c r="GM174" s="116"/>
      <c r="GN174" s="116"/>
      <c r="GO174" s="116"/>
      <c r="GP174" s="116"/>
      <c r="GQ174" s="116"/>
      <c r="GR174" s="116"/>
      <c r="GS174" s="116"/>
      <c r="GT174" s="116"/>
      <c r="GU174" s="116"/>
      <c r="GV174" s="116"/>
      <c r="GW174" s="116"/>
      <c r="GX174" s="116"/>
      <c r="GY174" s="116"/>
      <c r="GZ174" s="116"/>
      <c r="HA174" s="116"/>
      <c r="HB174" s="116"/>
      <c r="HC174" s="116"/>
      <c r="HD174" s="116"/>
      <c r="HE174" s="116"/>
      <c r="HF174" s="116"/>
      <c r="HG174" s="116"/>
      <c r="HH174" s="116"/>
      <c r="HI174" s="116"/>
      <c r="HJ174" s="116"/>
      <c r="HK174" s="116"/>
      <c r="HL174" s="116"/>
      <c r="HM174" s="116"/>
      <c r="HN174" s="116"/>
      <c r="HO174" s="116"/>
      <c r="HP174" s="116"/>
      <c r="HQ174" s="116"/>
      <c r="HR174" s="116"/>
      <c r="HS174" s="116"/>
      <c r="HT174" s="116"/>
      <c r="HU174" s="116"/>
      <c r="HV174" s="116"/>
      <c r="HW174" s="116"/>
      <c r="HX174" s="116"/>
      <c r="HY174" s="116"/>
      <c r="HZ174" s="116"/>
      <c r="IA174" s="116"/>
      <c r="IB174" s="116"/>
      <c r="IC174" s="116"/>
      <c r="ID174" s="116"/>
      <c r="IE174" s="116"/>
      <c r="IF174" s="116"/>
      <c r="IG174" s="116"/>
      <c r="IH174" s="116"/>
      <c r="II174" s="116"/>
      <c r="IJ174" s="116"/>
      <c r="IK174" s="116"/>
      <c r="IL174" s="116"/>
      <c r="IM174" s="116"/>
      <c r="IN174" s="116"/>
      <c r="IO174" s="116"/>
      <c r="IP174" s="116"/>
      <c r="IQ174" s="116"/>
      <c r="IR174" s="116"/>
      <c r="IS174" s="116"/>
      <c r="IT174" s="116"/>
      <c r="IU174" s="116"/>
      <c r="IV174" s="116"/>
    </row>
    <row r="175" spans="1:256" ht="31.2" customHeight="1">
      <c r="B175" s="101"/>
      <c r="C175" s="292">
        <v>2018</v>
      </c>
      <c r="D175" s="292"/>
      <c r="E175" s="105" t="s">
        <v>1236</v>
      </c>
      <c r="F175" s="293" t="s">
        <v>1234</v>
      </c>
      <c r="G175" s="293"/>
      <c r="H175" s="293"/>
      <c r="I175" s="105" t="s">
        <v>450</v>
      </c>
      <c r="J175" s="293" t="s">
        <v>17</v>
      </c>
      <c r="K175" s="293"/>
      <c r="L175" s="106" t="s">
        <v>18</v>
      </c>
      <c r="M175" s="106">
        <v>4</v>
      </c>
      <c r="N175" s="292" t="s">
        <v>19</v>
      </c>
      <c r="O175" s="292"/>
      <c r="P175" s="292"/>
      <c r="Q175" s="106" t="s">
        <v>18</v>
      </c>
      <c r="W175" s="122">
        <f t="shared" si="2"/>
        <v>0</v>
      </c>
    </row>
    <row r="176" spans="1:256" ht="31.2" customHeight="1">
      <c r="B176" s="124"/>
      <c r="C176" s="292">
        <v>2018</v>
      </c>
      <c r="D176" s="292"/>
      <c r="E176" s="105" t="s">
        <v>1235</v>
      </c>
      <c r="F176" s="293" t="s">
        <v>1234</v>
      </c>
      <c r="G176" s="293"/>
      <c r="H176" s="293"/>
      <c r="I176" s="105" t="s">
        <v>450</v>
      </c>
      <c r="J176" s="293" t="s">
        <v>17</v>
      </c>
      <c r="K176" s="293"/>
      <c r="L176" s="106" t="s">
        <v>29</v>
      </c>
      <c r="M176" s="106">
        <v>5</v>
      </c>
      <c r="N176" s="292" t="s">
        <v>19</v>
      </c>
      <c r="O176" s="292"/>
      <c r="P176" s="292"/>
      <c r="Q176" s="106" t="s">
        <v>18</v>
      </c>
      <c r="W176" s="122">
        <f t="shared" si="2"/>
        <v>0</v>
      </c>
    </row>
    <row r="177" spans="1:256" ht="31.2" customHeight="1">
      <c r="B177" s="124"/>
      <c r="C177" s="292">
        <v>2018</v>
      </c>
      <c r="D177" s="292"/>
      <c r="E177" s="105" t="s">
        <v>1233</v>
      </c>
      <c r="F177" s="293" t="s">
        <v>1232</v>
      </c>
      <c r="G177" s="293"/>
      <c r="H177" s="293"/>
      <c r="I177" s="105" t="s">
        <v>450</v>
      </c>
      <c r="J177" s="293" t="s">
        <v>17</v>
      </c>
      <c r="K177" s="293"/>
      <c r="L177" s="106" t="s">
        <v>29</v>
      </c>
      <c r="M177" s="106">
        <v>5</v>
      </c>
      <c r="N177" s="292" t="s">
        <v>19</v>
      </c>
      <c r="O177" s="292"/>
      <c r="P177" s="292"/>
      <c r="Q177" s="106" t="s">
        <v>18</v>
      </c>
      <c r="W177" s="122">
        <f t="shared" si="2"/>
        <v>0</v>
      </c>
    </row>
    <row r="178" spans="1:256" ht="31.2" customHeight="1">
      <c r="B178" s="124"/>
      <c r="C178" s="292">
        <v>2018</v>
      </c>
      <c r="D178" s="292"/>
      <c r="E178" s="105" t="s">
        <v>1231</v>
      </c>
      <c r="F178" s="293" t="s">
        <v>1230</v>
      </c>
      <c r="G178" s="293"/>
      <c r="H178" s="293"/>
      <c r="I178" s="105" t="s">
        <v>450</v>
      </c>
      <c r="J178" s="293" t="s">
        <v>17</v>
      </c>
      <c r="K178" s="293"/>
      <c r="L178" s="106" t="s">
        <v>29</v>
      </c>
      <c r="M178" s="106">
        <v>5</v>
      </c>
      <c r="N178" s="292" t="s">
        <v>19</v>
      </c>
      <c r="O178" s="292"/>
      <c r="P178" s="292"/>
      <c r="Q178" s="106" t="s">
        <v>18</v>
      </c>
      <c r="W178" s="122">
        <f t="shared" si="2"/>
        <v>0</v>
      </c>
    </row>
    <row r="179" spans="1:256" ht="31.2" customHeight="1">
      <c r="B179" s="124"/>
      <c r="C179" s="292">
        <v>2018</v>
      </c>
      <c r="D179" s="292"/>
      <c r="E179" s="105" t="s">
        <v>1229</v>
      </c>
      <c r="F179" s="293" t="s">
        <v>1228</v>
      </c>
      <c r="G179" s="293"/>
      <c r="H179" s="293"/>
      <c r="I179" s="105" t="s">
        <v>450</v>
      </c>
      <c r="J179" s="293" t="s">
        <v>17</v>
      </c>
      <c r="K179" s="293"/>
      <c r="L179" s="106" t="s">
        <v>29</v>
      </c>
      <c r="M179" s="106">
        <v>5</v>
      </c>
      <c r="N179" s="292" t="s">
        <v>19</v>
      </c>
      <c r="O179" s="292"/>
      <c r="P179" s="292"/>
      <c r="Q179" s="106" t="s">
        <v>18</v>
      </c>
      <c r="W179" s="122">
        <f t="shared" si="2"/>
        <v>0</v>
      </c>
    </row>
    <row r="180" spans="1:256" ht="31.2" customHeight="1">
      <c r="B180" s="101"/>
      <c r="C180" s="292">
        <v>2018</v>
      </c>
      <c r="D180" s="292"/>
      <c r="E180" s="105" t="s">
        <v>1227</v>
      </c>
      <c r="F180" s="293" t="s">
        <v>1225</v>
      </c>
      <c r="G180" s="293"/>
      <c r="H180" s="293"/>
      <c r="I180" s="105" t="s">
        <v>450</v>
      </c>
      <c r="J180" s="293" t="s">
        <v>17</v>
      </c>
      <c r="K180" s="293"/>
      <c r="L180" s="106" t="s">
        <v>18</v>
      </c>
      <c r="M180" s="106">
        <v>4</v>
      </c>
      <c r="N180" s="292" t="s">
        <v>19</v>
      </c>
      <c r="O180" s="292"/>
      <c r="P180" s="292"/>
      <c r="Q180" s="106" t="s">
        <v>18</v>
      </c>
      <c r="W180" s="122">
        <f t="shared" si="2"/>
        <v>0</v>
      </c>
    </row>
    <row r="181" spans="1:256" ht="31.2" customHeight="1">
      <c r="B181" s="124"/>
      <c r="C181" s="292">
        <v>2018</v>
      </c>
      <c r="D181" s="292"/>
      <c r="E181" s="105" t="s">
        <v>1226</v>
      </c>
      <c r="F181" s="293" t="s">
        <v>1225</v>
      </c>
      <c r="G181" s="293"/>
      <c r="H181" s="293"/>
      <c r="I181" s="105" t="s">
        <v>450</v>
      </c>
      <c r="J181" s="293" t="s">
        <v>17</v>
      </c>
      <c r="K181" s="293"/>
      <c r="L181" s="106" t="s">
        <v>29</v>
      </c>
      <c r="M181" s="106">
        <v>5</v>
      </c>
      <c r="N181" s="292" t="s">
        <v>19</v>
      </c>
      <c r="O181" s="292"/>
      <c r="P181" s="292"/>
      <c r="Q181" s="106" t="s">
        <v>18</v>
      </c>
      <c r="W181" s="122">
        <f t="shared" si="2"/>
        <v>0</v>
      </c>
    </row>
    <row r="182" spans="1:256" ht="31.2" customHeight="1">
      <c r="B182" s="124"/>
      <c r="C182" s="292">
        <v>2018</v>
      </c>
      <c r="D182" s="292"/>
      <c r="E182" s="105" t="s">
        <v>1224</v>
      </c>
      <c r="F182" s="293" t="s">
        <v>1223</v>
      </c>
      <c r="G182" s="293"/>
      <c r="H182" s="293"/>
      <c r="I182" s="105" t="s">
        <v>450</v>
      </c>
      <c r="J182" s="293" t="s">
        <v>17</v>
      </c>
      <c r="K182" s="293"/>
      <c r="L182" s="106" t="s">
        <v>29</v>
      </c>
      <c r="M182" s="106">
        <v>5</v>
      </c>
      <c r="N182" s="292" t="s">
        <v>19</v>
      </c>
      <c r="O182" s="292"/>
      <c r="P182" s="292"/>
      <c r="Q182" s="106" t="s">
        <v>18</v>
      </c>
      <c r="W182" s="122">
        <f t="shared" si="2"/>
        <v>0</v>
      </c>
    </row>
    <row r="183" spans="1:256" ht="31.2" customHeight="1">
      <c r="B183" s="124"/>
      <c r="C183" s="292">
        <v>2018</v>
      </c>
      <c r="D183" s="292"/>
      <c r="E183" s="105" t="s">
        <v>1222</v>
      </c>
      <c r="F183" s="293" t="s">
        <v>1221</v>
      </c>
      <c r="G183" s="293"/>
      <c r="H183" s="293"/>
      <c r="I183" s="105" t="s">
        <v>450</v>
      </c>
      <c r="J183" s="293" t="s">
        <v>17</v>
      </c>
      <c r="K183" s="293"/>
      <c r="L183" s="106" t="s">
        <v>29</v>
      </c>
      <c r="M183" s="106">
        <v>5</v>
      </c>
      <c r="N183" s="292" t="s">
        <v>19</v>
      </c>
      <c r="O183" s="292"/>
      <c r="P183" s="292"/>
      <c r="Q183" s="106" t="s">
        <v>18</v>
      </c>
      <c r="W183" s="122">
        <f t="shared" si="2"/>
        <v>0</v>
      </c>
    </row>
    <row r="184" spans="1:256" ht="31.2" customHeight="1">
      <c r="B184" s="124"/>
      <c r="C184" s="292">
        <v>2018</v>
      </c>
      <c r="D184" s="292"/>
      <c r="E184" s="105" t="s">
        <v>1220</v>
      </c>
      <c r="F184" s="293" t="s">
        <v>1219</v>
      </c>
      <c r="G184" s="293"/>
      <c r="H184" s="293"/>
      <c r="I184" s="105" t="s">
        <v>450</v>
      </c>
      <c r="J184" s="293" t="s">
        <v>17</v>
      </c>
      <c r="K184" s="293"/>
      <c r="L184" s="106" t="s">
        <v>29</v>
      </c>
      <c r="M184" s="106">
        <v>5</v>
      </c>
      <c r="N184" s="292" t="s">
        <v>19</v>
      </c>
      <c r="O184" s="292"/>
      <c r="P184" s="292"/>
      <c r="Q184" s="106" t="s">
        <v>18</v>
      </c>
      <c r="W184" s="122">
        <f t="shared" si="2"/>
        <v>0</v>
      </c>
    </row>
    <row r="185" spans="1:256" ht="31.2" customHeight="1">
      <c r="A185" s="116"/>
      <c r="B185" s="117"/>
      <c r="C185" s="294">
        <v>2018</v>
      </c>
      <c r="D185" s="294"/>
      <c r="E185" s="118" t="s">
        <v>1218</v>
      </c>
      <c r="F185" s="295" t="s">
        <v>1217</v>
      </c>
      <c r="G185" s="295"/>
      <c r="H185" s="295"/>
      <c r="I185" s="118" t="s">
        <v>450</v>
      </c>
      <c r="J185" s="295" t="s">
        <v>17</v>
      </c>
      <c r="K185" s="295"/>
      <c r="L185" s="119" t="s">
        <v>18</v>
      </c>
      <c r="M185" s="119">
        <v>3</v>
      </c>
      <c r="N185" s="294" t="s">
        <v>19</v>
      </c>
      <c r="O185" s="294"/>
      <c r="P185" s="294"/>
      <c r="Q185" s="119" t="s">
        <v>18</v>
      </c>
      <c r="R185" s="120"/>
      <c r="S185" s="120"/>
      <c r="T185" s="120"/>
      <c r="U185" s="120"/>
      <c r="V185" s="120"/>
      <c r="W185" s="120">
        <f t="shared" si="2"/>
        <v>0</v>
      </c>
      <c r="X185" s="116"/>
      <c r="Y185" s="116"/>
      <c r="Z185" s="116"/>
      <c r="AA185" s="116"/>
      <c r="AB185" s="116"/>
      <c r="AC185" s="116"/>
      <c r="AD185" s="116"/>
      <c r="AE185" s="116"/>
      <c r="AF185" s="116"/>
      <c r="AG185" s="116"/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116"/>
      <c r="AY185" s="116"/>
      <c r="AZ185" s="116"/>
      <c r="BA185" s="116"/>
      <c r="BB185" s="116"/>
      <c r="BC185" s="116"/>
      <c r="BD185" s="116"/>
      <c r="BE185" s="116"/>
      <c r="BF185" s="116"/>
      <c r="BG185" s="116"/>
      <c r="BH185" s="116"/>
      <c r="BI185" s="116"/>
      <c r="BJ185" s="116"/>
      <c r="BK185" s="116"/>
      <c r="BL185" s="116"/>
      <c r="BM185" s="116"/>
      <c r="BN185" s="116"/>
      <c r="BO185" s="116"/>
      <c r="BP185" s="116"/>
      <c r="BQ185" s="116"/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6"/>
      <c r="CB185" s="116"/>
      <c r="CC185" s="116"/>
      <c r="CD185" s="116"/>
      <c r="CE185" s="116"/>
      <c r="CF185" s="116"/>
      <c r="CG185" s="116"/>
      <c r="CH185" s="116"/>
      <c r="CI185" s="116"/>
      <c r="CJ185" s="116"/>
      <c r="CK185" s="116"/>
      <c r="CL185" s="116"/>
      <c r="CM185" s="116"/>
      <c r="CN185" s="116"/>
      <c r="CO185" s="116"/>
      <c r="CP185" s="116"/>
      <c r="CQ185" s="116"/>
      <c r="CR185" s="116"/>
      <c r="CS185" s="116"/>
      <c r="CT185" s="116"/>
      <c r="CU185" s="116"/>
      <c r="CV185" s="116"/>
      <c r="CW185" s="116"/>
      <c r="CX185" s="116"/>
      <c r="CY185" s="116"/>
      <c r="CZ185" s="116"/>
      <c r="DA185" s="116"/>
      <c r="DB185" s="116"/>
      <c r="DC185" s="116"/>
      <c r="DD185" s="116"/>
      <c r="DE185" s="116"/>
      <c r="DF185" s="116"/>
      <c r="DG185" s="116"/>
      <c r="DH185" s="116"/>
      <c r="DI185" s="116"/>
      <c r="DJ185" s="116"/>
      <c r="DK185" s="116"/>
      <c r="DL185" s="116"/>
      <c r="DM185" s="116"/>
      <c r="DN185" s="116"/>
      <c r="DO185" s="116"/>
      <c r="DP185" s="116"/>
      <c r="DQ185" s="116"/>
      <c r="DR185" s="116"/>
      <c r="DS185" s="116"/>
      <c r="DT185" s="116"/>
      <c r="DU185" s="116"/>
      <c r="DV185" s="116"/>
      <c r="DW185" s="116"/>
      <c r="DX185" s="116"/>
      <c r="DY185" s="116"/>
      <c r="DZ185" s="116"/>
      <c r="EA185" s="116"/>
      <c r="EB185" s="116"/>
      <c r="EC185" s="116"/>
      <c r="ED185" s="116"/>
      <c r="EE185" s="116"/>
      <c r="EF185" s="116"/>
      <c r="EG185" s="116"/>
      <c r="EH185" s="116"/>
      <c r="EI185" s="116"/>
      <c r="EJ185" s="116"/>
      <c r="EK185" s="116"/>
      <c r="EL185" s="116"/>
      <c r="EM185" s="116"/>
      <c r="EN185" s="116"/>
      <c r="EO185" s="116"/>
      <c r="EP185" s="116"/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6"/>
      <c r="FA185" s="116"/>
      <c r="FB185" s="116"/>
      <c r="FC185" s="116"/>
      <c r="FD185" s="116"/>
      <c r="FE185" s="116"/>
      <c r="FF185" s="116"/>
      <c r="FG185" s="116"/>
      <c r="FH185" s="116"/>
      <c r="FI185" s="116"/>
      <c r="FJ185" s="116"/>
      <c r="FK185" s="116"/>
      <c r="FL185" s="116"/>
      <c r="FM185" s="116"/>
      <c r="FN185" s="116"/>
      <c r="FO185" s="116"/>
      <c r="FP185" s="116"/>
      <c r="FQ185" s="116"/>
      <c r="FR185" s="116"/>
      <c r="FS185" s="116"/>
      <c r="FT185" s="116"/>
      <c r="FU185" s="116"/>
      <c r="FV185" s="116"/>
      <c r="FW185" s="116"/>
      <c r="FX185" s="116"/>
      <c r="FY185" s="116"/>
      <c r="FZ185" s="116"/>
      <c r="GA185" s="116"/>
      <c r="GB185" s="116"/>
      <c r="GC185" s="116"/>
      <c r="GD185" s="116"/>
      <c r="GE185" s="116"/>
      <c r="GF185" s="116"/>
      <c r="GG185" s="116"/>
      <c r="GH185" s="116"/>
      <c r="GI185" s="116"/>
      <c r="GJ185" s="116"/>
      <c r="GK185" s="116"/>
      <c r="GL185" s="116"/>
      <c r="GM185" s="116"/>
      <c r="GN185" s="116"/>
      <c r="GO185" s="116"/>
      <c r="GP185" s="116"/>
      <c r="GQ185" s="116"/>
      <c r="GR185" s="116"/>
      <c r="GS185" s="116"/>
      <c r="GT185" s="116"/>
      <c r="GU185" s="116"/>
      <c r="GV185" s="116"/>
      <c r="GW185" s="116"/>
      <c r="GX185" s="116"/>
      <c r="GY185" s="116"/>
      <c r="GZ185" s="116"/>
      <c r="HA185" s="116"/>
      <c r="HB185" s="116"/>
      <c r="HC185" s="116"/>
      <c r="HD185" s="116"/>
      <c r="HE185" s="116"/>
      <c r="HF185" s="116"/>
      <c r="HG185" s="116"/>
      <c r="HH185" s="116"/>
      <c r="HI185" s="116"/>
      <c r="HJ185" s="116"/>
      <c r="HK185" s="116"/>
      <c r="HL185" s="116"/>
      <c r="HM185" s="116"/>
      <c r="HN185" s="116"/>
      <c r="HO185" s="116"/>
      <c r="HP185" s="116"/>
      <c r="HQ185" s="116"/>
      <c r="HR185" s="116"/>
      <c r="HS185" s="116"/>
      <c r="HT185" s="116"/>
      <c r="HU185" s="116"/>
      <c r="HV185" s="116"/>
      <c r="HW185" s="116"/>
      <c r="HX185" s="116"/>
      <c r="HY185" s="116"/>
      <c r="HZ185" s="116"/>
      <c r="IA185" s="116"/>
      <c r="IB185" s="116"/>
      <c r="IC185" s="116"/>
      <c r="ID185" s="116"/>
      <c r="IE185" s="116"/>
      <c r="IF185" s="116"/>
      <c r="IG185" s="116"/>
      <c r="IH185" s="116"/>
      <c r="II185" s="116"/>
      <c r="IJ185" s="116"/>
      <c r="IK185" s="116"/>
      <c r="IL185" s="116"/>
      <c r="IM185" s="116"/>
      <c r="IN185" s="116"/>
      <c r="IO185" s="116"/>
      <c r="IP185" s="116"/>
      <c r="IQ185" s="116"/>
      <c r="IR185" s="116"/>
      <c r="IS185" s="116"/>
      <c r="IT185" s="116"/>
      <c r="IU185" s="116"/>
      <c r="IV185" s="116"/>
    </row>
    <row r="186" spans="1:256" ht="31.2" customHeight="1">
      <c r="B186" s="101"/>
      <c r="C186" s="292">
        <v>2018</v>
      </c>
      <c r="D186" s="292"/>
      <c r="E186" s="105" t="s">
        <v>1216</v>
      </c>
      <c r="F186" s="293" t="s">
        <v>1215</v>
      </c>
      <c r="G186" s="293"/>
      <c r="H186" s="293"/>
      <c r="I186" s="105" t="s">
        <v>450</v>
      </c>
      <c r="J186" s="293" t="s">
        <v>17</v>
      </c>
      <c r="K186" s="293"/>
      <c r="L186" s="106" t="s">
        <v>18</v>
      </c>
      <c r="M186" s="106">
        <v>4</v>
      </c>
      <c r="N186" s="292" t="s">
        <v>19</v>
      </c>
      <c r="O186" s="292"/>
      <c r="P186" s="292"/>
      <c r="Q186" s="106" t="s">
        <v>18</v>
      </c>
      <c r="W186" s="122">
        <f t="shared" si="2"/>
        <v>0</v>
      </c>
    </row>
    <row r="187" spans="1:256" ht="31.2" customHeight="1">
      <c r="B187" s="124"/>
      <c r="C187" s="292">
        <v>2018</v>
      </c>
      <c r="D187" s="292"/>
      <c r="E187" s="105" t="s">
        <v>1214</v>
      </c>
      <c r="F187" s="293" t="s">
        <v>1213</v>
      </c>
      <c r="G187" s="293"/>
      <c r="H187" s="293"/>
      <c r="I187" s="105" t="s">
        <v>450</v>
      </c>
      <c r="J187" s="293" t="s">
        <v>17</v>
      </c>
      <c r="K187" s="293"/>
      <c r="L187" s="106" t="s">
        <v>29</v>
      </c>
      <c r="M187" s="106">
        <v>5</v>
      </c>
      <c r="N187" s="292" t="s">
        <v>19</v>
      </c>
      <c r="O187" s="292"/>
      <c r="P187" s="292"/>
      <c r="Q187" s="106" t="s">
        <v>18</v>
      </c>
      <c r="W187" s="122">
        <f t="shared" si="2"/>
        <v>0</v>
      </c>
    </row>
    <row r="188" spans="1:256" ht="31.2" customHeight="1">
      <c r="B188" s="124"/>
      <c r="C188" s="292">
        <v>2018</v>
      </c>
      <c r="D188" s="292"/>
      <c r="E188" s="105" t="s">
        <v>1212</v>
      </c>
      <c r="F188" s="293" t="s">
        <v>1211</v>
      </c>
      <c r="G188" s="293"/>
      <c r="H188" s="293"/>
      <c r="I188" s="105" t="s">
        <v>450</v>
      </c>
      <c r="J188" s="293" t="s">
        <v>17</v>
      </c>
      <c r="K188" s="293"/>
      <c r="L188" s="106" t="s">
        <v>29</v>
      </c>
      <c r="M188" s="106">
        <v>5</v>
      </c>
      <c r="N188" s="292" t="s">
        <v>19</v>
      </c>
      <c r="O188" s="292"/>
      <c r="P188" s="292"/>
      <c r="Q188" s="106" t="s">
        <v>18</v>
      </c>
      <c r="W188" s="122">
        <f t="shared" si="2"/>
        <v>0</v>
      </c>
    </row>
    <row r="189" spans="1:256" ht="31.2" customHeight="1">
      <c r="B189" s="124"/>
      <c r="C189" s="292">
        <v>2018</v>
      </c>
      <c r="D189" s="292"/>
      <c r="E189" s="105" t="s">
        <v>1210</v>
      </c>
      <c r="F189" s="293" t="s">
        <v>1209</v>
      </c>
      <c r="G189" s="293"/>
      <c r="H189" s="293"/>
      <c r="I189" s="105" t="s">
        <v>450</v>
      </c>
      <c r="J189" s="293" t="s">
        <v>17</v>
      </c>
      <c r="K189" s="293"/>
      <c r="L189" s="106" t="s">
        <v>29</v>
      </c>
      <c r="M189" s="106">
        <v>5</v>
      </c>
      <c r="N189" s="292" t="s">
        <v>19</v>
      </c>
      <c r="O189" s="292"/>
      <c r="P189" s="292"/>
      <c r="Q189" s="106" t="s">
        <v>18</v>
      </c>
      <c r="W189" s="122">
        <f t="shared" si="2"/>
        <v>0</v>
      </c>
    </row>
    <row r="190" spans="1:256" ht="31.2" customHeight="1">
      <c r="B190" s="101"/>
      <c r="C190" s="292">
        <v>2018</v>
      </c>
      <c r="D190" s="292"/>
      <c r="E190" s="105" t="s">
        <v>1208</v>
      </c>
      <c r="F190" s="293" t="s">
        <v>1207</v>
      </c>
      <c r="G190" s="293"/>
      <c r="H190" s="293"/>
      <c r="I190" s="105" t="s">
        <v>450</v>
      </c>
      <c r="J190" s="293" t="s">
        <v>17</v>
      </c>
      <c r="K190" s="293"/>
      <c r="L190" s="106" t="s">
        <v>18</v>
      </c>
      <c r="M190" s="106">
        <v>4</v>
      </c>
      <c r="N190" s="292" t="s">
        <v>19</v>
      </c>
      <c r="O190" s="292"/>
      <c r="P190" s="292"/>
      <c r="Q190" s="106" t="s">
        <v>18</v>
      </c>
      <c r="W190" s="122">
        <f t="shared" si="2"/>
        <v>0</v>
      </c>
    </row>
    <row r="191" spans="1:256" ht="31.2" customHeight="1">
      <c r="B191" s="124"/>
      <c r="C191" s="292">
        <v>2018</v>
      </c>
      <c r="D191" s="292"/>
      <c r="E191" s="105" t="s">
        <v>1206</v>
      </c>
      <c r="F191" s="293" t="s">
        <v>1205</v>
      </c>
      <c r="G191" s="293"/>
      <c r="H191" s="293"/>
      <c r="I191" s="105" t="s">
        <v>450</v>
      </c>
      <c r="J191" s="293" t="s">
        <v>17</v>
      </c>
      <c r="K191" s="293"/>
      <c r="L191" s="106" t="s">
        <v>29</v>
      </c>
      <c r="M191" s="106">
        <v>5</v>
      </c>
      <c r="N191" s="292" t="s">
        <v>19</v>
      </c>
      <c r="O191" s="292"/>
      <c r="P191" s="292"/>
      <c r="Q191" s="106" t="s">
        <v>18</v>
      </c>
      <c r="W191" s="122">
        <f t="shared" si="2"/>
        <v>0</v>
      </c>
    </row>
    <row r="192" spans="1:256" ht="31.2" customHeight="1">
      <c r="B192" s="124"/>
      <c r="C192" s="292">
        <v>2018</v>
      </c>
      <c r="D192" s="292"/>
      <c r="E192" s="105" t="s">
        <v>1204</v>
      </c>
      <c r="F192" s="293" t="s">
        <v>1203</v>
      </c>
      <c r="G192" s="293"/>
      <c r="H192" s="293"/>
      <c r="I192" s="105" t="s">
        <v>450</v>
      </c>
      <c r="J192" s="293" t="s">
        <v>17</v>
      </c>
      <c r="K192" s="293"/>
      <c r="L192" s="106" t="s">
        <v>29</v>
      </c>
      <c r="M192" s="106">
        <v>5</v>
      </c>
      <c r="N192" s="292" t="s">
        <v>19</v>
      </c>
      <c r="O192" s="292"/>
      <c r="P192" s="292"/>
      <c r="Q192" s="106" t="s">
        <v>18</v>
      </c>
      <c r="W192" s="122">
        <f t="shared" si="2"/>
        <v>0</v>
      </c>
    </row>
    <row r="193" spans="1:256" ht="31.2" customHeight="1">
      <c r="A193" s="116"/>
      <c r="B193" s="117"/>
      <c r="C193" s="294">
        <v>2018</v>
      </c>
      <c r="D193" s="294"/>
      <c r="E193" s="118" t="s">
        <v>1202</v>
      </c>
      <c r="F193" s="295" t="s">
        <v>1200</v>
      </c>
      <c r="G193" s="295"/>
      <c r="H193" s="295"/>
      <c r="I193" s="118" t="s">
        <v>450</v>
      </c>
      <c r="J193" s="295" t="s">
        <v>17</v>
      </c>
      <c r="K193" s="295"/>
      <c r="L193" s="119" t="s">
        <v>18</v>
      </c>
      <c r="M193" s="119">
        <v>3</v>
      </c>
      <c r="N193" s="294" t="s">
        <v>19</v>
      </c>
      <c r="O193" s="294"/>
      <c r="P193" s="294"/>
      <c r="Q193" s="119" t="s">
        <v>18</v>
      </c>
      <c r="R193" s="120"/>
      <c r="S193" s="120"/>
      <c r="T193" s="120"/>
      <c r="U193" s="120"/>
      <c r="V193" s="120"/>
      <c r="W193" s="120">
        <f t="shared" si="2"/>
        <v>0</v>
      </c>
      <c r="X193" s="116"/>
      <c r="Y193" s="116"/>
      <c r="Z193" s="116"/>
      <c r="AA193" s="116"/>
      <c r="AB193" s="116"/>
      <c r="AC193" s="116"/>
      <c r="AD193" s="116"/>
      <c r="AE193" s="116"/>
      <c r="AF193" s="116"/>
      <c r="AG193" s="116"/>
      <c r="AH193" s="116"/>
      <c r="AI193" s="116"/>
      <c r="AJ193" s="116"/>
      <c r="AK193" s="116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116"/>
      <c r="AY193" s="116"/>
      <c r="AZ193" s="116"/>
      <c r="BA193" s="116"/>
      <c r="BB193" s="116"/>
      <c r="BC193" s="116"/>
      <c r="BD193" s="116"/>
      <c r="BE193" s="116"/>
      <c r="BF193" s="116"/>
      <c r="BG193" s="116"/>
      <c r="BH193" s="116"/>
      <c r="BI193" s="116"/>
      <c r="BJ193" s="116"/>
      <c r="BK193" s="116"/>
      <c r="BL193" s="116"/>
      <c r="BM193" s="116"/>
      <c r="BN193" s="116"/>
      <c r="BO193" s="116"/>
      <c r="BP193" s="116"/>
      <c r="BQ193" s="116"/>
      <c r="BR193" s="116"/>
      <c r="BS193" s="116"/>
      <c r="BT193" s="116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16"/>
      <c r="CN193" s="116"/>
      <c r="CO193" s="116"/>
      <c r="CP193" s="116"/>
      <c r="CQ193" s="116"/>
      <c r="CR193" s="116"/>
      <c r="CS193" s="116"/>
      <c r="CT193" s="116"/>
      <c r="CU193" s="116"/>
      <c r="CV193" s="116"/>
      <c r="CW193" s="116"/>
      <c r="CX193" s="116"/>
      <c r="CY193" s="116"/>
      <c r="CZ193" s="116"/>
      <c r="DA193" s="116"/>
      <c r="DB193" s="116"/>
      <c r="DC193" s="116"/>
      <c r="DD193" s="116"/>
      <c r="DE193" s="116"/>
      <c r="DF193" s="116"/>
      <c r="DG193" s="116"/>
      <c r="DH193" s="116"/>
      <c r="DI193" s="116"/>
      <c r="DJ193" s="116"/>
      <c r="DK193" s="116"/>
      <c r="DL193" s="116"/>
      <c r="DM193" s="116"/>
      <c r="DN193" s="116"/>
      <c r="DO193" s="116"/>
      <c r="DP193" s="116"/>
      <c r="DQ193" s="116"/>
      <c r="DR193" s="116"/>
      <c r="DS193" s="116"/>
      <c r="DT193" s="116"/>
      <c r="DU193" s="116"/>
      <c r="DV193" s="116"/>
      <c r="DW193" s="116"/>
      <c r="DX193" s="116"/>
      <c r="DY193" s="116"/>
      <c r="DZ193" s="116"/>
      <c r="EA193" s="116"/>
      <c r="EB193" s="116"/>
      <c r="EC193" s="116"/>
      <c r="ED193" s="116"/>
      <c r="EE193" s="116"/>
      <c r="EF193" s="116"/>
      <c r="EG193" s="116"/>
      <c r="EH193" s="116"/>
      <c r="EI193" s="116"/>
      <c r="EJ193" s="116"/>
      <c r="EK193" s="116"/>
      <c r="EL193" s="116"/>
      <c r="EM193" s="116"/>
      <c r="EN193" s="116"/>
      <c r="EO193" s="116"/>
      <c r="EP193" s="116"/>
      <c r="EQ193" s="116"/>
      <c r="ER193" s="116"/>
      <c r="ES193" s="116"/>
      <c r="ET193" s="116"/>
      <c r="EU193" s="116"/>
      <c r="EV193" s="116"/>
      <c r="EW193" s="116"/>
      <c r="EX193" s="116"/>
      <c r="EY193" s="116"/>
      <c r="EZ193" s="116"/>
      <c r="FA193" s="116"/>
      <c r="FB193" s="116"/>
      <c r="FC193" s="116"/>
      <c r="FD193" s="116"/>
      <c r="FE193" s="116"/>
      <c r="FF193" s="116"/>
      <c r="FG193" s="116"/>
      <c r="FH193" s="116"/>
      <c r="FI193" s="116"/>
      <c r="FJ193" s="116"/>
      <c r="FK193" s="116"/>
      <c r="FL193" s="116"/>
      <c r="FM193" s="116"/>
      <c r="FN193" s="116"/>
      <c r="FO193" s="116"/>
      <c r="FP193" s="116"/>
      <c r="FQ193" s="116"/>
      <c r="FR193" s="116"/>
      <c r="FS193" s="116"/>
      <c r="FT193" s="116"/>
      <c r="FU193" s="116"/>
      <c r="FV193" s="116"/>
      <c r="FW193" s="116"/>
      <c r="FX193" s="116"/>
      <c r="FY193" s="116"/>
      <c r="FZ193" s="116"/>
      <c r="GA193" s="116"/>
      <c r="GB193" s="116"/>
      <c r="GC193" s="116"/>
      <c r="GD193" s="116"/>
      <c r="GE193" s="116"/>
      <c r="GF193" s="116"/>
      <c r="GG193" s="116"/>
      <c r="GH193" s="116"/>
      <c r="GI193" s="116"/>
      <c r="GJ193" s="116"/>
      <c r="GK193" s="116"/>
      <c r="GL193" s="116"/>
      <c r="GM193" s="116"/>
      <c r="GN193" s="116"/>
      <c r="GO193" s="116"/>
      <c r="GP193" s="116"/>
      <c r="GQ193" s="116"/>
      <c r="GR193" s="116"/>
      <c r="GS193" s="116"/>
      <c r="GT193" s="116"/>
      <c r="GU193" s="116"/>
      <c r="GV193" s="116"/>
      <c r="GW193" s="116"/>
      <c r="GX193" s="116"/>
      <c r="GY193" s="116"/>
      <c r="GZ193" s="116"/>
      <c r="HA193" s="116"/>
      <c r="HB193" s="116"/>
      <c r="HC193" s="116"/>
      <c r="HD193" s="116"/>
      <c r="HE193" s="116"/>
      <c r="HF193" s="116"/>
      <c r="HG193" s="116"/>
      <c r="HH193" s="116"/>
      <c r="HI193" s="116"/>
      <c r="HJ193" s="116"/>
      <c r="HK193" s="116"/>
      <c r="HL193" s="116"/>
      <c r="HM193" s="116"/>
      <c r="HN193" s="116"/>
      <c r="HO193" s="116"/>
      <c r="HP193" s="116"/>
      <c r="HQ193" s="116"/>
      <c r="HR193" s="116"/>
      <c r="HS193" s="116"/>
      <c r="HT193" s="116"/>
      <c r="HU193" s="116"/>
      <c r="HV193" s="116"/>
      <c r="HW193" s="116"/>
      <c r="HX193" s="116"/>
      <c r="HY193" s="116"/>
      <c r="HZ193" s="116"/>
      <c r="IA193" s="116"/>
      <c r="IB193" s="116"/>
      <c r="IC193" s="116"/>
      <c r="ID193" s="116"/>
      <c r="IE193" s="116"/>
      <c r="IF193" s="116"/>
      <c r="IG193" s="116"/>
      <c r="IH193" s="116"/>
      <c r="II193" s="116"/>
      <c r="IJ193" s="116"/>
      <c r="IK193" s="116"/>
      <c r="IL193" s="116"/>
      <c r="IM193" s="116"/>
      <c r="IN193" s="116"/>
      <c r="IO193" s="116"/>
      <c r="IP193" s="116"/>
      <c r="IQ193" s="116"/>
      <c r="IR193" s="116"/>
      <c r="IS193" s="116"/>
      <c r="IT193" s="116"/>
      <c r="IU193" s="116"/>
      <c r="IV193" s="116"/>
    </row>
    <row r="194" spans="1:256" ht="31.2" customHeight="1">
      <c r="B194" s="101"/>
      <c r="C194" s="292">
        <v>2018</v>
      </c>
      <c r="D194" s="292"/>
      <c r="E194" s="105" t="s">
        <v>1201</v>
      </c>
      <c r="F194" s="293" t="s">
        <v>1200</v>
      </c>
      <c r="G194" s="293"/>
      <c r="H194" s="293"/>
      <c r="I194" s="105" t="s">
        <v>450</v>
      </c>
      <c r="J194" s="293" t="s">
        <v>17</v>
      </c>
      <c r="K194" s="293"/>
      <c r="L194" s="106" t="s">
        <v>18</v>
      </c>
      <c r="M194" s="106">
        <v>4</v>
      </c>
      <c r="N194" s="292" t="s">
        <v>19</v>
      </c>
      <c r="O194" s="292"/>
      <c r="P194" s="292"/>
      <c r="Q194" s="106" t="s">
        <v>18</v>
      </c>
      <c r="W194" s="122">
        <f t="shared" si="2"/>
        <v>0</v>
      </c>
    </row>
    <row r="195" spans="1:256" ht="31.2" customHeight="1">
      <c r="B195" s="124"/>
      <c r="C195" s="292">
        <v>2018</v>
      </c>
      <c r="D195" s="292"/>
      <c r="E195" s="105" t="s">
        <v>1199</v>
      </c>
      <c r="F195" s="293" t="s">
        <v>1198</v>
      </c>
      <c r="G195" s="293"/>
      <c r="H195" s="293"/>
      <c r="I195" s="105" t="s">
        <v>450</v>
      </c>
      <c r="J195" s="293" t="s">
        <v>17</v>
      </c>
      <c r="K195" s="293"/>
      <c r="L195" s="106" t="s">
        <v>29</v>
      </c>
      <c r="M195" s="106">
        <v>5</v>
      </c>
      <c r="N195" s="292" t="s">
        <v>19</v>
      </c>
      <c r="O195" s="292"/>
      <c r="P195" s="292"/>
      <c r="Q195" s="106" t="s">
        <v>18</v>
      </c>
      <c r="W195" s="122">
        <f t="shared" si="2"/>
        <v>0</v>
      </c>
    </row>
    <row r="196" spans="1:256" ht="31.2" customHeight="1">
      <c r="B196" s="124"/>
      <c r="C196" s="292">
        <v>2018</v>
      </c>
      <c r="D196" s="292"/>
      <c r="E196" s="105" t="s">
        <v>1197</v>
      </c>
      <c r="F196" s="293" t="s">
        <v>1196</v>
      </c>
      <c r="G196" s="293"/>
      <c r="H196" s="293"/>
      <c r="I196" s="105" t="s">
        <v>450</v>
      </c>
      <c r="J196" s="293" t="s">
        <v>17</v>
      </c>
      <c r="K196" s="293"/>
      <c r="L196" s="106" t="s">
        <v>29</v>
      </c>
      <c r="M196" s="106">
        <v>5</v>
      </c>
      <c r="N196" s="292" t="s">
        <v>19</v>
      </c>
      <c r="O196" s="292"/>
      <c r="P196" s="292"/>
      <c r="Q196" s="106" t="s">
        <v>18</v>
      </c>
      <c r="W196" s="122">
        <f t="shared" ref="W196:W259" si="3">R196+S196+T196+U196+V196</f>
        <v>0</v>
      </c>
    </row>
    <row r="197" spans="1:256" ht="31.2" customHeight="1">
      <c r="B197" s="124"/>
      <c r="C197" s="292">
        <v>2018</v>
      </c>
      <c r="D197" s="292"/>
      <c r="E197" s="105" t="s">
        <v>1195</v>
      </c>
      <c r="F197" s="293" t="s">
        <v>1194</v>
      </c>
      <c r="G197" s="293"/>
      <c r="H197" s="293"/>
      <c r="I197" s="105" t="s">
        <v>450</v>
      </c>
      <c r="J197" s="293" t="s">
        <v>17</v>
      </c>
      <c r="K197" s="293"/>
      <c r="L197" s="106" t="s">
        <v>29</v>
      </c>
      <c r="M197" s="106">
        <v>5</v>
      </c>
      <c r="N197" s="292" t="s">
        <v>19</v>
      </c>
      <c r="O197" s="292"/>
      <c r="P197" s="292"/>
      <c r="Q197" s="106" t="s">
        <v>18</v>
      </c>
      <c r="W197" s="122">
        <f t="shared" si="3"/>
        <v>0</v>
      </c>
    </row>
    <row r="198" spans="1:256" ht="31.2" customHeight="1">
      <c r="A198" s="116"/>
      <c r="B198" s="117"/>
      <c r="C198" s="294">
        <v>2018</v>
      </c>
      <c r="D198" s="294"/>
      <c r="E198" s="118" t="s">
        <v>1193</v>
      </c>
      <c r="F198" s="295" t="s">
        <v>1191</v>
      </c>
      <c r="G198" s="295"/>
      <c r="H198" s="295"/>
      <c r="I198" s="118" t="s">
        <v>450</v>
      </c>
      <c r="J198" s="295" t="s">
        <v>17</v>
      </c>
      <c r="K198" s="295"/>
      <c r="L198" s="119" t="s">
        <v>18</v>
      </c>
      <c r="M198" s="119">
        <v>3</v>
      </c>
      <c r="N198" s="294" t="s">
        <v>19</v>
      </c>
      <c r="O198" s="294"/>
      <c r="P198" s="294"/>
      <c r="Q198" s="119" t="s">
        <v>18</v>
      </c>
      <c r="R198" s="120"/>
      <c r="S198" s="120"/>
      <c r="T198" s="120"/>
      <c r="U198" s="120"/>
      <c r="V198" s="120"/>
      <c r="W198" s="120">
        <f t="shared" si="3"/>
        <v>0</v>
      </c>
      <c r="X198" s="116"/>
      <c r="Y198" s="116"/>
      <c r="Z198" s="116"/>
      <c r="AA198" s="116"/>
      <c r="AB198" s="116"/>
      <c r="AC198" s="116"/>
      <c r="AD198" s="116"/>
      <c r="AE198" s="116"/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116"/>
      <c r="AY198" s="116"/>
      <c r="AZ198" s="116"/>
      <c r="BA198" s="116"/>
      <c r="BB198" s="116"/>
      <c r="BC198" s="116"/>
      <c r="BD198" s="116"/>
      <c r="BE198" s="116"/>
      <c r="BF198" s="116"/>
      <c r="BG198" s="116"/>
      <c r="BH198" s="116"/>
      <c r="BI198" s="116"/>
      <c r="BJ198" s="116"/>
      <c r="BK198" s="116"/>
      <c r="BL198" s="116"/>
      <c r="BM198" s="116"/>
      <c r="BN198" s="116"/>
      <c r="BO198" s="116"/>
      <c r="BP198" s="116"/>
      <c r="BQ198" s="116"/>
      <c r="BR198" s="116"/>
      <c r="BS198" s="116"/>
      <c r="BT198" s="116"/>
      <c r="BU198" s="116"/>
      <c r="BV198" s="116"/>
      <c r="BW198" s="116"/>
      <c r="BX198" s="116"/>
      <c r="BY198" s="116"/>
      <c r="BZ198" s="116"/>
      <c r="CA198" s="116"/>
      <c r="CB198" s="116"/>
      <c r="CC198" s="116"/>
      <c r="CD198" s="116"/>
      <c r="CE198" s="116"/>
      <c r="CF198" s="116"/>
      <c r="CG198" s="116"/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/>
      <c r="CS198" s="116"/>
      <c r="CT198" s="116"/>
      <c r="CU198" s="116"/>
      <c r="CV198" s="116"/>
      <c r="CW198" s="116"/>
      <c r="CX198" s="116"/>
      <c r="CY198" s="116"/>
      <c r="CZ198" s="116"/>
      <c r="DA198" s="116"/>
      <c r="DB198" s="116"/>
      <c r="DC198" s="116"/>
      <c r="DD198" s="116"/>
      <c r="DE198" s="116"/>
      <c r="DF198" s="116"/>
      <c r="DG198" s="116"/>
      <c r="DH198" s="116"/>
      <c r="DI198" s="116"/>
      <c r="DJ198" s="116"/>
      <c r="DK198" s="116"/>
      <c r="DL198" s="116"/>
      <c r="DM198" s="116"/>
      <c r="DN198" s="116"/>
      <c r="DO198" s="116"/>
      <c r="DP198" s="116"/>
      <c r="DQ198" s="116"/>
      <c r="DR198" s="116"/>
      <c r="DS198" s="116"/>
      <c r="DT198" s="116"/>
      <c r="DU198" s="116"/>
      <c r="DV198" s="116"/>
      <c r="DW198" s="116"/>
      <c r="DX198" s="116"/>
      <c r="DY198" s="116"/>
      <c r="DZ198" s="116"/>
      <c r="EA198" s="116"/>
      <c r="EB198" s="116"/>
      <c r="EC198" s="116"/>
      <c r="ED198" s="116"/>
      <c r="EE198" s="116"/>
      <c r="EF198" s="116"/>
      <c r="EG198" s="116"/>
      <c r="EH198" s="116"/>
      <c r="EI198" s="116"/>
      <c r="EJ198" s="116"/>
      <c r="EK198" s="116"/>
      <c r="EL198" s="116"/>
      <c r="EM198" s="116"/>
      <c r="EN198" s="116"/>
      <c r="EO198" s="116"/>
      <c r="EP198" s="116"/>
      <c r="EQ198" s="116"/>
      <c r="ER198" s="116"/>
      <c r="ES198" s="116"/>
      <c r="ET198" s="116"/>
      <c r="EU198" s="116"/>
      <c r="EV198" s="116"/>
      <c r="EW198" s="116"/>
      <c r="EX198" s="116"/>
      <c r="EY198" s="116"/>
      <c r="EZ198" s="116"/>
      <c r="FA198" s="116"/>
      <c r="FB198" s="116"/>
      <c r="FC198" s="116"/>
      <c r="FD198" s="116"/>
      <c r="FE198" s="116"/>
      <c r="FF198" s="116"/>
      <c r="FG198" s="116"/>
      <c r="FH198" s="116"/>
      <c r="FI198" s="116"/>
      <c r="FJ198" s="116"/>
      <c r="FK198" s="116"/>
      <c r="FL198" s="116"/>
      <c r="FM198" s="116"/>
      <c r="FN198" s="116"/>
      <c r="FO198" s="116"/>
      <c r="FP198" s="116"/>
      <c r="FQ198" s="116"/>
      <c r="FR198" s="116"/>
      <c r="FS198" s="116"/>
      <c r="FT198" s="116"/>
      <c r="FU198" s="116"/>
      <c r="FV198" s="116"/>
      <c r="FW198" s="116"/>
      <c r="FX198" s="116"/>
      <c r="FY198" s="116"/>
      <c r="FZ198" s="116"/>
      <c r="GA198" s="116"/>
      <c r="GB198" s="116"/>
      <c r="GC198" s="116"/>
      <c r="GD198" s="116"/>
      <c r="GE198" s="116"/>
      <c r="GF198" s="116"/>
      <c r="GG198" s="116"/>
      <c r="GH198" s="116"/>
      <c r="GI198" s="116"/>
      <c r="GJ198" s="116"/>
      <c r="GK198" s="116"/>
      <c r="GL198" s="116"/>
      <c r="GM198" s="116"/>
      <c r="GN198" s="116"/>
      <c r="GO198" s="116"/>
      <c r="GP198" s="116"/>
      <c r="GQ198" s="116"/>
      <c r="GR198" s="116"/>
      <c r="GS198" s="116"/>
      <c r="GT198" s="116"/>
      <c r="GU198" s="116"/>
      <c r="GV198" s="116"/>
      <c r="GW198" s="116"/>
      <c r="GX198" s="116"/>
      <c r="GY198" s="116"/>
      <c r="GZ198" s="116"/>
      <c r="HA198" s="116"/>
      <c r="HB198" s="116"/>
      <c r="HC198" s="116"/>
      <c r="HD198" s="116"/>
      <c r="HE198" s="116"/>
      <c r="HF198" s="116"/>
      <c r="HG198" s="116"/>
      <c r="HH198" s="116"/>
      <c r="HI198" s="116"/>
      <c r="HJ198" s="116"/>
      <c r="HK198" s="116"/>
      <c r="HL198" s="116"/>
      <c r="HM198" s="116"/>
      <c r="HN198" s="116"/>
      <c r="HO198" s="116"/>
      <c r="HP198" s="116"/>
      <c r="HQ198" s="116"/>
      <c r="HR198" s="116"/>
      <c r="HS198" s="116"/>
      <c r="HT198" s="116"/>
      <c r="HU198" s="116"/>
      <c r="HV198" s="116"/>
      <c r="HW198" s="116"/>
      <c r="HX198" s="116"/>
      <c r="HY198" s="116"/>
      <c r="HZ198" s="116"/>
      <c r="IA198" s="116"/>
      <c r="IB198" s="116"/>
      <c r="IC198" s="116"/>
      <c r="ID198" s="116"/>
      <c r="IE198" s="116"/>
      <c r="IF198" s="116"/>
      <c r="IG198" s="116"/>
      <c r="IH198" s="116"/>
      <c r="II198" s="116"/>
      <c r="IJ198" s="116"/>
      <c r="IK198" s="116"/>
      <c r="IL198" s="116"/>
      <c r="IM198" s="116"/>
      <c r="IN198" s="116"/>
      <c r="IO198" s="116"/>
      <c r="IP198" s="116"/>
      <c r="IQ198" s="116"/>
      <c r="IR198" s="116"/>
      <c r="IS198" s="116"/>
      <c r="IT198" s="116"/>
      <c r="IU198" s="116"/>
      <c r="IV198" s="116"/>
    </row>
    <row r="199" spans="1:256" ht="31.2" customHeight="1">
      <c r="B199" s="101"/>
      <c r="C199" s="292">
        <v>2018</v>
      </c>
      <c r="D199" s="292"/>
      <c r="E199" s="105" t="s">
        <v>1192</v>
      </c>
      <c r="F199" s="293" t="s">
        <v>1191</v>
      </c>
      <c r="G199" s="293"/>
      <c r="H199" s="293"/>
      <c r="I199" s="105" t="s">
        <v>450</v>
      </c>
      <c r="J199" s="293" t="s">
        <v>17</v>
      </c>
      <c r="K199" s="293"/>
      <c r="L199" s="106" t="s">
        <v>18</v>
      </c>
      <c r="M199" s="106">
        <v>4</v>
      </c>
      <c r="N199" s="292" t="s">
        <v>19</v>
      </c>
      <c r="O199" s="292"/>
      <c r="P199" s="292"/>
      <c r="Q199" s="106" t="s">
        <v>18</v>
      </c>
      <c r="W199" s="122">
        <f t="shared" si="3"/>
        <v>0</v>
      </c>
    </row>
    <row r="200" spans="1:256" ht="31.2" customHeight="1">
      <c r="B200" s="124"/>
      <c r="C200" s="292">
        <v>2018</v>
      </c>
      <c r="D200" s="292"/>
      <c r="E200" s="105" t="s">
        <v>1190</v>
      </c>
      <c r="F200" s="293" t="s">
        <v>1189</v>
      </c>
      <c r="G200" s="293"/>
      <c r="H200" s="293"/>
      <c r="I200" s="105" t="s">
        <v>450</v>
      </c>
      <c r="J200" s="293" t="s">
        <v>17</v>
      </c>
      <c r="K200" s="293"/>
      <c r="L200" s="106" t="s">
        <v>29</v>
      </c>
      <c r="M200" s="106">
        <v>5</v>
      </c>
      <c r="N200" s="292" t="s">
        <v>19</v>
      </c>
      <c r="O200" s="292"/>
      <c r="P200" s="292"/>
      <c r="Q200" s="106" t="s">
        <v>18</v>
      </c>
      <c r="W200" s="122">
        <f t="shared" si="3"/>
        <v>0</v>
      </c>
    </row>
    <row r="201" spans="1:256" ht="31.2" customHeight="1">
      <c r="B201" s="124"/>
      <c r="C201" s="292">
        <v>2018</v>
      </c>
      <c r="D201" s="292"/>
      <c r="E201" s="105" t="s">
        <v>1188</v>
      </c>
      <c r="F201" s="293" t="s">
        <v>1187</v>
      </c>
      <c r="G201" s="293"/>
      <c r="H201" s="293"/>
      <c r="I201" s="105" t="s">
        <v>450</v>
      </c>
      <c r="J201" s="293" t="s">
        <v>17</v>
      </c>
      <c r="K201" s="293"/>
      <c r="L201" s="106" t="s">
        <v>29</v>
      </c>
      <c r="M201" s="106">
        <v>5</v>
      </c>
      <c r="N201" s="292" t="s">
        <v>19</v>
      </c>
      <c r="O201" s="292"/>
      <c r="P201" s="292"/>
      <c r="Q201" s="106" t="s">
        <v>18</v>
      </c>
      <c r="W201" s="122">
        <f t="shared" si="3"/>
        <v>0</v>
      </c>
    </row>
    <row r="202" spans="1:256" ht="31.2" customHeight="1">
      <c r="B202" s="124"/>
      <c r="C202" s="292">
        <v>2018</v>
      </c>
      <c r="D202" s="292"/>
      <c r="E202" s="105" t="s">
        <v>1186</v>
      </c>
      <c r="F202" s="293" t="s">
        <v>1185</v>
      </c>
      <c r="G202" s="293"/>
      <c r="H202" s="293"/>
      <c r="I202" s="105" t="s">
        <v>450</v>
      </c>
      <c r="J202" s="293" t="s">
        <v>17</v>
      </c>
      <c r="K202" s="293"/>
      <c r="L202" s="106" t="s">
        <v>29</v>
      </c>
      <c r="M202" s="106">
        <v>5</v>
      </c>
      <c r="N202" s="292" t="s">
        <v>19</v>
      </c>
      <c r="O202" s="292"/>
      <c r="P202" s="292"/>
      <c r="Q202" s="106" t="s">
        <v>18</v>
      </c>
      <c r="W202" s="122">
        <f t="shared" si="3"/>
        <v>0</v>
      </c>
    </row>
    <row r="203" spans="1:256" ht="31.2" customHeight="1">
      <c r="B203" s="124"/>
      <c r="C203" s="292">
        <v>2018</v>
      </c>
      <c r="D203" s="292"/>
      <c r="E203" s="105" t="s">
        <v>1184</v>
      </c>
      <c r="F203" s="293" t="s">
        <v>1183</v>
      </c>
      <c r="G203" s="293"/>
      <c r="H203" s="293"/>
      <c r="I203" s="105" t="s">
        <v>450</v>
      </c>
      <c r="J203" s="293" t="s">
        <v>17</v>
      </c>
      <c r="K203" s="293"/>
      <c r="L203" s="106" t="s">
        <v>29</v>
      </c>
      <c r="M203" s="106">
        <v>5</v>
      </c>
      <c r="N203" s="292" t="s">
        <v>19</v>
      </c>
      <c r="O203" s="292"/>
      <c r="P203" s="292"/>
      <c r="Q203" s="106" t="s">
        <v>18</v>
      </c>
      <c r="W203" s="122">
        <f t="shared" si="3"/>
        <v>0</v>
      </c>
    </row>
    <row r="204" spans="1:256" ht="31.2" customHeight="1">
      <c r="A204" s="116"/>
      <c r="B204" s="117"/>
      <c r="C204" s="294">
        <v>2018</v>
      </c>
      <c r="D204" s="294"/>
      <c r="E204" s="118" t="s">
        <v>1182</v>
      </c>
      <c r="F204" s="295" t="s">
        <v>1181</v>
      </c>
      <c r="G204" s="295"/>
      <c r="H204" s="295"/>
      <c r="I204" s="118" t="s">
        <v>450</v>
      </c>
      <c r="J204" s="295" t="s">
        <v>17</v>
      </c>
      <c r="K204" s="295"/>
      <c r="L204" s="119" t="s">
        <v>18</v>
      </c>
      <c r="M204" s="119">
        <v>3</v>
      </c>
      <c r="N204" s="294" t="s">
        <v>19</v>
      </c>
      <c r="O204" s="294"/>
      <c r="P204" s="294"/>
      <c r="Q204" s="119" t="s">
        <v>18</v>
      </c>
      <c r="R204" s="120"/>
      <c r="S204" s="120"/>
      <c r="T204" s="120"/>
      <c r="U204" s="120"/>
      <c r="V204" s="120"/>
      <c r="W204" s="120">
        <f t="shared" si="3"/>
        <v>0</v>
      </c>
      <c r="X204" s="116"/>
      <c r="Y204" s="116"/>
      <c r="Z204" s="116"/>
      <c r="AA204" s="116"/>
      <c r="AB204" s="116"/>
      <c r="AC204" s="116"/>
      <c r="AD204" s="116"/>
      <c r="AE204" s="116"/>
      <c r="AF204" s="116"/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116"/>
      <c r="AV204" s="116"/>
      <c r="AW204" s="116"/>
      <c r="AX204" s="116"/>
      <c r="AY204" s="116"/>
      <c r="AZ204" s="116"/>
      <c r="BA204" s="116"/>
      <c r="BB204" s="116"/>
      <c r="BC204" s="116"/>
      <c r="BD204" s="116"/>
      <c r="BE204" s="116"/>
      <c r="BF204" s="116"/>
      <c r="BG204" s="116"/>
      <c r="BH204" s="116"/>
      <c r="BI204" s="116"/>
      <c r="BJ204" s="116"/>
      <c r="BK204" s="116"/>
      <c r="BL204" s="116"/>
      <c r="BM204" s="116"/>
      <c r="BN204" s="116"/>
      <c r="BO204" s="116"/>
      <c r="BP204" s="116"/>
      <c r="BQ204" s="116"/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6"/>
      <c r="CB204" s="116"/>
      <c r="CC204" s="116"/>
      <c r="CD204" s="116"/>
      <c r="CE204" s="116"/>
      <c r="CF204" s="116"/>
      <c r="CG204" s="116"/>
      <c r="CH204" s="116"/>
      <c r="CI204" s="116"/>
      <c r="CJ204" s="116"/>
      <c r="CK204" s="116"/>
      <c r="CL204" s="116"/>
      <c r="CM204" s="116"/>
      <c r="CN204" s="116"/>
      <c r="CO204" s="116"/>
      <c r="CP204" s="116"/>
      <c r="CQ204" s="116"/>
      <c r="CR204" s="116"/>
      <c r="CS204" s="116"/>
      <c r="CT204" s="116"/>
      <c r="CU204" s="116"/>
      <c r="CV204" s="116"/>
      <c r="CW204" s="116"/>
      <c r="CX204" s="116"/>
      <c r="CY204" s="116"/>
      <c r="CZ204" s="116"/>
      <c r="DA204" s="116"/>
      <c r="DB204" s="116"/>
      <c r="DC204" s="116"/>
      <c r="DD204" s="116"/>
      <c r="DE204" s="116"/>
      <c r="DF204" s="116"/>
      <c r="DG204" s="116"/>
      <c r="DH204" s="116"/>
      <c r="DI204" s="116"/>
      <c r="DJ204" s="116"/>
      <c r="DK204" s="116"/>
      <c r="DL204" s="116"/>
      <c r="DM204" s="116"/>
      <c r="DN204" s="116"/>
      <c r="DO204" s="116"/>
      <c r="DP204" s="116"/>
      <c r="DQ204" s="116"/>
      <c r="DR204" s="116"/>
      <c r="DS204" s="116"/>
      <c r="DT204" s="116"/>
      <c r="DU204" s="116"/>
      <c r="DV204" s="116"/>
      <c r="DW204" s="116"/>
      <c r="DX204" s="116"/>
      <c r="DY204" s="116"/>
      <c r="DZ204" s="116"/>
      <c r="EA204" s="116"/>
      <c r="EB204" s="116"/>
      <c r="EC204" s="116"/>
      <c r="ED204" s="116"/>
      <c r="EE204" s="116"/>
      <c r="EF204" s="116"/>
      <c r="EG204" s="116"/>
      <c r="EH204" s="116"/>
      <c r="EI204" s="116"/>
      <c r="EJ204" s="116"/>
      <c r="EK204" s="116"/>
      <c r="EL204" s="116"/>
      <c r="EM204" s="116"/>
      <c r="EN204" s="116"/>
      <c r="EO204" s="116"/>
      <c r="EP204" s="116"/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6"/>
      <c r="FA204" s="116"/>
      <c r="FB204" s="116"/>
      <c r="FC204" s="116"/>
      <c r="FD204" s="116"/>
      <c r="FE204" s="116"/>
      <c r="FF204" s="116"/>
      <c r="FG204" s="116"/>
      <c r="FH204" s="116"/>
      <c r="FI204" s="116"/>
      <c r="FJ204" s="116"/>
      <c r="FK204" s="116"/>
      <c r="FL204" s="116"/>
      <c r="FM204" s="116"/>
      <c r="FN204" s="116"/>
      <c r="FO204" s="116"/>
      <c r="FP204" s="116"/>
      <c r="FQ204" s="116"/>
      <c r="FR204" s="116"/>
      <c r="FS204" s="116"/>
      <c r="FT204" s="116"/>
      <c r="FU204" s="116"/>
      <c r="FV204" s="116"/>
      <c r="FW204" s="116"/>
      <c r="FX204" s="116"/>
      <c r="FY204" s="116"/>
      <c r="FZ204" s="116"/>
      <c r="GA204" s="116"/>
      <c r="GB204" s="116"/>
      <c r="GC204" s="116"/>
      <c r="GD204" s="116"/>
      <c r="GE204" s="116"/>
      <c r="GF204" s="116"/>
      <c r="GG204" s="116"/>
      <c r="GH204" s="116"/>
      <c r="GI204" s="116"/>
      <c r="GJ204" s="116"/>
      <c r="GK204" s="116"/>
      <c r="GL204" s="116"/>
      <c r="GM204" s="116"/>
      <c r="GN204" s="116"/>
      <c r="GO204" s="116"/>
      <c r="GP204" s="116"/>
      <c r="GQ204" s="116"/>
      <c r="GR204" s="116"/>
      <c r="GS204" s="116"/>
      <c r="GT204" s="116"/>
      <c r="GU204" s="116"/>
      <c r="GV204" s="116"/>
      <c r="GW204" s="116"/>
      <c r="GX204" s="116"/>
      <c r="GY204" s="116"/>
      <c r="GZ204" s="116"/>
      <c r="HA204" s="116"/>
      <c r="HB204" s="116"/>
      <c r="HC204" s="116"/>
      <c r="HD204" s="116"/>
      <c r="HE204" s="116"/>
      <c r="HF204" s="116"/>
      <c r="HG204" s="116"/>
      <c r="HH204" s="116"/>
      <c r="HI204" s="116"/>
      <c r="HJ204" s="116"/>
      <c r="HK204" s="116"/>
      <c r="HL204" s="116"/>
      <c r="HM204" s="116"/>
      <c r="HN204" s="116"/>
      <c r="HO204" s="116"/>
      <c r="HP204" s="116"/>
      <c r="HQ204" s="116"/>
      <c r="HR204" s="116"/>
      <c r="HS204" s="116"/>
      <c r="HT204" s="116"/>
      <c r="HU204" s="116"/>
      <c r="HV204" s="116"/>
      <c r="HW204" s="116"/>
      <c r="HX204" s="116"/>
      <c r="HY204" s="116"/>
      <c r="HZ204" s="116"/>
      <c r="IA204" s="116"/>
      <c r="IB204" s="116"/>
      <c r="IC204" s="116"/>
      <c r="ID204" s="116"/>
      <c r="IE204" s="116"/>
      <c r="IF204" s="116"/>
      <c r="IG204" s="116"/>
      <c r="IH204" s="116"/>
      <c r="II204" s="116"/>
      <c r="IJ204" s="116"/>
      <c r="IK204" s="116"/>
      <c r="IL204" s="116"/>
      <c r="IM204" s="116"/>
      <c r="IN204" s="116"/>
      <c r="IO204" s="116"/>
      <c r="IP204" s="116"/>
      <c r="IQ204" s="116"/>
      <c r="IR204" s="116"/>
      <c r="IS204" s="116"/>
      <c r="IT204" s="116"/>
      <c r="IU204" s="116"/>
      <c r="IV204" s="116"/>
    </row>
    <row r="205" spans="1:256" ht="31.2" customHeight="1">
      <c r="B205" s="101"/>
      <c r="C205" s="292">
        <v>2018</v>
      </c>
      <c r="D205" s="292"/>
      <c r="E205" s="105" t="s">
        <v>1180</v>
      </c>
      <c r="F205" s="293" t="s">
        <v>1179</v>
      </c>
      <c r="G205" s="293"/>
      <c r="H205" s="293"/>
      <c r="I205" s="105" t="s">
        <v>450</v>
      </c>
      <c r="J205" s="293" t="s">
        <v>17</v>
      </c>
      <c r="K205" s="293"/>
      <c r="L205" s="106" t="s">
        <v>18</v>
      </c>
      <c r="M205" s="106">
        <v>4</v>
      </c>
      <c r="N205" s="292" t="s">
        <v>19</v>
      </c>
      <c r="O205" s="292"/>
      <c r="P205" s="292"/>
      <c r="Q205" s="106" t="s">
        <v>18</v>
      </c>
      <c r="W205" s="122">
        <f t="shared" si="3"/>
        <v>0</v>
      </c>
    </row>
    <row r="206" spans="1:256" ht="31.2" customHeight="1">
      <c r="B206" s="124"/>
      <c r="C206" s="292">
        <v>2018</v>
      </c>
      <c r="D206" s="292"/>
      <c r="E206" s="105" t="s">
        <v>1178</v>
      </c>
      <c r="F206" s="293" t="s">
        <v>1177</v>
      </c>
      <c r="G206" s="293"/>
      <c r="H206" s="293"/>
      <c r="I206" s="105" t="s">
        <v>450</v>
      </c>
      <c r="J206" s="293" t="s">
        <v>17</v>
      </c>
      <c r="K206" s="293"/>
      <c r="L206" s="106" t="s">
        <v>29</v>
      </c>
      <c r="M206" s="106">
        <v>5</v>
      </c>
      <c r="N206" s="292" t="s">
        <v>19</v>
      </c>
      <c r="O206" s="292"/>
      <c r="P206" s="292"/>
      <c r="Q206" s="106" t="s">
        <v>18</v>
      </c>
      <c r="R206" s="129"/>
      <c r="S206" s="129"/>
      <c r="T206" s="129"/>
      <c r="U206" s="129"/>
      <c r="V206" s="129"/>
      <c r="W206" s="129">
        <f t="shared" si="3"/>
        <v>0</v>
      </c>
    </row>
    <row r="207" spans="1:256" ht="31.2" customHeight="1">
      <c r="B207" s="124"/>
      <c r="C207" s="292">
        <v>2018</v>
      </c>
      <c r="D207" s="292"/>
      <c r="E207" s="105" t="s">
        <v>1176</v>
      </c>
      <c r="F207" s="293" t="s">
        <v>1175</v>
      </c>
      <c r="G207" s="293"/>
      <c r="H207" s="293"/>
      <c r="I207" s="105" t="s">
        <v>450</v>
      </c>
      <c r="J207" s="293" t="s">
        <v>17</v>
      </c>
      <c r="K207" s="293"/>
      <c r="L207" s="106" t="s">
        <v>29</v>
      </c>
      <c r="M207" s="106">
        <v>5</v>
      </c>
      <c r="N207" s="292" t="s">
        <v>19</v>
      </c>
      <c r="O207" s="292"/>
      <c r="P207" s="292"/>
      <c r="Q207" s="106" t="s">
        <v>18</v>
      </c>
      <c r="R207" s="129"/>
      <c r="S207" s="129"/>
      <c r="T207" s="129"/>
      <c r="U207" s="129"/>
      <c r="V207" s="129"/>
      <c r="W207" s="129">
        <f t="shared" si="3"/>
        <v>0</v>
      </c>
    </row>
    <row r="208" spans="1:256" ht="31.2" customHeight="1">
      <c r="B208" s="124"/>
      <c r="C208" s="292">
        <v>2018</v>
      </c>
      <c r="D208" s="292"/>
      <c r="E208" s="105" t="s">
        <v>1174</v>
      </c>
      <c r="F208" s="293" t="s">
        <v>1173</v>
      </c>
      <c r="G208" s="293"/>
      <c r="H208" s="293"/>
      <c r="I208" s="105" t="s">
        <v>450</v>
      </c>
      <c r="J208" s="293" t="s">
        <v>17</v>
      </c>
      <c r="K208" s="293"/>
      <c r="L208" s="106" t="s">
        <v>29</v>
      </c>
      <c r="M208" s="106">
        <v>5</v>
      </c>
      <c r="N208" s="292" t="s">
        <v>19</v>
      </c>
      <c r="O208" s="292"/>
      <c r="P208" s="292"/>
      <c r="Q208" s="106" t="s">
        <v>18</v>
      </c>
      <c r="R208" s="129"/>
      <c r="S208" s="129"/>
      <c r="T208" s="129"/>
      <c r="U208" s="129"/>
      <c r="V208" s="129"/>
      <c r="W208" s="129">
        <f t="shared" si="3"/>
        <v>0</v>
      </c>
    </row>
    <row r="209" spans="2:23" ht="31.2" customHeight="1">
      <c r="B209" s="101"/>
      <c r="C209" s="292">
        <v>2018</v>
      </c>
      <c r="D209" s="292"/>
      <c r="E209" s="105" t="s">
        <v>1172</v>
      </c>
      <c r="F209" s="293" t="s">
        <v>1171</v>
      </c>
      <c r="G209" s="293"/>
      <c r="H209" s="293"/>
      <c r="I209" s="105" t="s">
        <v>450</v>
      </c>
      <c r="J209" s="293" t="s">
        <v>17</v>
      </c>
      <c r="K209" s="293"/>
      <c r="L209" s="106" t="s">
        <v>18</v>
      </c>
      <c r="M209" s="106">
        <v>4</v>
      </c>
      <c r="N209" s="292" t="s">
        <v>19</v>
      </c>
      <c r="O209" s="292"/>
      <c r="P209" s="292"/>
      <c r="Q209" s="106" t="s">
        <v>18</v>
      </c>
      <c r="W209" s="122">
        <f t="shared" si="3"/>
        <v>0</v>
      </c>
    </row>
    <row r="210" spans="2:23" ht="31.2" customHeight="1">
      <c r="B210" s="124"/>
      <c r="C210" s="292">
        <v>2018</v>
      </c>
      <c r="D210" s="292"/>
      <c r="E210" s="105" t="s">
        <v>1170</v>
      </c>
      <c r="F210" s="293" t="s">
        <v>1169</v>
      </c>
      <c r="G210" s="293"/>
      <c r="H210" s="293"/>
      <c r="I210" s="105" t="s">
        <v>450</v>
      </c>
      <c r="J210" s="293" t="s">
        <v>17</v>
      </c>
      <c r="K210" s="293"/>
      <c r="L210" s="106" t="s">
        <v>29</v>
      </c>
      <c r="M210" s="106">
        <v>5</v>
      </c>
      <c r="N210" s="292" t="s">
        <v>19</v>
      </c>
      <c r="O210" s="292"/>
      <c r="P210" s="292"/>
      <c r="Q210" s="106" t="s">
        <v>18</v>
      </c>
      <c r="R210" s="129"/>
      <c r="S210" s="129"/>
      <c r="T210" s="129"/>
      <c r="U210" s="129"/>
      <c r="V210" s="129"/>
      <c r="W210" s="129">
        <f t="shared" si="3"/>
        <v>0</v>
      </c>
    </row>
    <row r="211" spans="2:23" ht="31.2" customHeight="1">
      <c r="B211" s="124"/>
      <c r="C211" s="292">
        <v>2018</v>
      </c>
      <c r="D211" s="292"/>
      <c r="E211" s="105" t="s">
        <v>1168</v>
      </c>
      <c r="F211" s="293" t="s">
        <v>1167</v>
      </c>
      <c r="G211" s="293"/>
      <c r="H211" s="293"/>
      <c r="I211" s="105" t="s">
        <v>450</v>
      </c>
      <c r="J211" s="293" t="s">
        <v>17</v>
      </c>
      <c r="K211" s="293"/>
      <c r="L211" s="106" t="s">
        <v>29</v>
      </c>
      <c r="M211" s="106">
        <v>5</v>
      </c>
      <c r="N211" s="292" t="s">
        <v>19</v>
      </c>
      <c r="O211" s="292"/>
      <c r="P211" s="292"/>
      <c r="Q211" s="106" t="s">
        <v>18</v>
      </c>
      <c r="W211" s="122">
        <f t="shared" si="3"/>
        <v>0</v>
      </c>
    </row>
    <row r="212" spans="2:23" ht="31.2" customHeight="1">
      <c r="B212" s="124"/>
      <c r="C212" s="292">
        <v>2018</v>
      </c>
      <c r="D212" s="292"/>
      <c r="E212" s="105" t="s">
        <v>1166</v>
      </c>
      <c r="F212" s="293" t="s">
        <v>1165</v>
      </c>
      <c r="G212" s="293"/>
      <c r="H212" s="293"/>
      <c r="I212" s="105" t="s">
        <v>450</v>
      </c>
      <c r="J212" s="293" t="s">
        <v>17</v>
      </c>
      <c r="K212" s="293"/>
      <c r="L212" s="106" t="s">
        <v>29</v>
      </c>
      <c r="M212" s="106">
        <v>5</v>
      </c>
      <c r="N212" s="292" t="s">
        <v>19</v>
      </c>
      <c r="O212" s="292"/>
      <c r="P212" s="292"/>
      <c r="Q212" s="106" t="s">
        <v>18</v>
      </c>
      <c r="W212" s="122">
        <f t="shared" si="3"/>
        <v>0</v>
      </c>
    </row>
    <row r="213" spans="2:23" ht="31.2" customHeight="1">
      <c r="B213" s="101"/>
      <c r="C213" s="292">
        <v>2018</v>
      </c>
      <c r="D213" s="292"/>
      <c r="E213" s="105" t="s">
        <v>1164</v>
      </c>
      <c r="F213" s="293" t="s">
        <v>1163</v>
      </c>
      <c r="G213" s="293"/>
      <c r="H213" s="293"/>
      <c r="I213" s="105" t="s">
        <v>450</v>
      </c>
      <c r="J213" s="293" t="s">
        <v>17</v>
      </c>
      <c r="K213" s="293"/>
      <c r="L213" s="106" t="s">
        <v>18</v>
      </c>
      <c r="M213" s="106">
        <v>4</v>
      </c>
      <c r="N213" s="292" t="s">
        <v>19</v>
      </c>
      <c r="O213" s="292"/>
      <c r="P213" s="292"/>
      <c r="Q213" s="106" t="s">
        <v>18</v>
      </c>
      <c r="W213" s="122">
        <f t="shared" si="3"/>
        <v>0</v>
      </c>
    </row>
    <row r="214" spans="2:23" ht="31.2" customHeight="1">
      <c r="B214" s="124"/>
      <c r="C214" s="292">
        <v>2018</v>
      </c>
      <c r="D214" s="292"/>
      <c r="E214" s="105" t="s">
        <v>1162</v>
      </c>
      <c r="F214" s="293" t="s">
        <v>1161</v>
      </c>
      <c r="G214" s="293"/>
      <c r="H214" s="293"/>
      <c r="I214" s="105" t="s">
        <v>450</v>
      </c>
      <c r="J214" s="293" t="s">
        <v>17</v>
      </c>
      <c r="K214" s="293"/>
      <c r="L214" s="106" t="s">
        <v>29</v>
      </c>
      <c r="M214" s="106">
        <v>5</v>
      </c>
      <c r="N214" s="292" t="s">
        <v>19</v>
      </c>
      <c r="O214" s="292"/>
      <c r="P214" s="292"/>
      <c r="Q214" s="106" t="s">
        <v>18</v>
      </c>
      <c r="W214" s="122">
        <f t="shared" si="3"/>
        <v>0</v>
      </c>
    </row>
    <row r="215" spans="2:23" ht="31.2" customHeight="1">
      <c r="B215" s="124"/>
      <c r="C215" s="292">
        <v>2018</v>
      </c>
      <c r="D215" s="292"/>
      <c r="E215" s="105" t="s">
        <v>1160</v>
      </c>
      <c r="F215" s="293" t="s">
        <v>1159</v>
      </c>
      <c r="G215" s="293"/>
      <c r="H215" s="293"/>
      <c r="I215" s="105" t="s">
        <v>450</v>
      </c>
      <c r="J215" s="293" t="s">
        <v>17</v>
      </c>
      <c r="K215" s="293"/>
      <c r="L215" s="106" t="s">
        <v>29</v>
      </c>
      <c r="M215" s="106">
        <v>5</v>
      </c>
      <c r="N215" s="292" t="s">
        <v>19</v>
      </c>
      <c r="O215" s="292"/>
      <c r="P215" s="292"/>
      <c r="Q215" s="106" t="s">
        <v>18</v>
      </c>
      <c r="W215" s="122">
        <f t="shared" si="3"/>
        <v>0</v>
      </c>
    </row>
    <row r="216" spans="2:23" ht="31.2" customHeight="1">
      <c r="B216" s="101"/>
      <c r="C216" s="292">
        <v>2018</v>
      </c>
      <c r="D216" s="292"/>
      <c r="E216" s="105" t="s">
        <v>1158</v>
      </c>
      <c r="F216" s="293" t="s">
        <v>1157</v>
      </c>
      <c r="G216" s="293"/>
      <c r="H216" s="293"/>
      <c r="I216" s="105" t="s">
        <v>450</v>
      </c>
      <c r="J216" s="293" t="s">
        <v>17</v>
      </c>
      <c r="K216" s="293"/>
      <c r="L216" s="106" t="s">
        <v>18</v>
      </c>
      <c r="M216" s="106">
        <v>4</v>
      </c>
      <c r="N216" s="292" t="s">
        <v>19</v>
      </c>
      <c r="O216" s="292"/>
      <c r="P216" s="292"/>
      <c r="Q216" s="106" t="s">
        <v>18</v>
      </c>
      <c r="W216" s="122">
        <f t="shared" si="3"/>
        <v>0</v>
      </c>
    </row>
    <row r="217" spans="2:23" ht="31.2" customHeight="1">
      <c r="B217" s="124"/>
      <c r="C217" s="292">
        <v>2018</v>
      </c>
      <c r="D217" s="292"/>
      <c r="E217" s="105" t="s">
        <v>1156</v>
      </c>
      <c r="F217" s="293" t="s">
        <v>1155</v>
      </c>
      <c r="G217" s="293"/>
      <c r="H217" s="293"/>
      <c r="I217" s="105" t="s">
        <v>450</v>
      </c>
      <c r="J217" s="293" t="s">
        <v>17</v>
      </c>
      <c r="K217" s="293"/>
      <c r="L217" s="106" t="s">
        <v>29</v>
      </c>
      <c r="M217" s="106">
        <v>5</v>
      </c>
      <c r="N217" s="292" t="s">
        <v>19</v>
      </c>
      <c r="O217" s="292"/>
      <c r="P217" s="292"/>
      <c r="Q217" s="106" t="s">
        <v>18</v>
      </c>
      <c r="W217" s="122">
        <f t="shared" si="3"/>
        <v>0</v>
      </c>
    </row>
    <row r="218" spans="2:23" ht="31.2" customHeight="1">
      <c r="B218" s="124"/>
      <c r="C218" s="292">
        <v>2018</v>
      </c>
      <c r="D218" s="292"/>
      <c r="E218" s="105" t="s">
        <v>1154</v>
      </c>
      <c r="F218" s="293" t="s">
        <v>1153</v>
      </c>
      <c r="G218" s="293"/>
      <c r="H218" s="293"/>
      <c r="I218" s="105" t="s">
        <v>450</v>
      </c>
      <c r="J218" s="293" t="s">
        <v>17</v>
      </c>
      <c r="K218" s="293"/>
      <c r="L218" s="106" t="s">
        <v>29</v>
      </c>
      <c r="M218" s="106">
        <v>5</v>
      </c>
      <c r="N218" s="292" t="s">
        <v>19</v>
      </c>
      <c r="O218" s="292"/>
      <c r="P218" s="292"/>
      <c r="Q218" s="106" t="s">
        <v>18</v>
      </c>
      <c r="W218" s="122">
        <f t="shared" si="3"/>
        <v>0</v>
      </c>
    </row>
    <row r="219" spans="2:23" ht="31.2" customHeight="1">
      <c r="B219" s="124"/>
      <c r="C219" s="292">
        <v>2018</v>
      </c>
      <c r="D219" s="292"/>
      <c r="E219" s="105" t="s">
        <v>1152</v>
      </c>
      <c r="F219" s="293" t="s">
        <v>1151</v>
      </c>
      <c r="G219" s="293"/>
      <c r="H219" s="293"/>
      <c r="I219" s="105" t="s">
        <v>450</v>
      </c>
      <c r="J219" s="293" t="s">
        <v>17</v>
      </c>
      <c r="K219" s="293"/>
      <c r="L219" s="106" t="s">
        <v>29</v>
      </c>
      <c r="M219" s="106">
        <v>5</v>
      </c>
      <c r="N219" s="292" t="s">
        <v>19</v>
      </c>
      <c r="O219" s="292"/>
      <c r="P219" s="292"/>
      <c r="Q219" s="106" t="s">
        <v>18</v>
      </c>
      <c r="W219" s="122">
        <f t="shared" si="3"/>
        <v>0</v>
      </c>
    </row>
    <row r="220" spans="2:23" ht="31.2" customHeight="1">
      <c r="B220" s="101"/>
      <c r="C220" s="292">
        <v>2018</v>
      </c>
      <c r="D220" s="292"/>
      <c r="E220" s="105" t="s">
        <v>1150</v>
      </c>
      <c r="F220" s="293" t="s">
        <v>1149</v>
      </c>
      <c r="G220" s="293"/>
      <c r="H220" s="293"/>
      <c r="I220" s="105" t="s">
        <v>450</v>
      </c>
      <c r="J220" s="293" t="s">
        <v>17</v>
      </c>
      <c r="K220" s="293"/>
      <c r="L220" s="106" t="s">
        <v>18</v>
      </c>
      <c r="M220" s="106">
        <v>4</v>
      </c>
      <c r="N220" s="292" t="s">
        <v>19</v>
      </c>
      <c r="O220" s="292"/>
      <c r="P220" s="292"/>
      <c r="Q220" s="106" t="s">
        <v>18</v>
      </c>
      <c r="W220" s="122">
        <f t="shared" si="3"/>
        <v>0</v>
      </c>
    </row>
    <row r="221" spans="2:23" ht="31.2" customHeight="1">
      <c r="B221" s="124"/>
      <c r="C221" s="292">
        <v>2018</v>
      </c>
      <c r="D221" s="292"/>
      <c r="E221" s="105" t="s">
        <v>1148</v>
      </c>
      <c r="F221" s="293" t="s">
        <v>1147</v>
      </c>
      <c r="G221" s="293"/>
      <c r="H221" s="293"/>
      <c r="I221" s="105" t="s">
        <v>450</v>
      </c>
      <c r="J221" s="293" t="s">
        <v>17</v>
      </c>
      <c r="K221" s="293"/>
      <c r="L221" s="106" t="s">
        <v>29</v>
      </c>
      <c r="M221" s="106">
        <v>5</v>
      </c>
      <c r="N221" s="292" t="s">
        <v>19</v>
      </c>
      <c r="O221" s="292"/>
      <c r="P221" s="292"/>
      <c r="Q221" s="106" t="s">
        <v>18</v>
      </c>
      <c r="W221" s="122">
        <f t="shared" si="3"/>
        <v>0</v>
      </c>
    </row>
    <row r="222" spans="2:23" ht="31.2" customHeight="1">
      <c r="B222" s="124"/>
      <c r="C222" s="292">
        <v>2018</v>
      </c>
      <c r="D222" s="292"/>
      <c r="E222" s="105" t="s">
        <v>1146</v>
      </c>
      <c r="F222" s="293" t="s">
        <v>1145</v>
      </c>
      <c r="G222" s="293"/>
      <c r="H222" s="293"/>
      <c r="I222" s="105" t="s">
        <v>450</v>
      </c>
      <c r="J222" s="293" t="s">
        <v>17</v>
      </c>
      <c r="K222" s="293"/>
      <c r="L222" s="106" t="s">
        <v>29</v>
      </c>
      <c r="M222" s="106">
        <v>5</v>
      </c>
      <c r="N222" s="292" t="s">
        <v>19</v>
      </c>
      <c r="O222" s="292"/>
      <c r="P222" s="292"/>
      <c r="Q222" s="106" t="s">
        <v>18</v>
      </c>
      <c r="W222" s="122">
        <f t="shared" si="3"/>
        <v>0</v>
      </c>
    </row>
    <row r="223" spans="2:23" ht="31.2" customHeight="1">
      <c r="B223" s="124"/>
      <c r="C223" s="292">
        <v>2018</v>
      </c>
      <c r="D223" s="292"/>
      <c r="E223" s="105" t="s">
        <v>1144</v>
      </c>
      <c r="F223" s="293" t="s">
        <v>1143</v>
      </c>
      <c r="G223" s="293"/>
      <c r="H223" s="293"/>
      <c r="I223" s="105" t="s">
        <v>450</v>
      </c>
      <c r="J223" s="293" t="s">
        <v>17</v>
      </c>
      <c r="K223" s="293"/>
      <c r="L223" s="106" t="s">
        <v>29</v>
      </c>
      <c r="M223" s="106">
        <v>5</v>
      </c>
      <c r="N223" s="292" t="s">
        <v>19</v>
      </c>
      <c r="O223" s="292"/>
      <c r="P223" s="292"/>
      <c r="Q223" s="106" t="s">
        <v>18</v>
      </c>
      <c r="W223" s="122">
        <f t="shared" si="3"/>
        <v>0</v>
      </c>
    </row>
    <row r="224" spans="2:23" ht="31.2" customHeight="1">
      <c r="B224" s="101"/>
      <c r="C224" s="292">
        <v>2018</v>
      </c>
      <c r="D224" s="292"/>
      <c r="E224" s="105" t="s">
        <v>1142</v>
      </c>
      <c r="F224" s="293" t="s">
        <v>1141</v>
      </c>
      <c r="G224" s="293"/>
      <c r="H224" s="293"/>
      <c r="I224" s="105" t="s">
        <v>450</v>
      </c>
      <c r="J224" s="293" t="s">
        <v>17</v>
      </c>
      <c r="K224" s="293"/>
      <c r="L224" s="106" t="s">
        <v>18</v>
      </c>
      <c r="M224" s="106">
        <v>4</v>
      </c>
      <c r="N224" s="292" t="s">
        <v>19</v>
      </c>
      <c r="O224" s="292"/>
      <c r="P224" s="292"/>
      <c r="Q224" s="106" t="s">
        <v>18</v>
      </c>
      <c r="W224" s="122">
        <f t="shared" si="3"/>
        <v>0</v>
      </c>
    </row>
    <row r="225" spans="1:256" ht="31.2" customHeight="1">
      <c r="B225" s="124"/>
      <c r="C225" s="292">
        <v>2018</v>
      </c>
      <c r="D225" s="292"/>
      <c r="E225" s="105" t="s">
        <v>1140</v>
      </c>
      <c r="F225" s="293" t="s">
        <v>1139</v>
      </c>
      <c r="G225" s="293"/>
      <c r="H225" s="293"/>
      <c r="I225" s="105" t="s">
        <v>450</v>
      </c>
      <c r="J225" s="293" t="s">
        <v>17</v>
      </c>
      <c r="K225" s="293"/>
      <c r="L225" s="106" t="s">
        <v>29</v>
      </c>
      <c r="M225" s="106">
        <v>5</v>
      </c>
      <c r="N225" s="292" t="s">
        <v>19</v>
      </c>
      <c r="O225" s="292"/>
      <c r="P225" s="292"/>
      <c r="Q225" s="106" t="s">
        <v>18</v>
      </c>
      <c r="W225" s="122">
        <f t="shared" si="3"/>
        <v>0</v>
      </c>
    </row>
    <row r="226" spans="1:256" ht="31.2" customHeight="1">
      <c r="B226" s="124"/>
      <c r="C226" s="292">
        <v>2018</v>
      </c>
      <c r="D226" s="292"/>
      <c r="E226" s="105" t="s">
        <v>1138</v>
      </c>
      <c r="F226" s="293" t="s">
        <v>1137</v>
      </c>
      <c r="G226" s="293"/>
      <c r="H226" s="293"/>
      <c r="I226" s="105" t="s">
        <v>450</v>
      </c>
      <c r="J226" s="293" t="s">
        <v>17</v>
      </c>
      <c r="K226" s="293"/>
      <c r="L226" s="106" t="s">
        <v>29</v>
      </c>
      <c r="M226" s="106">
        <v>5</v>
      </c>
      <c r="N226" s="292" t="s">
        <v>19</v>
      </c>
      <c r="O226" s="292"/>
      <c r="P226" s="292"/>
      <c r="Q226" s="106" t="s">
        <v>18</v>
      </c>
      <c r="W226" s="122">
        <f t="shared" si="3"/>
        <v>0</v>
      </c>
    </row>
    <row r="227" spans="1:256" ht="31.2" customHeight="1">
      <c r="B227" s="124"/>
      <c r="C227" s="292">
        <v>2018</v>
      </c>
      <c r="D227" s="292"/>
      <c r="E227" s="105" t="s">
        <v>1136</v>
      </c>
      <c r="F227" s="293" t="s">
        <v>1135</v>
      </c>
      <c r="G227" s="293"/>
      <c r="H227" s="293"/>
      <c r="I227" s="105" t="s">
        <v>450</v>
      </c>
      <c r="J227" s="293" t="s">
        <v>17</v>
      </c>
      <c r="K227" s="293"/>
      <c r="L227" s="106" t="s">
        <v>29</v>
      </c>
      <c r="M227" s="106">
        <v>5</v>
      </c>
      <c r="N227" s="292" t="s">
        <v>19</v>
      </c>
      <c r="O227" s="292"/>
      <c r="P227" s="292"/>
      <c r="Q227" s="106" t="s">
        <v>18</v>
      </c>
      <c r="W227" s="122">
        <f t="shared" si="3"/>
        <v>0</v>
      </c>
    </row>
    <row r="228" spans="1:256" ht="31.2" customHeight="1">
      <c r="B228" s="101"/>
      <c r="C228" s="292">
        <v>2018</v>
      </c>
      <c r="D228" s="292"/>
      <c r="E228" s="105" t="s">
        <v>1134</v>
      </c>
      <c r="F228" s="293" t="s">
        <v>1133</v>
      </c>
      <c r="G228" s="293"/>
      <c r="H228" s="293"/>
      <c r="I228" s="105" t="s">
        <v>450</v>
      </c>
      <c r="J228" s="293" t="s">
        <v>17</v>
      </c>
      <c r="K228" s="293"/>
      <c r="L228" s="106" t="s">
        <v>18</v>
      </c>
      <c r="M228" s="106">
        <v>4</v>
      </c>
      <c r="N228" s="292" t="s">
        <v>19</v>
      </c>
      <c r="O228" s="292"/>
      <c r="P228" s="292"/>
      <c r="Q228" s="106" t="s">
        <v>18</v>
      </c>
      <c r="W228" s="122">
        <f t="shared" si="3"/>
        <v>0</v>
      </c>
    </row>
    <row r="229" spans="1:256" ht="31.2" customHeight="1">
      <c r="B229" s="124"/>
      <c r="C229" s="292">
        <v>2018</v>
      </c>
      <c r="D229" s="292"/>
      <c r="E229" s="105" t="s">
        <v>1132</v>
      </c>
      <c r="F229" s="293" t="s">
        <v>1131</v>
      </c>
      <c r="G229" s="293"/>
      <c r="H229" s="293"/>
      <c r="I229" s="105" t="s">
        <v>450</v>
      </c>
      <c r="J229" s="293" t="s">
        <v>17</v>
      </c>
      <c r="K229" s="293"/>
      <c r="L229" s="106" t="s">
        <v>29</v>
      </c>
      <c r="M229" s="106">
        <v>5</v>
      </c>
      <c r="N229" s="292" t="s">
        <v>19</v>
      </c>
      <c r="O229" s="292"/>
      <c r="P229" s="292"/>
      <c r="Q229" s="106" t="s">
        <v>18</v>
      </c>
      <c r="W229" s="122">
        <f t="shared" si="3"/>
        <v>0</v>
      </c>
    </row>
    <row r="230" spans="1:256" ht="31.2" customHeight="1">
      <c r="B230" s="124"/>
      <c r="C230" s="292">
        <v>2018</v>
      </c>
      <c r="D230" s="292"/>
      <c r="E230" s="105" t="s">
        <v>1130</v>
      </c>
      <c r="F230" s="293" t="s">
        <v>1129</v>
      </c>
      <c r="G230" s="293"/>
      <c r="H230" s="293"/>
      <c r="I230" s="105" t="s">
        <v>450</v>
      </c>
      <c r="J230" s="293" t="s">
        <v>17</v>
      </c>
      <c r="K230" s="293"/>
      <c r="L230" s="106" t="s">
        <v>29</v>
      </c>
      <c r="M230" s="106">
        <v>5</v>
      </c>
      <c r="N230" s="292" t="s">
        <v>19</v>
      </c>
      <c r="O230" s="292"/>
      <c r="P230" s="292"/>
      <c r="Q230" s="106" t="s">
        <v>18</v>
      </c>
      <c r="W230" s="122">
        <f t="shared" si="3"/>
        <v>0</v>
      </c>
    </row>
    <row r="231" spans="1:256" ht="31.2" customHeight="1">
      <c r="B231" s="124"/>
      <c r="C231" s="292">
        <v>2018</v>
      </c>
      <c r="D231" s="292"/>
      <c r="E231" s="105" t="s">
        <v>1128</v>
      </c>
      <c r="F231" s="293" t="s">
        <v>1127</v>
      </c>
      <c r="G231" s="293"/>
      <c r="H231" s="293"/>
      <c r="I231" s="105" t="s">
        <v>450</v>
      </c>
      <c r="J231" s="293" t="s">
        <v>17</v>
      </c>
      <c r="K231" s="293"/>
      <c r="L231" s="106" t="s">
        <v>29</v>
      </c>
      <c r="M231" s="106">
        <v>5</v>
      </c>
      <c r="N231" s="292" t="s">
        <v>19</v>
      </c>
      <c r="O231" s="292"/>
      <c r="P231" s="292"/>
      <c r="Q231" s="106" t="s">
        <v>18</v>
      </c>
      <c r="W231" s="122">
        <f t="shared" si="3"/>
        <v>0</v>
      </c>
    </row>
    <row r="232" spans="1:256" ht="31.2" customHeight="1">
      <c r="A232" s="116"/>
      <c r="B232" s="117"/>
      <c r="C232" s="294">
        <v>2018</v>
      </c>
      <c r="D232" s="294"/>
      <c r="E232" s="118" t="s">
        <v>1126</v>
      </c>
      <c r="F232" s="295" t="s">
        <v>1125</v>
      </c>
      <c r="G232" s="295"/>
      <c r="H232" s="295"/>
      <c r="I232" s="118" t="s">
        <v>450</v>
      </c>
      <c r="J232" s="295" t="s">
        <v>17</v>
      </c>
      <c r="K232" s="295"/>
      <c r="L232" s="119" t="s">
        <v>18</v>
      </c>
      <c r="M232" s="119">
        <v>3</v>
      </c>
      <c r="N232" s="294" t="s">
        <v>19</v>
      </c>
      <c r="O232" s="294"/>
      <c r="P232" s="294"/>
      <c r="Q232" s="119" t="s">
        <v>18</v>
      </c>
      <c r="R232" s="120"/>
      <c r="S232" s="120"/>
      <c r="T232" s="120"/>
      <c r="U232" s="120"/>
      <c r="V232" s="120"/>
      <c r="W232" s="120">
        <f t="shared" si="3"/>
        <v>0</v>
      </c>
      <c r="X232" s="116"/>
      <c r="Y232" s="116"/>
      <c r="Z232" s="116"/>
      <c r="AA232" s="116"/>
      <c r="AB232" s="116"/>
      <c r="AC232" s="116"/>
      <c r="AD232" s="116"/>
      <c r="AE232" s="116"/>
      <c r="AF232" s="116"/>
      <c r="AG232" s="116"/>
      <c r="AH232" s="116"/>
      <c r="AI232" s="116"/>
      <c r="AJ232" s="116"/>
      <c r="AK232" s="116"/>
      <c r="AL232" s="116"/>
      <c r="AM232" s="116"/>
      <c r="AN232" s="116"/>
      <c r="AO232" s="116"/>
      <c r="AP232" s="116"/>
      <c r="AQ232" s="116"/>
      <c r="AR232" s="116"/>
      <c r="AS232" s="116"/>
      <c r="AT232" s="116"/>
      <c r="AU232" s="116"/>
      <c r="AV232" s="116"/>
      <c r="AW232" s="116"/>
      <c r="AX232" s="116"/>
      <c r="AY232" s="116"/>
      <c r="AZ232" s="116"/>
      <c r="BA232" s="116"/>
      <c r="BB232" s="116"/>
      <c r="BC232" s="116"/>
      <c r="BD232" s="116"/>
      <c r="BE232" s="116"/>
      <c r="BF232" s="116"/>
      <c r="BG232" s="116"/>
      <c r="BH232" s="116"/>
      <c r="BI232" s="116"/>
      <c r="BJ232" s="116"/>
      <c r="BK232" s="116"/>
      <c r="BL232" s="116"/>
      <c r="BM232" s="116"/>
      <c r="BN232" s="116"/>
      <c r="BO232" s="116"/>
      <c r="BP232" s="116"/>
      <c r="BQ232" s="116"/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6"/>
      <c r="CB232" s="116"/>
      <c r="CC232" s="116"/>
      <c r="CD232" s="116"/>
      <c r="CE232" s="116"/>
      <c r="CF232" s="116"/>
      <c r="CG232" s="116"/>
      <c r="CH232" s="116"/>
      <c r="CI232" s="116"/>
      <c r="CJ232" s="116"/>
      <c r="CK232" s="116"/>
      <c r="CL232" s="116"/>
      <c r="CM232" s="116"/>
      <c r="CN232" s="116"/>
      <c r="CO232" s="116"/>
      <c r="CP232" s="116"/>
      <c r="CQ232" s="116"/>
      <c r="CR232" s="116"/>
      <c r="CS232" s="116"/>
      <c r="CT232" s="116"/>
      <c r="CU232" s="116"/>
      <c r="CV232" s="116"/>
      <c r="CW232" s="116"/>
      <c r="CX232" s="116"/>
      <c r="CY232" s="116"/>
      <c r="CZ232" s="116"/>
      <c r="DA232" s="116"/>
      <c r="DB232" s="116"/>
      <c r="DC232" s="116"/>
      <c r="DD232" s="116"/>
      <c r="DE232" s="116"/>
      <c r="DF232" s="116"/>
      <c r="DG232" s="116"/>
      <c r="DH232" s="116"/>
      <c r="DI232" s="116"/>
      <c r="DJ232" s="116"/>
      <c r="DK232" s="116"/>
      <c r="DL232" s="116"/>
      <c r="DM232" s="116"/>
      <c r="DN232" s="116"/>
      <c r="DO232" s="116"/>
      <c r="DP232" s="116"/>
      <c r="DQ232" s="116"/>
      <c r="DR232" s="116"/>
      <c r="DS232" s="116"/>
      <c r="DT232" s="116"/>
      <c r="DU232" s="116"/>
      <c r="DV232" s="116"/>
      <c r="DW232" s="116"/>
      <c r="DX232" s="116"/>
      <c r="DY232" s="116"/>
      <c r="DZ232" s="116"/>
      <c r="EA232" s="116"/>
      <c r="EB232" s="116"/>
      <c r="EC232" s="116"/>
      <c r="ED232" s="116"/>
      <c r="EE232" s="116"/>
      <c r="EF232" s="116"/>
      <c r="EG232" s="116"/>
      <c r="EH232" s="116"/>
      <c r="EI232" s="116"/>
      <c r="EJ232" s="116"/>
      <c r="EK232" s="116"/>
      <c r="EL232" s="116"/>
      <c r="EM232" s="116"/>
      <c r="EN232" s="116"/>
      <c r="EO232" s="116"/>
      <c r="EP232" s="116"/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6"/>
      <c r="FA232" s="116"/>
      <c r="FB232" s="116"/>
      <c r="FC232" s="116"/>
      <c r="FD232" s="116"/>
      <c r="FE232" s="116"/>
      <c r="FF232" s="116"/>
      <c r="FG232" s="116"/>
      <c r="FH232" s="116"/>
      <c r="FI232" s="116"/>
      <c r="FJ232" s="116"/>
      <c r="FK232" s="116"/>
      <c r="FL232" s="116"/>
      <c r="FM232" s="116"/>
      <c r="FN232" s="116"/>
      <c r="FO232" s="116"/>
      <c r="FP232" s="116"/>
      <c r="FQ232" s="116"/>
      <c r="FR232" s="116"/>
      <c r="FS232" s="116"/>
      <c r="FT232" s="116"/>
      <c r="FU232" s="116"/>
      <c r="FV232" s="116"/>
      <c r="FW232" s="116"/>
      <c r="FX232" s="116"/>
      <c r="FY232" s="116"/>
      <c r="FZ232" s="116"/>
      <c r="GA232" s="116"/>
      <c r="GB232" s="116"/>
      <c r="GC232" s="116"/>
      <c r="GD232" s="116"/>
      <c r="GE232" s="116"/>
      <c r="GF232" s="116"/>
      <c r="GG232" s="116"/>
      <c r="GH232" s="116"/>
      <c r="GI232" s="116"/>
      <c r="GJ232" s="116"/>
      <c r="GK232" s="116"/>
      <c r="GL232" s="116"/>
      <c r="GM232" s="116"/>
      <c r="GN232" s="116"/>
      <c r="GO232" s="116"/>
      <c r="GP232" s="116"/>
      <c r="GQ232" s="116"/>
      <c r="GR232" s="116"/>
      <c r="GS232" s="116"/>
      <c r="GT232" s="116"/>
      <c r="GU232" s="116"/>
      <c r="GV232" s="116"/>
      <c r="GW232" s="116"/>
      <c r="GX232" s="116"/>
      <c r="GY232" s="116"/>
      <c r="GZ232" s="116"/>
      <c r="HA232" s="116"/>
      <c r="HB232" s="116"/>
      <c r="HC232" s="116"/>
      <c r="HD232" s="116"/>
      <c r="HE232" s="116"/>
      <c r="HF232" s="116"/>
      <c r="HG232" s="116"/>
      <c r="HH232" s="116"/>
      <c r="HI232" s="116"/>
      <c r="HJ232" s="116"/>
      <c r="HK232" s="116"/>
      <c r="HL232" s="116"/>
      <c r="HM232" s="116"/>
      <c r="HN232" s="116"/>
      <c r="HO232" s="116"/>
      <c r="HP232" s="116"/>
      <c r="HQ232" s="116"/>
      <c r="HR232" s="116"/>
      <c r="HS232" s="116"/>
      <c r="HT232" s="116"/>
      <c r="HU232" s="116"/>
      <c r="HV232" s="116"/>
      <c r="HW232" s="116"/>
      <c r="HX232" s="116"/>
      <c r="HY232" s="116"/>
      <c r="HZ232" s="116"/>
      <c r="IA232" s="116"/>
      <c r="IB232" s="116"/>
      <c r="IC232" s="116"/>
      <c r="ID232" s="116"/>
      <c r="IE232" s="116"/>
      <c r="IF232" s="116"/>
      <c r="IG232" s="116"/>
      <c r="IH232" s="116"/>
      <c r="II232" s="116"/>
      <c r="IJ232" s="116"/>
      <c r="IK232" s="116"/>
      <c r="IL232" s="116"/>
      <c r="IM232" s="116"/>
      <c r="IN232" s="116"/>
      <c r="IO232" s="116"/>
      <c r="IP232" s="116"/>
      <c r="IQ232" s="116"/>
      <c r="IR232" s="116"/>
      <c r="IS232" s="116"/>
      <c r="IT232" s="116"/>
      <c r="IU232" s="116"/>
      <c r="IV232" s="116"/>
    </row>
    <row r="233" spans="1:256" ht="31.2" customHeight="1">
      <c r="B233" s="101"/>
      <c r="C233" s="292">
        <v>2018</v>
      </c>
      <c r="D233" s="292"/>
      <c r="E233" s="105" t="s">
        <v>1124</v>
      </c>
      <c r="F233" s="293" t="s">
        <v>1123</v>
      </c>
      <c r="G233" s="293"/>
      <c r="H233" s="293"/>
      <c r="I233" s="105" t="s">
        <v>450</v>
      </c>
      <c r="J233" s="293" t="s">
        <v>17</v>
      </c>
      <c r="K233" s="293"/>
      <c r="L233" s="106" t="s">
        <v>18</v>
      </c>
      <c r="M233" s="106">
        <v>4</v>
      </c>
      <c r="N233" s="292" t="s">
        <v>19</v>
      </c>
      <c r="O233" s="292"/>
      <c r="P233" s="292"/>
      <c r="Q233" s="106" t="s">
        <v>18</v>
      </c>
      <c r="W233" s="122">
        <f t="shared" si="3"/>
        <v>0</v>
      </c>
    </row>
    <row r="234" spans="1:256" ht="31.2" customHeight="1">
      <c r="B234" s="124"/>
      <c r="C234" s="292">
        <v>2018</v>
      </c>
      <c r="D234" s="292"/>
      <c r="E234" s="105" t="s">
        <v>1122</v>
      </c>
      <c r="F234" s="293" t="s">
        <v>1121</v>
      </c>
      <c r="G234" s="293"/>
      <c r="H234" s="293"/>
      <c r="I234" s="105" t="s">
        <v>450</v>
      </c>
      <c r="J234" s="293" t="s">
        <v>17</v>
      </c>
      <c r="K234" s="293"/>
      <c r="L234" s="106" t="s">
        <v>29</v>
      </c>
      <c r="M234" s="106">
        <v>5</v>
      </c>
      <c r="N234" s="292" t="s">
        <v>19</v>
      </c>
      <c r="O234" s="292"/>
      <c r="P234" s="292"/>
      <c r="Q234" s="106" t="s">
        <v>18</v>
      </c>
      <c r="W234" s="122">
        <f t="shared" si="3"/>
        <v>0</v>
      </c>
    </row>
    <row r="235" spans="1:256" ht="31.2" customHeight="1">
      <c r="B235" s="124"/>
      <c r="C235" s="292">
        <v>2018</v>
      </c>
      <c r="D235" s="292"/>
      <c r="E235" s="105" t="s">
        <v>1120</v>
      </c>
      <c r="F235" s="293" t="s">
        <v>1119</v>
      </c>
      <c r="G235" s="293"/>
      <c r="H235" s="293"/>
      <c r="I235" s="105" t="s">
        <v>450</v>
      </c>
      <c r="J235" s="293" t="s">
        <v>17</v>
      </c>
      <c r="K235" s="293"/>
      <c r="L235" s="106" t="s">
        <v>29</v>
      </c>
      <c r="M235" s="106">
        <v>5</v>
      </c>
      <c r="N235" s="292" t="s">
        <v>19</v>
      </c>
      <c r="O235" s="292"/>
      <c r="P235" s="292"/>
      <c r="Q235" s="106" t="s">
        <v>18</v>
      </c>
      <c r="W235" s="122">
        <f t="shared" si="3"/>
        <v>0</v>
      </c>
    </row>
    <row r="236" spans="1:256" ht="31.2" customHeight="1">
      <c r="B236" s="124"/>
      <c r="C236" s="292">
        <v>2018</v>
      </c>
      <c r="D236" s="292"/>
      <c r="E236" s="105" t="s">
        <v>1118</v>
      </c>
      <c r="F236" s="293" t="s">
        <v>1117</v>
      </c>
      <c r="G236" s="293"/>
      <c r="H236" s="293"/>
      <c r="I236" s="105" t="s">
        <v>450</v>
      </c>
      <c r="J236" s="293" t="s">
        <v>17</v>
      </c>
      <c r="K236" s="293"/>
      <c r="L236" s="106" t="s">
        <v>29</v>
      </c>
      <c r="M236" s="106">
        <v>5</v>
      </c>
      <c r="N236" s="292" t="s">
        <v>19</v>
      </c>
      <c r="O236" s="292"/>
      <c r="P236" s="292"/>
      <c r="Q236" s="106" t="s">
        <v>18</v>
      </c>
      <c r="W236" s="122">
        <f t="shared" si="3"/>
        <v>0</v>
      </c>
    </row>
    <row r="237" spans="1:256" ht="31.2" customHeight="1">
      <c r="B237" s="101"/>
      <c r="C237" s="292">
        <v>2018</v>
      </c>
      <c r="D237" s="292"/>
      <c r="E237" s="105" t="s">
        <v>1116</v>
      </c>
      <c r="F237" s="293" t="s">
        <v>1115</v>
      </c>
      <c r="G237" s="293"/>
      <c r="H237" s="293"/>
      <c r="I237" s="105" t="s">
        <v>450</v>
      </c>
      <c r="J237" s="293" t="s">
        <v>17</v>
      </c>
      <c r="K237" s="293"/>
      <c r="L237" s="106" t="s">
        <v>18</v>
      </c>
      <c r="M237" s="106">
        <v>4</v>
      </c>
      <c r="N237" s="292" t="s">
        <v>19</v>
      </c>
      <c r="O237" s="292"/>
      <c r="P237" s="292"/>
      <c r="Q237" s="106" t="s">
        <v>18</v>
      </c>
      <c r="W237" s="122">
        <f t="shared" si="3"/>
        <v>0</v>
      </c>
    </row>
    <row r="238" spans="1:256" ht="31.2" customHeight="1">
      <c r="B238" s="124"/>
      <c r="C238" s="292">
        <v>2018</v>
      </c>
      <c r="D238" s="292"/>
      <c r="E238" s="105" t="s">
        <v>1114</v>
      </c>
      <c r="F238" s="293" t="s">
        <v>1113</v>
      </c>
      <c r="G238" s="293"/>
      <c r="H238" s="293"/>
      <c r="I238" s="105" t="s">
        <v>450</v>
      </c>
      <c r="J238" s="293" t="s">
        <v>17</v>
      </c>
      <c r="K238" s="293"/>
      <c r="L238" s="106" t="s">
        <v>29</v>
      </c>
      <c r="M238" s="106">
        <v>5</v>
      </c>
      <c r="N238" s="292" t="s">
        <v>19</v>
      </c>
      <c r="O238" s="292"/>
      <c r="P238" s="292"/>
      <c r="Q238" s="106" t="s">
        <v>18</v>
      </c>
      <c r="W238" s="122">
        <f t="shared" si="3"/>
        <v>0</v>
      </c>
    </row>
    <row r="239" spans="1:256" ht="31.2" customHeight="1">
      <c r="B239" s="124"/>
      <c r="C239" s="292">
        <v>2018</v>
      </c>
      <c r="D239" s="292"/>
      <c r="E239" s="105" t="s">
        <v>1112</v>
      </c>
      <c r="F239" s="293" t="s">
        <v>1111</v>
      </c>
      <c r="G239" s="293"/>
      <c r="H239" s="293"/>
      <c r="I239" s="105" t="s">
        <v>450</v>
      </c>
      <c r="J239" s="293" t="s">
        <v>17</v>
      </c>
      <c r="K239" s="293"/>
      <c r="L239" s="106" t="s">
        <v>29</v>
      </c>
      <c r="M239" s="106">
        <v>5</v>
      </c>
      <c r="N239" s="292" t="s">
        <v>19</v>
      </c>
      <c r="O239" s="292"/>
      <c r="P239" s="292"/>
      <c r="Q239" s="106" t="s">
        <v>18</v>
      </c>
      <c r="W239" s="122">
        <f t="shared" si="3"/>
        <v>0</v>
      </c>
    </row>
    <row r="240" spans="1:256" ht="31.2" customHeight="1">
      <c r="B240" s="124"/>
      <c r="C240" s="292">
        <v>2018</v>
      </c>
      <c r="D240" s="292"/>
      <c r="E240" s="105" t="s">
        <v>1110</v>
      </c>
      <c r="F240" s="293" t="s">
        <v>1109</v>
      </c>
      <c r="G240" s="293"/>
      <c r="H240" s="293"/>
      <c r="I240" s="105" t="s">
        <v>450</v>
      </c>
      <c r="J240" s="293" t="s">
        <v>17</v>
      </c>
      <c r="K240" s="293"/>
      <c r="L240" s="106" t="s">
        <v>29</v>
      </c>
      <c r="M240" s="106">
        <v>5</v>
      </c>
      <c r="N240" s="292" t="s">
        <v>19</v>
      </c>
      <c r="O240" s="292"/>
      <c r="P240" s="292"/>
      <c r="Q240" s="106" t="s">
        <v>18</v>
      </c>
      <c r="W240" s="122">
        <f t="shared" si="3"/>
        <v>0</v>
      </c>
    </row>
    <row r="241" spans="1:256" ht="31.2" customHeight="1">
      <c r="A241" s="116"/>
      <c r="B241" s="117"/>
      <c r="C241" s="294">
        <v>2018</v>
      </c>
      <c r="D241" s="294"/>
      <c r="E241" s="118" t="s">
        <v>1108</v>
      </c>
      <c r="F241" s="295" t="s">
        <v>1106</v>
      </c>
      <c r="G241" s="295"/>
      <c r="H241" s="295"/>
      <c r="I241" s="118" t="s">
        <v>450</v>
      </c>
      <c r="J241" s="295" t="s">
        <v>17</v>
      </c>
      <c r="K241" s="295"/>
      <c r="L241" s="119" t="s">
        <v>18</v>
      </c>
      <c r="M241" s="119">
        <v>3</v>
      </c>
      <c r="N241" s="294" t="s">
        <v>19</v>
      </c>
      <c r="O241" s="294"/>
      <c r="P241" s="294"/>
      <c r="Q241" s="119" t="s">
        <v>18</v>
      </c>
      <c r="R241" s="120"/>
      <c r="S241" s="120"/>
      <c r="T241" s="120"/>
      <c r="U241" s="120"/>
      <c r="V241" s="120"/>
      <c r="W241" s="120">
        <f t="shared" si="3"/>
        <v>0</v>
      </c>
      <c r="X241" s="116"/>
      <c r="Y241" s="116"/>
      <c r="Z241" s="116"/>
      <c r="AA241" s="116"/>
      <c r="AB241" s="116"/>
      <c r="AC241" s="116"/>
      <c r="AD241" s="116"/>
      <c r="AE241" s="116"/>
      <c r="AF241" s="116"/>
      <c r="AG241" s="116"/>
      <c r="AH241" s="116"/>
      <c r="AI241" s="116"/>
      <c r="AJ241" s="116"/>
      <c r="AK241" s="116"/>
      <c r="AL241" s="116"/>
      <c r="AM241" s="116"/>
      <c r="AN241" s="116"/>
      <c r="AO241" s="116"/>
      <c r="AP241" s="116"/>
      <c r="AQ241" s="116"/>
      <c r="AR241" s="116"/>
      <c r="AS241" s="116"/>
      <c r="AT241" s="116"/>
      <c r="AU241" s="116"/>
      <c r="AV241" s="116"/>
      <c r="AW241" s="116"/>
      <c r="AX241" s="116"/>
      <c r="AY241" s="116"/>
      <c r="AZ241" s="116"/>
      <c r="BA241" s="116"/>
      <c r="BB241" s="116"/>
      <c r="BC241" s="116"/>
      <c r="BD241" s="116"/>
      <c r="BE241" s="116"/>
      <c r="BF241" s="116"/>
      <c r="BG241" s="116"/>
      <c r="BH241" s="116"/>
      <c r="BI241" s="116"/>
      <c r="BJ241" s="116"/>
      <c r="BK241" s="116"/>
      <c r="BL241" s="116"/>
      <c r="BM241" s="116"/>
      <c r="BN241" s="116"/>
      <c r="BO241" s="116"/>
      <c r="BP241" s="116"/>
      <c r="BQ241" s="116"/>
      <c r="BR241" s="116"/>
      <c r="BS241" s="116"/>
      <c r="BT241" s="116"/>
      <c r="BU241" s="116"/>
      <c r="BV241" s="116"/>
      <c r="BW241" s="116"/>
      <c r="BX241" s="116"/>
      <c r="BY241" s="116"/>
      <c r="BZ241" s="116"/>
      <c r="CA241" s="116"/>
      <c r="CB241" s="116"/>
      <c r="CC241" s="116"/>
      <c r="CD241" s="116"/>
      <c r="CE241" s="116"/>
      <c r="CF241" s="116"/>
      <c r="CG241" s="116"/>
      <c r="CH241" s="116"/>
      <c r="CI241" s="116"/>
      <c r="CJ241" s="116"/>
      <c r="CK241" s="116"/>
      <c r="CL241" s="116"/>
      <c r="CM241" s="116"/>
      <c r="CN241" s="116"/>
      <c r="CO241" s="116"/>
      <c r="CP241" s="116"/>
      <c r="CQ241" s="116"/>
      <c r="CR241" s="116"/>
      <c r="CS241" s="116"/>
      <c r="CT241" s="116"/>
      <c r="CU241" s="116"/>
      <c r="CV241" s="116"/>
      <c r="CW241" s="116"/>
      <c r="CX241" s="116"/>
      <c r="CY241" s="116"/>
      <c r="CZ241" s="116"/>
      <c r="DA241" s="116"/>
      <c r="DB241" s="116"/>
      <c r="DC241" s="116"/>
      <c r="DD241" s="116"/>
      <c r="DE241" s="116"/>
      <c r="DF241" s="116"/>
      <c r="DG241" s="116"/>
      <c r="DH241" s="116"/>
      <c r="DI241" s="116"/>
      <c r="DJ241" s="116"/>
      <c r="DK241" s="116"/>
      <c r="DL241" s="116"/>
      <c r="DM241" s="116"/>
      <c r="DN241" s="116"/>
      <c r="DO241" s="116"/>
      <c r="DP241" s="116"/>
      <c r="DQ241" s="116"/>
      <c r="DR241" s="116"/>
      <c r="DS241" s="116"/>
      <c r="DT241" s="116"/>
      <c r="DU241" s="116"/>
      <c r="DV241" s="116"/>
      <c r="DW241" s="116"/>
      <c r="DX241" s="116"/>
      <c r="DY241" s="116"/>
      <c r="DZ241" s="116"/>
      <c r="EA241" s="116"/>
      <c r="EB241" s="116"/>
      <c r="EC241" s="116"/>
      <c r="ED241" s="116"/>
      <c r="EE241" s="116"/>
      <c r="EF241" s="116"/>
      <c r="EG241" s="116"/>
      <c r="EH241" s="116"/>
      <c r="EI241" s="116"/>
      <c r="EJ241" s="116"/>
      <c r="EK241" s="116"/>
      <c r="EL241" s="116"/>
      <c r="EM241" s="116"/>
      <c r="EN241" s="116"/>
      <c r="EO241" s="116"/>
      <c r="EP241" s="116"/>
      <c r="EQ241" s="116"/>
      <c r="ER241" s="116"/>
      <c r="ES241" s="116"/>
      <c r="ET241" s="116"/>
      <c r="EU241" s="116"/>
      <c r="EV241" s="116"/>
      <c r="EW241" s="116"/>
      <c r="EX241" s="116"/>
      <c r="EY241" s="116"/>
      <c r="EZ241" s="116"/>
      <c r="FA241" s="116"/>
      <c r="FB241" s="116"/>
      <c r="FC241" s="116"/>
      <c r="FD241" s="116"/>
      <c r="FE241" s="116"/>
      <c r="FF241" s="116"/>
      <c r="FG241" s="116"/>
      <c r="FH241" s="116"/>
      <c r="FI241" s="116"/>
      <c r="FJ241" s="116"/>
      <c r="FK241" s="116"/>
      <c r="FL241" s="116"/>
      <c r="FM241" s="116"/>
      <c r="FN241" s="116"/>
      <c r="FO241" s="116"/>
      <c r="FP241" s="116"/>
      <c r="FQ241" s="116"/>
      <c r="FR241" s="116"/>
      <c r="FS241" s="116"/>
      <c r="FT241" s="116"/>
      <c r="FU241" s="116"/>
      <c r="FV241" s="116"/>
      <c r="FW241" s="116"/>
      <c r="FX241" s="116"/>
      <c r="FY241" s="116"/>
      <c r="FZ241" s="116"/>
      <c r="GA241" s="116"/>
      <c r="GB241" s="116"/>
      <c r="GC241" s="116"/>
      <c r="GD241" s="116"/>
      <c r="GE241" s="116"/>
      <c r="GF241" s="116"/>
      <c r="GG241" s="116"/>
      <c r="GH241" s="116"/>
      <c r="GI241" s="116"/>
      <c r="GJ241" s="116"/>
      <c r="GK241" s="116"/>
      <c r="GL241" s="116"/>
      <c r="GM241" s="116"/>
      <c r="GN241" s="116"/>
      <c r="GO241" s="116"/>
      <c r="GP241" s="116"/>
      <c r="GQ241" s="116"/>
      <c r="GR241" s="116"/>
      <c r="GS241" s="116"/>
      <c r="GT241" s="116"/>
      <c r="GU241" s="116"/>
      <c r="GV241" s="116"/>
      <c r="GW241" s="116"/>
      <c r="GX241" s="116"/>
      <c r="GY241" s="116"/>
      <c r="GZ241" s="116"/>
      <c r="HA241" s="116"/>
      <c r="HB241" s="116"/>
      <c r="HC241" s="116"/>
      <c r="HD241" s="116"/>
      <c r="HE241" s="116"/>
      <c r="HF241" s="116"/>
      <c r="HG241" s="116"/>
      <c r="HH241" s="116"/>
      <c r="HI241" s="116"/>
      <c r="HJ241" s="116"/>
      <c r="HK241" s="116"/>
      <c r="HL241" s="116"/>
      <c r="HM241" s="116"/>
      <c r="HN241" s="116"/>
      <c r="HO241" s="116"/>
      <c r="HP241" s="116"/>
      <c r="HQ241" s="116"/>
      <c r="HR241" s="116"/>
      <c r="HS241" s="116"/>
      <c r="HT241" s="116"/>
      <c r="HU241" s="116"/>
      <c r="HV241" s="116"/>
      <c r="HW241" s="116"/>
      <c r="HX241" s="116"/>
      <c r="HY241" s="116"/>
      <c r="HZ241" s="116"/>
      <c r="IA241" s="116"/>
      <c r="IB241" s="116"/>
      <c r="IC241" s="116"/>
      <c r="ID241" s="116"/>
      <c r="IE241" s="116"/>
      <c r="IF241" s="116"/>
      <c r="IG241" s="116"/>
      <c r="IH241" s="116"/>
      <c r="II241" s="116"/>
      <c r="IJ241" s="116"/>
      <c r="IK241" s="116"/>
      <c r="IL241" s="116"/>
      <c r="IM241" s="116"/>
      <c r="IN241" s="116"/>
      <c r="IO241" s="116"/>
      <c r="IP241" s="116"/>
      <c r="IQ241" s="116"/>
      <c r="IR241" s="116"/>
      <c r="IS241" s="116"/>
      <c r="IT241" s="116"/>
      <c r="IU241" s="116"/>
      <c r="IV241" s="116"/>
    </row>
    <row r="242" spans="1:256" ht="31.2" customHeight="1">
      <c r="B242" s="101"/>
      <c r="C242" s="292">
        <v>2018</v>
      </c>
      <c r="D242" s="292"/>
      <c r="E242" s="105" t="s">
        <v>1107</v>
      </c>
      <c r="F242" s="293" t="s">
        <v>1106</v>
      </c>
      <c r="G242" s="293"/>
      <c r="H242" s="293"/>
      <c r="I242" s="105" t="s">
        <v>450</v>
      </c>
      <c r="J242" s="293" t="s">
        <v>17</v>
      </c>
      <c r="K242" s="293"/>
      <c r="L242" s="106" t="s">
        <v>18</v>
      </c>
      <c r="M242" s="106">
        <v>4</v>
      </c>
      <c r="N242" s="292" t="s">
        <v>19</v>
      </c>
      <c r="O242" s="292"/>
      <c r="P242" s="292"/>
      <c r="Q242" s="106" t="s">
        <v>18</v>
      </c>
      <c r="W242" s="122">
        <f t="shared" si="3"/>
        <v>0</v>
      </c>
    </row>
    <row r="243" spans="1:256" ht="31.2" customHeight="1">
      <c r="B243" s="124"/>
      <c r="C243" s="292">
        <v>2018</v>
      </c>
      <c r="D243" s="292"/>
      <c r="E243" s="105" t="s">
        <v>1105</v>
      </c>
      <c r="F243" s="293" t="s">
        <v>1104</v>
      </c>
      <c r="G243" s="293"/>
      <c r="H243" s="293"/>
      <c r="I243" s="105" t="s">
        <v>450</v>
      </c>
      <c r="J243" s="293" t="s">
        <v>17</v>
      </c>
      <c r="K243" s="293"/>
      <c r="L243" s="106" t="s">
        <v>29</v>
      </c>
      <c r="M243" s="106">
        <v>5</v>
      </c>
      <c r="N243" s="292" t="s">
        <v>19</v>
      </c>
      <c r="O243" s="292"/>
      <c r="P243" s="292"/>
      <c r="Q243" s="106" t="s">
        <v>18</v>
      </c>
      <c r="W243" s="122">
        <f t="shared" si="3"/>
        <v>0</v>
      </c>
    </row>
    <row r="244" spans="1:256" ht="31.2" customHeight="1">
      <c r="B244" s="124"/>
      <c r="C244" s="292">
        <v>2018</v>
      </c>
      <c r="D244" s="292"/>
      <c r="E244" s="105" t="s">
        <v>1103</v>
      </c>
      <c r="F244" s="293" t="s">
        <v>1102</v>
      </c>
      <c r="G244" s="293"/>
      <c r="H244" s="293"/>
      <c r="I244" s="105" t="s">
        <v>450</v>
      </c>
      <c r="J244" s="293" t="s">
        <v>17</v>
      </c>
      <c r="K244" s="293"/>
      <c r="L244" s="106" t="s">
        <v>29</v>
      </c>
      <c r="M244" s="106">
        <v>5</v>
      </c>
      <c r="N244" s="292" t="s">
        <v>19</v>
      </c>
      <c r="O244" s="292"/>
      <c r="P244" s="292"/>
      <c r="Q244" s="106" t="s">
        <v>18</v>
      </c>
      <c r="W244" s="122">
        <f t="shared" si="3"/>
        <v>0</v>
      </c>
    </row>
    <row r="245" spans="1:256" ht="31.2" customHeight="1">
      <c r="B245" s="124"/>
      <c r="C245" s="292">
        <v>2018</v>
      </c>
      <c r="D245" s="292"/>
      <c r="E245" s="105" t="s">
        <v>1101</v>
      </c>
      <c r="F245" s="293" t="s">
        <v>1100</v>
      </c>
      <c r="G245" s="293"/>
      <c r="H245" s="293"/>
      <c r="I245" s="105" t="s">
        <v>450</v>
      </c>
      <c r="J245" s="293" t="s">
        <v>17</v>
      </c>
      <c r="K245" s="293"/>
      <c r="L245" s="106" t="s">
        <v>29</v>
      </c>
      <c r="M245" s="106">
        <v>5</v>
      </c>
      <c r="N245" s="292" t="s">
        <v>19</v>
      </c>
      <c r="O245" s="292"/>
      <c r="P245" s="292"/>
      <c r="Q245" s="106" t="s">
        <v>18</v>
      </c>
      <c r="W245" s="122">
        <f t="shared" si="3"/>
        <v>0</v>
      </c>
    </row>
    <row r="246" spans="1:256" ht="31.2" customHeight="1">
      <c r="A246" s="116"/>
      <c r="B246" s="117"/>
      <c r="C246" s="294">
        <v>2018</v>
      </c>
      <c r="D246" s="294"/>
      <c r="E246" s="118" t="s">
        <v>1099</v>
      </c>
      <c r="F246" s="295" t="s">
        <v>1098</v>
      </c>
      <c r="G246" s="295"/>
      <c r="H246" s="295"/>
      <c r="I246" s="118" t="s">
        <v>450</v>
      </c>
      <c r="J246" s="295" t="s">
        <v>17</v>
      </c>
      <c r="K246" s="295"/>
      <c r="L246" s="119" t="s">
        <v>18</v>
      </c>
      <c r="M246" s="119">
        <v>3</v>
      </c>
      <c r="N246" s="294" t="s">
        <v>19</v>
      </c>
      <c r="O246" s="294"/>
      <c r="P246" s="294"/>
      <c r="Q246" s="119" t="s">
        <v>18</v>
      </c>
      <c r="R246" s="120"/>
      <c r="S246" s="120"/>
      <c r="T246" s="120"/>
      <c r="U246" s="120"/>
      <c r="V246" s="120"/>
      <c r="W246" s="120">
        <f t="shared" si="3"/>
        <v>0</v>
      </c>
      <c r="X246" s="116"/>
      <c r="Y246" s="116"/>
      <c r="Z246" s="116"/>
      <c r="AA246" s="116"/>
      <c r="AB246" s="116"/>
      <c r="AC246" s="116"/>
      <c r="AD246" s="116"/>
      <c r="AE246" s="116"/>
      <c r="AF246" s="116"/>
      <c r="AG246" s="116"/>
      <c r="AH246" s="116"/>
      <c r="AI246" s="116"/>
      <c r="AJ246" s="116"/>
      <c r="AK246" s="116"/>
      <c r="AL246" s="116"/>
      <c r="AM246" s="116"/>
      <c r="AN246" s="116"/>
      <c r="AO246" s="116"/>
      <c r="AP246" s="116"/>
      <c r="AQ246" s="116"/>
      <c r="AR246" s="116"/>
      <c r="AS246" s="116"/>
      <c r="AT246" s="116"/>
      <c r="AU246" s="116"/>
      <c r="AV246" s="116"/>
      <c r="AW246" s="116"/>
      <c r="AX246" s="116"/>
      <c r="AY246" s="116"/>
      <c r="AZ246" s="116"/>
      <c r="BA246" s="116"/>
      <c r="BB246" s="116"/>
      <c r="BC246" s="116"/>
      <c r="BD246" s="116"/>
      <c r="BE246" s="116"/>
      <c r="BF246" s="116"/>
      <c r="BG246" s="116"/>
      <c r="BH246" s="116"/>
      <c r="BI246" s="116"/>
      <c r="BJ246" s="116"/>
      <c r="BK246" s="116"/>
      <c r="BL246" s="116"/>
      <c r="BM246" s="116"/>
      <c r="BN246" s="116"/>
      <c r="BO246" s="116"/>
      <c r="BP246" s="116"/>
      <c r="BQ246" s="116"/>
      <c r="BR246" s="116"/>
      <c r="BS246" s="116"/>
      <c r="BT246" s="116"/>
      <c r="BU246" s="116"/>
      <c r="BV246" s="116"/>
      <c r="BW246" s="116"/>
      <c r="BX246" s="116"/>
      <c r="BY246" s="116"/>
      <c r="BZ246" s="116"/>
      <c r="CA246" s="116"/>
      <c r="CB246" s="116"/>
      <c r="CC246" s="116"/>
      <c r="CD246" s="116"/>
      <c r="CE246" s="116"/>
      <c r="CF246" s="116"/>
      <c r="CG246" s="116"/>
      <c r="CH246" s="116"/>
      <c r="CI246" s="116"/>
      <c r="CJ246" s="116"/>
      <c r="CK246" s="116"/>
      <c r="CL246" s="116"/>
      <c r="CM246" s="116"/>
      <c r="CN246" s="116"/>
      <c r="CO246" s="116"/>
      <c r="CP246" s="116"/>
      <c r="CQ246" s="116"/>
      <c r="CR246" s="116"/>
      <c r="CS246" s="116"/>
      <c r="CT246" s="116"/>
      <c r="CU246" s="116"/>
      <c r="CV246" s="116"/>
      <c r="CW246" s="116"/>
      <c r="CX246" s="116"/>
      <c r="CY246" s="116"/>
      <c r="CZ246" s="116"/>
      <c r="DA246" s="116"/>
      <c r="DB246" s="116"/>
      <c r="DC246" s="116"/>
      <c r="DD246" s="116"/>
      <c r="DE246" s="116"/>
      <c r="DF246" s="116"/>
      <c r="DG246" s="116"/>
      <c r="DH246" s="116"/>
      <c r="DI246" s="116"/>
      <c r="DJ246" s="116"/>
      <c r="DK246" s="116"/>
      <c r="DL246" s="116"/>
      <c r="DM246" s="116"/>
      <c r="DN246" s="116"/>
      <c r="DO246" s="116"/>
      <c r="DP246" s="116"/>
      <c r="DQ246" s="116"/>
      <c r="DR246" s="116"/>
      <c r="DS246" s="116"/>
      <c r="DT246" s="116"/>
      <c r="DU246" s="116"/>
      <c r="DV246" s="116"/>
      <c r="DW246" s="116"/>
      <c r="DX246" s="116"/>
      <c r="DY246" s="116"/>
      <c r="DZ246" s="116"/>
      <c r="EA246" s="116"/>
      <c r="EB246" s="116"/>
      <c r="EC246" s="116"/>
      <c r="ED246" s="116"/>
      <c r="EE246" s="116"/>
      <c r="EF246" s="116"/>
      <c r="EG246" s="116"/>
      <c r="EH246" s="116"/>
      <c r="EI246" s="116"/>
      <c r="EJ246" s="116"/>
      <c r="EK246" s="116"/>
      <c r="EL246" s="116"/>
      <c r="EM246" s="116"/>
      <c r="EN246" s="116"/>
      <c r="EO246" s="116"/>
      <c r="EP246" s="116"/>
      <c r="EQ246" s="116"/>
      <c r="ER246" s="116"/>
      <c r="ES246" s="116"/>
      <c r="ET246" s="116"/>
      <c r="EU246" s="116"/>
      <c r="EV246" s="116"/>
      <c r="EW246" s="116"/>
      <c r="EX246" s="116"/>
      <c r="EY246" s="116"/>
      <c r="EZ246" s="116"/>
      <c r="FA246" s="116"/>
      <c r="FB246" s="116"/>
      <c r="FC246" s="116"/>
      <c r="FD246" s="116"/>
      <c r="FE246" s="116"/>
      <c r="FF246" s="116"/>
      <c r="FG246" s="116"/>
      <c r="FH246" s="116"/>
      <c r="FI246" s="116"/>
      <c r="FJ246" s="116"/>
      <c r="FK246" s="116"/>
      <c r="FL246" s="116"/>
      <c r="FM246" s="116"/>
      <c r="FN246" s="116"/>
      <c r="FO246" s="116"/>
      <c r="FP246" s="116"/>
      <c r="FQ246" s="116"/>
      <c r="FR246" s="116"/>
      <c r="FS246" s="116"/>
      <c r="FT246" s="116"/>
      <c r="FU246" s="116"/>
      <c r="FV246" s="116"/>
      <c r="FW246" s="116"/>
      <c r="FX246" s="116"/>
      <c r="FY246" s="116"/>
      <c r="FZ246" s="116"/>
      <c r="GA246" s="116"/>
      <c r="GB246" s="116"/>
      <c r="GC246" s="116"/>
      <c r="GD246" s="116"/>
      <c r="GE246" s="116"/>
      <c r="GF246" s="116"/>
      <c r="GG246" s="116"/>
      <c r="GH246" s="116"/>
      <c r="GI246" s="116"/>
      <c r="GJ246" s="116"/>
      <c r="GK246" s="116"/>
      <c r="GL246" s="116"/>
      <c r="GM246" s="116"/>
      <c r="GN246" s="116"/>
      <c r="GO246" s="116"/>
      <c r="GP246" s="116"/>
      <c r="GQ246" s="116"/>
      <c r="GR246" s="116"/>
      <c r="GS246" s="116"/>
      <c r="GT246" s="116"/>
      <c r="GU246" s="116"/>
      <c r="GV246" s="116"/>
      <c r="GW246" s="116"/>
      <c r="GX246" s="116"/>
      <c r="GY246" s="116"/>
      <c r="GZ246" s="116"/>
      <c r="HA246" s="116"/>
      <c r="HB246" s="116"/>
      <c r="HC246" s="116"/>
      <c r="HD246" s="116"/>
      <c r="HE246" s="116"/>
      <c r="HF246" s="116"/>
      <c r="HG246" s="116"/>
      <c r="HH246" s="116"/>
      <c r="HI246" s="116"/>
      <c r="HJ246" s="116"/>
      <c r="HK246" s="116"/>
      <c r="HL246" s="116"/>
      <c r="HM246" s="116"/>
      <c r="HN246" s="116"/>
      <c r="HO246" s="116"/>
      <c r="HP246" s="116"/>
      <c r="HQ246" s="116"/>
      <c r="HR246" s="116"/>
      <c r="HS246" s="116"/>
      <c r="HT246" s="116"/>
      <c r="HU246" s="116"/>
      <c r="HV246" s="116"/>
      <c r="HW246" s="116"/>
      <c r="HX246" s="116"/>
      <c r="HY246" s="116"/>
      <c r="HZ246" s="116"/>
      <c r="IA246" s="116"/>
      <c r="IB246" s="116"/>
      <c r="IC246" s="116"/>
      <c r="ID246" s="116"/>
      <c r="IE246" s="116"/>
      <c r="IF246" s="116"/>
      <c r="IG246" s="116"/>
      <c r="IH246" s="116"/>
      <c r="II246" s="116"/>
      <c r="IJ246" s="116"/>
      <c r="IK246" s="116"/>
      <c r="IL246" s="116"/>
      <c r="IM246" s="116"/>
      <c r="IN246" s="116"/>
      <c r="IO246" s="116"/>
      <c r="IP246" s="116"/>
      <c r="IQ246" s="116"/>
      <c r="IR246" s="116"/>
      <c r="IS246" s="116"/>
      <c r="IT246" s="116"/>
      <c r="IU246" s="116"/>
      <c r="IV246" s="116"/>
    </row>
    <row r="247" spans="1:256" ht="31.2" customHeight="1">
      <c r="B247" s="101"/>
      <c r="C247" s="292">
        <v>2018</v>
      </c>
      <c r="D247" s="292"/>
      <c r="E247" s="105" t="s">
        <v>1097</v>
      </c>
      <c r="F247" s="293" t="s">
        <v>1096</v>
      </c>
      <c r="G247" s="293"/>
      <c r="H247" s="293"/>
      <c r="I247" s="105" t="s">
        <v>450</v>
      </c>
      <c r="J247" s="293" t="s">
        <v>17</v>
      </c>
      <c r="K247" s="293"/>
      <c r="L247" s="106" t="s">
        <v>18</v>
      </c>
      <c r="M247" s="106">
        <v>4</v>
      </c>
      <c r="N247" s="292" t="s">
        <v>19</v>
      </c>
      <c r="O247" s="292"/>
      <c r="P247" s="292"/>
      <c r="Q247" s="106" t="s">
        <v>18</v>
      </c>
      <c r="W247" s="122">
        <f t="shared" si="3"/>
        <v>0</v>
      </c>
    </row>
    <row r="248" spans="1:256" ht="31.2" customHeight="1">
      <c r="B248" s="124"/>
      <c r="C248" s="292">
        <v>2018</v>
      </c>
      <c r="D248" s="292"/>
      <c r="E248" s="105" t="s">
        <v>1095</v>
      </c>
      <c r="F248" s="293" t="s">
        <v>1094</v>
      </c>
      <c r="G248" s="293"/>
      <c r="H248" s="293"/>
      <c r="I248" s="105" t="s">
        <v>450</v>
      </c>
      <c r="J248" s="293" t="s">
        <v>17</v>
      </c>
      <c r="K248" s="293"/>
      <c r="L248" s="106" t="s">
        <v>29</v>
      </c>
      <c r="M248" s="106">
        <v>5</v>
      </c>
      <c r="N248" s="292" t="s">
        <v>19</v>
      </c>
      <c r="O248" s="292"/>
      <c r="P248" s="292"/>
      <c r="Q248" s="106" t="s">
        <v>18</v>
      </c>
      <c r="W248" s="122">
        <f t="shared" si="3"/>
        <v>0</v>
      </c>
    </row>
    <row r="249" spans="1:256" ht="31.2" customHeight="1">
      <c r="B249" s="124"/>
      <c r="C249" s="292">
        <v>2018</v>
      </c>
      <c r="D249" s="292"/>
      <c r="E249" s="105" t="s">
        <v>1093</v>
      </c>
      <c r="F249" s="293" t="s">
        <v>1092</v>
      </c>
      <c r="G249" s="293"/>
      <c r="H249" s="293"/>
      <c r="I249" s="105" t="s">
        <v>450</v>
      </c>
      <c r="J249" s="293" t="s">
        <v>17</v>
      </c>
      <c r="K249" s="293"/>
      <c r="L249" s="106" t="s">
        <v>29</v>
      </c>
      <c r="M249" s="106">
        <v>5</v>
      </c>
      <c r="N249" s="292" t="s">
        <v>19</v>
      </c>
      <c r="O249" s="292"/>
      <c r="P249" s="292"/>
      <c r="Q249" s="106" t="s">
        <v>18</v>
      </c>
      <c r="W249" s="122">
        <f t="shared" si="3"/>
        <v>0</v>
      </c>
    </row>
    <row r="250" spans="1:256" ht="31.2" customHeight="1">
      <c r="B250" s="124"/>
      <c r="C250" s="292">
        <v>2018</v>
      </c>
      <c r="D250" s="292"/>
      <c r="E250" s="105" t="s">
        <v>1091</v>
      </c>
      <c r="F250" s="293" t="s">
        <v>1090</v>
      </c>
      <c r="G250" s="293"/>
      <c r="H250" s="293"/>
      <c r="I250" s="105" t="s">
        <v>450</v>
      </c>
      <c r="J250" s="293" t="s">
        <v>17</v>
      </c>
      <c r="K250" s="293"/>
      <c r="L250" s="106" t="s">
        <v>29</v>
      </c>
      <c r="M250" s="106">
        <v>5</v>
      </c>
      <c r="N250" s="292" t="s">
        <v>19</v>
      </c>
      <c r="O250" s="292"/>
      <c r="P250" s="292"/>
      <c r="Q250" s="106" t="s">
        <v>18</v>
      </c>
      <c r="W250" s="122">
        <f t="shared" si="3"/>
        <v>0</v>
      </c>
    </row>
    <row r="251" spans="1:256" ht="31.2" customHeight="1">
      <c r="B251" s="124"/>
      <c r="C251" s="292">
        <v>2018</v>
      </c>
      <c r="D251" s="292"/>
      <c r="E251" s="105" t="s">
        <v>1089</v>
      </c>
      <c r="F251" s="293" t="s">
        <v>1088</v>
      </c>
      <c r="G251" s="293"/>
      <c r="H251" s="293"/>
      <c r="I251" s="105" t="s">
        <v>450</v>
      </c>
      <c r="J251" s="293" t="s">
        <v>17</v>
      </c>
      <c r="K251" s="293"/>
      <c r="L251" s="106" t="s">
        <v>29</v>
      </c>
      <c r="M251" s="106">
        <v>5</v>
      </c>
      <c r="N251" s="292" t="s">
        <v>19</v>
      </c>
      <c r="O251" s="292"/>
      <c r="P251" s="292"/>
      <c r="Q251" s="106" t="s">
        <v>18</v>
      </c>
      <c r="W251" s="122">
        <f t="shared" si="3"/>
        <v>0</v>
      </c>
    </row>
    <row r="252" spans="1:256" ht="31.2" customHeight="1">
      <c r="B252" s="101"/>
      <c r="C252" s="292">
        <v>2018</v>
      </c>
      <c r="D252" s="292"/>
      <c r="E252" s="105" t="s">
        <v>1087</v>
      </c>
      <c r="F252" s="293" t="s">
        <v>1086</v>
      </c>
      <c r="G252" s="293"/>
      <c r="H252" s="293"/>
      <c r="I252" s="105" t="s">
        <v>450</v>
      </c>
      <c r="J252" s="293" t="s">
        <v>17</v>
      </c>
      <c r="K252" s="293"/>
      <c r="L252" s="106" t="s">
        <v>18</v>
      </c>
      <c r="M252" s="106">
        <v>4</v>
      </c>
      <c r="N252" s="292" t="s">
        <v>19</v>
      </c>
      <c r="O252" s="292"/>
      <c r="P252" s="292"/>
      <c r="Q252" s="106" t="s">
        <v>18</v>
      </c>
      <c r="W252" s="122">
        <f t="shared" si="3"/>
        <v>0</v>
      </c>
    </row>
    <row r="253" spans="1:256" ht="31.2" customHeight="1">
      <c r="B253" s="124"/>
      <c r="C253" s="292">
        <v>2018</v>
      </c>
      <c r="D253" s="292"/>
      <c r="E253" s="105" t="s">
        <v>1085</v>
      </c>
      <c r="F253" s="293" t="s">
        <v>1084</v>
      </c>
      <c r="G253" s="293"/>
      <c r="H253" s="293"/>
      <c r="I253" s="105" t="s">
        <v>450</v>
      </c>
      <c r="J253" s="293" t="s">
        <v>17</v>
      </c>
      <c r="K253" s="293"/>
      <c r="L253" s="106" t="s">
        <v>29</v>
      </c>
      <c r="M253" s="106">
        <v>5</v>
      </c>
      <c r="N253" s="292" t="s">
        <v>19</v>
      </c>
      <c r="O253" s="292"/>
      <c r="P253" s="292"/>
      <c r="Q253" s="106" t="s">
        <v>18</v>
      </c>
      <c r="W253" s="122">
        <f t="shared" si="3"/>
        <v>0</v>
      </c>
    </row>
    <row r="254" spans="1:256" ht="31.2" customHeight="1">
      <c r="B254" s="124"/>
      <c r="C254" s="292">
        <v>2018</v>
      </c>
      <c r="D254" s="292"/>
      <c r="E254" s="105" t="s">
        <v>1083</v>
      </c>
      <c r="F254" s="293" t="s">
        <v>1082</v>
      </c>
      <c r="G254" s="293"/>
      <c r="H254" s="293"/>
      <c r="I254" s="105" t="s">
        <v>450</v>
      </c>
      <c r="J254" s="293" t="s">
        <v>17</v>
      </c>
      <c r="K254" s="293"/>
      <c r="L254" s="106" t="s">
        <v>29</v>
      </c>
      <c r="M254" s="106">
        <v>5</v>
      </c>
      <c r="N254" s="292" t="s">
        <v>19</v>
      </c>
      <c r="O254" s="292"/>
      <c r="P254" s="292"/>
      <c r="Q254" s="106" t="s">
        <v>18</v>
      </c>
      <c r="W254" s="122">
        <f t="shared" si="3"/>
        <v>0</v>
      </c>
    </row>
    <row r="255" spans="1:256" ht="31.2" customHeight="1">
      <c r="B255" s="124"/>
      <c r="C255" s="292">
        <v>2018</v>
      </c>
      <c r="D255" s="292"/>
      <c r="E255" s="105" t="s">
        <v>1081</v>
      </c>
      <c r="F255" s="293" t="s">
        <v>1080</v>
      </c>
      <c r="G255" s="293"/>
      <c r="H255" s="293"/>
      <c r="I255" s="105" t="s">
        <v>450</v>
      </c>
      <c r="J255" s="293" t="s">
        <v>17</v>
      </c>
      <c r="K255" s="293"/>
      <c r="L255" s="106" t="s">
        <v>29</v>
      </c>
      <c r="M255" s="106">
        <v>5</v>
      </c>
      <c r="N255" s="292" t="s">
        <v>19</v>
      </c>
      <c r="O255" s="292"/>
      <c r="P255" s="292"/>
      <c r="Q255" s="106" t="s">
        <v>18</v>
      </c>
      <c r="W255" s="122">
        <f t="shared" si="3"/>
        <v>0</v>
      </c>
    </row>
    <row r="256" spans="1:256" ht="31.2" customHeight="1">
      <c r="A256" s="116"/>
      <c r="B256" s="117"/>
      <c r="C256" s="294">
        <v>2018</v>
      </c>
      <c r="D256" s="294"/>
      <c r="E256" s="118" t="s">
        <v>1079</v>
      </c>
      <c r="F256" s="295" t="s">
        <v>1077</v>
      </c>
      <c r="G256" s="295"/>
      <c r="H256" s="295"/>
      <c r="I256" s="118" t="s">
        <v>450</v>
      </c>
      <c r="J256" s="295" t="s">
        <v>17</v>
      </c>
      <c r="K256" s="295"/>
      <c r="L256" s="119" t="s">
        <v>18</v>
      </c>
      <c r="M256" s="119">
        <v>3</v>
      </c>
      <c r="N256" s="294" t="s">
        <v>19</v>
      </c>
      <c r="O256" s="294"/>
      <c r="P256" s="294"/>
      <c r="Q256" s="119" t="s">
        <v>18</v>
      </c>
      <c r="R256" s="120"/>
      <c r="S256" s="120"/>
      <c r="T256" s="120"/>
      <c r="U256" s="120"/>
      <c r="V256" s="120"/>
      <c r="W256" s="120">
        <f t="shared" si="3"/>
        <v>0</v>
      </c>
      <c r="X256" s="116"/>
      <c r="Y256" s="116"/>
      <c r="Z256" s="116"/>
      <c r="AA256" s="116"/>
      <c r="AB256" s="116"/>
      <c r="AC256" s="116"/>
      <c r="AD256" s="116"/>
      <c r="AE256" s="116"/>
      <c r="AF256" s="116"/>
      <c r="AG256" s="116"/>
      <c r="AH256" s="116"/>
      <c r="AI256" s="116"/>
      <c r="AJ256" s="116"/>
      <c r="AK256" s="116"/>
      <c r="AL256" s="116"/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116"/>
      <c r="AY256" s="116"/>
      <c r="AZ256" s="116"/>
      <c r="BA256" s="116"/>
      <c r="BB256" s="116"/>
      <c r="BC256" s="116"/>
      <c r="BD256" s="116"/>
      <c r="BE256" s="116"/>
      <c r="BF256" s="116"/>
      <c r="BG256" s="116"/>
      <c r="BH256" s="116"/>
      <c r="BI256" s="116"/>
      <c r="BJ256" s="116"/>
      <c r="BK256" s="116"/>
      <c r="BL256" s="116"/>
      <c r="BM256" s="116"/>
      <c r="BN256" s="116"/>
      <c r="BO256" s="116"/>
      <c r="BP256" s="116"/>
      <c r="BQ256" s="116"/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6"/>
      <c r="CB256" s="116"/>
      <c r="CC256" s="116"/>
      <c r="CD256" s="116"/>
      <c r="CE256" s="116"/>
      <c r="CF256" s="116"/>
      <c r="CG256" s="116"/>
      <c r="CH256" s="116"/>
      <c r="CI256" s="116"/>
      <c r="CJ256" s="116"/>
      <c r="CK256" s="116"/>
      <c r="CL256" s="116"/>
      <c r="CM256" s="116"/>
      <c r="CN256" s="116"/>
      <c r="CO256" s="116"/>
      <c r="CP256" s="116"/>
      <c r="CQ256" s="116"/>
      <c r="CR256" s="116"/>
      <c r="CS256" s="116"/>
      <c r="CT256" s="116"/>
      <c r="CU256" s="116"/>
      <c r="CV256" s="116"/>
      <c r="CW256" s="116"/>
      <c r="CX256" s="116"/>
      <c r="CY256" s="116"/>
      <c r="CZ256" s="116"/>
      <c r="DA256" s="116"/>
      <c r="DB256" s="116"/>
      <c r="DC256" s="116"/>
      <c r="DD256" s="116"/>
      <c r="DE256" s="116"/>
      <c r="DF256" s="116"/>
      <c r="DG256" s="116"/>
      <c r="DH256" s="116"/>
      <c r="DI256" s="116"/>
      <c r="DJ256" s="116"/>
      <c r="DK256" s="116"/>
      <c r="DL256" s="116"/>
      <c r="DM256" s="116"/>
      <c r="DN256" s="116"/>
      <c r="DO256" s="116"/>
      <c r="DP256" s="116"/>
      <c r="DQ256" s="116"/>
      <c r="DR256" s="116"/>
      <c r="DS256" s="116"/>
      <c r="DT256" s="116"/>
      <c r="DU256" s="116"/>
      <c r="DV256" s="116"/>
      <c r="DW256" s="116"/>
      <c r="DX256" s="116"/>
      <c r="DY256" s="116"/>
      <c r="DZ256" s="116"/>
      <c r="EA256" s="116"/>
      <c r="EB256" s="116"/>
      <c r="EC256" s="116"/>
      <c r="ED256" s="116"/>
      <c r="EE256" s="116"/>
      <c r="EF256" s="116"/>
      <c r="EG256" s="116"/>
      <c r="EH256" s="116"/>
      <c r="EI256" s="116"/>
      <c r="EJ256" s="116"/>
      <c r="EK256" s="116"/>
      <c r="EL256" s="116"/>
      <c r="EM256" s="116"/>
      <c r="EN256" s="116"/>
      <c r="EO256" s="116"/>
      <c r="EP256" s="116"/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6"/>
      <c r="FA256" s="116"/>
      <c r="FB256" s="116"/>
      <c r="FC256" s="116"/>
      <c r="FD256" s="116"/>
      <c r="FE256" s="116"/>
      <c r="FF256" s="116"/>
      <c r="FG256" s="116"/>
      <c r="FH256" s="116"/>
      <c r="FI256" s="116"/>
      <c r="FJ256" s="116"/>
      <c r="FK256" s="116"/>
      <c r="FL256" s="116"/>
      <c r="FM256" s="116"/>
      <c r="FN256" s="116"/>
      <c r="FO256" s="116"/>
      <c r="FP256" s="116"/>
      <c r="FQ256" s="116"/>
      <c r="FR256" s="116"/>
      <c r="FS256" s="116"/>
      <c r="FT256" s="116"/>
      <c r="FU256" s="116"/>
      <c r="FV256" s="116"/>
      <c r="FW256" s="116"/>
      <c r="FX256" s="116"/>
      <c r="FY256" s="116"/>
      <c r="FZ256" s="116"/>
      <c r="GA256" s="116"/>
      <c r="GB256" s="116"/>
      <c r="GC256" s="116"/>
      <c r="GD256" s="116"/>
      <c r="GE256" s="116"/>
      <c r="GF256" s="116"/>
      <c r="GG256" s="116"/>
      <c r="GH256" s="116"/>
      <c r="GI256" s="116"/>
      <c r="GJ256" s="116"/>
      <c r="GK256" s="116"/>
      <c r="GL256" s="116"/>
      <c r="GM256" s="116"/>
      <c r="GN256" s="116"/>
      <c r="GO256" s="116"/>
      <c r="GP256" s="116"/>
      <c r="GQ256" s="116"/>
      <c r="GR256" s="116"/>
      <c r="GS256" s="116"/>
      <c r="GT256" s="116"/>
      <c r="GU256" s="116"/>
      <c r="GV256" s="116"/>
      <c r="GW256" s="116"/>
      <c r="GX256" s="116"/>
      <c r="GY256" s="116"/>
      <c r="GZ256" s="116"/>
      <c r="HA256" s="116"/>
      <c r="HB256" s="116"/>
      <c r="HC256" s="116"/>
      <c r="HD256" s="116"/>
      <c r="HE256" s="116"/>
      <c r="HF256" s="116"/>
      <c r="HG256" s="116"/>
      <c r="HH256" s="116"/>
      <c r="HI256" s="116"/>
      <c r="HJ256" s="116"/>
      <c r="HK256" s="116"/>
      <c r="HL256" s="116"/>
      <c r="HM256" s="116"/>
      <c r="HN256" s="116"/>
      <c r="HO256" s="116"/>
      <c r="HP256" s="116"/>
      <c r="HQ256" s="116"/>
      <c r="HR256" s="116"/>
      <c r="HS256" s="116"/>
      <c r="HT256" s="116"/>
      <c r="HU256" s="116"/>
      <c r="HV256" s="116"/>
      <c r="HW256" s="116"/>
      <c r="HX256" s="116"/>
      <c r="HY256" s="116"/>
      <c r="HZ256" s="116"/>
      <c r="IA256" s="116"/>
      <c r="IB256" s="116"/>
      <c r="IC256" s="116"/>
      <c r="ID256" s="116"/>
      <c r="IE256" s="116"/>
      <c r="IF256" s="116"/>
      <c r="IG256" s="116"/>
      <c r="IH256" s="116"/>
      <c r="II256" s="116"/>
      <c r="IJ256" s="116"/>
      <c r="IK256" s="116"/>
      <c r="IL256" s="116"/>
      <c r="IM256" s="116"/>
      <c r="IN256" s="116"/>
      <c r="IO256" s="116"/>
      <c r="IP256" s="116"/>
      <c r="IQ256" s="116"/>
      <c r="IR256" s="116"/>
      <c r="IS256" s="116"/>
      <c r="IT256" s="116"/>
      <c r="IU256" s="116"/>
      <c r="IV256" s="116"/>
    </row>
    <row r="257" spans="1:256" ht="31.2" customHeight="1">
      <c r="B257" s="101"/>
      <c r="C257" s="292">
        <v>2018</v>
      </c>
      <c r="D257" s="292"/>
      <c r="E257" s="105" t="s">
        <v>1078</v>
      </c>
      <c r="F257" s="293" t="s">
        <v>1077</v>
      </c>
      <c r="G257" s="293"/>
      <c r="H257" s="293"/>
      <c r="I257" s="105" t="s">
        <v>450</v>
      </c>
      <c r="J257" s="293" t="s">
        <v>17</v>
      </c>
      <c r="K257" s="293"/>
      <c r="L257" s="106" t="s">
        <v>18</v>
      </c>
      <c r="M257" s="106">
        <v>4</v>
      </c>
      <c r="N257" s="292" t="s">
        <v>19</v>
      </c>
      <c r="O257" s="292"/>
      <c r="P257" s="292"/>
      <c r="Q257" s="106" t="s">
        <v>18</v>
      </c>
      <c r="W257" s="122">
        <f t="shared" si="3"/>
        <v>0</v>
      </c>
    </row>
    <row r="258" spans="1:256" ht="31.2" customHeight="1">
      <c r="B258" s="124"/>
      <c r="C258" s="292">
        <v>2018</v>
      </c>
      <c r="D258" s="292"/>
      <c r="E258" s="105" t="s">
        <v>1076</v>
      </c>
      <c r="F258" s="293" t="s">
        <v>1075</v>
      </c>
      <c r="G258" s="293"/>
      <c r="H258" s="293"/>
      <c r="I258" s="105" t="s">
        <v>450</v>
      </c>
      <c r="J258" s="293" t="s">
        <v>17</v>
      </c>
      <c r="K258" s="293"/>
      <c r="L258" s="106" t="s">
        <v>29</v>
      </c>
      <c r="M258" s="106">
        <v>5</v>
      </c>
      <c r="N258" s="292" t="s">
        <v>19</v>
      </c>
      <c r="O258" s="292"/>
      <c r="P258" s="292"/>
      <c r="Q258" s="106" t="s">
        <v>18</v>
      </c>
      <c r="W258" s="122">
        <f t="shared" si="3"/>
        <v>0</v>
      </c>
    </row>
    <row r="259" spans="1:256" ht="31.2" customHeight="1">
      <c r="B259" s="124"/>
      <c r="C259" s="292">
        <v>2018</v>
      </c>
      <c r="D259" s="292"/>
      <c r="E259" s="105" t="s">
        <v>1074</v>
      </c>
      <c r="F259" s="293" t="s">
        <v>1073</v>
      </c>
      <c r="G259" s="293"/>
      <c r="H259" s="293"/>
      <c r="I259" s="105" t="s">
        <v>450</v>
      </c>
      <c r="J259" s="293" t="s">
        <v>17</v>
      </c>
      <c r="K259" s="293"/>
      <c r="L259" s="106" t="s">
        <v>29</v>
      </c>
      <c r="M259" s="106">
        <v>5</v>
      </c>
      <c r="N259" s="292" t="s">
        <v>19</v>
      </c>
      <c r="O259" s="292"/>
      <c r="P259" s="292"/>
      <c r="Q259" s="106" t="s">
        <v>18</v>
      </c>
      <c r="W259" s="122">
        <f t="shared" si="3"/>
        <v>0</v>
      </c>
    </row>
    <row r="260" spans="1:256" ht="31.2" customHeight="1">
      <c r="B260" s="124"/>
      <c r="C260" s="292">
        <v>2018</v>
      </c>
      <c r="D260" s="292"/>
      <c r="E260" s="105" t="s">
        <v>1072</v>
      </c>
      <c r="F260" s="293" t="s">
        <v>1071</v>
      </c>
      <c r="G260" s="293"/>
      <c r="H260" s="293"/>
      <c r="I260" s="105" t="s">
        <v>450</v>
      </c>
      <c r="J260" s="293" t="s">
        <v>17</v>
      </c>
      <c r="K260" s="293"/>
      <c r="L260" s="106" t="s">
        <v>29</v>
      </c>
      <c r="M260" s="106">
        <v>5</v>
      </c>
      <c r="N260" s="292" t="s">
        <v>19</v>
      </c>
      <c r="O260" s="292"/>
      <c r="P260" s="292"/>
      <c r="Q260" s="106" t="s">
        <v>18</v>
      </c>
      <c r="W260" s="122">
        <f t="shared" ref="W260:W325" si="4">R260+S260+T260+U260+V260</f>
        <v>0</v>
      </c>
    </row>
    <row r="261" spans="1:256" ht="31.2" customHeight="1">
      <c r="A261" s="116"/>
      <c r="B261" s="117"/>
      <c r="C261" s="294">
        <v>2018</v>
      </c>
      <c r="D261" s="294"/>
      <c r="E261" s="118" t="s">
        <v>1070</v>
      </c>
      <c r="F261" s="295" t="s">
        <v>1068</v>
      </c>
      <c r="G261" s="295"/>
      <c r="H261" s="295"/>
      <c r="I261" s="118" t="s">
        <v>450</v>
      </c>
      <c r="J261" s="295" t="s">
        <v>17</v>
      </c>
      <c r="K261" s="295"/>
      <c r="L261" s="119" t="s">
        <v>18</v>
      </c>
      <c r="M261" s="119">
        <v>3</v>
      </c>
      <c r="N261" s="294" t="s">
        <v>19</v>
      </c>
      <c r="O261" s="294"/>
      <c r="P261" s="294"/>
      <c r="Q261" s="119" t="s">
        <v>18</v>
      </c>
      <c r="R261" s="120"/>
      <c r="S261" s="120"/>
      <c r="T261" s="120"/>
      <c r="U261" s="120"/>
      <c r="V261" s="120"/>
      <c r="W261" s="120">
        <f t="shared" si="4"/>
        <v>0</v>
      </c>
      <c r="X261" s="116"/>
      <c r="Y261" s="116"/>
      <c r="Z261" s="116"/>
      <c r="AA261" s="116"/>
      <c r="AB261" s="116"/>
      <c r="AC261" s="116"/>
      <c r="AD261" s="116"/>
      <c r="AE261" s="116"/>
      <c r="AF261" s="116"/>
      <c r="AG261" s="116"/>
      <c r="AH261" s="116"/>
      <c r="AI261" s="116"/>
      <c r="AJ261" s="116"/>
      <c r="AK261" s="116"/>
      <c r="AL261" s="116"/>
      <c r="AM261" s="116"/>
      <c r="AN261" s="116"/>
      <c r="AO261" s="116"/>
      <c r="AP261" s="116"/>
      <c r="AQ261" s="116"/>
      <c r="AR261" s="116"/>
      <c r="AS261" s="116"/>
      <c r="AT261" s="116"/>
      <c r="AU261" s="116"/>
      <c r="AV261" s="116"/>
      <c r="AW261" s="116"/>
      <c r="AX261" s="116"/>
      <c r="AY261" s="116"/>
      <c r="AZ261" s="116"/>
      <c r="BA261" s="116"/>
      <c r="BB261" s="116"/>
      <c r="BC261" s="116"/>
      <c r="BD261" s="116"/>
      <c r="BE261" s="116"/>
      <c r="BF261" s="116"/>
      <c r="BG261" s="116"/>
      <c r="BH261" s="116"/>
      <c r="BI261" s="116"/>
      <c r="BJ261" s="116"/>
      <c r="BK261" s="116"/>
      <c r="BL261" s="116"/>
      <c r="BM261" s="116"/>
      <c r="BN261" s="116"/>
      <c r="BO261" s="116"/>
      <c r="BP261" s="116"/>
      <c r="BQ261" s="116"/>
      <c r="BR261" s="116"/>
      <c r="BS261" s="116"/>
      <c r="BT261" s="116"/>
      <c r="BU261" s="116"/>
      <c r="BV261" s="116"/>
      <c r="BW261" s="116"/>
      <c r="BX261" s="116"/>
      <c r="BY261" s="116"/>
      <c r="BZ261" s="116"/>
      <c r="CA261" s="116"/>
      <c r="CB261" s="116"/>
      <c r="CC261" s="116"/>
      <c r="CD261" s="116"/>
      <c r="CE261" s="116"/>
      <c r="CF261" s="116"/>
      <c r="CG261" s="116"/>
      <c r="CH261" s="116"/>
      <c r="CI261" s="116"/>
      <c r="CJ261" s="116"/>
      <c r="CK261" s="116"/>
      <c r="CL261" s="116"/>
      <c r="CM261" s="116"/>
      <c r="CN261" s="116"/>
      <c r="CO261" s="116"/>
      <c r="CP261" s="116"/>
      <c r="CQ261" s="116"/>
      <c r="CR261" s="116"/>
      <c r="CS261" s="116"/>
      <c r="CT261" s="116"/>
      <c r="CU261" s="116"/>
      <c r="CV261" s="116"/>
      <c r="CW261" s="116"/>
      <c r="CX261" s="116"/>
      <c r="CY261" s="116"/>
      <c r="CZ261" s="116"/>
      <c r="DA261" s="116"/>
      <c r="DB261" s="116"/>
      <c r="DC261" s="116"/>
      <c r="DD261" s="116"/>
      <c r="DE261" s="116"/>
      <c r="DF261" s="116"/>
      <c r="DG261" s="116"/>
      <c r="DH261" s="116"/>
      <c r="DI261" s="116"/>
      <c r="DJ261" s="116"/>
      <c r="DK261" s="116"/>
      <c r="DL261" s="116"/>
      <c r="DM261" s="116"/>
      <c r="DN261" s="116"/>
      <c r="DO261" s="116"/>
      <c r="DP261" s="116"/>
      <c r="DQ261" s="116"/>
      <c r="DR261" s="116"/>
      <c r="DS261" s="116"/>
      <c r="DT261" s="116"/>
      <c r="DU261" s="116"/>
      <c r="DV261" s="116"/>
      <c r="DW261" s="116"/>
      <c r="DX261" s="116"/>
      <c r="DY261" s="116"/>
      <c r="DZ261" s="116"/>
      <c r="EA261" s="116"/>
      <c r="EB261" s="116"/>
      <c r="EC261" s="116"/>
      <c r="ED261" s="116"/>
      <c r="EE261" s="116"/>
      <c r="EF261" s="116"/>
      <c r="EG261" s="116"/>
      <c r="EH261" s="116"/>
      <c r="EI261" s="116"/>
      <c r="EJ261" s="116"/>
      <c r="EK261" s="116"/>
      <c r="EL261" s="116"/>
      <c r="EM261" s="116"/>
      <c r="EN261" s="116"/>
      <c r="EO261" s="116"/>
      <c r="EP261" s="116"/>
      <c r="EQ261" s="116"/>
      <c r="ER261" s="116"/>
      <c r="ES261" s="116"/>
      <c r="ET261" s="116"/>
      <c r="EU261" s="116"/>
      <c r="EV261" s="116"/>
      <c r="EW261" s="116"/>
      <c r="EX261" s="116"/>
      <c r="EY261" s="116"/>
      <c r="EZ261" s="116"/>
      <c r="FA261" s="116"/>
      <c r="FB261" s="116"/>
      <c r="FC261" s="116"/>
      <c r="FD261" s="116"/>
      <c r="FE261" s="116"/>
      <c r="FF261" s="116"/>
      <c r="FG261" s="116"/>
      <c r="FH261" s="116"/>
      <c r="FI261" s="116"/>
      <c r="FJ261" s="116"/>
      <c r="FK261" s="116"/>
      <c r="FL261" s="116"/>
      <c r="FM261" s="116"/>
      <c r="FN261" s="116"/>
      <c r="FO261" s="116"/>
      <c r="FP261" s="116"/>
      <c r="FQ261" s="116"/>
      <c r="FR261" s="116"/>
      <c r="FS261" s="116"/>
      <c r="FT261" s="116"/>
      <c r="FU261" s="116"/>
      <c r="FV261" s="116"/>
      <c r="FW261" s="116"/>
      <c r="FX261" s="116"/>
      <c r="FY261" s="116"/>
      <c r="FZ261" s="116"/>
      <c r="GA261" s="116"/>
      <c r="GB261" s="116"/>
      <c r="GC261" s="116"/>
      <c r="GD261" s="116"/>
      <c r="GE261" s="116"/>
      <c r="GF261" s="116"/>
      <c r="GG261" s="116"/>
      <c r="GH261" s="116"/>
      <c r="GI261" s="116"/>
      <c r="GJ261" s="116"/>
      <c r="GK261" s="116"/>
      <c r="GL261" s="116"/>
      <c r="GM261" s="116"/>
      <c r="GN261" s="116"/>
      <c r="GO261" s="116"/>
      <c r="GP261" s="116"/>
      <c r="GQ261" s="116"/>
      <c r="GR261" s="116"/>
      <c r="GS261" s="116"/>
      <c r="GT261" s="116"/>
      <c r="GU261" s="116"/>
      <c r="GV261" s="116"/>
      <c r="GW261" s="116"/>
      <c r="GX261" s="116"/>
      <c r="GY261" s="116"/>
      <c r="GZ261" s="116"/>
      <c r="HA261" s="116"/>
      <c r="HB261" s="116"/>
      <c r="HC261" s="116"/>
      <c r="HD261" s="116"/>
      <c r="HE261" s="116"/>
      <c r="HF261" s="116"/>
      <c r="HG261" s="116"/>
      <c r="HH261" s="116"/>
      <c r="HI261" s="116"/>
      <c r="HJ261" s="116"/>
      <c r="HK261" s="116"/>
      <c r="HL261" s="116"/>
      <c r="HM261" s="116"/>
      <c r="HN261" s="116"/>
      <c r="HO261" s="116"/>
      <c r="HP261" s="116"/>
      <c r="HQ261" s="116"/>
      <c r="HR261" s="116"/>
      <c r="HS261" s="116"/>
      <c r="HT261" s="116"/>
      <c r="HU261" s="116"/>
      <c r="HV261" s="116"/>
      <c r="HW261" s="116"/>
      <c r="HX261" s="116"/>
      <c r="HY261" s="116"/>
      <c r="HZ261" s="116"/>
      <c r="IA261" s="116"/>
      <c r="IB261" s="116"/>
      <c r="IC261" s="116"/>
      <c r="ID261" s="116"/>
      <c r="IE261" s="116"/>
      <c r="IF261" s="116"/>
      <c r="IG261" s="116"/>
      <c r="IH261" s="116"/>
      <c r="II261" s="116"/>
      <c r="IJ261" s="116"/>
      <c r="IK261" s="116"/>
      <c r="IL261" s="116"/>
      <c r="IM261" s="116"/>
      <c r="IN261" s="116"/>
      <c r="IO261" s="116"/>
      <c r="IP261" s="116"/>
      <c r="IQ261" s="116"/>
      <c r="IR261" s="116"/>
      <c r="IS261" s="116"/>
      <c r="IT261" s="116"/>
      <c r="IU261" s="116"/>
      <c r="IV261" s="116"/>
    </row>
    <row r="262" spans="1:256" ht="31.2" customHeight="1">
      <c r="B262" s="101"/>
      <c r="C262" s="292">
        <v>2018</v>
      </c>
      <c r="D262" s="292"/>
      <c r="E262" s="105" t="s">
        <v>1069</v>
      </c>
      <c r="F262" s="293" t="s">
        <v>1068</v>
      </c>
      <c r="G262" s="293"/>
      <c r="H262" s="293"/>
      <c r="I262" s="105" t="s">
        <v>450</v>
      </c>
      <c r="J262" s="293" t="s">
        <v>17</v>
      </c>
      <c r="K262" s="293"/>
      <c r="L262" s="106" t="s">
        <v>18</v>
      </c>
      <c r="M262" s="106">
        <v>4</v>
      </c>
      <c r="N262" s="292" t="s">
        <v>19</v>
      </c>
      <c r="O262" s="292"/>
      <c r="P262" s="292"/>
      <c r="Q262" s="106" t="s">
        <v>18</v>
      </c>
      <c r="W262" s="122">
        <f t="shared" si="4"/>
        <v>0</v>
      </c>
    </row>
    <row r="263" spans="1:256" ht="31.2" customHeight="1">
      <c r="B263" s="124"/>
      <c r="C263" s="292">
        <v>2018</v>
      </c>
      <c r="D263" s="292"/>
      <c r="E263" s="105" t="s">
        <v>1067</v>
      </c>
      <c r="F263" s="293" t="s">
        <v>1066</v>
      </c>
      <c r="G263" s="293"/>
      <c r="H263" s="293"/>
      <c r="I263" s="105" t="s">
        <v>450</v>
      </c>
      <c r="J263" s="293" t="s">
        <v>17</v>
      </c>
      <c r="K263" s="293"/>
      <c r="L263" s="106" t="s">
        <v>29</v>
      </c>
      <c r="M263" s="106">
        <v>5</v>
      </c>
      <c r="N263" s="292" t="s">
        <v>19</v>
      </c>
      <c r="O263" s="292"/>
      <c r="P263" s="292"/>
      <c r="Q263" s="106" t="s">
        <v>18</v>
      </c>
      <c r="W263" s="122">
        <f t="shared" si="4"/>
        <v>0</v>
      </c>
    </row>
    <row r="264" spans="1:256" ht="31.2" customHeight="1">
      <c r="B264" s="124"/>
      <c r="C264" s="292">
        <v>2018</v>
      </c>
      <c r="D264" s="292"/>
      <c r="E264" s="105" t="s">
        <v>1065</v>
      </c>
      <c r="F264" s="293" t="s">
        <v>1064</v>
      </c>
      <c r="G264" s="293"/>
      <c r="H264" s="293"/>
      <c r="I264" s="105" t="s">
        <v>450</v>
      </c>
      <c r="J264" s="293" t="s">
        <v>17</v>
      </c>
      <c r="K264" s="293"/>
      <c r="L264" s="106" t="s">
        <v>29</v>
      </c>
      <c r="M264" s="106">
        <v>5</v>
      </c>
      <c r="N264" s="292" t="s">
        <v>19</v>
      </c>
      <c r="O264" s="292"/>
      <c r="P264" s="292"/>
      <c r="Q264" s="106" t="s">
        <v>18</v>
      </c>
      <c r="W264" s="122">
        <f t="shared" si="4"/>
        <v>0</v>
      </c>
    </row>
    <row r="265" spans="1:256" ht="31.2" customHeight="1">
      <c r="B265" s="124"/>
      <c r="C265" s="292">
        <v>2018</v>
      </c>
      <c r="D265" s="292"/>
      <c r="E265" s="105" t="s">
        <v>1063</v>
      </c>
      <c r="F265" s="293" t="s">
        <v>1062</v>
      </c>
      <c r="G265" s="293"/>
      <c r="H265" s="293"/>
      <c r="I265" s="105" t="s">
        <v>450</v>
      </c>
      <c r="J265" s="293" t="s">
        <v>17</v>
      </c>
      <c r="K265" s="293"/>
      <c r="L265" s="106" t="s">
        <v>29</v>
      </c>
      <c r="M265" s="106">
        <v>5</v>
      </c>
      <c r="N265" s="292" t="s">
        <v>19</v>
      </c>
      <c r="O265" s="292"/>
      <c r="P265" s="292"/>
      <c r="Q265" s="106" t="s">
        <v>18</v>
      </c>
      <c r="W265" s="122">
        <f t="shared" si="4"/>
        <v>0</v>
      </c>
    </row>
    <row r="266" spans="1:256" ht="31.2" customHeight="1">
      <c r="B266" s="101"/>
      <c r="C266" s="292">
        <v>2018</v>
      </c>
      <c r="D266" s="292"/>
      <c r="E266" s="105" t="s">
        <v>1061</v>
      </c>
      <c r="F266" s="293" t="s">
        <v>1060</v>
      </c>
      <c r="G266" s="293"/>
      <c r="H266" s="293"/>
      <c r="I266" s="105" t="s">
        <v>450</v>
      </c>
      <c r="J266" s="293" t="s">
        <v>17</v>
      </c>
      <c r="K266" s="293"/>
      <c r="L266" s="106" t="s">
        <v>18</v>
      </c>
      <c r="M266" s="106">
        <v>4</v>
      </c>
      <c r="N266" s="292" t="s">
        <v>19</v>
      </c>
      <c r="O266" s="292"/>
      <c r="P266" s="292"/>
      <c r="Q266" s="106" t="s">
        <v>18</v>
      </c>
      <c r="W266" s="122">
        <f t="shared" si="4"/>
        <v>0</v>
      </c>
    </row>
    <row r="267" spans="1:256" ht="31.2" customHeight="1">
      <c r="B267" s="124"/>
      <c r="C267" s="292">
        <v>2018</v>
      </c>
      <c r="D267" s="292"/>
      <c r="E267" s="105" t="s">
        <v>1059</v>
      </c>
      <c r="F267" s="293" t="s">
        <v>1058</v>
      </c>
      <c r="G267" s="293"/>
      <c r="H267" s="293"/>
      <c r="I267" s="105" t="s">
        <v>450</v>
      </c>
      <c r="J267" s="293" t="s">
        <v>17</v>
      </c>
      <c r="K267" s="293"/>
      <c r="L267" s="106" t="s">
        <v>29</v>
      </c>
      <c r="M267" s="106">
        <v>5</v>
      </c>
      <c r="N267" s="292" t="s">
        <v>19</v>
      </c>
      <c r="O267" s="292"/>
      <c r="P267" s="292"/>
      <c r="Q267" s="106" t="s">
        <v>18</v>
      </c>
      <c r="W267" s="122">
        <f t="shared" si="4"/>
        <v>0</v>
      </c>
    </row>
    <row r="268" spans="1:256" ht="31.2" customHeight="1">
      <c r="B268" s="124"/>
      <c r="C268" s="292">
        <v>2018</v>
      </c>
      <c r="D268" s="292"/>
      <c r="E268" s="105" t="s">
        <v>1057</v>
      </c>
      <c r="F268" s="293" t="s">
        <v>1056</v>
      </c>
      <c r="G268" s="293"/>
      <c r="H268" s="293"/>
      <c r="I268" s="105" t="s">
        <v>450</v>
      </c>
      <c r="J268" s="293" t="s">
        <v>17</v>
      </c>
      <c r="K268" s="293"/>
      <c r="L268" s="106" t="s">
        <v>29</v>
      </c>
      <c r="M268" s="106">
        <v>5</v>
      </c>
      <c r="N268" s="292" t="s">
        <v>19</v>
      </c>
      <c r="O268" s="292"/>
      <c r="P268" s="292"/>
      <c r="Q268" s="106" t="s">
        <v>18</v>
      </c>
      <c r="W268" s="122">
        <f t="shared" si="4"/>
        <v>0</v>
      </c>
    </row>
    <row r="269" spans="1:256" ht="31.2" customHeight="1">
      <c r="B269" s="124"/>
      <c r="C269" s="292">
        <v>2018</v>
      </c>
      <c r="D269" s="292"/>
      <c r="E269" s="105" t="s">
        <v>1055</v>
      </c>
      <c r="F269" s="293" t="s">
        <v>1054</v>
      </c>
      <c r="G269" s="293"/>
      <c r="H269" s="293"/>
      <c r="I269" s="105" t="s">
        <v>450</v>
      </c>
      <c r="J269" s="293" t="s">
        <v>17</v>
      </c>
      <c r="K269" s="293"/>
      <c r="L269" s="106" t="s">
        <v>29</v>
      </c>
      <c r="M269" s="106">
        <v>5</v>
      </c>
      <c r="N269" s="292" t="s">
        <v>19</v>
      </c>
      <c r="O269" s="292"/>
      <c r="P269" s="292"/>
      <c r="Q269" s="106" t="s">
        <v>18</v>
      </c>
      <c r="W269" s="122">
        <f t="shared" si="4"/>
        <v>0</v>
      </c>
    </row>
    <row r="270" spans="1:256" ht="31.2" customHeight="1">
      <c r="B270" s="124"/>
      <c r="C270" s="292">
        <v>2018</v>
      </c>
      <c r="D270" s="292"/>
      <c r="E270" s="105" t="s">
        <v>1053</v>
      </c>
      <c r="F270" s="293" t="s">
        <v>1052</v>
      </c>
      <c r="G270" s="293"/>
      <c r="H270" s="293"/>
      <c r="I270" s="105" t="s">
        <v>450</v>
      </c>
      <c r="J270" s="293" t="s">
        <v>17</v>
      </c>
      <c r="K270" s="293"/>
      <c r="L270" s="106" t="s">
        <v>29</v>
      </c>
      <c r="M270" s="106">
        <v>5</v>
      </c>
      <c r="N270" s="292" t="s">
        <v>19</v>
      </c>
      <c r="O270" s="292"/>
      <c r="P270" s="292"/>
      <c r="Q270" s="106" t="s">
        <v>18</v>
      </c>
      <c r="W270" s="122">
        <f t="shared" si="4"/>
        <v>0</v>
      </c>
    </row>
    <row r="271" spans="1:256" ht="31.2" customHeight="1">
      <c r="A271" s="116"/>
      <c r="B271" s="117"/>
      <c r="C271" s="294">
        <v>2018</v>
      </c>
      <c r="D271" s="294"/>
      <c r="E271" s="118" t="s">
        <v>1051</v>
      </c>
      <c r="F271" s="295" t="s">
        <v>1049</v>
      </c>
      <c r="G271" s="295"/>
      <c r="H271" s="295"/>
      <c r="I271" s="118" t="s">
        <v>450</v>
      </c>
      <c r="J271" s="295" t="s">
        <v>17</v>
      </c>
      <c r="K271" s="295"/>
      <c r="L271" s="119" t="s">
        <v>18</v>
      </c>
      <c r="M271" s="119">
        <v>3</v>
      </c>
      <c r="N271" s="294" t="s">
        <v>19</v>
      </c>
      <c r="O271" s="294"/>
      <c r="P271" s="294"/>
      <c r="Q271" s="119" t="s">
        <v>18</v>
      </c>
      <c r="R271" s="120"/>
      <c r="S271" s="120"/>
      <c r="T271" s="120"/>
      <c r="U271" s="120"/>
      <c r="V271" s="120"/>
      <c r="W271" s="120">
        <f t="shared" si="4"/>
        <v>0</v>
      </c>
      <c r="X271" s="116"/>
      <c r="Y271" s="116"/>
      <c r="Z271" s="116"/>
      <c r="AA271" s="116"/>
      <c r="AB271" s="116"/>
      <c r="AC271" s="116"/>
      <c r="AD271" s="116"/>
      <c r="AE271" s="116"/>
      <c r="AF271" s="116"/>
      <c r="AG271" s="116"/>
      <c r="AH271" s="116"/>
      <c r="AI271" s="116"/>
      <c r="AJ271" s="116"/>
      <c r="AK271" s="116"/>
      <c r="AL271" s="116"/>
      <c r="AM271" s="116"/>
      <c r="AN271" s="116"/>
      <c r="AO271" s="116"/>
      <c r="AP271" s="116"/>
      <c r="AQ271" s="116"/>
      <c r="AR271" s="116"/>
      <c r="AS271" s="116"/>
      <c r="AT271" s="116"/>
      <c r="AU271" s="116"/>
      <c r="AV271" s="116"/>
      <c r="AW271" s="116"/>
      <c r="AX271" s="116"/>
      <c r="AY271" s="116"/>
      <c r="AZ271" s="116"/>
      <c r="BA271" s="116"/>
      <c r="BB271" s="116"/>
      <c r="BC271" s="116"/>
      <c r="BD271" s="116"/>
      <c r="BE271" s="116"/>
      <c r="BF271" s="116"/>
      <c r="BG271" s="116"/>
      <c r="BH271" s="116"/>
      <c r="BI271" s="116"/>
      <c r="BJ271" s="116"/>
      <c r="BK271" s="116"/>
      <c r="BL271" s="116"/>
      <c r="BM271" s="116"/>
      <c r="BN271" s="116"/>
      <c r="BO271" s="116"/>
      <c r="BP271" s="116"/>
      <c r="BQ271" s="116"/>
      <c r="BR271" s="116"/>
      <c r="BS271" s="116"/>
      <c r="BT271" s="116"/>
      <c r="BU271" s="116"/>
      <c r="BV271" s="116"/>
      <c r="BW271" s="116"/>
      <c r="BX271" s="116"/>
      <c r="BY271" s="116"/>
      <c r="BZ271" s="116"/>
      <c r="CA271" s="116"/>
      <c r="CB271" s="116"/>
      <c r="CC271" s="116"/>
      <c r="CD271" s="116"/>
      <c r="CE271" s="116"/>
      <c r="CF271" s="116"/>
      <c r="CG271" s="116"/>
      <c r="CH271" s="116"/>
      <c r="CI271" s="116"/>
      <c r="CJ271" s="116"/>
      <c r="CK271" s="116"/>
      <c r="CL271" s="116"/>
      <c r="CM271" s="116"/>
      <c r="CN271" s="116"/>
      <c r="CO271" s="116"/>
      <c r="CP271" s="116"/>
      <c r="CQ271" s="116"/>
      <c r="CR271" s="116"/>
      <c r="CS271" s="116"/>
      <c r="CT271" s="116"/>
      <c r="CU271" s="116"/>
      <c r="CV271" s="116"/>
      <c r="CW271" s="116"/>
      <c r="CX271" s="116"/>
      <c r="CY271" s="116"/>
      <c r="CZ271" s="116"/>
      <c r="DA271" s="116"/>
      <c r="DB271" s="116"/>
      <c r="DC271" s="116"/>
      <c r="DD271" s="116"/>
      <c r="DE271" s="116"/>
      <c r="DF271" s="116"/>
      <c r="DG271" s="116"/>
      <c r="DH271" s="116"/>
      <c r="DI271" s="116"/>
      <c r="DJ271" s="116"/>
      <c r="DK271" s="116"/>
      <c r="DL271" s="116"/>
      <c r="DM271" s="116"/>
      <c r="DN271" s="116"/>
      <c r="DO271" s="116"/>
      <c r="DP271" s="116"/>
      <c r="DQ271" s="116"/>
      <c r="DR271" s="116"/>
      <c r="DS271" s="116"/>
      <c r="DT271" s="116"/>
      <c r="DU271" s="116"/>
      <c r="DV271" s="116"/>
      <c r="DW271" s="116"/>
      <c r="DX271" s="116"/>
      <c r="DY271" s="116"/>
      <c r="DZ271" s="116"/>
      <c r="EA271" s="116"/>
      <c r="EB271" s="116"/>
      <c r="EC271" s="116"/>
      <c r="ED271" s="116"/>
      <c r="EE271" s="116"/>
      <c r="EF271" s="116"/>
      <c r="EG271" s="116"/>
      <c r="EH271" s="116"/>
      <c r="EI271" s="116"/>
      <c r="EJ271" s="116"/>
      <c r="EK271" s="116"/>
      <c r="EL271" s="116"/>
      <c r="EM271" s="116"/>
      <c r="EN271" s="116"/>
      <c r="EO271" s="116"/>
      <c r="EP271" s="116"/>
      <c r="EQ271" s="116"/>
      <c r="ER271" s="116"/>
      <c r="ES271" s="116"/>
      <c r="ET271" s="116"/>
      <c r="EU271" s="116"/>
      <c r="EV271" s="116"/>
      <c r="EW271" s="116"/>
      <c r="EX271" s="116"/>
      <c r="EY271" s="116"/>
      <c r="EZ271" s="116"/>
      <c r="FA271" s="116"/>
      <c r="FB271" s="116"/>
      <c r="FC271" s="116"/>
      <c r="FD271" s="116"/>
      <c r="FE271" s="116"/>
      <c r="FF271" s="116"/>
      <c r="FG271" s="116"/>
      <c r="FH271" s="116"/>
      <c r="FI271" s="116"/>
      <c r="FJ271" s="116"/>
      <c r="FK271" s="116"/>
      <c r="FL271" s="116"/>
      <c r="FM271" s="116"/>
      <c r="FN271" s="116"/>
      <c r="FO271" s="116"/>
      <c r="FP271" s="116"/>
      <c r="FQ271" s="116"/>
      <c r="FR271" s="116"/>
      <c r="FS271" s="116"/>
      <c r="FT271" s="116"/>
      <c r="FU271" s="116"/>
      <c r="FV271" s="116"/>
      <c r="FW271" s="116"/>
      <c r="FX271" s="116"/>
      <c r="FY271" s="116"/>
      <c r="FZ271" s="116"/>
      <c r="GA271" s="116"/>
      <c r="GB271" s="116"/>
      <c r="GC271" s="116"/>
      <c r="GD271" s="116"/>
      <c r="GE271" s="116"/>
      <c r="GF271" s="116"/>
      <c r="GG271" s="116"/>
      <c r="GH271" s="116"/>
      <c r="GI271" s="116"/>
      <c r="GJ271" s="116"/>
      <c r="GK271" s="116"/>
      <c r="GL271" s="116"/>
      <c r="GM271" s="116"/>
      <c r="GN271" s="116"/>
      <c r="GO271" s="116"/>
      <c r="GP271" s="116"/>
      <c r="GQ271" s="116"/>
      <c r="GR271" s="116"/>
      <c r="GS271" s="116"/>
      <c r="GT271" s="116"/>
      <c r="GU271" s="116"/>
      <c r="GV271" s="116"/>
      <c r="GW271" s="116"/>
      <c r="GX271" s="116"/>
      <c r="GY271" s="116"/>
      <c r="GZ271" s="116"/>
      <c r="HA271" s="116"/>
      <c r="HB271" s="116"/>
      <c r="HC271" s="116"/>
      <c r="HD271" s="116"/>
      <c r="HE271" s="116"/>
      <c r="HF271" s="116"/>
      <c r="HG271" s="116"/>
      <c r="HH271" s="116"/>
      <c r="HI271" s="116"/>
      <c r="HJ271" s="116"/>
      <c r="HK271" s="116"/>
      <c r="HL271" s="116"/>
      <c r="HM271" s="116"/>
      <c r="HN271" s="116"/>
      <c r="HO271" s="116"/>
      <c r="HP271" s="116"/>
      <c r="HQ271" s="116"/>
      <c r="HR271" s="116"/>
      <c r="HS271" s="116"/>
      <c r="HT271" s="116"/>
      <c r="HU271" s="116"/>
      <c r="HV271" s="116"/>
      <c r="HW271" s="116"/>
      <c r="HX271" s="116"/>
      <c r="HY271" s="116"/>
      <c r="HZ271" s="116"/>
      <c r="IA271" s="116"/>
      <c r="IB271" s="116"/>
      <c r="IC271" s="116"/>
      <c r="ID271" s="116"/>
      <c r="IE271" s="116"/>
      <c r="IF271" s="116"/>
      <c r="IG271" s="116"/>
      <c r="IH271" s="116"/>
      <c r="II271" s="116"/>
      <c r="IJ271" s="116"/>
      <c r="IK271" s="116"/>
      <c r="IL271" s="116"/>
      <c r="IM271" s="116"/>
      <c r="IN271" s="116"/>
      <c r="IO271" s="116"/>
      <c r="IP271" s="116"/>
      <c r="IQ271" s="116"/>
      <c r="IR271" s="116"/>
      <c r="IS271" s="116"/>
      <c r="IT271" s="116"/>
      <c r="IU271" s="116"/>
      <c r="IV271" s="116"/>
    </row>
    <row r="272" spans="1:256" ht="31.2" customHeight="1">
      <c r="B272" s="101"/>
      <c r="C272" s="292">
        <v>2018</v>
      </c>
      <c r="D272" s="292"/>
      <c r="E272" s="105" t="s">
        <v>1050</v>
      </c>
      <c r="F272" s="293" t="s">
        <v>1049</v>
      </c>
      <c r="G272" s="293"/>
      <c r="H272" s="293"/>
      <c r="I272" s="105" t="s">
        <v>450</v>
      </c>
      <c r="J272" s="293" t="s">
        <v>17</v>
      </c>
      <c r="K272" s="293"/>
      <c r="L272" s="106" t="s">
        <v>18</v>
      </c>
      <c r="M272" s="106">
        <v>4</v>
      </c>
      <c r="N272" s="292" t="s">
        <v>19</v>
      </c>
      <c r="O272" s="292"/>
      <c r="P272" s="292"/>
      <c r="Q272" s="106" t="s">
        <v>18</v>
      </c>
      <c r="W272" s="122">
        <f t="shared" si="4"/>
        <v>0</v>
      </c>
    </row>
    <row r="273" spans="1:256" ht="31.2" customHeight="1">
      <c r="B273" s="124"/>
      <c r="C273" s="292">
        <v>2018</v>
      </c>
      <c r="D273" s="292"/>
      <c r="E273" s="105" t="s">
        <v>1048</v>
      </c>
      <c r="F273" s="293" t="s">
        <v>1047</v>
      </c>
      <c r="G273" s="293"/>
      <c r="H273" s="293"/>
      <c r="I273" s="105" t="s">
        <v>450</v>
      </c>
      <c r="J273" s="293" t="s">
        <v>17</v>
      </c>
      <c r="K273" s="293"/>
      <c r="L273" s="106" t="s">
        <v>29</v>
      </c>
      <c r="M273" s="106">
        <v>5</v>
      </c>
      <c r="N273" s="292" t="s">
        <v>19</v>
      </c>
      <c r="O273" s="292"/>
      <c r="P273" s="292"/>
      <c r="Q273" s="106" t="s">
        <v>18</v>
      </c>
      <c r="W273" s="122">
        <f t="shared" si="4"/>
        <v>0</v>
      </c>
    </row>
    <row r="274" spans="1:256" ht="31.2" customHeight="1">
      <c r="B274" s="124"/>
      <c r="C274" s="292">
        <v>2018</v>
      </c>
      <c r="D274" s="292"/>
      <c r="E274" s="105" t="s">
        <v>1046</v>
      </c>
      <c r="F274" s="293" t="s">
        <v>1045</v>
      </c>
      <c r="G274" s="293"/>
      <c r="H274" s="293"/>
      <c r="I274" s="105" t="s">
        <v>450</v>
      </c>
      <c r="J274" s="293" t="s">
        <v>17</v>
      </c>
      <c r="K274" s="293"/>
      <c r="L274" s="106" t="s">
        <v>29</v>
      </c>
      <c r="M274" s="106">
        <v>5</v>
      </c>
      <c r="N274" s="292" t="s">
        <v>19</v>
      </c>
      <c r="O274" s="292"/>
      <c r="P274" s="292"/>
      <c r="Q274" s="106" t="s">
        <v>18</v>
      </c>
      <c r="W274" s="122">
        <f t="shared" si="4"/>
        <v>0</v>
      </c>
    </row>
    <row r="275" spans="1:256" ht="31.2" customHeight="1">
      <c r="B275" s="124"/>
      <c r="C275" s="292">
        <v>2018</v>
      </c>
      <c r="D275" s="292"/>
      <c r="E275" s="105" t="s">
        <v>1044</v>
      </c>
      <c r="F275" s="293" t="s">
        <v>1043</v>
      </c>
      <c r="G275" s="293"/>
      <c r="H275" s="293"/>
      <c r="I275" s="105" t="s">
        <v>450</v>
      </c>
      <c r="J275" s="293" t="s">
        <v>17</v>
      </c>
      <c r="K275" s="293"/>
      <c r="L275" s="106" t="s">
        <v>29</v>
      </c>
      <c r="M275" s="106">
        <v>5</v>
      </c>
      <c r="N275" s="292" t="s">
        <v>19</v>
      </c>
      <c r="O275" s="292"/>
      <c r="P275" s="292"/>
      <c r="Q275" s="106" t="s">
        <v>18</v>
      </c>
      <c r="W275" s="122">
        <f t="shared" si="4"/>
        <v>0</v>
      </c>
    </row>
    <row r="276" spans="1:256" ht="31.2" customHeight="1">
      <c r="A276" s="116"/>
      <c r="B276" s="117"/>
      <c r="C276" s="294">
        <v>2018</v>
      </c>
      <c r="D276" s="294"/>
      <c r="E276" s="118" t="s">
        <v>1042</v>
      </c>
      <c r="F276" s="295" t="s">
        <v>1040</v>
      </c>
      <c r="G276" s="295"/>
      <c r="H276" s="295"/>
      <c r="I276" s="118" t="s">
        <v>450</v>
      </c>
      <c r="J276" s="295" t="s">
        <v>17</v>
      </c>
      <c r="K276" s="295"/>
      <c r="L276" s="119" t="s">
        <v>18</v>
      </c>
      <c r="M276" s="119">
        <v>3</v>
      </c>
      <c r="N276" s="294" t="s">
        <v>19</v>
      </c>
      <c r="O276" s="294"/>
      <c r="P276" s="294"/>
      <c r="Q276" s="119" t="s">
        <v>18</v>
      </c>
      <c r="R276" s="120"/>
      <c r="S276" s="120"/>
      <c r="T276" s="120"/>
      <c r="U276" s="120"/>
      <c r="V276" s="120"/>
      <c r="W276" s="120">
        <f t="shared" si="4"/>
        <v>0</v>
      </c>
      <c r="X276" s="116"/>
      <c r="Y276" s="116"/>
      <c r="Z276" s="116"/>
      <c r="AA276" s="116"/>
      <c r="AB276" s="116"/>
      <c r="AC276" s="116"/>
      <c r="AD276" s="116"/>
      <c r="AE276" s="116"/>
      <c r="AF276" s="116"/>
      <c r="AG276" s="116"/>
      <c r="AH276" s="116"/>
      <c r="AI276" s="116"/>
      <c r="AJ276" s="116"/>
      <c r="AK276" s="116"/>
      <c r="AL276" s="116"/>
      <c r="AM276" s="116"/>
      <c r="AN276" s="116"/>
      <c r="AO276" s="116"/>
      <c r="AP276" s="116"/>
      <c r="AQ276" s="116"/>
      <c r="AR276" s="116"/>
      <c r="AS276" s="116"/>
      <c r="AT276" s="116"/>
      <c r="AU276" s="116"/>
      <c r="AV276" s="116"/>
      <c r="AW276" s="116"/>
      <c r="AX276" s="116"/>
      <c r="AY276" s="116"/>
      <c r="AZ276" s="116"/>
      <c r="BA276" s="116"/>
      <c r="BB276" s="116"/>
      <c r="BC276" s="116"/>
      <c r="BD276" s="116"/>
      <c r="BE276" s="116"/>
      <c r="BF276" s="116"/>
      <c r="BG276" s="116"/>
      <c r="BH276" s="116"/>
      <c r="BI276" s="116"/>
      <c r="BJ276" s="116"/>
      <c r="BK276" s="116"/>
      <c r="BL276" s="116"/>
      <c r="BM276" s="116"/>
      <c r="BN276" s="116"/>
      <c r="BO276" s="116"/>
      <c r="BP276" s="116"/>
      <c r="BQ276" s="116"/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6"/>
      <c r="CB276" s="116"/>
      <c r="CC276" s="116"/>
      <c r="CD276" s="116"/>
      <c r="CE276" s="116"/>
      <c r="CF276" s="116"/>
      <c r="CG276" s="116"/>
      <c r="CH276" s="116"/>
      <c r="CI276" s="116"/>
      <c r="CJ276" s="116"/>
      <c r="CK276" s="116"/>
      <c r="CL276" s="116"/>
      <c r="CM276" s="116"/>
      <c r="CN276" s="116"/>
      <c r="CO276" s="116"/>
      <c r="CP276" s="116"/>
      <c r="CQ276" s="116"/>
      <c r="CR276" s="116"/>
      <c r="CS276" s="116"/>
      <c r="CT276" s="116"/>
      <c r="CU276" s="116"/>
      <c r="CV276" s="116"/>
      <c r="CW276" s="116"/>
      <c r="CX276" s="116"/>
      <c r="CY276" s="116"/>
      <c r="CZ276" s="116"/>
      <c r="DA276" s="116"/>
      <c r="DB276" s="116"/>
      <c r="DC276" s="116"/>
      <c r="DD276" s="116"/>
      <c r="DE276" s="116"/>
      <c r="DF276" s="116"/>
      <c r="DG276" s="116"/>
      <c r="DH276" s="116"/>
      <c r="DI276" s="116"/>
      <c r="DJ276" s="116"/>
      <c r="DK276" s="116"/>
      <c r="DL276" s="116"/>
      <c r="DM276" s="116"/>
      <c r="DN276" s="116"/>
      <c r="DO276" s="116"/>
      <c r="DP276" s="116"/>
      <c r="DQ276" s="116"/>
      <c r="DR276" s="116"/>
      <c r="DS276" s="116"/>
      <c r="DT276" s="116"/>
      <c r="DU276" s="116"/>
      <c r="DV276" s="116"/>
      <c r="DW276" s="116"/>
      <c r="DX276" s="116"/>
      <c r="DY276" s="116"/>
      <c r="DZ276" s="116"/>
      <c r="EA276" s="116"/>
      <c r="EB276" s="116"/>
      <c r="EC276" s="116"/>
      <c r="ED276" s="116"/>
      <c r="EE276" s="116"/>
      <c r="EF276" s="116"/>
      <c r="EG276" s="116"/>
      <c r="EH276" s="116"/>
      <c r="EI276" s="116"/>
      <c r="EJ276" s="116"/>
      <c r="EK276" s="116"/>
      <c r="EL276" s="116"/>
      <c r="EM276" s="116"/>
      <c r="EN276" s="116"/>
      <c r="EO276" s="116"/>
      <c r="EP276" s="116"/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6"/>
      <c r="FA276" s="116"/>
      <c r="FB276" s="116"/>
      <c r="FC276" s="116"/>
      <c r="FD276" s="116"/>
      <c r="FE276" s="116"/>
      <c r="FF276" s="116"/>
      <c r="FG276" s="116"/>
      <c r="FH276" s="116"/>
      <c r="FI276" s="116"/>
      <c r="FJ276" s="116"/>
      <c r="FK276" s="116"/>
      <c r="FL276" s="116"/>
      <c r="FM276" s="116"/>
      <c r="FN276" s="116"/>
      <c r="FO276" s="116"/>
      <c r="FP276" s="116"/>
      <c r="FQ276" s="116"/>
      <c r="FR276" s="116"/>
      <c r="FS276" s="116"/>
      <c r="FT276" s="116"/>
      <c r="FU276" s="116"/>
      <c r="FV276" s="116"/>
      <c r="FW276" s="116"/>
      <c r="FX276" s="116"/>
      <c r="FY276" s="116"/>
      <c r="FZ276" s="116"/>
      <c r="GA276" s="116"/>
      <c r="GB276" s="116"/>
      <c r="GC276" s="116"/>
      <c r="GD276" s="116"/>
      <c r="GE276" s="116"/>
      <c r="GF276" s="116"/>
      <c r="GG276" s="116"/>
      <c r="GH276" s="116"/>
      <c r="GI276" s="116"/>
      <c r="GJ276" s="116"/>
      <c r="GK276" s="116"/>
      <c r="GL276" s="116"/>
      <c r="GM276" s="116"/>
      <c r="GN276" s="116"/>
      <c r="GO276" s="116"/>
      <c r="GP276" s="116"/>
      <c r="GQ276" s="116"/>
      <c r="GR276" s="116"/>
      <c r="GS276" s="116"/>
      <c r="GT276" s="116"/>
      <c r="GU276" s="116"/>
      <c r="GV276" s="116"/>
      <c r="GW276" s="116"/>
      <c r="GX276" s="116"/>
      <c r="GY276" s="116"/>
      <c r="GZ276" s="116"/>
      <c r="HA276" s="116"/>
      <c r="HB276" s="116"/>
      <c r="HC276" s="116"/>
      <c r="HD276" s="116"/>
      <c r="HE276" s="116"/>
      <c r="HF276" s="116"/>
      <c r="HG276" s="116"/>
      <c r="HH276" s="116"/>
      <c r="HI276" s="116"/>
      <c r="HJ276" s="116"/>
      <c r="HK276" s="116"/>
      <c r="HL276" s="116"/>
      <c r="HM276" s="116"/>
      <c r="HN276" s="116"/>
      <c r="HO276" s="116"/>
      <c r="HP276" s="116"/>
      <c r="HQ276" s="116"/>
      <c r="HR276" s="116"/>
      <c r="HS276" s="116"/>
      <c r="HT276" s="116"/>
      <c r="HU276" s="116"/>
      <c r="HV276" s="116"/>
      <c r="HW276" s="116"/>
      <c r="HX276" s="116"/>
      <c r="HY276" s="116"/>
      <c r="HZ276" s="116"/>
      <c r="IA276" s="116"/>
      <c r="IB276" s="116"/>
      <c r="IC276" s="116"/>
      <c r="ID276" s="116"/>
      <c r="IE276" s="116"/>
      <c r="IF276" s="116"/>
      <c r="IG276" s="116"/>
      <c r="IH276" s="116"/>
      <c r="II276" s="116"/>
      <c r="IJ276" s="116"/>
      <c r="IK276" s="116"/>
      <c r="IL276" s="116"/>
      <c r="IM276" s="116"/>
      <c r="IN276" s="116"/>
      <c r="IO276" s="116"/>
      <c r="IP276" s="116"/>
      <c r="IQ276" s="116"/>
      <c r="IR276" s="116"/>
      <c r="IS276" s="116"/>
      <c r="IT276" s="116"/>
      <c r="IU276" s="116"/>
      <c r="IV276" s="116"/>
    </row>
    <row r="277" spans="1:256" ht="31.2" customHeight="1">
      <c r="B277" s="101"/>
      <c r="C277" s="292">
        <v>2018</v>
      </c>
      <c r="D277" s="292"/>
      <c r="E277" s="105" t="s">
        <v>1041</v>
      </c>
      <c r="F277" s="293" t="s">
        <v>1040</v>
      </c>
      <c r="G277" s="293"/>
      <c r="H277" s="293"/>
      <c r="I277" s="105" t="s">
        <v>450</v>
      </c>
      <c r="J277" s="293" t="s">
        <v>17</v>
      </c>
      <c r="K277" s="293"/>
      <c r="L277" s="106" t="s">
        <v>18</v>
      </c>
      <c r="M277" s="106">
        <v>4</v>
      </c>
      <c r="N277" s="292" t="s">
        <v>19</v>
      </c>
      <c r="O277" s="292"/>
      <c r="P277" s="292"/>
      <c r="Q277" s="106" t="s">
        <v>18</v>
      </c>
      <c r="W277" s="122">
        <f t="shared" si="4"/>
        <v>0</v>
      </c>
    </row>
    <row r="278" spans="1:256" ht="31.2" customHeight="1">
      <c r="B278" s="124"/>
      <c r="C278" s="292">
        <v>2018</v>
      </c>
      <c r="D278" s="292"/>
      <c r="E278" s="105" t="s">
        <v>1039</v>
      </c>
      <c r="F278" s="293" t="s">
        <v>1038</v>
      </c>
      <c r="G278" s="293"/>
      <c r="H278" s="293"/>
      <c r="I278" s="105" t="s">
        <v>450</v>
      </c>
      <c r="J278" s="293" t="s">
        <v>17</v>
      </c>
      <c r="K278" s="293"/>
      <c r="L278" s="106" t="s">
        <v>29</v>
      </c>
      <c r="M278" s="106">
        <v>5</v>
      </c>
      <c r="N278" s="292" t="s">
        <v>19</v>
      </c>
      <c r="O278" s="292"/>
      <c r="P278" s="292"/>
      <c r="Q278" s="106" t="s">
        <v>18</v>
      </c>
      <c r="W278" s="122">
        <f t="shared" si="4"/>
        <v>0</v>
      </c>
    </row>
    <row r="279" spans="1:256" ht="31.2" customHeight="1">
      <c r="B279" s="124"/>
      <c r="C279" s="292">
        <v>2018</v>
      </c>
      <c r="D279" s="292"/>
      <c r="E279" s="105" t="s">
        <v>1037</v>
      </c>
      <c r="F279" s="293" t="s">
        <v>1036</v>
      </c>
      <c r="G279" s="293"/>
      <c r="H279" s="293"/>
      <c r="I279" s="105" t="s">
        <v>450</v>
      </c>
      <c r="J279" s="293" t="s">
        <v>17</v>
      </c>
      <c r="K279" s="293"/>
      <c r="L279" s="106" t="s">
        <v>29</v>
      </c>
      <c r="M279" s="106">
        <v>5</v>
      </c>
      <c r="N279" s="292" t="s">
        <v>19</v>
      </c>
      <c r="O279" s="292"/>
      <c r="P279" s="292"/>
      <c r="Q279" s="106" t="s">
        <v>29</v>
      </c>
      <c r="W279" s="122">
        <f t="shared" si="4"/>
        <v>0</v>
      </c>
    </row>
    <row r="280" spans="1:256" ht="31.2" customHeight="1">
      <c r="B280" s="124"/>
      <c r="C280" s="292">
        <v>2018</v>
      </c>
      <c r="D280" s="292"/>
      <c r="E280" s="105" t="s">
        <v>1035</v>
      </c>
      <c r="F280" s="293" t="s">
        <v>1034</v>
      </c>
      <c r="G280" s="293"/>
      <c r="H280" s="293"/>
      <c r="I280" s="105" t="s">
        <v>450</v>
      </c>
      <c r="J280" s="293" t="s">
        <v>17</v>
      </c>
      <c r="K280" s="293"/>
      <c r="L280" s="106" t="s">
        <v>29</v>
      </c>
      <c r="M280" s="106">
        <v>5</v>
      </c>
      <c r="N280" s="292" t="s">
        <v>19</v>
      </c>
      <c r="O280" s="292"/>
      <c r="P280" s="292"/>
      <c r="Q280" s="106" t="s">
        <v>18</v>
      </c>
      <c r="R280" s="129"/>
      <c r="S280" s="129"/>
      <c r="T280" s="129"/>
      <c r="U280" s="129"/>
      <c r="V280" s="129"/>
      <c r="W280" s="129">
        <f t="shared" si="4"/>
        <v>0</v>
      </c>
    </row>
    <row r="281" spans="1:256" ht="31.2" customHeight="1">
      <c r="B281" s="124"/>
      <c r="C281" s="292">
        <v>2018</v>
      </c>
      <c r="D281" s="292"/>
      <c r="E281" s="105" t="s">
        <v>1033</v>
      </c>
      <c r="F281" s="293" t="s">
        <v>1032</v>
      </c>
      <c r="G281" s="293"/>
      <c r="H281" s="293"/>
      <c r="I281" s="105" t="s">
        <v>450</v>
      </c>
      <c r="J281" s="293" t="s">
        <v>17</v>
      </c>
      <c r="K281" s="293"/>
      <c r="L281" s="106" t="s">
        <v>29</v>
      </c>
      <c r="M281" s="106">
        <v>5</v>
      </c>
      <c r="N281" s="292" t="s">
        <v>19</v>
      </c>
      <c r="O281" s="292"/>
      <c r="P281" s="292"/>
      <c r="Q281" s="106" t="s">
        <v>18</v>
      </c>
      <c r="R281" s="129"/>
      <c r="S281" s="129"/>
      <c r="T281" s="129"/>
      <c r="U281" s="129"/>
      <c r="V281" s="129"/>
      <c r="W281" s="129">
        <f t="shared" si="4"/>
        <v>0</v>
      </c>
    </row>
    <row r="282" spans="1:256" ht="31.2" customHeight="1">
      <c r="B282" s="124"/>
      <c r="C282" s="292">
        <v>2018</v>
      </c>
      <c r="D282" s="292"/>
      <c r="E282" s="105" t="s">
        <v>1031</v>
      </c>
      <c r="F282" s="293" t="s">
        <v>1030</v>
      </c>
      <c r="G282" s="293"/>
      <c r="H282" s="293"/>
      <c r="I282" s="105" t="s">
        <v>450</v>
      </c>
      <c r="J282" s="293" t="s">
        <v>17</v>
      </c>
      <c r="K282" s="293"/>
      <c r="L282" s="106" t="s">
        <v>29</v>
      </c>
      <c r="M282" s="106">
        <v>5</v>
      </c>
      <c r="N282" s="292" t="s">
        <v>19</v>
      </c>
      <c r="O282" s="292"/>
      <c r="P282" s="292"/>
      <c r="Q282" s="106" t="s">
        <v>18</v>
      </c>
      <c r="W282" s="122">
        <f t="shared" si="4"/>
        <v>0</v>
      </c>
    </row>
    <row r="283" spans="1:256" ht="31.2" customHeight="1">
      <c r="B283" s="124"/>
      <c r="C283" s="292">
        <v>2018</v>
      </c>
      <c r="D283" s="292"/>
      <c r="E283" s="105" t="s">
        <v>1029</v>
      </c>
      <c r="F283" s="293" t="s">
        <v>1028</v>
      </c>
      <c r="G283" s="293"/>
      <c r="H283" s="293"/>
      <c r="I283" s="105" t="s">
        <v>450</v>
      </c>
      <c r="J283" s="293" t="s">
        <v>17</v>
      </c>
      <c r="K283" s="293"/>
      <c r="L283" s="106" t="s">
        <v>29</v>
      </c>
      <c r="M283" s="106">
        <v>5</v>
      </c>
      <c r="N283" s="292" t="s">
        <v>19</v>
      </c>
      <c r="O283" s="292"/>
      <c r="P283" s="292"/>
      <c r="Q283" s="106" t="s">
        <v>18</v>
      </c>
      <c r="W283" s="122">
        <f t="shared" si="4"/>
        <v>0</v>
      </c>
    </row>
    <row r="284" spans="1:256" ht="31.2" customHeight="1">
      <c r="B284" s="124"/>
      <c r="C284" s="292">
        <v>2018</v>
      </c>
      <c r="D284" s="292"/>
      <c r="E284" s="105" t="s">
        <v>1027</v>
      </c>
      <c r="F284" s="293" t="s">
        <v>1026</v>
      </c>
      <c r="G284" s="293"/>
      <c r="H284" s="293"/>
      <c r="I284" s="105" t="s">
        <v>450</v>
      </c>
      <c r="J284" s="293" t="s">
        <v>17</v>
      </c>
      <c r="K284" s="293"/>
      <c r="L284" s="106" t="s">
        <v>29</v>
      </c>
      <c r="M284" s="106">
        <v>5</v>
      </c>
      <c r="N284" s="292" t="s">
        <v>19</v>
      </c>
      <c r="O284" s="292"/>
      <c r="P284" s="292"/>
      <c r="Q284" s="106" t="s">
        <v>18</v>
      </c>
      <c r="W284" s="122">
        <f t="shared" si="4"/>
        <v>0</v>
      </c>
    </row>
    <row r="285" spans="1:256" ht="31.2" customHeight="1">
      <c r="A285" s="116"/>
      <c r="B285" s="117"/>
      <c r="C285" s="294">
        <v>2018</v>
      </c>
      <c r="D285" s="294"/>
      <c r="E285" s="118" t="s">
        <v>1025</v>
      </c>
      <c r="F285" s="295" t="s">
        <v>1024</v>
      </c>
      <c r="G285" s="295"/>
      <c r="H285" s="295"/>
      <c r="I285" s="118" t="s">
        <v>450</v>
      </c>
      <c r="J285" s="295" t="s">
        <v>17</v>
      </c>
      <c r="K285" s="295"/>
      <c r="L285" s="119" t="s">
        <v>18</v>
      </c>
      <c r="M285" s="119">
        <v>3</v>
      </c>
      <c r="N285" s="294" t="s">
        <v>19</v>
      </c>
      <c r="O285" s="294"/>
      <c r="P285" s="294"/>
      <c r="Q285" s="119" t="s">
        <v>18</v>
      </c>
      <c r="R285" s="120"/>
      <c r="S285" s="120"/>
      <c r="T285" s="120"/>
      <c r="U285" s="120"/>
      <c r="V285" s="120"/>
      <c r="W285" s="120">
        <f t="shared" si="4"/>
        <v>0</v>
      </c>
      <c r="X285" s="116"/>
      <c r="Y285" s="116"/>
      <c r="Z285" s="116"/>
      <c r="AA285" s="116"/>
      <c r="AB285" s="116"/>
      <c r="AC285" s="116"/>
      <c r="AD285" s="116"/>
      <c r="AE285" s="116"/>
      <c r="AF285" s="116"/>
      <c r="AG285" s="116"/>
      <c r="AH285" s="116"/>
      <c r="AI285" s="116"/>
      <c r="AJ285" s="116"/>
      <c r="AK285" s="116"/>
      <c r="AL285" s="116"/>
      <c r="AM285" s="116"/>
      <c r="AN285" s="116"/>
      <c r="AO285" s="116"/>
      <c r="AP285" s="116"/>
      <c r="AQ285" s="116"/>
      <c r="AR285" s="116"/>
      <c r="AS285" s="116"/>
      <c r="AT285" s="116"/>
      <c r="AU285" s="116"/>
      <c r="AV285" s="116"/>
      <c r="AW285" s="116"/>
      <c r="AX285" s="116"/>
      <c r="AY285" s="116"/>
      <c r="AZ285" s="116"/>
      <c r="BA285" s="116"/>
      <c r="BB285" s="116"/>
      <c r="BC285" s="116"/>
      <c r="BD285" s="116"/>
      <c r="BE285" s="116"/>
      <c r="BF285" s="116"/>
      <c r="BG285" s="116"/>
      <c r="BH285" s="116"/>
      <c r="BI285" s="116"/>
      <c r="BJ285" s="116"/>
      <c r="BK285" s="116"/>
      <c r="BL285" s="116"/>
      <c r="BM285" s="116"/>
      <c r="BN285" s="116"/>
      <c r="BO285" s="116"/>
      <c r="BP285" s="116"/>
      <c r="BQ285" s="116"/>
      <c r="BR285" s="116"/>
      <c r="BS285" s="116"/>
      <c r="BT285" s="116"/>
      <c r="BU285" s="116"/>
      <c r="BV285" s="116"/>
      <c r="BW285" s="116"/>
      <c r="BX285" s="116"/>
      <c r="BY285" s="116"/>
      <c r="BZ285" s="116"/>
      <c r="CA285" s="116"/>
      <c r="CB285" s="116"/>
      <c r="CC285" s="116"/>
      <c r="CD285" s="116"/>
      <c r="CE285" s="116"/>
      <c r="CF285" s="116"/>
      <c r="CG285" s="116"/>
      <c r="CH285" s="116"/>
      <c r="CI285" s="116"/>
      <c r="CJ285" s="116"/>
      <c r="CK285" s="116"/>
      <c r="CL285" s="116"/>
      <c r="CM285" s="116"/>
      <c r="CN285" s="116"/>
      <c r="CO285" s="116"/>
      <c r="CP285" s="116"/>
      <c r="CQ285" s="116"/>
      <c r="CR285" s="116"/>
      <c r="CS285" s="116"/>
      <c r="CT285" s="116"/>
      <c r="CU285" s="116"/>
      <c r="CV285" s="116"/>
      <c r="CW285" s="116"/>
      <c r="CX285" s="116"/>
      <c r="CY285" s="116"/>
      <c r="CZ285" s="116"/>
      <c r="DA285" s="116"/>
      <c r="DB285" s="116"/>
      <c r="DC285" s="116"/>
      <c r="DD285" s="116"/>
      <c r="DE285" s="116"/>
      <c r="DF285" s="116"/>
      <c r="DG285" s="116"/>
      <c r="DH285" s="116"/>
      <c r="DI285" s="116"/>
      <c r="DJ285" s="116"/>
      <c r="DK285" s="116"/>
      <c r="DL285" s="116"/>
      <c r="DM285" s="116"/>
      <c r="DN285" s="116"/>
      <c r="DO285" s="116"/>
      <c r="DP285" s="116"/>
      <c r="DQ285" s="116"/>
      <c r="DR285" s="116"/>
      <c r="DS285" s="116"/>
      <c r="DT285" s="116"/>
      <c r="DU285" s="116"/>
      <c r="DV285" s="116"/>
      <c r="DW285" s="116"/>
      <c r="DX285" s="116"/>
      <c r="DY285" s="116"/>
      <c r="DZ285" s="116"/>
      <c r="EA285" s="116"/>
      <c r="EB285" s="116"/>
      <c r="EC285" s="116"/>
      <c r="ED285" s="116"/>
      <c r="EE285" s="116"/>
      <c r="EF285" s="116"/>
      <c r="EG285" s="116"/>
      <c r="EH285" s="116"/>
      <c r="EI285" s="116"/>
      <c r="EJ285" s="116"/>
      <c r="EK285" s="116"/>
      <c r="EL285" s="116"/>
      <c r="EM285" s="116"/>
      <c r="EN285" s="116"/>
      <c r="EO285" s="116"/>
      <c r="EP285" s="116"/>
      <c r="EQ285" s="116"/>
      <c r="ER285" s="116"/>
      <c r="ES285" s="116"/>
      <c r="ET285" s="116"/>
      <c r="EU285" s="116"/>
      <c r="EV285" s="116"/>
      <c r="EW285" s="116"/>
      <c r="EX285" s="116"/>
      <c r="EY285" s="116"/>
      <c r="EZ285" s="116"/>
      <c r="FA285" s="116"/>
      <c r="FB285" s="116"/>
      <c r="FC285" s="116"/>
      <c r="FD285" s="116"/>
      <c r="FE285" s="116"/>
      <c r="FF285" s="116"/>
      <c r="FG285" s="116"/>
      <c r="FH285" s="116"/>
      <c r="FI285" s="116"/>
      <c r="FJ285" s="116"/>
      <c r="FK285" s="116"/>
      <c r="FL285" s="116"/>
      <c r="FM285" s="116"/>
      <c r="FN285" s="116"/>
      <c r="FO285" s="116"/>
      <c r="FP285" s="116"/>
      <c r="FQ285" s="116"/>
      <c r="FR285" s="116"/>
      <c r="FS285" s="116"/>
      <c r="FT285" s="116"/>
      <c r="FU285" s="116"/>
      <c r="FV285" s="116"/>
      <c r="FW285" s="116"/>
      <c r="FX285" s="116"/>
      <c r="FY285" s="116"/>
      <c r="FZ285" s="116"/>
      <c r="GA285" s="116"/>
      <c r="GB285" s="116"/>
      <c r="GC285" s="116"/>
      <c r="GD285" s="116"/>
      <c r="GE285" s="116"/>
      <c r="GF285" s="116"/>
      <c r="GG285" s="116"/>
      <c r="GH285" s="116"/>
      <c r="GI285" s="116"/>
      <c r="GJ285" s="116"/>
      <c r="GK285" s="116"/>
      <c r="GL285" s="116"/>
      <c r="GM285" s="116"/>
      <c r="GN285" s="116"/>
      <c r="GO285" s="116"/>
      <c r="GP285" s="116"/>
      <c r="GQ285" s="116"/>
      <c r="GR285" s="116"/>
      <c r="GS285" s="116"/>
      <c r="GT285" s="116"/>
      <c r="GU285" s="116"/>
      <c r="GV285" s="116"/>
      <c r="GW285" s="116"/>
      <c r="GX285" s="116"/>
      <c r="GY285" s="116"/>
      <c r="GZ285" s="116"/>
      <c r="HA285" s="116"/>
      <c r="HB285" s="116"/>
      <c r="HC285" s="116"/>
      <c r="HD285" s="116"/>
      <c r="HE285" s="116"/>
      <c r="HF285" s="116"/>
      <c r="HG285" s="116"/>
      <c r="HH285" s="116"/>
      <c r="HI285" s="116"/>
      <c r="HJ285" s="116"/>
      <c r="HK285" s="116"/>
      <c r="HL285" s="116"/>
      <c r="HM285" s="116"/>
      <c r="HN285" s="116"/>
      <c r="HO285" s="116"/>
      <c r="HP285" s="116"/>
      <c r="HQ285" s="116"/>
      <c r="HR285" s="116"/>
      <c r="HS285" s="116"/>
      <c r="HT285" s="116"/>
      <c r="HU285" s="116"/>
      <c r="HV285" s="116"/>
      <c r="HW285" s="116"/>
      <c r="HX285" s="116"/>
      <c r="HY285" s="116"/>
      <c r="HZ285" s="116"/>
      <c r="IA285" s="116"/>
      <c r="IB285" s="116"/>
      <c r="IC285" s="116"/>
      <c r="ID285" s="116"/>
      <c r="IE285" s="116"/>
      <c r="IF285" s="116"/>
      <c r="IG285" s="116"/>
      <c r="IH285" s="116"/>
      <c r="II285" s="116"/>
      <c r="IJ285" s="116"/>
      <c r="IK285" s="116"/>
      <c r="IL285" s="116"/>
      <c r="IM285" s="116"/>
      <c r="IN285" s="116"/>
      <c r="IO285" s="116"/>
      <c r="IP285" s="116"/>
      <c r="IQ285" s="116"/>
      <c r="IR285" s="116"/>
      <c r="IS285" s="116"/>
      <c r="IT285" s="116"/>
      <c r="IU285" s="116"/>
      <c r="IV285" s="116"/>
    </row>
    <row r="286" spans="1:256" ht="31.2" customHeight="1">
      <c r="B286" s="101"/>
      <c r="C286" s="292">
        <v>2018</v>
      </c>
      <c r="D286" s="292"/>
      <c r="E286" s="105" t="s">
        <v>1023</v>
      </c>
      <c r="F286" s="293" t="s">
        <v>1022</v>
      </c>
      <c r="G286" s="293"/>
      <c r="H286" s="293"/>
      <c r="I286" s="105" t="s">
        <v>450</v>
      </c>
      <c r="J286" s="293" t="s">
        <v>17</v>
      </c>
      <c r="K286" s="293"/>
      <c r="L286" s="106" t="s">
        <v>29</v>
      </c>
      <c r="M286" s="106">
        <v>4</v>
      </c>
      <c r="N286" s="292" t="s">
        <v>19</v>
      </c>
      <c r="O286" s="292"/>
      <c r="P286" s="292"/>
      <c r="Q286" s="106" t="s">
        <v>18</v>
      </c>
      <c r="W286" s="122">
        <f t="shared" si="4"/>
        <v>0</v>
      </c>
    </row>
    <row r="287" spans="1:256" ht="31.2" customHeight="1">
      <c r="A287" s="116"/>
      <c r="B287" s="117"/>
      <c r="C287" s="294">
        <v>2018</v>
      </c>
      <c r="D287" s="294"/>
      <c r="E287" s="118" t="s">
        <v>1021</v>
      </c>
      <c r="F287" s="295" t="s">
        <v>1020</v>
      </c>
      <c r="G287" s="295"/>
      <c r="H287" s="295"/>
      <c r="I287" s="118" t="s">
        <v>450</v>
      </c>
      <c r="J287" s="295" t="s">
        <v>17</v>
      </c>
      <c r="K287" s="295"/>
      <c r="L287" s="119" t="s">
        <v>18</v>
      </c>
      <c r="M287" s="119">
        <v>3</v>
      </c>
      <c r="N287" s="294" t="s">
        <v>19</v>
      </c>
      <c r="O287" s="294"/>
      <c r="P287" s="294"/>
      <c r="Q287" s="119" t="s">
        <v>18</v>
      </c>
      <c r="R287" s="120"/>
      <c r="S287" s="120"/>
      <c r="T287" s="120"/>
      <c r="U287" s="120"/>
      <c r="V287" s="120"/>
      <c r="W287" s="120">
        <f t="shared" si="4"/>
        <v>0</v>
      </c>
      <c r="X287" s="116"/>
      <c r="Y287" s="116"/>
      <c r="Z287" s="116"/>
      <c r="AA287" s="116"/>
      <c r="AB287" s="116"/>
      <c r="AC287" s="116"/>
      <c r="AD287" s="116"/>
      <c r="AE287" s="116"/>
      <c r="AF287" s="116"/>
      <c r="AG287" s="116"/>
      <c r="AH287" s="116"/>
      <c r="AI287" s="116"/>
      <c r="AJ287" s="116"/>
      <c r="AK287" s="116"/>
      <c r="AL287" s="116"/>
      <c r="AM287" s="116"/>
      <c r="AN287" s="116"/>
      <c r="AO287" s="116"/>
      <c r="AP287" s="116"/>
      <c r="AQ287" s="116"/>
      <c r="AR287" s="116"/>
      <c r="AS287" s="116"/>
      <c r="AT287" s="116"/>
      <c r="AU287" s="116"/>
      <c r="AV287" s="116"/>
      <c r="AW287" s="116"/>
      <c r="AX287" s="116"/>
      <c r="AY287" s="116"/>
      <c r="AZ287" s="116"/>
      <c r="BA287" s="116"/>
      <c r="BB287" s="116"/>
      <c r="BC287" s="116"/>
      <c r="BD287" s="116"/>
      <c r="BE287" s="116"/>
      <c r="BF287" s="116"/>
      <c r="BG287" s="116"/>
      <c r="BH287" s="116"/>
      <c r="BI287" s="116"/>
      <c r="BJ287" s="116"/>
      <c r="BK287" s="116"/>
      <c r="BL287" s="116"/>
      <c r="BM287" s="116"/>
      <c r="BN287" s="116"/>
      <c r="BO287" s="116"/>
      <c r="BP287" s="116"/>
      <c r="BQ287" s="116"/>
      <c r="BR287" s="116"/>
      <c r="BS287" s="116"/>
      <c r="BT287" s="116"/>
      <c r="BU287" s="116"/>
      <c r="BV287" s="116"/>
      <c r="BW287" s="116"/>
      <c r="BX287" s="116"/>
      <c r="BY287" s="116"/>
      <c r="BZ287" s="116"/>
      <c r="CA287" s="116"/>
      <c r="CB287" s="116"/>
      <c r="CC287" s="116"/>
      <c r="CD287" s="116"/>
      <c r="CE287" s="116"/>
      <c r="CF287" s="116"/>
      <c r="CG287" s="116"/>
      <c r="CH287" s="116"/>
      <c r="CI287" s="116"/>
      <c r="CJ287" s="116"/>
      <c r="CK287" s="116"/>
      <c r="CL287" s="116"/>
      <c r="CM287" s="116"/>
      <c r="CN287" s="116"/>
      <c r="CO287" s="116"/>
      <c r="CP287" s="116"/>
      <c r="CQ287" s="116"/>
      <c r="CR287" s="116"/>
      <c r="CS287" s="116"/>
      <c r="CT287" s="116"/>
      <c r="CU287" s="116"/>
      <c r="CV287" s="116"/>
      <c r="CW287" s="116"/>
      <c r="CX287" s="116"/>
      <c r="CY287" s="116"/>
      <c r="CZ287" s="116"/>
      <c r="DA287" s="116"/>
      <c r="DB287" s="116"/>
      <c r="DC287" s="116"/>
      <c r="DD287" s="116"/>
      <c r="DE287" s="116"/>
      <c r="DF287" s="116"/>
      <c r="DG287" s="116"/>
      <c r="DH287" s="116"/>
      <c r="DI287" s="116"/>
      <c r="DJ287" s="116"/>
      <c r="DK287" s="116"/>
      <c r="DL287" s="116"/>
      <c r="DM287" s="116"/>
      <c r="DN287" s="116"/>
      <c r="DO287" s="116"/>
      <c r="DP287" s="116"/>
      <c r="DQ287" s="116"/>
      <c r="DR287" s="116"/>
      <c r="DS287" s="116"/>
      <c r="DT287" s="116"/>
      <c r="DU287" s="116"/>
      <c r="DV287" s="116"/>
      <c r="DW287" s="116"/>
      <c r="DX287" s="116"/>
      <c r="DY287" s="116"/>
      <c r="DZ287" s="116"/>
      <c r="EA287" s="116"/>
      <c r="EB287" s="116"/>
      <c r="EC287" s="116"/>
      <c r="ED287" s="116"/>
      <c r="EE287" s="116"/>
      <c r="EF287" s="116"/>
      <c r="EG287" s="116"/>
      <c r="EH287" s="116"/>
      <c r="EI287" s="116"/>
      <c r="EJ287" s="116"/>
      <c r="EK287" s="116"/>
      <c r="EL287" s="116"/>
      <c r="EM287" s="116"/>
      <c r="EN287" s="116"/>
      <c r="EO287" s="116"/>
      <c r="EP287" s="116"/>
      <c r="EQ287" s="116"/>
      <c r="ER287" s="116"/>
      <c r="ES287" s="116"/>
      <c r="ET287" s="116"/>
      <c r="EU287" s="116"/>
      <c r="EV287" s="116"/>
      <c r="EW287" s="116"/>
      <c r="EX287" s="116"/>
      <c r="EY287" s="116"/>
      <c r="EZ287" s="116"/>
      <c r="FA287" s="116"/>
      <c r="FB287" s="116"/>
      <c r="FC287" s="116"/>
      <c r="FD287" s="116"/>
      <c r="FE287" s="116"/>
      <c r="FF287" s="116"/>
      <c r="FG287" s="116"/>
      <c r="FH287" s="116"/>
      <c r="FI287" s="116"/>
      <c r="FJ287" s="116"/>
      <c r="FK287" s="116"/>
      <c r="FL287" s="116"/>
      <c r="FM287" s="116"/>
      <c r="FN287" s="116"/>
      <c r="FO287" s="116"/>
      <c r="FP287" s="116"/>
      <c r="FQ287" s="116"/>
      <c r="FR287" s="116"/>
      <c r="FS287" s="116"/>
      <c r="FT287" s="116"/>
      <c r="FU287" s="116"/>
      <c r="FV287" s="116"/>
      <c r="FW287" s="116"/>
      <c r="FX287" s="116"/>
      <c r="FY287" s="116"/>
      <c r="FZ287" s="116"/>
      <c r="GA287" s="116"/>
      <c r="GB287" s="116"/>
      <c r="GC287" s="116"/>
      <c r="GD287" s="116"/>
      <c r="GE287" s="116"/>
      <c r="GF287" s="116"/>
      <c r="GG287" s="116"/>
      <c r="GH287" s="116"/>
      <c r="GI287" s="116"/>
      <c r="GJ287" s="116"/>
      <c r="GK287" s="116"/>
      <c r="GL287" s="116"/>
      <c r="GM287" s="116"/>
      <c r="GN287" s="116"/>
      <c r="GO287" s="116"/>
      <c r="GP287" s="116"/>
      <c r="GQ287" s="116"/>
      <c r="GR287" s="116"/>
      <c r="GS287" s="116"/>
      <c r="GT287" s="116"/>
      <c r="GU287" s="116"/>
      <c r="GV287" s="116"/>
      <c r="GW287" s="116"/>
      <c r="GX287" s="116"/>
      <c r="GY287" s="116"/>
      <c r="GZ287" s="116"/>
      <c r="HA287" s="116"/>
      <c r="HB287" s="116"/>
      <c r="HC287" s="116"/>
      <c r="HD287" s="116"/>
      <c r="HE287" s="116"/>
      <c r="HF287" s="116"/>
      <c r="HG287" s="116"/>
      <c r="HH287" s="116"/>
      <c r="HI287" s="116"/>
      <c r="HJ287" s="116"/>
      <c r="HK287" s="116"/>
      <c r="HL287" s="116"/>
      <c r="HM287" s="116"/>
      <c r="HN287" s="116"/>
      <c r="HO287" s="116"/>
      <c r="HP287" s="116"/>
      <c r="HQ287" s="116"/>
      <c r="HR287" s="116"/>
      <c r="HS287" s="116"/>
      <c r="HT287" s="116"/>
      <c r="HU287" s="116"/>
      <c r="HV287" s="116"/>
      <c r="HW287" s="116"/>
      <c r="HX287" s="116"/>
      <c r="HY287" s="116"/>
      <c r="HZ287" s="116"/>
      <c r="IA287" s="116"/>
      <c r="IB287" s="116"/>
      <c r="IC287" s="116"/>
      <c r="ID287" s="116"/>
      <c r="IE287" s="116"/>
      <c r="IF287" s="116"/>
      <c r="IG287" s="116"/>
      <c r="IH287" s="116"/>
      <c r="II287" s="116"/>
      <c r="IJ287" s="116"/>
      <c r="IK287" s="116"/>
      <c r="IL287" s="116"/>
      <c r="IM287" s="116"/>
      <c r="IN287" s="116"/>
      <c r="IO287" s="116"/>
      <c r="IP287" s="116"/>
      <c r="IQ287" s="116"/>
      <c r="IR287" s="116"/>
      <c r="IS287" s="116"/>
      <c r="IT287" s="116"/>
      <c r="IU287" s="116"/>
      <c r="IV287" s="116"/>
    </row>
    <row r="288" spans="1:256" ht="31.2" customHeight="1">
      <c r="B288" s="101"/>
      <c r="C288" s="292">
        <v>2018</v>
      </c>
      <c r="D288" s="292"/>
      <c r="E288" s="105" t="s">
        <v>1019</v>
      </c>
      <c r="F288" s="293" t="s">
        <v>1018</v>
      </c>
      <c r="G288" s="293"/>
      <c r="H288" s="293"/>
      <c r="I288" s="105" t="s">
        <v>450</v>
      </c>
      <c r="J288" s="293" t="s">
        <v>17</v>
      </c>
      <c r="K288" s="293"/>
      <c r="L288" s="106" t="s">
        <v>29</v>
      </c>
      <c r="M288" s="106">
        <v>4</v>
      </c>
      <c r="N288" s="292" t="s">
        <v>19</v>
      </c>
      <c r="O288" s="292"/>
      <c r="P288" s="292"/>
      <c r="Q288" s="106" t="s">
        <v>18</v>
      </c>
      <c r="W288" s="122">
        <f t="shared" si="4"/>
        <v>0</v>
      </c>
    </row>
    <row r="289" spans="1:256" ht="31.2" customHeight="1">
      <c r="B289" s="101"/>
      <c r="C289" s="292">
        <v>2018</v>
      </c>
      <c r="D289" s="292"/>
      <c r="E289" s="105" t="s">
        <v>1017</v>
      </c>
      <c r="F289" s="293" t="s">
        <v>1016</v>
      </c>
      <c r="G289" s="293"/>
      <c r="H289" s="293"/>
      <c r="I289" s="105" t="s">
        <v>450</v>
      </c>
      <c r="J289" s="293" t="s">
        <v>17</v>
      </c>
      <c r="K289" s="293"/>
      <c r="L289" s="106" t="s">
        <v>29</v>
      </c>
      <c r="M289" s="106">
        <v>4</v>
      </c>
      <c r="N289" s="292" t="s">
        <v>19</v>
      </c>
      <c r="O289" s="292"/>
      <c r="P289" s="292"/>
      <c r="Q289" s="106" t="s">
        <v>18</v>
      </c>
      <c r="W289" s="122">
        <f t="shared" si="4"/>
        <v>0</v>
      </c>
    </row>
    <row r="290" spans="1:256" ht="31.2" customHeight="1">
      <c r="A290" s="116"/>
      <c r="B290" s="117"/>
      <c r="C290" s="294">
        <v>2018</v>
      </c>
      <c r="D290" s="294"/>
      <c r="E290" s="118" t="s">
        <v>1015</v>
      </c>
      <c r="F290" s="295" t="s">
        <v>1014</v>
      </c>
      <c r="G290" s="295"/>
      <c r="H290" s="295"/>
      <c r="I290" s="118" t="s">
        <v>450</v>
      </c>
      <c r="J290" s="295" t="s">
        <v>17</v>
      </c>
      <c r="K290" s="295"/>
      <c r="L290" s="119" t="s">
        <v>18</v>
      </c>
      <c r="M290" s="119">
        <v>3</v>
      </c>
      <c r="N290" s="294" t="s">
        <v>19</v>
      </c>
      <c r="O290" s="294"/>
      <c r="P290" s="294"/>
      <c r="Q290" s="119" t="s">
        <v>18</v>
      </c>
      <c r="R290" s="120"/>
      <c r="S290" s="120"/>
      <c r="T290" s="120"/>
      <c r="U290" s="120">
        <f>U291+U292+U293+U294+U295+U296+U297+U298+U299+U300+U301+U302+U303+U304+U305+U307+U306+U308+U309+U310+U311</f>
        <v>8500</v>
      </c>
      <c r="V290" s="120"/>
      <c r="W290" s="120">
        <f t="shared" si="4"/>
        <v>8500</v>
      </c>
      <c r="X290" s="116"/>
      <c r="Y290" s="116"/>
      <c r="Z290" s="116"/>
      <c r="AA290" s="116"/>
      <c r="AB290" s="116"/>
      <c r="AC290" s="116"/>
      <c r="AD290" s="116"/>
      <c r="AE290" s="116"/>
      <c r="AF290" s="116"/>
      <c r="AG290" s="116"/>
      <c r="AH290" s="116"/>
      <c r="AI290" s="116"/>
      <c r="AJ290" s="116"/>
      <c r="AK290" s="116"/>
      <c r="AL290" s="116"/>
      <c r="AM290" s="116"/>
      <c r="AN290" s="116"/>
      <c r="AO290" s="116"/>
      <c r="AP290" s="116"/>
      <c r="AQ290" s="116"/>
      <c r="AR290" s="116"/>
      <c r="AS290" s="116"/>
      <c r="AT290" s="116"/>
      <c r="AU290" s="116"/>
      <c r="AV290" s="116"/>
      <c r="AW290" s="116"/>
      <c r="AX290" s="116"/>
      <c r="AY290" s="116"/>
      <c r="AZ290" s="116"/>
      <c r="BA290" s="116"/>
      <c r="BB290" s="116"/>
      <c r="BC290" s="116"/>
      <c r="BD290" s="116"/>
      <c r="BE290" s="116"/>
      <c r="BF290" s="116"/>
      <c r="BG290" s="116"/>
      <c r="BH290" s="116"/>
      <c r="BI290" s="116"/>
      <c r="BJ290" s="116"/>
      <c r="BK290" s="116"/>
      <c r="BL290" s="116"/>
      <c r="BM290" s="116"/>
      <c r="BN290" s="116"/>
      <c r="BO290" s="116"/>
      <c r="BP290" s="116"/>
      <c r="BQ290" s="116"/>
      <c r="BR290" s="116"/>
      <c r="BS290" s="116"/>
      <c r="BT290" s="116"/>
      <c r="BU290" s="116"/>
      <c r="BV290" s="116"/>
      <c r="BW290" s="116"/>
      <c r="BX290" s="116"/>
      <c r="BY290" s="116"/>
      <c r="BZ290" s="116"/>
      <c r="CA290" s="116"/>
      <c r="CB290" s="116"/>
      <c r="CC290" s="116"/>
      <c r="CD290" s="116"/>
      <c r="CE290" s="116"/>
      <c r="CF290" s="116"/>
      <c r="CG290" s="116"/>
      <c r="CH290" s="116"/>
      <c r="CI290" s="116"/>
      <c r="CJ290" s="116"/>
      <c r="CK290" s="116"/>
      <c r="CL290" s="116"/>
      <c r="CM290" s="116"/>
      <c r="CN290" s="116"/>
      <c r="CO290" s="116"/>
      <c r="CP290" s="116"/>
      <c r="CQ290" s="116"/>
      <c r="CR290" s="116"/>
      <c r="CS290" s="116"/>
      <c r="CT290" s="116"/>
      <c r="CU290" s="116"/>
      <c r="CV290" s="116"/>
      <c r="CW290" s="116"/>
      <c r="CX290" s="116"/>
      <c r="CY290" s="116"/>
      <c r="CZ290" s="116"/>
      <c r="DA290" s="116"/>
      <c r="DB290" s="116"/>
      <c r="DC290" s="116"/>
      <c r="DD290" s="116"/>
      <c r="DE290" s="116"/>
      <c r="DF290" s="116"/>
      <c r="DG290" s="116"/>
      <c r="DH290" s="116"/>
      <c r="DI290" s="116"/>
      <c r="DJ290" s="116"/>
      <c r="DK290" s="116"/>
      <c r="DL290" s="116"/>
      <c r="DM290" s="116"/>
      <c r="DN290" s="116"/>
      <c r="DO290" s="116"/>
      <c r="DP290" s="116"/>
      <c r="DQ290" s="116"/>
      <c r="DR290" s="116"/>
      <c r="DS290" s="116"/>
      <c r="DT290" s="116"/>
      <c r="DU290" s="116"/>
      <c r="DV290" s="116"/>
      <c r="DW290" s="116"/>
      <c r="DX290" s="116"/>
      <c r="DY290" s="116"/>
      <c r="DZ290" s="116"/>
      <c r="EA290" s="116"/>
      <c r="EB290" s="116"/>
      <c r="EC290" s="116"/>
      <c r="ED290" s="116"/>
      <c r="EE290" s="116"/>
      <c r="EF290" s="116"/>
      <c r="EG290" s="116"/>
      <c r="EH290" s="116"/>
      <c r="EI290" s="116"/>
      <c r="EJ290" s="116"/>
      <c r="EK290" s="116"/>
      <c r="EL290" s="116"/>
      <c r="EM290" s="116"/>
      <c r="EN290" s="116"/>
      <c r="EO290" s="116"/>
      <c r="EP290" s="116"/>
      <c r="EQ290" s="116"/>
      <c r="ER290" s="116"/>
      <c r="ES290" s="116"/>
      <c r="ET290" s="116"/>
      <c r="EU290" s="116"/>
      <c r="EV290" s="116"/>
      <c r="EW290" s="116"/>
      <c r="EX290" s="116"/>
      <c r="EY290" s="116"/>
      <c r="EZ290" s="116"/>
      <c r="FA290" s="116"/>
      <c r="FB290" s="116"/>
      <c r="FC290" s="116"/>
      <c r="FD290" s="116"/>
      <c r="FE290" s="116"/>
      <c r="FF290" s="116"/>
      <c r="FG290" s="116"/>
      <c r="FH290" s="116"/>
      <c r="FI290" s="116"/>
      <c r="FJ290" s="116"/>
      <c r="FK290" s="116"/>
      <c r="FL290" s="116"/>
      <c r="FM290" s="116"/>
      <c r="FN290" s="116"/>
      <c r="FO290" s="116"/>
      <c r="FP290" s="116"/>
      <c r="FQ290" s="116"/>
      <c r="FR290" s="116"/>
      <c r="FS290" s="116"/>
      <c r="FT290" s="116"/>
      <c r="FU290" s="116"/>
      <c r="FV290" s="116"/>
      <c r="FW290" s="116"/>
      <c r="FX290" s="116"/>
      <c r="FY290" s="116"/>
      <c r="FZ290" s="116"/>
      <c r="GA290" s="116"/>
      <c r="GB290" s="116"/>
      <c r="GC290" s="116"/>
      <c r="GD290" s="116"/>
      <c r="GE290" s="116"/>
      <c r="GF290" s="116"/>
      <c r="GG290" s="116"/>
      <c r="GH290" s="116"/>
      <c r="GI290" s="116"/>
      <c r="GJ290" s="116"/>
      <c r="GK290" s="116"/>
      <c r="GL290" s="116"/>
      <c r="GM290" s="116"/>
      <c r="GN290" s="116"/>
      <c r="GO290" s="116"/>
      <c r="GP290" s="116"/>
      <c r="GQ290" s="116"/>
      <c r="GR290" s="116"/>
      <c r="GS290" s="116"/>
      <c r="GT290" s="116"/>
      <c r="GU290" s="116"/>
      <c r="GV290" s="116"/>
      <c r="GW290" s="116"/>
      <c r="GX290" s="116"/>
      <c r="GY290" s="116"/>
      <c r="GZ290" s="116"/>
      <c r="HA290" s="116"/>
      <c r="HB290" s="116"/>
      <c r="HC290" s="116"/>
      <c r="HD290" s="116"/>
      <c r="HE290" s="116"/>
      <c r="HF290" s="116"/>
      <c r="HG290" s="116"/>
      <c r="HH290" s="116"/>
      <c r="HI290" s="116"/>
      <c r="HJ290" s="116"/>
      <c r="HK290" s="116"/>
      <c r="HL290" s="116"/>
      <c r="HM290" s="116"/>
      <c r="HN290" s="116"/>
      <c r="HO290" s="116"/>
      <c r="HP290" s="116"/>
      <c r="HQ290" s="116"/>
      <c r="HR290" s="116"/>
      <c r="HS290" s="116"/>
      <c r="HT290" s="116"/>
      <c r="HU290" s="116"/>
      <c r="HV290" s="116"/>
      <c r="HW290" s="116"/>
      <c r="HX290" s="116"/>
      <c r="HY290" s="116"/>
      <c r="HZ290" s="116"/>
      <c r="IA290" s="116"/>
      <c r="IB290" s="116"/>
      <c r="IC290" s="116"/>
      <c r="ID290" s="116"/>
      <c r="IE290" s="116"/>
      <c r="IF290" s="116"/>
      <c r="IG290" s="116"/>
      <c r="IH290" s="116"/>
      <c r="II290" s="116"/>
      <c r="IJ290" s="116"/>
      <c r="IK290" s="116"/>
      <c r="IL290" s="116"/>
      <c r="IM290" s="116"/>
      <c r="IN290" s="116"/>
      <c r="IO290" s="116"/>
      <c r="IP290" s="116"/>
      <c r="IQ290" s="116"/>
      <c r="IR290" s="116"/>
      <c r="IS290" s="116"/>
      <c r="IT290" s="116"/>
      <c r="IU290" s="116"/>
      <c r="IV290" s="116"/>
    </row>
    <row r="291" spans="1:256" ht="31.2" customHeight="1">
      <c r="B291" s="101"/>
      <c r="C291" s="292">
        <v>2018</v>
      </c>
      <c r="D291" s="292"/>
      <c r="E291" s="105" t="s">
        <v>1013</v>
      </c>
      <c r="F291" s="293" t="s">
        <v>1012</v>
      </c>
      <c r="G291" s="293"/>
      <c r="H291" s="293"/>
      <c r="I291" s="105" t="s">
        <v>450</v>
      </c>
      <c r="J291" s="293" t="s">
        <v>17</v>
      </c>
      <c r="K291" s="293"/>
      <c r="L291" s="106" t="s">
        <v>29</v>
      </c>
      <c r="M291" s="106">
        <v>4</v>
      </c>
      <c r="N291" s="292" t="s">
        <v>19</v>
      </c>
      <c r="O291" s="292"/>
      <c r="P291" s="292"/>
      <c r="Q291" s="106" t="s">
        <v>18</v>
      </c>
      <c r="U291" s="122">
        <v>1000</v>
      </c>
      <c r="W291" s="122">
        <f t="shared" si="4"/>
        <v>1000</v>
      </c>
    </row>
    <row r="292" spans="1:256" ht="31.2" customHeight="1">
      <c r="B292" s="101"/>
      <c r="C292" s="292">
        <v>2018</v>
      </c>
      <c r="D292" s="292"/>
      <c r="E292" s="105" t="s">
        <v>1011</v>
      </c>
      <c r="F292" s="293" t="s">
        <v>1010</v>
      </c>
      <c r="G292" s="293"/>
      <c r="H292" s="293"/>
      <c r="I292" s="105" t="s">
        <v>450</v>
      </c>
      <c r="J292" s="293" t="s">
        <v>17</v>
      </c>
      <c r="K292" s="293"/>
      <c r="L292" s="106" t="s">
        <v>29</v>
      </c>
      <c r="M292" s="106">
        <v>4</v>
      </c>
      <c r="N292" s="292" t="s">
        <v>19</v>
      </c>
      <c r="O292" s="292"/>
      <c r="P292" s="292"/>
      <c r="Q292" s="106" t="s">
        <v>18</v>
      </c>
      <c r="U292" s="122">
        <v>4000</v>
      </c>
      <c r="W292" s="122">
        <f t="shared" si="4"/>
        <v>4000</v>
      </c>
    </row>
    <row r="293" spans="1:256" ht="31.2" customHeight="1">
      <c r="B293" s="101"/>
      <c r="C293" s="292">
        <v>2018</v>
      </c>
      <c r="D293" s="292"/>
      <c r="E293" s="105" t="s">
        <v>1009</v>
      </c>
      <c r="F293" s="293" t="s">
        <v>1008</v>
      </c>
      <c r="G293" s="293"/>
      <c r="H293" s="293"/>
      <c r="I293" s="105" t="s">
        <v>450</v>
      </c>
      <c r="J293" s="293" t="s">
        <v>17</v>
      </c>
      <c r="K293" s="293"/>
      <c r="L293" s="106" t="s">
        <v>29</v>
      </c>
      <c r="M293" s="106">
        <v>4</v>
      </c>
      <c r="N293" s="292" t="s">
        <v>19</v>
      </c>
      <c r="O293" s="292"/>
      <c r="P293" s="292"/>
      <c r="Q293" s="106" t="s">
        <v>18</v>
      </c>
      <c r="W293" s="122">
        <f t="shared" si="4"/>
        <v>0</v>
      </c>
    </row>
    <row r="294" spans="1:256" ht="31.2" customHeight="1">
      <c r="B294" s="101"/>
      <c r="C294" s="292">
        <v>2018</v>
      </c>
      <c r="D294" s="292"/>
      <c r="E294" s="105" t="s">
        <v>1007</v>
      </c>
      <c r="F294" s="293" t="s">
        <v>1006</v>
      </c>
      <c r="G294" s="293"/>
      <c r="H294" s="293"/>
      <c r="I294" s="105" t="s">
        <v>450</v>
      </c>
      <c r="J294" s="293" t="s">
        <v>17</v>
      </c>
      <c r="K294" s="293"/>
      <c r="L294" s="106" t="s">
        <v>29</v>
      </c>
      <c r="M294" s="106">
        <v>4</v>
      </c>
      <c r="N294" s="292" t="s">
        <v>19</v>
      </c>
      <c r="O294" s="292"/>
      <c r="P294" s="292"/>
      <c r="Q294" s="106" t="s">
        <v>18</v>
      </c>
      <c r="U294" s="122">
        <v>3500</v>
      </c>
      <c r="W294" s="122">
        <f t="shared" si="4"/>
        <v>3500</v>
      </c>
    </row>
    <row r="295" spans="1:256" ht="31.2" customHeight="1">
      <c r="B295" s="101"/>
      <c r="C295" s="292">
        <v>2018</v>
      </c>
      <c r="D295" s="292"/>
      <c r="E295" s="105" t="s">
        <v>1005</v>
      </c>
      <c r="F295" s="293" t="s">
        <v>1004</v>
      </c>
      <c r="G295" s="293"/>
      <c r="H295" s="293"/>
      <c r="I295" s="105" t="s">
        <v>450</v>
      </c>
      <c r="J295" s="293" t="s">
        <v>17</v>
      </c>
      <c r="K295" s="293"/>
      <c r="L295" s="106" t="s">
        <v>29</v>
      </c>
      <c r="M295" s="106">
        <v>4</v>
      </c>
      <c r="N295" s="292" t="s">
        <v>19</v>
      </c>
      <c r="O295" s="292"/>
      <c r="P295" s="292"/>
      <c r="Q295" s="106" t="s">
        <v>18</v>
      </c>
      <c r="W295" s="122">
        <f t="shared" si="4"/>
        <v>0</v>
      </c>
    </row>
    <row r="296" spans="1:256" ht="31.2" customHeight="1">
      <c r="B296" s="101"/>
      <c r="C296" s="292">
        <v>2018</v>
      </c>
      <c r="D296" s="292"/>
      <c r="E296" s="105" t="s">
        <v>1003</v>
      </c>
      <c r="F296" s="293" t="s">
        <v>1002</v>
      </c>
      <c r="G296" s="293"/>
      <c r="H296" s="293"/>
      <c r="I296" s="105" t="s">
        <v>450</v>
      </c>
      <c r="J296" s="293" t="s">
        <v>17</v>
      </c>
      <c r="K296" s="293"/>
      <c r="L296" s="106" t="s">
        <v>29</v>
      </c>
      <c r="M296" s="106">
        <v>4</v>
      </c>
      <c r="N296" s="292" t="s">
        <v>19</v>
      </c>
      <c r="O296" s="292"/>
      <c r="P296" s="292"/>
      <c r="Q296" s="106" t="s">
        <v>18</v>
      </c>
      <c r="W296" s="122">
        <f t="shared" si="4"/>
        <v>0</v>
      </c>
    </row>
    <row r="297" spans="1:256" ht="31.2" customHeight="1">
      <c r="B297" s="101"/>
      <c r="C297" s="292">
        <v>2018</v>
      </c>
      <c r="D297" s="292"/>
      <c r="E297" s="105" t="s">
        <v>1001</v>
      </c>
      <c r="F297" s="293" t="s">
        <v>1000</v>
      </c>
      <c r="G297" s="293"/>
      <c r="H297" s="293"/>
      <c r="I297" s="105" t="s">
        <v>450</v>
      </c>
      <c r="J297" s="293" t="s">
        <v>17</v>
      </c>
      <c r="K297" s="293"/>
      <c r="L297" s="106" t="s">
        <v>18</v>
      </c>
      <c r="M297" s="106">
        <v>4</v>
      </c>
      <c r="N297" s="292" t="s">
        <v>19</v>
      </c>
      <c r="O297" s="292"/>
      <c r="P297" s="292"/>
      <c r="Q297" s="106" t="s">
        <v>18</v>
      </c>
      <c r="W297" s="122">
        <f t="shared" si="4"/>
        <v>0</v>
      </c>
    </row>
    <row r="298" spans="1:256" ht="31.2" customHeight="1">
      <c r="B298" s="124"/>
      <c r="C298" s="292">
        <v>2018</v>
      </c>
      <c r="D298" s="292"/>
      <c r="E298" s="105" t="s">
        <v>999</v>
      </c>
      <c r="F298" s="293" t="s">
        <v>998</v>
      </c>
      <c r="G298" s="293"/>
      <c r="H298" s="293"/>
      <c r="I298" s="105" t="s">
        <v>450</v>
      </c>
      <c r="J298" s="293" t="s">
        <v>17</v>
      </c>
      <c r="K298" s="293"/>
      <c r="L298" s="106" t="s">
        <v>29</v>
      </c>
      <c r="M298" s="106">
        <v>5</v>
      </c>
      <c r="N298" s="292" t="s">
        <v>19</v>
      </c>
      <c r="O298" s="292"/>
      <c r="P298" s="292"/>
      <c r="Q298" s="106" t="s">
        <v>18</v>
      </c>
      <c r="W298" s="122">
        <f t="shared" si="4"/>
        <v>0</v>
      </c>
    </row>
    <row r="299" spans="1:256" ht="31.2" customHeight="1">
      <c r="B299" s="124"/>
      <c r="C299" s="292">
        <v>2018</v>
      </c>
      <c r="D299" s="292"/>
      <c r="E299" s="105" t="s">
        <v>997</v>
      </c>
      <c r="F299" s="293" t="s">
        <v>996</v>
      </c>
      <c r="G299" s="293"/>
      <c r="H299" s="293"/>
      <c r="I299" s="105" t="s">
        <v>450</v>
      </c>
      <c r="J299" s="293" t="s">
        <v>17</v>
      </c>
      <c r="K299" s="293"/>
      <c r="L299" s="106" t="s">
        <v>29</v>
      </c>
      <c r="M299" s="106">
        <v>5</v>
      </c>
      <c r="N299" s="292" t="s">
        <v>19</v>
      </c>
      <c r="O299" s="292"/>
      <c r="P299" s="292"/>
      <c r="Q299" s="106" t="s">
        <v>18</v>
      </c>
      <c r="W299" s="122">
        <f t="shared" si="4"/>
        <v>0</v>
      </c>
    </row>
    <row r="300" spans="1:256" ht="31.2" customHeight="1">
      <c r="B300" s="101"/>
      <c r="C300" s="292">
        <v>2018</v>
      </c>
      <c r="D300" s="292"/>
      <c r="E300" s="105" t="s">
        <v>995</v>
      </c>
      <c r="F300" s="293" t="s">
        <v>994</v>
      </c>
      <c r="G300" s="293"/>
      <c r="H300" s="293"/>
      <c r="I300" s="105" t="s">
        <v>450</v>
      </c>
      <c r="J300" s="293" t="s">
        <v>17</v>
      </c>
      <c r="K300" s="293"/>
      <c r="L300" s="106" t="s">
        <v>29</v>
      </c>
      <c r="M300" s="106">
        <v>4</v>
      </c>
      <c r="N300" s="292" t="s">
        <v>19</v>
      </c>
      <c r="O300" s="292"/>
      <c r="P300" s="292"/>
      <c r="Q300" s="106" t="s">
        <v>18</v>
      </c>
      <c r="W300" s="122">
        <f t="shared" si="4"/>
        <v>0</v>
      </c>
    </row>
    <row r="301" spans="1:256" ht="31.2" customHeight="1">
      <c r="B301" s="101"/>
      <c r="C301" s="292">
        <v>2018</v>
      </c>
      <c r="D301" s="292"/>
      <c r="E301" s="105" t="s">
        <v>993</v>
      </c>
      <c r="F301" s="293" t="s">
        <v>992</v>
      </c>
      <c r="G301" s="293"/>
      <c r="H301" s="293"/>
      <c r="I301" s="105" t="s">
        <v>450</v>
      </c>
      <c r="J301" s="293" t="s">
        <v>17</v>
      </c>
      <c r="K301" s="293"/>
      <c r="L301" s="106" t="s">
        <v>29</v>
      </c>
      <c r="M301" s="106">
        <v>4</v>
      </c>
      <c r="N301" s="292" t="s">
        <v>19</v>
      </c>
      <c r="O301" s="292"/>
      <c r="P301" s="292"/>
      <c r="Q301" s="106" t="s">
        <v>18</v>
      </c>
      <c r="W301" s="122">
        <f t="shared" si="4"/>
        <v>0</v>
      </c>
    </row>
    <row r="302" spans="1:256" ht="31.2" customHeight="1">
      <c r="B302" s="101"/>
      <c r="C302" s="292">
        <v>2018</v>
      </c>
      <c r="D302" s="292"/>
      <c r="E302" s="105" t="s">
        <v>991</v>
      </c>
      <c r="F302" s="293" t="s">
        <v>990</v>
      </c>
      <c r="G302" s="293"/>
      <c r="H302" s="293"/>
      <c r="I302" s="105" t="s">
        <v>450</v>
      </c>
      <c r="J302" s="293" t="s">
        <v>17</v>
      </c>
      <c r="K302" s="293"/>
      <c r="L302" s="106" t="s">
        <v>29</v>
      </c>
      <c r="M302" s="106">
        <v>4</v>
      </c>
      <c r="N302" s="292" t="s">
        <v>19</v>
      </c>
      <c r="O302" s="292"/>
      <c r="P302" s="292"/>
      <c r="Q302" s="106" t="s">
        <v>18</v>
      </c>
      <c r="W302" s="122">
        <f t="shared" si="4"/>
        <v>0</v>
      </c>
    </row>
    <row r="303" spans="1:256" ht="31.2" customHeight="1">
      <c r="B303" s="101"/>
      <c r="C303" s="292">
        <v>2018</v>
      </c>
      <c r="D303" s="292"/>
      <c r="E303" s="105" t="s">
        <v>989</v>
      </c>
      <c r="F303" s="293" t="s">
        <v>988</v>
      </c>
      <c r="G303" s="293"/>
      <c r="H303" s="293"/>
      <c r="I303" s="105" t="s">
        <v>450</v>
      </c>
      <c r="J303" s="293" t="s">
        <v>17</v>
      </c>
      <c r="K303" s="293"/>
      <c r="L303" s="106" t="s">
        <v>29</v>
      </c>
      <c r="M303" s="106">
        <v>4</v>
      </c>
      <c r="N303" s="292" t="s">
        <v>19</v>
      </c>
      <c r="O303" s="292"/>
      <c r="P303" s="292"/>
      <c r="Q303" s="106" t="s">
        <v>18</v>
      </c>
      <c r="W303" s="122">
        <f t="shared" si="4"/>
        <v>0</v>
      </c>
    </row>
    <row r="304" spans="1:256" ht="31.2" customHeight="1">
      <c r="B304" s="101"/>
      <c r="C304" s="292">
        <v>2018</v>
      </c>
      <c r="D304" s="292"/>
      <c r="E304" s="105" t="s">
        <v>987</v>
      </c>
      <c r="F304" s="293" t="s">
        <v>986</v>
      </c>
      <c r="G304" s="293"/>
      <c r="H304" s="293"/>
      <c r="I304" s="105" t="s">
        <v>450</v>
      </c>
      <c r="J304" s="293" t="s">
        <v>17</v>
      </c>
      <c r="K304" s="293"/>
      <c r="L304" s="106" t="s">
        <v>29</v>
      </c>
      <c r="M304" s="106">
        <v>4</v>
      </c>
      <c r="N304" s="292" t="s">
        <v>19</v>
      </c>
      <c r="O304" s="292"/>
      <c r="P304" s="292"/>
      <c r="Q304" s="106" t="s">
        <v>18</v>
      </c>
      <c r="W304" s="122">
        <f t="shared" si="4"/>
        <v>0</v>
      </c>
    </row>
    <row r="305" spans="1:256" ht="31.2" customHeight="1">
      <c r="B305" s="101"/>
      <c r="C305" s="292">
        <v>2018</v>
      </c>
      <c r="D305" s="292"/>
      <c r="E305" s="105" t="s">
        <v>985</v>
      </c>
      <c r="F305" s="293" t="s">
        <v>984</v>
      </c>
      <c r="G305" s="293"/>
      <c r="H305" s="293"/>
      <c r="I305" s="105" t="s">
        <v>450</v>
      </c>
      <c r="J305" s="293" t="s">
        <v>17</v>
      </c>
      <c r="K305" s="293"/>
      <c r="L305" s="106" t="s">
        <v>29</v>
      </c>
      <c r="M305" s="106">
        <v>4</v>
      </c>
      <c r="N305" s="292" t="s">
        <v>19</v>
      </c>
      <c r="O305" s="292"/>
      <c r="P305" s="292"/>
      <c r="Q305" s="106" t="s">
        <v>18</v>
      </c>
      <c r="W305" s="122">
        <f t="shared" si="4"/>
        <v>0</v>
      </c>
    </row>
    <row r="306" spans="1:256" ht="31.2" customHeight="1">
      <c r="B306" s="101"/>
      <c r="C306" s="292">
        <v>2018</v>
      </c>
      <c r="D306" s="292"/>
      <c r="E306" s="105" t="s">
        <v>983</v>
      </c>
      <c r="F306" s="293" t="s">
        <v>982</v>
      </c>
      <c r="G306" s="293"/>
      <c r="H306" s="293"/>
      <c r="I306" s="105" t="s">
        <v>450</v>
      </c>
      <c r="J306" s="293" t="s">
        <v>17</v>
      </c>
      <c r="K306" s="293"/>
      <c r="L306" s="106" t="s">
        <v>29</v>
      </c>
      <c r="M306" s="106">
        <v>4</v>
      </c>
      <c r="N306" s="292" t="s">
        <v>19</v>
      </c>
      <c r="O306" s="292"/>
      <c r="P306" s="292"/>
      <c r="Q306" s="106" t="s">
        <v>18</v>
      </c>
      <c r="W306" s="122">
        <f t="shared" si="4"/>
        <v>0</v>
      </c>
    </row>
    <row r="307" spans="1:256" ht="31.2" customHeight="1">
      <c r="B307" s="101"/>
      <c r="C307" s="292">
        <v>2018</v>
      </c>
      <c r="D307" s="292"/>
      <c r="E307" s="105" t="s">
        <v>981</v>
      </c>
      <c r="F307" s="293" t="s">
        <v>980</v>
      </c>
      <c r="G307" s="293"/>
      <c r="H307" s="293"/>
      <c r="I307" s="105" t="s">
        <v>450</v>
      </c>
      <c r="J307" s="293" t="s">
        <v>17</v>
      </c>
      <c r="K307" s="293"/>
      <c r="L307" s="106" t="s">
        <v>29</v>
      </c>
      <c r="M307" s="106">
        <v>4</v>
      </c>
      <c r="N307" s="292" t="s">
        <v>19</v>
      </c>
      <c r="O307" s="292"/>
      <c r="P307" s="292"/>
      <c r="Q307" s="106" t="s">
        <v>18</v>
      </c>
      <c r="W307" s="122">
        <f t="shared" si="4"/>
        <v>0</v>
      </c>
    </row>
    <row r="308" spans="1:256" ht="31.2" customHeight="1">
      <c r="B308" s="101"/>
      <c r="C308" s="292">
        <v>2018</v>
      </c>
      <c r="D308" s="292"/>
      <c r="E308" s="105" t="s">
        <v>979</v>
      </c>
      <c r="F308" s="293" t="s">
        <v>978</v>
      </c>
      <c r="G308" s="293"/>
      <c r="H308" s="293"/>
      <c r="I308" s="105" t="s">
        <v>450</v>
      </c>
      <c r="J308" s="293" t="s">
        <v>17</v>
      </c>
      <c r="K308" s="293"/>
      <c r="L308" s="106" t="s">
        <v>29</v>
      </c>
      <c r="M308" s="106">
        <v>4</v>
      </c>
      <c r="N308" s="292" t="s">
        <v>19</v>
      </c>
      <c r="O308" s="292"/>
      <c r="P308" s="292"/>
      <c r="Q308" s="106" t="s">
        <v>18</v>
      </c>
      <c r="W308" s="122">
        <f t="shared" si="4"/>
        <v>0</v>
      </c>
    </row>
    <row r="309" spans="1:256" ht="31.2" customHeight="1">
      <c r="B309" s="101"/>
      <c r="C309" s="292">
        <v>2018</v>
      </c>
      <c r="D309" s="292"/>
      <c r="E309" s="105" t="s">
        <v>977</v>
      </c>
      <c r="F309" s="293" t="s">
        <v>976</v>
      </c>
      <c r="G309" s="293"/>
      <c r="H309" s="293"/>
      <c r="I309" s="105" t="s">
        <v>450</v>
      </c>
      <c r="J309" s="293" t="s">
        <v>17</v>
      </c>
      <c r="K309" s="293"/>
      <c r="L309" s="106" t="s">
        <v>29</v>
      </c>
      <c r="M309" s="106">
        <v>4</v>
      </c>
      <c r="N309" s="292" t="s">
        <v>19</v>
      </c>
      <c r="O309" s="292"/>
      <c r="P309" s="292"/>
      <c r="Q309" s="106" t="s">
        <v>18</v>
      </c>
      <c r="W309" s="122">
        <f t="shared" si="4"/>
        <v>0</v>
      </c>
    </row>
    <row r="310" spans="1:256" ht="31.2" customHeight="1">
      <c r="B310" s="101"/>
      <c r="C310" s="292">
        <v>2018</v>
      </c>
      <c r="D310" s="292"/>
      <c r="E310" s="105" t="s">
        <v>975</v>
      </c>
      <c r="F310" s="293" t="s">
        <v>974</v>
      </c>
      <c r="G310" s="293"/>
      <c r="H310" s="293"/>
      <c r="I310" s="105" t="s">
        <v>450</v>
      </c>
      <c r="J310" s="293" t="s">
        <v>17</v>
      </c>
      <c r="K310" s="293"/>
      <c r="L310" s="106" t="s">
        <v>29</v>
      </c>
      <c r="M310" s="106">
        <v>4</v>
      </c>
      <c r="N310" s="292" t="s">
        <v>19</v>
      </c>
      <c r="O310" s="292"/>
      <c r="P310" s="292"/>
      <c r="Q310" s="106" t="s">
        <v>18</v>
      </c>
      <c r="W310" s="122">
        <f t="shared" si="4"/>
        <v>0</v>
      </c>
    </row>
    <row r="311" spans="1:256" ht="31.2" customHeight="1">
      <c r="B311" s="101"/>
      <c r="C311" s="292">
        <v>2018</v>
      </c>
      <c r="D311" s="292"/>
      <c r="E311" s="105" t="s">
        <v>973</v>
      </c>
      <c r="F311" s="293" t="s">
        <v>972</v>
      </c>
      <c r="G311" s="293"/>
      <c r="H311" s="293"/>
      <c r="I311" s="105" t="s">
        <v>450</v>
      </c>
      <c r="J311" s="293" t="s">
        <v>17</v>
      </c>
      <c r="K311" s="293"/>
      <c r="L311" s="106" t="s">
        <v>29</v>
      </c>
      <c r="M311" s="106">
        <v>4</v>
      </c>
      <c r="N311" s="292" t="s">
        <v>19</v>
      </c>
      <c r="O311" s="292"/>
      <c r="P311" s="292"/>
      <c r="Q311" s="106" t="s">
        <v>18</v>
      </c>
      <c r="W311" s="122">
        <f t="shared" si="4"/>
        <v>0</v>
      </c>
    </row>
    <row r="312" spans="1:256" ht="31.2" customHeight="1">
      <c r="A312" s="116"/>
      <c r="B312" s="117"/>
      <c r="C312" s="294">
        <v>2018</v>
      </c>
      <c r="D312" s="294"/>
      <c r="E312" s="118" t="s">
        <v>971</v>
      </c>
      <c r="F312" s="295" t="s">
        <v>970</v>
      </c>
      <c r="G312" s="295"/>
      <c r="H312" s="295"/>
      <c r="I312" s="118" t="s">
        <v>450</v>
      </c>
      <c r="J312" s="295" t="s">
        <v>17</v>
      </c>
      <c r="K312" s="295"/>
      <c r="L312" s="119" t="s">
        <v>18</v>
      </c>
      <c r="M312" s="119">
        <v>3</v>
      </c>
      <c r="N312" s="294" t="s">
        <v>19</v>
      </c>
      <c r="O312" s="294"/>
      <c r="P312" s="294"/>
      <c r="Q312" s="119" t="s">
        <v>18</v>
      </c>
      <c r="R312" s="120"/>
      <c r="S312" s="120"/>
      <c r="T312" s="120"/>
      <c r="U312" s="120"/>
      <c r="V312" s="120"/>
      <c r="W312" s="120">
        <f t="shared" si="4"/>
        <v>0</v>
      </c>
      <c r="X312" s="116"/>
      <c r="Y312" s="116"/>
      <c r="Z312" s="116"/>
      <c r="AA312" s="116"/>
      <c r="AB312" s="116"/>
      <c r="AC312" s="116"/>
      <c r="AD312" s="116"/>
      <c r="AE312" s="116"/>
      <c r="AF312" s="116"/>
      <c r="AG312" s="116"/>
      <c r="AH312" s="116"/>
      <c r="AI312" s="116"/>
      <c r="AJ312" s="116"/>
      <c r="AK312" s="116"/>
      <c r="AL312" s="116"/>
      <c r="AM312" s="116"/>
      <c r="AN312" s="116"/>
      <c r="AO312" s="116"/>
      <c r="AP312" s="116"/>
      <c r="AQ312" s="116"/>
      <c r="AR312" s="116"/>
      <c r="AS312" s="116"/>
      <c r="AT312" s="116"/>
      <c r="AU312" s="116"/>
      <c r="AV312" s="116"/>
      <c r="AW312" s="116"/>
      <c r="AX312" s="116"/>
      <c r="AY312" s="116"/>
      <c r="AZ312" s="116"/>
      <c r="BA312" s="116"/>
      <c r="BB312" s="116"/>
      <c r="BC312" s="116"/>
      <c r="BD312" s="116"/>
      <c r="BE312" s="116"/>
      <c r="BF312" s="116"/>
      <c r="BG312" s="116"/>
      <c r="BH312" s="116"/>
      <c r="BI312" s="116"/>
      <c r="BJ312" s="116"/>
      <c r="BK312" s="116"/>
      <c r="BL312" s="116"/>
      <c r="BM312" s="116"/>
      <c r="BN312" s="116"/>
      <c r="BO312" s="116"/>
      <c r="BP312" s="116"/>
      <c r="BQ312" s="116"/>
      <c r="BR312" s="116"/>
      <c r="BS312" s="116"/>
      <c r="BT312" s="116"/>
      <c r="BU312" s="116"/>
      <c r="BV312" s="116"/>
      <c r="BW312" s="116"/>
      <c r="BX312" s="116"/>
      <c r="BY312" s="116"/>
      <c r="BZ312" s="116"/>
      <c r="CA312" s="116"/>
      <c r="CB312" s="116"/>
      <c r="CC312" s="116"/>
      <c r="CD312" s="116"/>
      <c r="CE312" s="116"/>
      <c r="CF312" s="116"/>
      <c r="CG312" s="116"/>
      <c r="CH312" s="116"/>
      <c r="CI312" s="116"/>
      <c r="CJ312" s="116"/>
      <c r="CK312" s="116"/>
      <c r="CL312" s="116"/>
      <c r="CM312" s="116"/>
      <c r="CN312" s="116"/>
      <c r="CO312" s="116"/>
      <c r="CP312" s="116"/>
      <c r="CQ312" s="116"/>
      <c r="CR312" s="116"/>
      <c r="CS312" s="116"/>
      <c r="CT312" s="116"/>
      <c r="CU312" s="116"/>
      <c r="CV312" s="116"/>
      <c r="CW312" s="116"/>
      <c r="CX312" s="116"/>
      <c r="CY312" s="116"/>
      <c r="CZ312" s="116"/>
      <c r="DA312" s="116"/>
      <c r="DB312" s="116"/>
      <c r="DC312" s="116"/>
      <c r="DD312" s="116"/>
      <c r="DE312" s="116"/>
      <c r="DF312" s="116"/>
      <c r="DG312" s="116"/>
      <c r="DH312" s="116"/>
      <c r="DI312" s="116"/>
      <c r="DJ312" s="116"/>
      <c r="DK312" s="116"/>
      <c r="DL312" s="116"/>
      <c r="DM312" s="116"/>
      <c r="DN312" s="116"/>
      <c r="DO312" s="116"/>
      <c r="DP312" s="116"/>
      <c r="DQ312" s="116"/>
      <c r="DR312" s="116"/>
      <c r="DS312" s="116"/>
      <c r="DT312" s="116"/>
      <c r="DU312" s="116"/>
      <c r="DV312" s="116"/>
      <c r="DW312" s="116"/>
      <c r="DX312" s="116"/>
      <c r="DY312" s="116"/>
      <c r="DZ312" s="116"/>
      <c r="EA312" s="116"/>
      <c r="EB312" s="116"/>
      <c r="EC312" s="116"/>
      <c r="ED312" s="116"/>
      <c r="EE312" s="116"/>
      <c r="EF312" s="116"/>
      <c r="EG312" s="116"/>
      <c r="EH312" s="116"/>
      <c r="EI312" s="116"/>
      <c r="EJ312" s="116"/>
      <c r="EK312" s="116"/>
      <c r="EL312" s="116"/>
      <c r="EM312" s="116"/>
      <c r="EN312" s="116"/>
      <c r="EO312" s="116"/>
      <c r="EP312" s="116"/>
      <c r="EQ312" s="116"/>
      <c r="ER312" s="116"/>
      <c r="ES312" s="116"/>
      <c r="ET312" s="116"/>
      <c r="EU312" s="116"/>
      <c r="EV312" s="116"/>
      <c r="EW312" s="116"/>
      <c r="EX312" s="116"/>
      <c r="EY312" s="116"/>
      <c r="EZ312" s="116"/>
      <c r="FA312" s="116"/>
      <c r="FB312" s="116"/>
      <c r="FC312" s="116"/>
      <c r="FD312" s="116"/>
      <c r="FE312" s="116"/>
      <c r="FF312" s="116"/>
      <c r="FG312" s="116"/>
      <c r="FH312" s="116"/>
      <c r="FI312" s="116"/>
      <c r="FJ312" s="116"/>
      <c r="FK312" s="116"/>
      <c r="FL312" s="116"/>
      <c r="FM312" s="116"/>
      <c r="FN312" s="116"/>
      <c r="FO312" s="116"/>
      <c r="FP312" s="116"/>
      <c r="FQ312" s="116"/>
      <c r="FR312" s="116"/>
      <c r="FS312" s="116"/>
      <c r="FT312" s="116"/>
      <c r="FU312" s="116"/>
      <c r="FV312" s="116"/>
      <c r="FW312" s="116"/>
      <c r="FX312" s="116"/>
      <c r="FY312" s="116"/>
      <c r="FZ312" s="116"/>
      <c r="GA312" s="116"/>
      <c r="GB312" s="116"/>
      <c r="GC312" s="116"/>
      <c r="GD312" s="116"/>
      <c r="GE312" s="116"/>
      <c r="GF312" s="116"/>
      <c r="GG312" s="116"/>
      <c r="GH312" s="116"/>
      <c r="GI312" s="116"/>
      <c r="GJ312" s="116"/>
      <c r="GK312" s="116"/>
      <c r="GL312" s="116"/>
      <c r="GM312" s="116"/>
      <c r="GN312" s="116"/>
      <c r="GO312" s="116"/>
      <c r="GP312" s="116"/>
      <c r="GQ312" s="116"/>
      <c r="GR312" s="116"/>
      <c r="GS312" s="116"/>
      <c r="GT312" s="116"/>
      <c r="GU312" s="116"/>
      <c r="GV312" s="116"/>
      <c r="GW312" s="116"/>
      <c r="GX312" s="116"/>
      <c r="GY312" s="116"/>
      <c r="GZ312" s="116"/>
      <c r="HA312" s="116"/>
      <c r="HB312" s="116"/>
      <c r="HC312" s="116"/>
      <c r="HD312" s="116"/>
      <c r="HE312" s="116"/>
      <c r="HF312" s="116"/>
      <c r="HG312" s="116"/>
      <c r="HH312" s="116"/>
      <c r="HI312" s="116"/>
      <c r="HJ312" s="116"/>
      <c r="HK312" s="116"/>
      <c r="HL312" s="116"/>
      <c r="HM312" s="116"/>
      <c r="HN312" s="116"/>
      <c r="HO312" s="116"/>
      <c r="HP312" s="116"/>
      <c r="HQ312" s="116"/>
      <c r="HR312" s="116"/>
      <c r="HS312" s="116"/>
      <c r="HT312" s="116"/>
      <c r="HU312" s="116"/>
      <c r="HV312" s="116"/>
      <c r="HW312" s="116"/>
      <c r="HX312" s="116"/>
      <c r="HY312" s="116"/>
      <c r="HZ312" s="116"/>
      <c r="IA312" s="116"/>
      <c r="IB312" s="116"/>
      <c r="IC312" s="116"/>
      <c r="ID312" s="116"/>
      <c r="IE312" s="116"/>
      <c r="IF312" s="116"/>
      <c r="IG312" s="116"/>
      <c r="IH312" s="116"/>
      <c r="II312" s="116"/>
      <c r="IJ312" s="116"/>
      <c r="IK312" s="116"/>
      <c r="IL312" s="116"/>
      <c r="IM312" s="116"/>
      <c r="IN312" s="116"/>
      <c r="IO312" s="116"/>
      <c r="IP312" s="116"/>
      <c r="IQ312" s="116"/>
      <c r="IR312" s="116"/>
      <c r="IS312" s="116"/>
      <c r="IT312" s="116"/>
      <c r="IU312" s="116"/>
      <c r="IV312" s="116"/>
    </row>
    <row r="313" spans="1:256" ht="31.2" customHeight="1">
      <c r="B313" s="101"/>
      <c r="C313" s="292">
        <v>2018</v>
      </c>
      <c r="D313" s="292"/>
      <c r="E313" s="105" t="s">
        <v>969</v>
      </c>
      <c r="F313" s="293" t="s">
        <v>968</v>
      </c>
      <c r="G313" s="293"/>
      <c r="H313" s="293"/>
      <c r="I313" s="105" t="s">
        <v>450</v>
      </c>
      <c r="J313" s="293" t="s">
        <v>17</v>
      </c>
      <c r="K313" s="293"/>
      <c r="L313" s="106" t="s">
        <v>29</v>
      </c>
      <c r="M313" s="106">
        <v>4</v>
      </c>
      <c r="N313" s="292" t="s">
        <v>19</v>
      </c>
      <c r="O313" s="292"/>
      <c r="P313" s="292"/>
      <c r="Q313" s="106" t="s">
        <v>18</v>
      </c>
      <c r="W313" s="122">
        <f t="shared" si="4"/>
        <v>0</v>
      </c>
    </row>
    <row r="314" spans="1:256" ht="31.2" customHeight="1">
      <c r="B314" s="101"/>
      <c r="C314" s="292">
        <v>2018</v>
      </c>
      <c r="D314" s="292"/>
      <c r="E314" s="105" t="s">
        <v>967</v>
      </c>
      <c r="F314" s="293" t="s">
        <v>966</v>
      </c>
      <c r="G314" s="293"/>
      <c r="H314" s="293"/>
      <c r="I314" s="105" t="s">
        <v>450</v>
      </c>
      <c r="J314" s="293" t="s">
        <v>17</v>
      </c>
      <c r="K314" s="293"/>
      <c r="L314" s="106" t="s">
        <v>29</v>
      </c>
      <c r="M314" s="106">
        <v>4</v>
      </c>
      <c r="N314" s="292" t="s">
        <v>19</v>
      </c>
      <c r="O314" s="292"/>
      <c r="P314" s="292"/>
      <c r="Q314" s="106" t="s">
        <v>18</v>
      </c>
      <c r="W314" s="122">
        <f t="shared" si="4"/>
        <v>0</v>
      </c>
    </row>
    <row r="315" spans="1:256" ht="31.2" customHeight="1">
      <c r="A315" s="113"/>
      <c r="B315" s="114"/>
      <c r="C315" s="289">
        <v>2018</v>
      </c>
      <c r="D315" s="289"/>
      <c r="E315" s="110" t="s">
        <v>965</v>
      </c>
      <c r="F315" s="290" t="s">
        <v>964</v>
      </c>
      <c r="G315" s="290"/>
      <c r="H315" s="290"/>
      <c r="I315" s="110" t="s">
        <v>450</v>
      </c>
      <c r="J315" s="290" t="s">
        <v>17</v>
      </c>
      <c r="K315" s="290"/>
      <c r="L315" s="111" t="s">
        <v>18</v>
      </c>
      <c r="M315" s="111">
        <v>2</v>
      </c>
      <c r="N315" s="289" t="s">
        <v>19</v>
      </c>
      <c r="O315" s="289"/>
      <c r="P315" s="289"/>
      <c r="Q315" s="111" t="s">
        <v>18</v>
      </c>
      <c r="R315" s="115"/>
      <c r="S315" s="115">
        <f>S316+S318+S320+S323+S327+S330+S332+S335+S341+S353+S359+S361+S364+S366+S368</f>
        <v>4986.16</v>
      </c>
      <c r="T315" s="115">
        <f>T316+T318+T320+T323+T327+T330+T332+T335+T341+T353+T359+T361+T364+T366+T368</f>
        <v>2443.7400000000002</v>
      </c>
      <c r="U315" s="115">
        <f>U323+U341</f>
        <v>0</v>
      </c>
      <c r="V315" s="115">
        <f>V316+V318+V320+V323+V327+V330+V332+V335+V341+V353+V359+V361+V364+V366+V368</f>
        <v>8742.33</v>
      </c>
      <c r="W315" s="115">
        <f t="shared" si="4"/>
        <v>16172.23</v>
      </c>
      <c r="X315" s="113"/>
      <c r="Y315" s="113"/>
      <c r="Z315" s="113"/>
      <c r="AA315" s="113"/>
      <c r="AB315" s="113"/>
      <c r="AC315" s="113"/>
      <c r="AD315" s="113"/>
      <c r="AE315" s="113"/>
      <c r="AF315" s="113"/>
      <c r="AG315" s="113"/>
      <c r="AH315" s="113"/>
      <c r="AI315" s="113"/>
      <c r="AJ315" s="113"/>
      <c r="AK315" s="113"/>
      <c r="AL315" s="113"/>
      <c r="AM315" s="113"/>
      <c r="AN315" s="113"/>
      <c r="AO315" s="113"/>
      <c r="AP315" s="113"/>
      <c r="AQ315" s="113"/>
      <c r="AR315" s="113"/>
      <c r="AS315" s="113"/>
      <c r="AT315" s="113"/>
      <c r="AU315" s="113"/>
      <c r="AV315" s="113"/>
      <c r="AW315" s="113"/>
      <c r="AX315" s="113"/>
      <c r="AY315" s="113"/>
      <c r="AZ315" s="113"/>
      <c r="BA315" s="113"/>
      <c r="BB315" s="113"/>
      <c r="BC315" s="113"/>
      <c r="BD315" s="113"/>
      <c r="BE315" s="113"/>
      <c r="BF315" s="113"/>
      <c r="BG315" s="113"/>
      <c r="BH315" s="113"/>
      <c r="BI315" s="113"/>
      <c r="BJ315" s="113"/>
      <c r="BK315" s="113"/>
      <c r="BL315" s="113"/>
      <c r="BM315" s="113"/>
      <c r="BN315" s="113"/>
      <c r="BO315" s="113"/>
      <c r="BP315" s="113"/>
      <c r="BQ315" s="113"/>
      <c r="BR315" s="113"/>
      <c r="BS315" s="113"/>
      <c r="BT315" s="113"/>
      <c r="BU315" s="113"/>
      <c r="BV315" s="113"/>
      <c r="BW315" s="113"/>
      <c r="BX315" s="113"/>
      <c r="BY315" s="113"/>
      <c r="BZ315" s="113"/>
      <c r="CA315" s="113"/>
      <c r="CB315" s="113"/>
      <c r="CC315" s="113"/>
      <c r="CD315" s="113"/>
      <c r="CE315" s="113"/>
      <c r="CF315" s="113"/>
      <c r="CG315" s="113"/>
      <c r="CH315" s="113"/>
      <c r="CI315" s="113"/>
      <c r="CJ315" s="113"/>
      <c r="CK315" s="113"/>
      <c r="CL315" s="113"/>
      <c r="CM315" s="113"/>
      <c r="CN315" s="113"/>
      <c r="CO315" s="113"/>
      <c r="CP315" s="113"/>
      <c r="CQ315" s="113"/>
      <c r="CR315" s="113"/>
      <c r="CS315" s="113"/>
      <c r="CT315" s="113"/>
      <c r="CU315" s="113"/>
      <c r="CV315" s="113"/>
      <c r="CW315" s="113"/>
      <c r="CX315" s="113"/>
      <c r="CY315" s="113"/>
      <c r="CZ315" s="113"/>
      <c r="DA315" s="113"/>
      <c r="DB315" s="113"/>
      <c r="DC315" s="113"/>
      <c r="DD315" s="113"/>
      <c r="DE315" s="113"/>
      <c r="DF315" s="113"/>
      <c r="DG315" s="113"/>
      <c r="DH315" s="113"/>
      <c r="DI315" s="113"/>
      <c r="DJ315" s="113"/>
      <c r="DK315" s="113"/>
      <c r="DL315" s="113"/>
      <c r="DM315" s="113"/>
      <c r="DN315" s="113"/>
      <c r="DO315" s="113"/>
      <c r="DP315" s="113"/>
      <c r="DQ315" s="113"/>
      <c r="DR315" s="113"/>
      <c r="DS315" s="113"/>
      <c r="DT315" s="113"/>
      <c r="DU315" s="113"/>
      <c r="DV315" s="113"/>
      <c r="DW315" s="113"/>
      <c r="DX315" s="113"/>
      <c r="DY315" s="113"/>
      <c r="DZ315" s="113"/>
      <c r="EA315" s="113"/>
      <c r="EB315" s="113"/>
      <c r="EC315" s="113"/>
      <c r="ED315" s="113"/>
      <c r="EE315" s="113"/>
      <c r="EF315" s="113"/>
      <c r="EG315" s="113"/>
      <c r="EH315" s="113"/>
      <c r="EI315" s="113"/>
      <c r="EJ315" s="113"/>
      <c r="EK315" s="113"/>
      <c r="EL315" s="113"/>
      <c r="EM315" s="113"/>
      <c r="EN315" s="113"/>
      <c r="EO315" s="113"/>
      <c r="EP315" s="113"/>
      <c r="EQ315" s="113"/>
      <c r="ER315" s="113"/>
      <c r="ES315" s="113"/>
      <c r="ET315" s="113"/>
      <c r="EU315" s="113"/>
      <c r="EV315" s="113"/>
      <c r="EW315" s="113"/>
      <c r="EX315" s="113"/>
      <c r="EY315" s="113"/>
      <c r="EZ315" s="113"/>
      <c r="FA315" s="113"/>
      <c r="FB315" s="113"/>
      <c r="FC315" s="113"/>
      <c r="FD315" s="113"/>
      <c r="FE315" s="113"/>
      <c r="FF315" s="113"/>
      <c r="FG315" s="113"/>
      <c r="FH315" s="113"/>
      <c r="FI315" s="113"/>
      <c r="FJ315" s="113"/>
      <c r="FK315" s="113"/>
      <c r="FL315" s="113"/>
      <c r="FM315" s="113"/>
      <c r="FN315" s="113"/>
      <c r="FO315" s="113"/>
      <c r="FP315" s="113"/>
      <c r="FQ315" s="113"/>
      <c r="FR315" s="113"/>
      <c r="FS315" s="113"/>
      <c r="FT315" s="113"/>
      <c r="FU315" s="113"/>
      <c r="FV315" s="113"/>
      <c r="FW315" s="113"/>
      <c r="FX315" s="113"/>
      <c r="FY315" s="113"/>
      <c r="FZ315" s="113"/>
      <c r="GA315" s="113"/>
      <c r="GB315" s="113"/>
      <c r="GC315" s="113"/>
      <c r="GD315" s="113"/>
      <c r="GE315" s="113"/>
      <c r="GF315" s="113"/>
      <c r="GG315" s="113"/>
      <c r="GH315" s="113"/>
      <c r="GI315" s="113"/>
      <c r="GJ315" s="113"/>
      <c r="GK315" s="113"/>
      <c r="GL315" s="113"/>
      <c r="GM315" s="113"/>
      <c r="GN315" s="113"/>
      <c r="GO315" s="113"/>
      <c r="GP315" s="113"/>
      <c r="GQ315" s="113"/>
      <c r="GR315" s="113"/>
      <c r="GS315" s="113"/>
      <c r="GT315" s="113"/>
      <c r="GU315" s="113"/>
      <c r="GV315" s="113"/>
      <c r="GW315" s="113"/>
      <c r="GX315" s="113"/>
      <c r="GY315" s="113"/>
      <c r="GZ315" s="113"/>
      <c r="HA315" s="113"/>
      <c r="HB315" s="113"/>
      <c r="HC315" s="113"/>
      <c r="HD315" s="113"/>
      <c r="HE315" s="113"/>
      <c r="HF315" s="113"/>
      <c r="HG315" s="113"/>
      <c r="HH315" s="113"/>
      <c r="HI315" s="113"/>
      <c r="HJ315" s="113"/>
      <c r="HK315" s="113"/>
      <c r="HL315" s="113"/>
      <c r="HM315" s="113"/>
      <c r="HN315" s="113"/>
      <c r="HO315" s="113"/>
      <c r="HP315" s="113"/>
      <c r="HQ315" s="113"/>
      <c r="HR315" s="113"/>
      <c r="HS315" s="113"/>
      <c r="HT315" s="113"/>
      <c r="HU315" s="113"/>
      <c r="HV315" s="113"/>
      <c r="HW315" s="113"/>
      <c r="HX315" s="113"/>
      <c r="HY315" s="113"/>
      <c r="HZ315" s="113"/>
      <c r="IA315" s="113"/>
      <c r="IB315" s="113"/>
      <c r="IC315" s="113"/>
      <c r="ID315" s="113"/>
      <c r="IE315" s="113"/>
      <c r="IF315" s="113"/>
      <c r="IG315" s="113"/>
      <c r="IH315" s="113"/>
      <c r="II315" s="113"/>
      <c r="IJ315" s="113"/>
      <c r="IK315" s="113"/>
      <c r="IL315" s="113"/>
      <c r="IM315" s="113"/>
      <c r="IN315" s="113"/>
      <c r="IO315" s="113"/>
      <c r="IP315" s="113"/>
      <c r="IQ315" s="113"/>
      <c r="IR315" s="113"/>
      <c r="IS315" s="113"/>
      <c r="IT315" s="113"/>
      <c r="IU315" s="113"/>
      <c r="IV315" s="113"/>
    </row>
    <row r="316" spans="1:256" ht="31.2" customHeight="1">
      <c r="A316" s="116"/>
      <c r="B316" s="117"/>
      <c r="C316" s="294">
        <v>2018</v>
      </c>
      <c r="D316" s="294"/>
      <c r="E316" s="118" t="s">
        <v>963</v>
      </c>
      <c r="F316" s="295" t="s">
        <v>962</v>
      </c>
      <c r="G316" s="295"/>
      <c r="H316" s="295"/>
      <c r="I316" s="118" t="s">
        <v>450</v>
      </c>
      <c r="J316" s="295" t="s">
        <v>17</v>
      </c>
      <c r="K316" s="295"/>
      <c r="L316" s="119" t="s">
        <v>18</v>
      </c>
      <c r="M316" s="119">
        <v>3</v>
      </c>
      <c r="N316" s="294" t="s">
        <v>19</v>
      </c>
      <c r="O316" s="294"/>
      <c r="P316" s="294"/>
      <c r="Q316" s="119" t="s">
        <v>18</v>
      </c>
      <c r="R316" s="120"/>
      <c r="S316" s="120"/>
      <c r="T316" s="120"/>
      <c r="U316" s="120"/>
      <c r="V316" s="120"/>
      <c r="W316" s="120">
        <f t="shared" si="4"/>
        <v>0</v>
      </c>
      <c r="X316" s="116"/>
      <c r="Y316" s="116"/>
      <c r="Z316" s="116"/>
      <c r="AA316" s="116"/>
      <c r="AB316" s="116"/>
      <c r="AC316" s="116"/>
      <c r="AD316" s="116"/>
      <c r="AE316" s="116"/>
      <c r="AF316" s="116"/>
      <c r="AG316" s="116"/>
      <c r="AH316" s="116"/>
      <c r="AI316" s="116"/>
      <c r="AJ316" s="116"/>
      <c r="AK316" s="116"/>
      <c r="AL316" s="116"/>
      <c r="AM316" s="116"/>
      <c r="AN316" s="116"/>
      <c r="AO316" s="116"/>
      <c r="AP316" s="116"/>
      <c r="AQ316" s="116"/>
      <c r="AR316" s="116"/>
      <c r="AS316" s="116"/>
      <c r="AT316" s="116"/>
      <c r="AU316" s="116"/>
      <c r="AV316" s="116"/>
      <c r="AW316" s="116"/>
      <c r="AX316" s="116"/>
      <c r="AY316" s="116"/>
      <c r="AZ316" s="116"/>
      <c r="BA316" s="116"/>
      <c r="BB316" s="116"/>
      <c r="BC316" s="116"/>
      <c r="BD316" s="116"/>
      <c r="BE316" s="116"/>
      <c r="BF316" s="116"/>
      <c r="BG316" s="116"/>
      <c r="BH316" s="116"/>
      <c r="BI316" s="116"/>
      <c r="BJ316" s="116"/>
      <c r="BK316" s="116"/>
      <c r="BL316" s="116"/>
      <c r="BM316" s="116"/>
      <c r="BN316" s="116"/>
      <c r="BO316" s="116"/>
      <c r="BP316" s="116"/>
      <c r="BQ316" s="116"/>
      <c r="BR316" s="116"/>
      <c r="BS316" s="116"/>
      <c r="BT316" s="116"/>
      <c r="BU316" s="116"/>
      <c r="BV316" s="116"/>
      <c r="BW316" s="116"/>
      <c r="BX316" s="116"/>
      <c r="BY316" s="116"/>
      <c r="BZ316" s="116"/>
      <c r="CA316" s="116"/>
      <c r="CB316" s="116"/>
      <c r="CC316" s="116"/>
      <c r="CD316" s="116"/>
      <c r="CE316" s="116"/>
      <c r="CF316" s="116"/>
      <c r="CG316" s="116"/>
      <c r="CH316" s="116"/>
      <c r="CI316" s="116"/>
      <c r="CJ316" s="116"/>
      <c r="CK316" s="116"/>
      <c r="CL316" s="116"/>
      <c r="CM316" s="116"/>
      <c r="CN316" s="116"/>
      <c r="CO316" s="116"/>
      <c r="CP316" s="116"/>
      <c r="CQ316" s="116"/>
      <c r="CR316" s="116"/>
      <c r="CS316" s="116"/>
      <c r="CT316" s="116"/>
      <c r="CU316" s="116"/>
      <c r="CV316" s="116"/>
      <c r="CW316" s="116"/>
      <c r="CX316" s="116"/>
      <c r="CY316" s="116"/>
      <c r="CZ316" s="116"/>
      <c r="DA316" s="116"/>
      <c r="DB316" s="116"/>
      <c r="DC316" s="116"/>
      <c r="DD316" s="116"/>
      <c r="DE316" s="116"/>
      <c r="DF316" s="116"/>
      <c r="DG316" s="116"/>
      <c r="DH316" s="116"/>
      <c r="DI316" s="116"/>
      <c r="DJ316" s="116"/>
      <c r="DK316" s="116"/>
      <c r="DL316" s="116"/>
      <c r="DM316" s="116"/>
      <c r="DN316" s="116"/>
      <c r="DO316" s="116"/>
      <c r="DP316" s="116"/>
      <c r="DQ316" s="116"/>
      <c r="DR316" s="116"/>
      <c r="DS316" s="116"/>
      <c r="DT316" s="116"/>
      <c r="DU316" s="116"/>
      <c r="DV316" s="116"/>
      <c r="DW316" s="116"/>
      <c r="DX316" s="116"/>
      <c r="DY316" s="116"/>
      <c r="DZ316" s="116"/>
      <c r="EA316" s="116"/>
      <c r="EB316" s="116"/>
      <c r="EC316" s="116"/>
      <c r="ED316" s="116"/>
      <c r="EE316" s="116"/>
      <c r="EF316" s="116"/>
      <c r="EG316" s="116"/>
      <c r="EH316" s="116"/>
      <c r="EI316" s="116"/>
      <c r="EJ316" s="116"/>
      <c r="EK316" s="116"/>
      <c r="EL316" s="116"/>
      <c r="EM316" s="116"/>
      <c r="EN316" s="116"/>
      <c r="EO316" s="116"/>
      <c r="EP316" s="116"/>
      <c r="EQ316" s="116"/>
      <c r="ER316" s="116"/>
      <c r="ES316" s="116"/>
      <c r="ET316" s="116"/>
      <c r="EU316" s="116"/>
      <c r="EV316" s="116"/>
      <c r="EW316" s="116"/>
      <c r="EX316" s="116"/>
      <c r="EY316" s="116"/>
      <c r="EZ316" s="116"/>
      <c r="FA316" s="116"/>
      <c r="FB316" s="116"/>
      <c r="FC316" s="116"/>
      <c r="FD316" s="116"/>
      <c r="FE316" s="116"/>
      <c r="FF316" s="116"/>
      <c r="FG316" s="116"/>
      <c r="FH316" s="116"/>
      <c r="FI316" s="116"/>
      <c r="FJ316" s="116"/>
      <c r="FK316" s="116"/>
      <c r="FL316" s="116"/>
      <c r="FM316" s="116"/>
      <c r="FN316" s="116"/>
      <c r="FO316" s="116"/>
      <c r="FP316" s="116"/>
      <c r="FQ316" s="116"/>
      <c r="FR316" s="116"/>
      <c r="FS316" s="116"/>
      <c r="FT316" s="116"/>
      <c r="FU316" s="116"/>
      <c r="FV316" s="116"/>
      <c r="FW316" s="116"/>
      <c r="FX316" s="116"/>
      <c r="FY316" s="116"/>
      <c r="FZ316" s="116"/>
      <c r="GA316" s="116"/>
      <c r="GB316" s="116"/>
      <c r="GC316" s="116"/>
      <c r="GD316" s="116"/>
      <c r="GE316" s="116"/>
      <c r="GF316" s="116"/>
      <c r="GG316" s="116"/>
      <c r="GH316" s="116"/>
      <c r="GI316" s="116"/>
      <c r="GJ316" s="116"/>
      <c r="GK316" s="116"/>
      <c r="GL316" s="116"/>
      <c r="GM316" s="116"/>
      <c r="GN316" s="116"/>
      <c r="GO316" s="116"/>
      <c r="GP316" s="116"/>
      <c r="GQ316" s="116"/>
      <c r="GR316" s="116"/>
      <c r="GS316" s="116"/>
      <c r="GT316" s="116"/>
      <c r="GU316" s="116"/>
      <c r="GV316" s="116"/>
      <c r="GW316" s="116"/>
      <c r="GX316" s="116"/>
      <c r="GY316" s="116"/>
      <c r="GZ316" s="116"/>
      <c r="HA316" s="116"/>
      <c r="HB316" s="116"/>
      <c r="HC316" s="116"/>
      <c r="HD316" s="116"/>
      <c r="HE316" s="116"/>
      <c r="HF316" s="116"/>
      <c r="HG316" s="116"/>
      <c r="HH316" s="116"/>
      <c r="HI316" s="116"/>
      <c r="HJ316" s="116"/>
      <c r="HK316" s="116"/>
      <c r="HL316" s="116"/>
      <c r="HM316" s="116"/>
      <c r="HN316" s="116"/>
      <c r="HO316" s="116"/>
      <c r="HP316" s="116"/>
      <c r="HQ316" s="116"/>
      <c r="HR316" s="116"/>
      <c r="HS316" s="116"/>
      <c r="HT316" s="116"/>
      <c r="HU316" s="116"/>
      <c r="HV316" s="116"/>
      <c r="HW316" s="116"/>
      <c r="HX316" s="116"/>
      <c r="HY316" s="116"/>
      <c r="HZ316" s="116"/>
      <c r="IA316" s="116"/>
      <c r="IB316" s="116"/>
      <c r="IC316" s="116"/>
      <c r="ID316" s="116"/>
      <c r="IE316" s="116"/>
      <c r="IF316" s="116"/>
      <c r="IG316" s="116"/>
      <c r="IH316" s="116"/>
      <c r="II316" s="116"/>
      <c r="IJ316" s="116"/>
      <c r="IK316" s="116"/>
      <c r="IL316" s="116"/>
      <c r="IM316" s="116"/>
      <c r="IN316" s="116"/>
      <c r="IO316" s="116"/>
      <c r="IP316" s="116"/>
      <c r="IQ316" s="116"/>
      <c r="IR316" s="116"/>
      <c r="IS316" s="116"/>
      <c r="IT316" s="116"/>
      <c r="IU316" s="116"/>
      <c r="IV316" s="116"/>
    </row>
    <row r="317" spans="1:256" ht="31.2" customHeight="1">
      <c r="B317" s="101"/>
      <c r="C317" s="292">
        <v>2018</v>
      </c>
      <c r="D317" s="292"/>
      <c r="E317" s="105" t="s">
        <v>961</v>
      </c>
      <c r="F317" s="293" t="s">
        <v>960</v>
      </c>
      <c r="G317" s="293"/>
      <c r="H317" s="293"/>
      <c r="I317" s="105" t="s">
        <v>450</v>
      </c>
      <c r="J317" s="293" t="s">
        <v>17</v>
      </c>
      <c r="K317" s="293"/>
      <c r="L317" s="106" t="s">
        <v>29</v>
      </c>
      <c r="M317" s="106">
        <v>4</v>
      </c>
      <c r="N317" s="292" t="s">
        <v>19</v>
      </c>
      <c r="O317" s="292"/>
      <c r="P317" s="292"/>
      <c r="Q317" s="106" t="s">
        <v>18</v>
      </c>
      <c r="W317" s="122">
        <f t="shared" si="4"/>
        <v>0</v>
      </c>
    </row>
    <row r="318" spans="1:256" ht="31.2" customHeight="1">
      <c r="A318" s="116"/>
      <c r="B318" s="117"/>
      <c r="C318" s="294">
        <v>2018</v>
      </c>
      <c r="D318" s="294"/>
      <c r="E318" s="118" t="s">
        <v>959</v>
      </c>
      <c r="F318" s="295" t="s">
        <v>958</v>
      </c>
      <c r="G318" s="295"/>
      <c r="H318" s="295"/>
      <c r="I318" s="118" t="s">
        <v>450</v>
      </c>
      <c r="J318" s="295" t="s">
        <v>17</v>
      </c>
      <c r="K318" s="295"/>
      <c r="L318" s="119" t="s">
        <v>18</v>
      </c>
      <c r="M318" s="119">
        <v>3</v>
      </c>
      <c r="N318" s="294" t="s">
        <v>19</v>
      </c>
      <c r="O318" s="294"/>
      <c r="P318" s="294"/>
      <c r="Q318" s="119" t="s">
        <v>18</v>
      </c>
      <c r="R318" s="120"/>
      <c r="S318" s="120"/>
      <c r="T318" s="120"/>
      <c r="U318" s="120"/>
      <c r="V318" s="120"/>
      <c r="W318" s="120">
        <f t="shared" si="4"/>
        <v>0</v>
      </c>
      <c r="X318" s="116"/>
      <c r="Y318" s="116"/>
      <c r="Z318" s="116"/>
      <c r="AA318" s="116"/>
      <c r="AB318" s="116"/>
      <c r="AC318" s="116"/>
      <c r="AD318" s="116"/>
      <c r="AE318" s="116"/>
      <c r="AF318" s="116"/>
      <c r="AG318" s="116"/>
      <c r="AH318" s="116"/>
      <c r="AI318" s="116"/>
      <c r="AJ318" s="116"/>
      <c r="AK318" s="116"/>
      <c r="AL318" s="116"/>
      <c r="AM318" s="116"/>
      <c r="AN318" s="116"/>
      <c r="AO318" s="116"/>
      <c r="AP318" s="116"/>
      <c r="AQ318" s="116"/>
      <c r="AR318" s="116"/>
      <c r="AS318" s="116"/>
      <c r="AT318" s="116"/>
      <c r="AU318" s="116"/>
      <c r="AV318" s="116"/>
      <c r="AW318" s="116"/>
      <c r="AX318" s="116"/>
      <c r="AY318" s="116"/>
      <c r="AZ318" s="116"/>
      <c r="BA318" s="116"/>
      <c r="BB318" s="116"/>
      <c r="BC318" s="116"/>
      <c r="BD318" s="116"/>
      <c r="BE318" s="116"/>
      <c r="BF318" s="116"/>
      <c r="BG318" s="116"/>
      <c r="BH318" s="116"/>
      <c r="BI318" s="116"/>
      <c r="BJ318" s="116"/>
      <c r="BK318" s="116"/>
      <c r="BL318" s="116"/>
      <c r="BM318" s="116"/>
      <c r="BN318" s="116"/>
      <c r="BO318" s="116"/>
      <c r="BP318" s="116"/>
      <c r="BQ318" s="116"/>
      <c r="BR318" s="116"/>
      <c r="BS318" s="116"/>
      <c r="BT318" s="116"/>
      <c r="BU318" s="116"/>
      <c r="BV318" s="116"/>
      <c r="BW318" s="116"/>
      <c r="BX318" s="116"/>
      <c r="BY318" s="116"/>
      <c r="BZ318" s="116"/>
      <c r="CA318" s="116"/>
      <c r="CB318" s="116"/>
      <c r="CC318" s="116"/>
      <c r="CD318" s="116"/>
      <c r="CE318" s="116"/>
      <c r="CF318" s="116"/>
      <c r="CG318" s="116"/>
      <c r="CH318" s="116"/>
      <c r="CI318" s="116"/>
      <c r="CJ318" s="116"/>
      <c r="CK318" s="116"/>
      <c r="CL318" s="116"/>
      <c r="CM318" s="116"/>
      <c r="CN318" s="116"/>
      <c r="CO318" s="116"/>
      <c r="CP318" s="116"/>
      <c r="CQ318" s="116"/>
      <c r="CR318" s="116"/>
      <c r="CS318" s="116"/>
      <c r="CT318" s="116"/>
      <c r="CU318" s="116"/>
      <c r="CV318" s="116"/>
      <c r="CW318" s="116"/>
      <c r="CX318" s="116"/>
      <c r="CY318" s="116"/>
      <c r="CZ318" s="116"/>
      <c r="DA318" s="116"/>
      <c r="DB318" s="116"/>
      <c r="DC318" s="116"/>
      <c r="DD318" s="116"/>
      <c r="DE318" s="116"/>
      <c r="DF318" s="116"/>
      <c r="DG318" s="116"/>
      <c r="DH318" s="116"/>
      <c r="DI318" s="116"/>
      <c r="DJ318" s="116"/>
      <c r="DK318" s="116"/>
      <c r="DL318" s="116"/>
      <c r="DM318" s="116"/>
      <c r="DN318" s="116"/>
      <c r="DO318" s="116"/>
      <c r="DP318" s="116"/>
      <c r="DQ318" s="116"/>
      <c r="DR318" s="116"/>
      <c r="DS318" s="116"/>
      <c r="DT318" s="116"/>
      <c r="DU318" s="116"/>
      <c r="DV318" s="116"/>
      <c r="DW318" s="116"/>
      <c r="DX318" s="116"/>
      <c r="DY318" s="116"/>
      <c r="DZ318" s="116"/>
      <c r="EA318" s="116"/>
      <c r="EB318" s="116"/>
      <c r="EC318" s="116"/>
      <c r="ED318" s="116"/>
      <c r="EE318" s="116"/>
      <c r="EF318" s="116"/>
      <c r="EG318" s="116"/>
      <c r="EH318" s="116"/>
      <c r="EI318" s="116"/>
      <c r="EJ318" s="116"/>
      <c r="EK318" s="116"/>
      <c r="EL318" s="116"/>
      <c r="EM318" s="116"/>
      <c r="EN318" s="116"/>
      <c r="EO318" s="116"/>
      <c r="EP318" s="116"/>
      <c r="EQ318" s="116"/>
      <c r="ER318" s="116"/>
      <c r="ES318" s="116"/>
      <c r="ET318" s="116"/>
      <c r="EU318" s="116"/>
      <c r="EV318" s="116"/>
      <c r="EW318" s="116"/>
      <c r="EX318" s="116"/>
      <c r="EY318" s="116"/>
      <c r="EZ318" s="116"/>
      <c r="FA318" s="116"/>
      <c r="FB318" s="116"/>
      <c r="FC318" s="116"/>
      <c r="FD318" s="116"/>
      <c r="FE318" s="116"/>
      <c r="FF318" s="116"/>
      <c r="FG318" s="116"/>
      <c r="FH318" s="116"/>
      <c r="FI318" s="116"/>
      <c r="FJ318" s="116"/>
      <c r="FK318" s="116"/>
      <c r="FL318" s="116"/>
      <c r="FM318" s="116"/>
      <c r="FN318" s="116"/>
      <c r="FO318" s="116"/>
      <c r="FP318" s="116"/>
      <c r="FQ318" s="116"/>
      <c r="FR318" s="116"/>
      <c r="FS318" s="116"/>
      <c r="FT318" s="116"/>
      <c r="FU318" s="116"/>
      <c r="FV318" s="116"/>
      <c r="FW318" s="116"/>
      <c r="FX318" s="116"/>
      <c r="FY318" s="116"/>
      <c r="FZ318" s="116"/>
      <c r="GA318" s="116"/>
      <c r="GB318" s="116"/>
      <c r="GC318" s="116"/>
      <c r="GD318" s="116"/>
      <c r="GE318" s="116"/>
      <c r="GF318" s="116"/>
      <c r="GG318" s="116"/>
      <c r="GH318" s="116"/>
      <c r="GI318" s="116"/>
      <c r="GJ318" s="116"/>
      <c r="GK318" s="116"/>
      <c r="GL318" s="116"/>
      <c r="GM318" s="116"/>
      <c r="GN318" s="116"/>
      <c r="GO318" s="116"/>
      <c r="GP318" s="116"/>
      <c r="GQ318" s="116"/>
      <c r="GR318" s="116"/>
      <c r="GS318" s="116"/>
      <c r="GT318" s="116"/>
      <c r="GU318" s="116"/>
      <c r="GV318" s="116"/>
      <c r="GW318" s="116"/>
      <c r="GX318" s="116"/>
      <c r="GY318" s="116"/>
      <c r="GZ318" s="116"/>
      <c r="HA318" s="116"/>
      <c r="HB318" s="116"/>
      <c r="HC318" s="116"/>
      <c r="HD318" s="116"/>
      <c r="HE318" s="116"/>
      <c r="HF318" s="116"/>
      <c r="HG318" s="116"/>
      <c r="HH318" s="116"/>
      <c r="HI318" s="116"/>
      <c r="HJ318" s="116"/>
      <c r="HK318" s="116"/>
      <c r="HL318" s="116"/>
      <c r="HM318" s="116"/>
      <c r="HN318" s="116"/>
      <c r="HO318" s="116"/>
      <c r="HP318" s="116"/>
      <c r="HQ318" s="116"/>
      <c r="HR318" s="116"/>
      <c r="HS318" s="116"/>
      <c r="HT318" s="116"/>
      <c r="HU318" s="116"/>
      <c r="HV318" s="116"/>
      <c r="HW318" s="116"/>
      <c r="HX318" s="116"/>
      <c r="HY318" s="116"/>
      <c r="HZ318" s="116"/>
      <c r="IA318" s="116"/>
      <c r="IB318" s="116"/>
      <c r="IC318" s="116"/>
      <c r="ID318" s="116"/>
      <c r="IE318" s="116"/>
      <c r="IF318" s="116"/>
      <c r="IG318" s="116"/>
      <c r="IH318" s="116"/>
      <c r="II318" s="116"/>
      <c r="IJ318" s="116"/>
      <c r="IK318" s="116"/>
      <c r="IL318" s="116"/>
      <c r="IM318" s="116"/>
      <c r="IN318" s="116"/>
      <c r="IO318" s="116"/>
      <c r="IP318" s="116"/>
      <c r="IQ318" s="116"/>
      <c r="IR318" s="116"/>
      <c r="IS318" s="116"/>
      <c r="IT318" s="116"/>
      <c r="IU318" s="116"/>
      <c r="IV318" s="116"/>
    </row>
    <row r="319" spans="1:256" ht="31.2" customHeight="1">
      <c r="B319" s="101"/>
      <c r="C319" s="292">
        <v>2018</v>
      </c>
      <c r="D319" s="292"/>
      <c r="E319" s="105" t="s">
        <v>957</v>
      </c>
      <c r="F319" s="293" t="s">
        <v>956</v>
      </c>
      <c r="G319" s="293"/>
      <c r="H319" s="293"/>
      <c r="I319" s="105" t="s">
        <v>450</v>
      </c>
      <c r="J319" s="293" t="s">
        <v>17</v>
      </c>
      <c r="K319" s="293"/>
      <c r="L319" s="106" t="s">
        <v>29</v>
      </c>
      <c r="M319" s="106">
        <v>4</v>
      </c>
      <c r="N319" s="292" t="s">
        <v>19</v>
      </c>
      <c r="O319" s="292"/>
      <c r="P319" s="292"/>
      <c r="Q319" s="106" t="s">
        <v>18</v>
      </c>
      <c r="W319" s="122">
        <f t="shared" si="4"/>
        <v>0</v>
      </c>
    </row>
    <row r="320" spans="1:256" ht="31.2" customHeight="1">
      <c r="A320" s="116"/>
      <c r="B320" s="117"/>
      <c r="C320" s="294">
        <v>2018</v>
      </c>
      <c r="D320" s="294"/>
      <c r="E320" s="118" t="s">
        <v>955</v>
      </c>
      <c r="F320" s="295" t="s">
        <v>954</v>
      </c>
      <c r="G320" s="295"/>
      <c r="H320" s="295"/>
      <c r="I320" s="118" t="s">
        <v>450</v>
      </c>
      <c r="J320" s="295" t="s">
        <v>17</v>
      </c>
      <c r="K320" s="295"/>
      <c r="L320" s="119" t="s">
        <v>18</v>
      </c>
      <c r="M320" s="119">
        <v>3</v>
      </c>
      <c r="N320" s="294" t="s">
        <v>19</v>
      </c>
      <c r="O320" s="294"/>
      <c r="P320" s="294"/>
      <c r="Q320" s="119" t="s">
        <v>18</v>
      </c>
      <c r="R320" s="120"/>
      <c r="S320" s="120">
        <f>S321+S322</f>
        <v>0</v>
      </c>
      <c r="T320" s="120"/>
      <c r="U320" s="120"/>
      <c r="V320" s="120"/>
      <c r="W320" s="120">
        <f t="shared" si="4"/>
        <v>0</v>
      </c>
      <c r="X320" s="116"/>
      <c r="Y320" s="116"/>
      <c r="Z320" s="116"/>
      <c r="AA320" s="116"/>
      <c r="AB320" s="116"/>
      <c r="AC320" s="116"/>
      <c r="AD320" s="116"/>
      <c r="AE320" s="116"/>
      <c r="AF320" s="116"/>
      <c r="AG320" s="116"/>
      <c r="AH320" s="116"/>
      <c r="AI320" s="116"/>
      <c r="AJ320" s="116"/>
      <c r="AK320" s="116"/>
      <c r="AL320" s="116"/>
      <c r="AM320" s="116"/>
      <c r="AN320" s="116"/>
      <c r="AO320" s="116"/>
      <c r="AP320" s="116"/>
      <c r="AQ320" s="116"/>
      <c r="AR320" s="116"/>
      <c r="AS320" s="116"/>
      <c r="AT320" s="116"/>
      <c r="AU320" s="116"/>
      <c r="AV320" s="116"/>
      <c r="AW320" s="116"/>
      <c r="AX320" s="116"/>
      <c r="AY320" s="116"/>
      <c r="AZ320" s="116"/>
      <c r="BA320" s="116"/>
      <c r="BB320" s="116"/>
      <c r="BC320" s="116"/>
      <c r="BD320" s="116"/>
      <c r="BE320" s="116"/>
      <c r="BF320" s="116"/>
      <c r="BG320" s="116"/>
      <c r="BH320" s="116"/>
      <c r="BI320" s="116"/>
      <c r="BJ320" s="116"/>
      <c r="BK320" s="116"/>
      <c r="BL320" s="116"/>
      <c r="BM320" s="116"/>
      <c r="BN320" s="116"/>
      <c r="BO320" s="116"/>
      <c r="BP320" s="116"/>
      <c r="BQ320" s="116"/>
      <c r="BR320" s="116"/>
      <c r="BS320" s="116"/>
      <c r="BT320" s="116"/>
      <c r="BU320" s="116"/>
      <c r="BV320" s="116"/>
      <c r="BW320" s="116"/>
      <c r="BX320" s="116"/>
      <c r="BY320" s="116"/>
      <c r="BZ320" s="116"/>
      <c r="CA320" s="116"/>
      <c r="CB320" s="116"/>
      <c r="CC320" s="116"/>
      <c r="CD320" s="116"/>
      <c r="CE320" s="116"/>
      <c r="CF320" s="116"/>
      <c r="CG320" s="116"/>
      <c r="CH320" s="116"/>
      <c r="CI320" s="116"/>
      <c r="CJ320" s="116"/>
      <c r="CK320" s="116"/>
      <c r="CL320" s="116"/>
      <c r="CM320" s="116"/>
      <c r="CN320" s="116"/>
      <c r="CO320" s="116"/>
      <c r="CP320" s="116"/>
      <c r="CQ320" s="116"/>
      <c r="CR320" s="116"/>
      <c r="CS320" s="116"/>
      <c r="CT320" s="116"/>
      <c r="CU320" s="116"/>
      <c r="CV320" s="116"/>
      <c r="CW320" s="116"/>
      <c r="CX320" s="116"/>
      <c r="CY320" s="116"/>
      <c r="CZ320" s="116"/>
      <c r="DA320" s="116"/>
      <c r="DB320" s="116"/>
      <c r="DC320" s="116"/>
      <c r="DD320" s="116"/>
      <c r="DE320" s="116"/>
      <c r="DF320" s="116"/>
      <c r="DG320" s="116"/>
      <c r="DH320" s="116"/>
      <c r="DI320" s="116"/>
      <c r="DJ320" s="116"/>
      <c r="DK320" s="116"/>
      <c r="DL320" s="116"/>
      <c r="DM320" s="116"/>
      <c r="DN320" s="116"/>
      <c r="DO320" s="116"/>
      <c r="DP320" s="116"/>
      <c r="DQ320" s="116"/>
      <c r="DR320" s="116"/>
      <c r="DS320" s="116"/>
      <c r="DT320" s="116"/>
      <c r="DU320" s="116"/>
      <c r="DV320" s="116"/>
      <c r="DW320" s="116"/>
      <c r="DX320" s="116"/>
      <c r="DY320" s="116"/>
      <c r="DZ320" s="116"/>
      <c r="EA320" s="116"/>
      <c r="EB320" s="116"/>
      <c r="EC320" s="116"/>
      <c r="ED320" s="116"/>
      <c r="EE320" s="116"/>
      <c r="EF320" s="116"/>
      <c r="EG320" s="116"/>
      <c r="EH320" s="116"/>
      <c r="EI320" s="116"/>
      <c r="EJ320" s="116"/>
      <c r="EK320" s="116"/>
      <c r="EL320" s="116"/>
      <c r="EM320" s="116"/>
      <c r="EN320" s="116"/>
      <c r="EO320" s="116"/>
      <c r="EP320" s="116"/>
      <c r="EQ320" s="116"/>
      <c r="ER320" s="116"/>
      <c r="ES320" s="116"/>
      <c r="ET320" s="116"/>
      <c r="EU320" s="116"/>
      <c r="EV320" s="116"/>
      <c r="EW320" s="116"/>
      <c r="EX320" s="116"/>
      <c r="EY320" s="116"/>
      <c r="EZ320" s="116"/>
      <c r="FA320" s="116"/>
      <c r="FB320" s="116"/>
      <c r="FC320" s="116"/>
      <c r="FD320" s="116"/>
      <c r="FE320" s="116"/>
      <c r="FF320" s="116"/>
      <c r="FG320" s="116"/>
      <c r="FH320" s="116"/>
      <c r="FI320" s="116"/>
      <c r="FJ320" s="116"/>
      <c r="FK320" s="116"/>
      <c r="FL320" s="116"/>
      <c r="FM320" s="116"/>
      <c r="FN320" s="116"/>
      <c r="FO320" s="116"/>
      <c r="FP320" s="116"/>
      <c r="FQ320" s="116"/>
      <c r="FR320" s="116"/>
      <c r="FS320" s="116"/>
      <c r="FT320" s="116"/>
      <c r="FU320" s="116"/>
      <c r="FV320" s="116"/>
      <c r="FW320" s="116"/>
      <c r="FX320" s="116"/>
      <c r="FY320" s="116"/>
      <c r="FZ320" s="116"/>
      <c r="GA320" s="116"/>
      <c r="GB320" s="116"/>
      <c r="GC320" s="116"/>
      <c r="GD320" s="116"/>
      <c r="GE320" s="116"/>
      <c r="GF320" s="116"/>
      <c r="GG320" s="116"/>
      <c r="GH320" s="116"/>
      <c r="GI320" s="116"/>
      <c r="GJ320" s="116"/>
      <c r="GK320" s="116"/>
      <c r="GL320" s="116"/>
      <c r="GM320" s="116"/>
      <c r="GN320" s="116"/>
      <c r="GO320" s="116"/>
      <c r="GP320" s="116"/>
      <c r="GQ320" s="116"/>
      <c r="GR320" s="116"/>
      <c r="GS320" s="116"/>
      <c r="GT320" s="116"/>
      <c r="GU320" s="116"/>
      <c r="GV320" s="116"/>
      <c r="GW320" s="116"/>
      <c r="GX320" s="116"/>
      <c r="GY320" s="116"/>
      <c r="GZ320" s="116"/>
      <c r="HA320" s="116"/>
      <c r="HB320" s="116"/>
      <c r="HC320" s="116"/>
      <c r="HD320" s="116"/>
      <c r="HE320" s="116"/>
      <c r="HF320" s="116"/>
      <c r="HG320" s="116"/>
      <c r="HH320" s="116"/>
      <c r="HI320" s="116"/>
      <c r="HJ320" s="116"/>
      <c r="HK320" s="116"/>
      <c r="HL320" s="116"/>
      <c r="HM320" s="116"/>
      <c r="HN320" s="116"/>
      <c r="HO320" s="116"/>
      <c r="HP320" s="116"/>
      <c r="HQ320" s="116"/>
      <c r="HR320" s="116"/>
      <c r="HS320" s="116"/>
      <c r="HT320" s="116"/>
      <c r="HU320" s="116"/>
      <c r="HV320" s="116"/>
      <c r="HW320" s="116"/>
      <c r="HX320" s="116"/>
      <c r="HY320" s="116"/>
      <c r="HZ320" s="116"/>
      <c r="IA320" s="116"/>
      <c r="IB320" s="116"/>
      <c r="IC320" s="116"/>
      <c r="ID320" s="116"/>
      <c r="IE320" s="116"/>
      <c r="IF320" s="116"/>
      <c r="IG320" s="116"/>
      <c r="IH320" s="116"/>
      <c r="II320" s="116"/>
      <c r="IJ320" s="116"/>
      <c r="IK320" s="116"/>
      <c r="IL320" s="116"/>
      <c r="IM320" s="116"/>
      <c r="IN320" s="116"/>
      <c r="IO320" s="116"/>
      <c r="IP320" s="116"/>
      <c r="IQ320" s="116"/>
      <c r="IR320" s="116"/>
      <c r="IS320" s="116"/>
      <c r="IT320" s="116"/>
      <c r="IU320" s="116"/>
      <c r="IV320" s="116"/>
    </row>
    <row r="321" spans="1:256" ht="31.2" customHeight="1">
      <c r="B321" s="101"/>
      <c r="C321" s="292">
        <v>2018</v>
      </c>
      <c r="D321" s="292"/>
      <c r="E321" s="105" t="s">
        <v>953</v>
      </c>
      <c r="F321" s="293" t="s">
        <v>952</v>
      </c>
      <c r="G321" s="293"/>
      <c r="H321" s="293"/>
      <c r="I321" s="105" t="s">
        <v>450</v>
      </c>
      <c r="J321" s="293" t="s">
        <v>17</v>
      </c>
      <c r="K321" s="293"/>
      <c r="L321" s="106" t="s">
        <v>29</v>
      </c>
      <c r="M321" s="106">
        <v>4</v>
      </c>
      <c r="N321" s="292" t="s">
        <v>19</v>
      </c>
      <c r="O321" s="292"/>
      <c r="P321" s="292"/>
      <c r="Q321" s="106" t="s">
        <v>18</v>
      </c>
      <c r="W321" s="122">
        <f t="shared" si="4"/>
        <v>0</v>
      </c>
    </row>
    <row r="322" spans="1:256" ht="31.2" customHeight="1">
      <c r="B322" s="101"/>
      <c r="C322" s="292">
        <v>2018</v>
      </c>
      <c r="D322" s="292"/>
      <c r="E322" s="105" t="s">
        <v>951</v>
      </c>
      <c r="F322" s="293" t="s">
        <v>950</v>
      </c>
      <c r="G322" s="293"/>
      <c r="H322" s="293"/>
      <c r="I322" s="105" t="s">
        <v>450</v>
      </c>
      <c r="J322" s="293" t="s">
        <v>17</v>
      </c>
      <c r="K322" s="293"/>
      <c r="L322" s="106" t="s">
        <v>29</v>
      </c>
      <c r="M322" s="106">
        <v>4</v>
      </c>
      <c r="N322" s="292" t="s">
        <v>19</v>
      </c>
      <c r="O322" s="292"/>
      <c r="P322" s="292"/>
      <c r="Q322" s="106" t="s">
        <v>18</v>
      </c>
      <c r="W322" s="122">
        <f t="shared" si="4"/>
        <v>0</v>
      </c>
    </row>
    <row r="323" spans="1:256" ht="31.2" customHeight="1">
      <c r="A323" s="116"/>
      <c r="B323" s="117"/>
      <c r="C323" s="294">
        <v>2018</v>
      </c>
      <c r="D323" s="294"/>
      <c r="E323" s="118" t="s">
        <v>949</v>
      </c>
      <c r="F323" s="295" t="s">
        <v>948</v>
      </c>
      <c r="G323" s="295"/>
      <c r="H323" s="295"/>
      <c r="I323" s="118" t="s">
        <v>450</v>
      </c>
      <c r="J323" s="295" t="s">
        <v>17</v>
      </c>
      <c r="K323" s="295"/>
      <c r="L323" s="119" t="s">
        <v>18</v>
      </c>
      <c r="M323" s="119">
        <v>3</v>
      </c>
      <c r="N323" s="294" t="s">
        <v>19</v>
      </c>
      <c r="O323" s="294"/>
      <c r="P323" s="294"/>
      <c r="Q323" s="119" t="s">
        <v>18</v>
      </c>
      <c r="R323" s="120"/>
      <c r="S323" s="120">
        <f>S324+S326+S325</f>
        <v>2.9</v>
      </c>
      <c r="T323" s="120">
        <v>26.9</v>
      </c>
      <c r="U323" s="120"/>
      <c r="V323" s="120">
        <f>V324+V325+V326</f>
        <v>0</v>
      </c>
      <c r="W323" s="120">
        <f t="shared" si="4"/>
        <v>29.799999999999997</v>
      </c>
      <c r="X323" s="116"/>
      <c r="Y323" s="116"/>
      <c r="Z323" s="116"/>
      <c r="AA323" s="116"/>
      <c r="AB323" s="116"/>
      <c r="AC323" s="116"/>
      <c r="AD323" s="116"/>
      <c r="AE323" s="116"/>
      <c r="AF323" s="116"/>
      <c r="AG323" s="116"/>
      <c r="AH323" s="116"/>
      <c r="AI323" s="116"/>
      <c r="AJ323" s="116"/>
      <c r="AK323" s="116"/>
      <c r="AL323" s="116"/>
      <c r="AM323" s="116"/>
      <c r="AN323" s="116"/>
      <c r="AO323" s="116"/>
      <c r="AP323" s="116"/>
      <c r="AQ323" s="116"/>
      <c r="AR323" s="116"/>
      <c r="AS323" s="116"/>
      <c r="AT323" s="116"/>
      <c r="AU323" s="116"/>
      <c r="AV323" s="116"/>
      <c r="AW323" s="116"/>
      <c r="AX323" s="116"/>
      <c r="AY323" s="116"/>
      <c r="AZ323" s="116"/>
      <c r="BA323" s="116"/>
      <c r="BB323" s="116"/>
      <c r="BC323" s="116"/>
      <c r="BD323" s="116"/>
      <c r="BE323" s="116"/>
      <c r="BF323" s="116"/>
      <c r="BG323" s="116"/>
      <c r="BH323" s="116"/>
      <c r="BI323" s="116"/>
      <c r="BJ323" s="116"/>
      <c r="BK323" s="116"/>
      <c r="BL323" s="116"/>
      <c r="BM323" s="116"/>
      <c r="BN323" s="116"/>
      <c r="BO323" s="116"/>
      <c r="BP323" s="116"/>
      <c r="BQ323" s="116"/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6"/>
      <c r="CB323" s="116"/>
      <c r="CC323" s="116"/>
      <c r="CD323" s="116"/>
      <c r="CE323" s="116"/>
      <c r="CF323" s="116"/>
      <c r="CG323" s="116"/>
      <c r="CH323" s="116"/>
      <c r="CI323" s="116"/>
      <c r="CJ323" s="116"/>
      <c r="CK323" s="116"/>
      <c r="CL323" s="116"/>
      <c r="CM323" s="116"/>
      <c r="CN323" s="116"/>
      <c r="CO323" s="116"/>
      <c r="CP323" s="116"/>
      <c r="CQ323" s="116"/>
      <c r="CR323" s="116"/>
      <c r="CS323" s="116"/>
      <c r="CT323" s="116"/>
      <c r="CU323" s="116"/>
      <c r="CV323" s="116"/>
      <c r="CW323" s="116"/>
      <c r="CX323" s="116"/>
      <c r="CY323" s="116"/>
      <c r="CZ323" s="116"/>
      <c r="DA323" s="116"/>
      <c r="DB323" s="116"/>
      <c r="DC323" s="116"/>
      <c r="DD323" s="116"/>
      <c r="DE323" s="116"/>
      <c r="DF323" s="116"/>
      <c r="DG323" s="116"/>
      <c r="DH323" s="116"/>
      <c r="DI323" s="116"/>
      <c r="DJ323" s="116"/>
      <c r="DK323" s="116"/>
      <c r="DL323" s="116"/>
      <c r="DM323" s="116"/>
      <c r="DN323" s="116"/>
      <c r="DO323" s="116"/>
      <c r="DP323" s="116"/>
      <c r="DQ323" s="116"/>
      <c r="DR323" s="116"/>
      <c r="DS323" s="116"/>
      <c r="DT323" s="116"/>
      <c r="DU323" s="116"/>
      <c r="DV323" s="116"/>
      <c r="DW323" s="116"/>
      <c r="DX323" s="116"/>
      <c r="DY323" s="116"/>
      <c r="DZ323" s="116"/>
      <c r="EA323" s="116"/>
      <c r="EB323" s="116"/>
      <c r="EC323" s="116"/>
      <c r="ED323" s="116"/>
      <c r="EE323" s="116"/>
      <c r="EF323" s="116"/>
      <c r="EG323" s="116"/>
      <c r="EH323" s="116"/>
      <c r="EI323" s="116"/>
      <c r="EJ323" s="116"/>
      <c r="EK323" s="116"/>
      <c r="EL323" s="116"/>
      <c r="EM323" s="116"/>
      <c r="EN323" s="116"/>
      <c r="EO323" s="116"/>
      <c r="EP323" s="116"/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6"/>
      <c r="FA323" s="116"/>
      <c r="FB323" s="116"/>
      <c r="FC323" s="116"/>
      <c r="FD323" s="116"/>
      <c r="FE323" s="116"/>
      <c r="FF323" s="116"/>
      <c r="FG323" s="116"/>
      <c r="FH323" s="116"/>
      <c r="FI323" s="116"/>
      <c r="FJ323" s="116"/>
      <c r="FK323" s="116"/>
      <c r="FL323" s="116"/>
      <c r="FM323" s="116"/>
      <c r="FN323" s="116"/>
      <c r="FO323" s="116"/>
      <c r="FP323" s="116"/>
      <c r="FQ323" s="116"/>
      <c r="FR323" s="116"/>
      <c r="FS323" s="116"/>
      <c r="FT323" s="116"/>
      <c r="FU323" s="116"/>
      <c r="FV323" s="116"/>
      <c r="FW323" s="116"/>
      <c r="FX323" s="116"/>
      <c r="FY323" s="116"/>
      <c r="FZ323" s="116"/>
      <c r="GA323" s="116"/>
      <c r="GB323" s="116"/>
      <c r="GC323" s="116"/>
      <c r="GD323" s="116"/>
      <c r="GE323" s="116"/>
      <c r="GF323" s="116"/>
      <c r="GG323" s="116"/>
      <c r="GH323" s="116"/>
      <c r="GI323" s="116"/>
      <c r="GJ323" s="116"/>
      <c r="GK323" s="116"/>
      <c r="GL323" s="116"/>
      <c r="GM323" s="116"/>
      <c r="GN323" s="116"/>
      <c r="GO323" s="116"/>
      <c r="GP323" s="116"/>
      <c r="GQ323" s="116"/>
      <c r="GR323" s="116"/>
      <c r="GS323" s="116"/>
      <c r="GT323" s="116"/>
      <c r="GU323" s="116"/>
      <c r="GV323" s="116"/>
      <c r="GW323" s="116"/>
      <c r="GX323" s="116"/>
      <c r="GY323" s="116"/>
      <c r="GZ323" s="116"/>
      <c r="HA323" s="116"/>
      <c r="HB323" s="116"/>
      <c r="HC323" s="116"/>
      <c r="HD323" s="116"/>
      <c r="HE323" s="116"/>
      <c r="HF323" s="116"/>
      <c r="HG323" s="116"/>
      <c r="HH323" s="116"/>
      <c r="HI323" s="116"/>
      <c r="HJ323" s="116"/>
      <c r="HK323" s="116"/>
      <c r="HL323" s="116"/>
      <c r="HM323" s="116"/>
      <c r="HN323" s="116"/>
      <c r="HO323" s="116"/>
      <c r="HP323" s="116"/>
      <c r="HQ323" s="116"/>
      <c r="HR323" s="116"/>
      <c r="HS323" s="116"/>
      <c r="HT323" s="116"/>
      <c r="HU323" s="116"/>
      <c r="HV323" s="116"/>
      <c r="HW323" s="116"/>
      <c r="HX323" s="116"/>
      <c r="HY323" s="116"/>
      <c r="HZ323" s="116"/>
      <c r="IA323" s="116"/>
      <c r="IB323" s="116"/>
      <c r="IC323" s="116"/>
      <c r="ID323" s="116"/>
      <c r="IE323" s="116"/>
      <c r="IF323" s="116"/>
      <c r="IG323" s="116"/>
      <c r="IH323" s="116"/>
      <c r="II323" s="116"/>
      <c r="IJ323" s="116"/>
      <c r="IK323" s="116"/>
      <c r="IL323" s="116"/>
      <c r="IM323" s="116"/>
      <c r="IN323" s="116"/>
      <c r="IO323" s="116"/>
      <c r="IP323" s="116"/>
      <c r="IQ323" s="116"/>
      <c r="IR323" s="116"/>
      <c r="IS323" s="116"/>
      <c r="IT323" s="116"/>
      <c r="IU323" s="116"/>
      <c r="IV323" s="116"/>
    </row>
    <row r="324" spans="1:256" ht="31.2" customHeight="1">
      <c r="B324" s="101"/>
      <c r="C324" s="292">
        <v>2018</v>
      </c>
      <c r="D324" s="292"/>
      <c r="E324" s="105" t="s">
        <v>947</v>
      </c>
      <c r="F324" s="293" t="s">
        <v>946</v>
      </c>
      <c r="G324" s="293"/>
      <c r="H324" s="293"/>
      <c r="I324" s="105" t="s">
        <v>450</v>
      </c>
      <c r="J324" s="293" t="s">
        <v>17</v>
      </c>
      <c r="K324" s="293"/>
      <c r="L324" s="106" t="s">
        <v>29</v>
      </c>
      <c r="M324" s="106">
        <v>4</v>
      </c>
      <c r="N324" s="292" t="s">
        <v>19</v>
      </c>
      <c r="O324" s="292"/>
      <c r="P324" s="292"/>
      <c r="Q324" s="106" t="s">
        <v>18</v>
      </c>
      <c r="W324" s="122">
        <f t="shared" ref="W324:W387" si="5">R324+S324+T324+U324+V324</f>
        <v>0</v>
      </c>
    </row>
    <row r="325" spans="1:256" ht="31.2" customHeight="1">
      <c r="B325" s="101"/>
      <c r="C325" s="292">
        <v>2018</v>
      </c>
      <c r="D325" s="292"/>
      <c r="E325" s="105" t="s">
        <v>945</v>
      </c>
      <c r="F325" s="293" t="s">
        <v>944</v>
      </c>
      <c r="G325" s="293"/>
      <c r="H325" s="293"/>
      <c r="I325" s="105" t="s">
        <v>450</v>
      </c>
      <c r="J325" s="293" t="s">
        <v>17</v>
      </c>
      <c r="K325" s="293"/>
      <c r="L325" s="106" t="s">
        <v>29</v>
      </c>
      <c r="M325" s="106">
        <v>4</v>
      </c>
      <c r="N325" s="292" t="s">
        <v>19</v>
      </c>
      <c r="O325" s="292"/>
      <c r="P325" s="292"/>
      <c r="Q325" s="106" t="s">
        <v>18</v>
      </c>
      <c r="S325" s="122">
        <v>2.9</v>
      </c>
      <c r="T325" s="122">
        <v>26.9</v>
      </c>
      <c r="W325" s="122">
        <f t="shared" si="4"/>
        <v>29.799999999999997</v>
      </c>
    </row>
    <row r="326" spans="1:256" ht="31.2" customHeight="1">
      <c r="B326" s="101"/>
      <c r="C326" s="292">
        <v>2018</v>
      </c>
      <c r="D326" s="292"/>
      <c r="E326" s="105" t="s">
        <v>943</v>
      </c>
      <c r="F326" s="293" t="s">
        <v>942</v>
      </c>
      <c r="G326" s="293"/>
      <c r="H326" s="293"/>
      <c r="I326" s="105" t="s">
        <v>450</v>
      </c>
      <c r="J326" s="293" t="s">
        <v>17</v>
      </c>
      <c r="K326" s="293"/>
      <c r="L326" s="106" t="s">
        <v>29</v>
      </c>
      <c r="M326" s="106">
        <v>4</v>
      </c>
      <c r="N326" s="292" t="s">
        <v>19</v>
      </c>
      <c r="O326" s="292"/>
      <c r="P326" s="292"/>
      <c r="Q326" s="106" t="s">
        <v>18</v>
      </c>
      <c r="W326" s="122">
        <f t="shared" si="5"/>
        <v>0</v>
      </c>
    </row>
    <row r="327" spans="1:256" ht="31.2" customHeight="1">
      <c r="A327" s="116"/>
      <c r="B327" s="117"/>
      <c r="C327" s="294">
        <v>2018</v>
      </c>
      <c r="D327" s="294"/>
      <c r="E327" s="118" t="s">
        <v>941</v>
      </c>
      <c r="F327" s="295" t="s">
        <v>940</v>
      </c>
      <c r="G327" s="295"/>
      <c r="H327" s="295"/>
      <c r="I327" s="118" t="s">
        <v>450</v>
      </c>
      <c r="J327" s="295" t="s">
        <v>17</v>
      </c>
      <c r="K327" s="295"/>
      <c r="L327" s="119" t="s">
        <v>18</v>
      </c>
      <c r="M327" s="119">
        <v>3</v>
      </c>
      <c r="N327" s="294" t="s">
        <v>19</v>
      </c>
      <c r="O327" s="294"/>
      <c r="P327" s="294"/>
      <c r="Q327" s="119" t="s">
        <v>18</v>
      </c>
      <c r="R327" s="120"/>
      <c r="S327" s="120">
        <f>S328+S329</f>
        <v>0</v>
      </c>
      <c r="T327" s="120"/>
      <c r="U327" s="120"/>
      <c r="V327" s="120"/>
      <c r="W327" s="120">
        <f t="shared" si="5"/>
        <v>0</v>
      </c>
      <c r="X327" s="116"/>
      <c r="Y327" s="116"/>
      <c r="Z327" s="116"/>
      <c r="AA327" s="116"/>
      <c r="AB327" s="116"/>
      <c r="AC327" s="116"/>
      <c r="AD327" s="116"/>
      <c r="AE327" s="116"/>
      <c r="AF327" s="116"/>
      <c r="AG327" s="116"/>
      <c r="AH327" s="116"/>
      <c r="AI327" s="116"/>
      <c r="AJ327" s="116"/>
      <c r="AK327" s="116"/>
      <c r="AL327" s="116"/>
      <c r="AM327" s="116"/>
      <c r="AN327" s="116"/>
      <c r="AO327" s="116"/>
      <c r="AP327" s="116"/>
      <c r="AQ327" s="116"/>
      <c r="AR327" s="116"/>
      <c r="AS327" s="116"/>
      <c r="AT327" s="116"/>
      <c r="AU327" s="116"/>
      <c r="AV327" s="116"/>
      <c r="AW327" s="116"/>
      <c r="AX327" s="116"/>
      <c r="AY327" s="116"/>
      <c r="AZ327" s="116"/>
      <c r="BA327" s="116"/>
      <c r="BB327" s="116"/>
      <c r="BC327" s="116"/>
      <c r="BD327" s="116"/>
      <c r="BE327" s="116"/>
      <c r="BF327" s="116"/>
      <c r="BG327" s="116"/>
      <c r="BH327" s="116"/>
      <c r="BI327" s="116"/>
      <c r="BJ327" s="116"/>
      <c r="BK327" s="116"/>
      <c r="BL327" s="116"/>
      <c r="BM327" s="116"/>
      <c r="BN327" s="116"/>
      <c r="BO327" s="116"/>
      <c r="BP327" s="116"/>
      <c r="BQ327" s="116"/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6"/>
      <c r="CB327" s="116"/>
      <c r="CC327" s="116"/>
      <c r="CD327" s="116"/>
      <c r="CE327" s="116"/>
      <c r="CF327" s="116"/>
      <c r="CG327" s="116"/>
      <c r="CH327" s="116"/>
      <c r="CI327" s="116"/>
      <c r="CJ327" s="116"/>
      <c r="CK327" s="116"/>
      <c r="CL327" s="116"/>
      <c r="CM327" s="116"/>
      <c r="CN327" s="116"/>
      <c r="CO327" s="116"/>
      <c r="CP327" s="116"/>
      <c r="CQ327" s="116"/>
      <c r="CR327" s="116"/>
      <c r="CS327" s="116"/>
      <c r="CT327" s="116"/>
      <c r="CU327" s="116"/>
      <c r="CV327" s="116"/>
      <c r="CW327" s="116"/>
      <c r="CX327" s="116"/>
      <c r="CY327" s="116"/>
      <c r="CZ327" s="116"/>
      <c r="DA327" s="116"/>
      <c r="DB327" s="116"/>
      <c r="DC327" s="116"/>
      <c r="DD327" s="116"/>
      <c r="DE327" s="116"/>
      <c r="DF327" s="116"/>
      <c r="DG327" s="116"/>
      <c r="DH327" s="116"/>
      <c r="DI327" s="116"/>
      <c r="DJ327" s="116"/>
      <c r="DK327" s="116"/>
      <c r="DL327" s="116"/>
      <c r="DM327" s="116"/>
      <c r="DN327" s="116"/>
      <c r="DO327" s="116"/>
      <c r="DP327" s="116"/>
      <c r="DQ327" s="116"/>
      <c r="DR327" s="116"/>
      <c r="DS327" s="116"/>
      <c r="DT327" s="116"/>
      <c r="DU327" s="116"/>
      <c r="DV327" s="116"/>
      <c r="DW327" s="116"/>
      <c r="DX327" s="116"/>
      <c r="DY327" s="116"/>
      <c r="DZ327" s="116"/>
      <c r="EA327" s="116"/>
      <c r="EB327" s="116"/>
      <c r="EC327" s="116"/>
      <c r="ED327" s="116"/>
      <c r="EE327" s="116"/>
      <c r="EF327" s="116"/>
      <c r="EG327" s="116"/>
      <c r="EH327" s="116"/>
      <c r="EI327" s="116"/>
      <c r="EJ327" s="116"/>
      <c r="EK327" s="116"/>
      <c r="EL327" s="116"/>
      <c r="EM327" s="116"/>
      <c r="EN327" s="116"/>
      <c r="EO327" s="116"/>
      <c r="EP327" s="116"/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6"/>
      <c r="FA327" s="116"/>
      <c r="FB327" s="116"/>
      <c r="FC327" s="116"/>
      <c r="FD327" s="116"/>
      <c r="FE327" s="116"/>
      <c r="FF327" s="116"/>
      <c r="FG327" s="116"/>
      <c r="FH327" s="116"/>
      <c r="FI327" s="116"/>
      <c r="FJ327" s="116"/>
      <c r="FK327" s="116"/>
      <c r="FL327" s="116"/>
      <c r="FM327" s="116"/>
      <c r="FN327" s="116"/>
      <c r="FO327" s="116"/>
      <c r="FP327" s="116"/>
      <c r="FQ327" s="116"/>
      <c r="FR327" s="116"/>
      <c r="FS327" s="116"/>
      <c r="FT327" s="116"/>
      <c r="FU327" s="116"/>
      <c r="FV327" s="116"/>
      <c r="FW327" s="116"/>
      <c r="FX327" s="116"/>
      <c r="FY327" s="116"/>
      <c r="FZ327" s="116"/>
      <c r="GA327" s="116"/>
      <c r="GB327" s="116"/>
      <c r="GC327" s="116"/>
      <c r="GD327" s="116"/>
      <c r="GE327" s="116"/>
      <c r="GF327" s="116"/>
      <c r="GG327" s="116"/>
      <c r="GH327" s="116"/>
      <c r="GI327" s="116"/>
      <c r="GJ327" s="116"/>
      <c r="GK327" s="116"/>
      <c r="GL327" s="116"/>
      <c r="GM327" s="116"/>
      <c r="GN327" s="116"/>
      <c r="GO327" s="116"/>
      <c r="GP327" s="116"/>
      <c r="GQ327" s="116"/>
      <c r="GR327" s="116"/>
      <c r="GS327" s="116"/>
      <c r="GT327" s="116"/>
      <c r="GU327" s="116"/>
      <c r="GV327" s="116"/>
      <c r="GW327" s="116"/>
      <c r="GX327" s="116"/>
      <c r="GY327" s="116"/>
      <c r="GZ327" s="116"/>
      <c r="HA327" s="116"/>
      <c r="HB327" s="116"/>
      <c r="HC327" s="116"/>
      <c r="HD327" s="116"/>
      <c r="HE327" s="116"/>
      <c r="HF327" s="116"/>
      <c r="HG327" s="116"/>
      <c r="HH327" s="116"/>
      <c r="HI327" s="116"/>
      <c r="HJ327" s="116"/>
      <c r="HK327" s="116"/>
      <c r="HL327" s="116"/>
      <c r="HM327" s="116"/>
      <c r="HN327" s="116"/>
      <c r="HO327" s="116"/>
      <c r="HP327" s="116"/>
      <c r="HQ327" s="116"/>
      <c r="HR327" s="116"/>
      <c r="HS327" s="116"/>
      <c r="HT327" s="116"/>
      <c r="HU327" s="116"/>
      <c r="HV327" s="116"/>
      <c r="HW327" s="116"/>
      <c r="HX327" s="116"/>
      <c r="HY327" s="116"/>
      <c r="HZ327" s="116"/>
      <c r="IA327" s="116"/>
      <c r="IB327" s="116"/>
      <c r="IC327" s="116"/>
      <c r="ID327" s="116"/>
      <c r="IE327" s="116"/>
      <c r="IF327" s="116"/>
      <c r="IG327" s="116"/>
      <c r="IH327" s="116"/>
      <c r="II327" s="116"/>
      <c r="IJ327" s="116"/>
      <c r="IK327" s="116"/>
      <c r="IL327" s="116"/>
      <c r="IM327" s="116"/>
      <c r="IN327" s="116"/>
      <c r="IO327" s="116"/>
      <c r="IP327" s="116"/>
      <c r="IQ327" s="116"/>
      <c r="IR327" s="116"/>
      <c r="IS327" s="116"/>
      <c r="IT327" s="116"/>
      <c r="IU327" s="116"/>
      <c r="IV327" s="116"/>
    </row>
    <row r="328" spans="1:256" ht="31.2" customHeight="1">
      <c r="B328" s="101"/>
      <c r="C328" s="292">
        <v>2018</v>
      </c>
      <c r="D328" s="292"/>
      <c r="E328" s="105" t="s">
        <v>939</v>
      </c>
      <c r="F328" s="293" t="s">
        <v>938</v>
      </c>
      <c r="G328" s="293"/>
      <c r="H328" s="293"/>
      <c r="I328" s="105" t="s">
        <v>450</v>
      </c>
      <c r="J328" s="293" t="s">
        <v>17</v>
      </c>
      <c r="K328" s="293"/>
      <c r="L328" s="106" t="s">
        <v>29</v>
      </c>
      <c r="M328" s="106">
        <v>4</v>
      </c>
      <c r="N328" s="292" t="s">
        <v>19</v>
      </c>
      <c r="O328" s="292"/>
      <c r="P328" s="292"/>
      <c r="Q328" s="106" t="s">
        <v>18</v>
      </c>
      <c r="W328" s="122">
        <f t="shared" si="5"/>
        <v>0</v>
      </c>
    </row>
    <row r="329" spans="1:256" ht="31.2" customHeight="1">
      <c r="B329" s="101"/>
      <c r="C329" s="292">
        <v>2018</v>
      </c>
      <c r="D329" s="292"/>
      <c r="E329" s="105" t="s">
        <v>937</v>
      </c>
      <c r="F329" s="293" t="s">
        <v>936</v>
      </c>
      <c r="G329" s="293"/>
      <c r="H329" s="293"/>
      <c r="I329" s="105" t="s">
        <v>450</v>
      </c>
      <c r="J329" s="293" t="s">
        <v>17</v>
      </c>
      <c r="K329" s="293"/>
      <c r="L329" s="106" t="s">
        <v>29</v>
      </c>
      <c r="M329" s="106">
        <v>4</v>
      </c>
      <c r="N329" s="292" t="s">
        <v>19</v>
      </c>
      <c r="O329" s="292"/>
      <c r="P329" s="292"/>
      <c r="Q329" s="106" t="s">
        <v>18</v>
      </c>
      <c r="W329" s="122">
        <f t="shared" si="5"/>
        <v>0</v>
      </c>
    </row>
    <row r="330" spans="1:256" ht="31.2" customHeight="1">
      <c r="A330" s="116"/>
      <c r="B330" s="117"/>
      <c r="C330" s="294">
        <v>2018</v>
      </c>
      <c r="D330" s="294"/>
      <c r="E330" s="118" t="s">
        <v>935</v>
      </c>
      <c r="F330" s="295" t="s">
        <v>934</v>
      </c>
      <c r="G330" s="295"/>
      <c r="H330" s="295"/>
      <c r="I330" s="118" t="s">
        <v>450</v>
      </c>
      <c r="J330" s="295" t="s">
        <v>17</v>
      </c>
      <c r="K330" s="295"/>
      <c r="L330" s="119" t="s">
        <v>18</v>
      </c>
      <c r="M330" s="119">
        <v>3</v>
      </c>
      <c r="N330" s="294" t="s">
        <v>19</v>
      </c>
      <c r="O330" s="294"/>
      <c r="P330" s="294"/>
      <c r="Q330" s="119" t="s">
        <v>18</v>
      </c>
      <c r="R330" s="120"/>
      <c r="S330" s="120"/>
      <c r="T330" s="120"/>
      <c r="U330" s="120"/>
      <c r="V330" s="120"/>
      <c r="W330" s="120">
        <f t="shared" si="5"/>
        <v>0</v>
      </c>
      <c r="X330" s="116"/>
      <c r="Y330" s="116"/>
      <c r="Z330" s="116"/>
      <c r="AA330" s="116"/>
      <c r="AB330" s="116"/>
      <c r="AC330" s="116"/>
      <c r="AD330" s="116"/>
      <c r="AE330" s="116"/>
      <c r="AF330" s="116"/>
      <c r="AG330" s="116"/>
      <c r="AH330" s="116"/>
      <c r="AI330" s="116"/>
      <c r="AJ330" s="116"/>
      <c r="AK330" s="116"/>
      <c r="AL330" s="116"/>
      <c r="AM330" s="116"/>
      <c r="AN330" s="116"/>
      <c r="AO330" s="116"/>
      <c r="AP330" s="116"/>
      <c r="AQ330" s="116"/>
      <c r="AR330" s="116"/>
      <c r="AS330" s="116"/>
      <c r="AT330" s="116"/>
      <c r="AU330" s="116"/>
      <c r="AV330" s="116"/>
      <c r="AW330" s="116"/>
      <c r="AX330" s="116"/>
      <c r="AY330" s="116"/>
      <c r="AZ330" s="116"/>
      <c r="BA330" s="116"/>
      <c r="BB330" s="116"/>
      <c r="BC330" s="116"/>
      <c r="BD330" s="116"/>
      <c r="BE330" s="116"/>
      <c r="BF330" s="116"/>
      <c r="BG330" s="116"/>
      <c r="BH330" s="116"/>
      <c r="BI330" s="116"/>
      <c r="BJ330" s="116"/>
      <c r="BK330" s="116"/>
      <c r="BL330" s="116"/>
      <c r="BM330" s="116"/>
      <c r="BN330" s="116"/>
      <c r="BO330" s="116"/>
      <c r="BP330" s="116"/>
      <c r="BQ330" s="116"/>
      <c r="BR330" s="116"/>
      <c r="BS330" s="116"/>
      <c r="BT330" s="116"/>
      <c r="BU330" s="116"/>
      <c r="BV330" s="116"/>
      <c r="BW330" s="116"/>
      <c r="BX330" s="116"/>
      <c r="BY330" s="116"/>
      <c r="BZ330" s="116"/>
      <c r="CA330" s="116"/>
      <c r="CB330" s="116"/>
      <c r="CC330" s="116"/>
      <c r="CD330" s="116"/>
      <c r="CE330" s="116"/>
      <c r="CF330" s="116"/>
      <c r="CG330" s="116"/>
      <c r="CH330" s="116"/>
      <c r="CI330" s="116"/>
      <c r="CJ330" s="116"/>
      <c r="CK330" s="116"/>
      <c r="CL330" s="116"/>
      <c r="CM330" s="116"/>
      <c r="CN330" s="116"/>
      <c r="CO330" s="116"/>
      <c r="CP330" s="116"/>
      <c r="CQ330" s="116"/>
      <c r="CR330" s="116"/>
      <c r="CS330" s="116"/>
      <c r="CT330" s="116"/>
      <c r="CU330" s="116"/>
      <c r="CV330" s="116"/>
      <c r="CW330" s="116"/>
      <c r="CX330" s="116"/>
      <c r="CY330" s="116"/>
      <c r="CZ330" s="116"/>
      <c r="DA330" s="116"/>
      <c r="DB330" s="116"/>
      <c r="DC330" s="116"/>
      <c r="DD330" s="116"/>
      <c r="DE330" s="116"/>
      <c r="DF330" s="116"/>
      <c r="DG330" s="116"/>
      <c r="DH330" s="116"/>
      <c r="DI330" s="116"/>
      <c r="DJ330" s="116"/>
      <c r="DK330" s="116"/>
      <c r="DL330" s="116"/>
      <c r="DM330" s="116"/>
      <c r="DN330" s="116"/>
      <c r="DO330" s="116"/>
      <c r="DP330" s="116"/>
      <c r="DQ330" s="116"/>
      <c r="DR330" s="116"/>
      <c r="DS330" s="116"/>
      <c r="DT330" s="116"/>
      <c r="DU330" s="116"/>
      <c r="DV330" s="116"/>
      <c r="DW330" s="116"/>
      <c r="DX330" s="116"/>
      <c r="DY330" s="116"/>
      <c r="DZ330" s="116"/>
      <c r="EA330" s="116"/>
      <c r="EB330" s="116"/>
      <c r="EC330" s="116"/>
      <c r="ED330" s="116"/>
      <c r="EE330" s="116"/>
      <c r="EF330" s="116"/>
      <c r="EG330" s="116"/>
      <c r="EH330" s="116"/>
      <c r="EI330" s="116"/>
      <c r="EJ330" s="116"/>
      <c r="EK330" s="116"/>
      <c r="EL330" s="116"/>
      <c r="EM330" s="116"/>
      <c r="EN330" s="116"/>
      <c r="EO330" s="116"/>
      <c r="EP330" s="116"/>
      <c r="EQ330" s="116"/>
      <c r="ER330" s="116"/>
      <c r="ES330" s="116"/>
      <c r="ET330" s="116"/>
      <c r="EU330" s="116"/>
      <c r="EV330" s="116"/>
      <c r="EW330" s="116"/>
      <c r="EX330" s="116"/>
      <c r="EY330" s="116"/>
      <c r="EZ330" s="116"/>
      <c r="FA330" s="116"/>
      <c r="FB330" s="116"/>
      <c r="FC330" s="116"/>
      <c r="FD330" s="116"/>
      <c r="FE330" s="116"/>
      <c r="FF330" s="116"/>
      <c r="FG330" s="116"/>
      <c r="FH330" s="116"/>
      <c r="FI330" s="116"/>
      <c r="FJ330" s="116"/>
      <c r="FK330" s="116"/>
      <c r="FL330" s="116"/>
      <c r="FM330" s="116"/>
      <c r="FN330" s="116"/>
      <c r="FO330" s="116"/>
      <c r="FP330" s="116"/>
      <c r="FQ330" s="116"/>
      <c r="FR330" s="116"/>
      <c r="FS330" s="116"/>
      <c r="FT330" s="116"/>
      <c r="FU330" s="116"/>
      <c r="FV330" s="116"/>
      <c r="FW330" s="116"/>
      <c r="FX330" s="116"/>
      <c r="FY330" s="116"/>
      <c r="FZ330" s="116"/>
      <c r="GA330" s="116"/>
      <c r="GB330" s="116"/>
      <c r="GC330" s="116"/>
      <c r="GD330" s="116"/>
      <c r="GE330" s="116"/>
      <c r="GF330" s="116"/>
      <c r="GG330" s="116"/>
      <c r="GH330" s="116"/>
      <c r="GI330" s="116"/>
      <c r="GJ330" s="116"/>
      <c r="GK330" s="116"/>
      <c r="GL330" s="116"/>
      <c r="GM330" s="116"/>
      <c r="GN330" s="116"/>
      <c r="GO330" s="116"/>
      <c r="GP330" s="116"/>
      <c r="GQ330" s="116"/>
      <c r="GR330" s="116"/>
      <c r="GS330" s="116"/>
      <c r="GT330" s="116"/>
      <c r="GU330" s="116"/>
      <c r="GV330" s="116"/>
      <c r="GW330" s="116"/>
      <c r="GX330" s="116"/>
      <c r="GY330" s="116"/>
      <c r="GZ330" s="116"/>
      <c r="HA330" s="116"/>
      <c r="HB330" s="116"/>
      <c r="HC330" s="116"/>
      <c r="HD330" s="116"/>
      <c r="HE330" s="116"/>
      <c r="HF330" s="116"/>
      <c r="HG330" s="116"/>
      <c r="HH330" s="116"/>
      <c r="HI330" s="116"/>
      <c r="HJ330" s="116"/>
      <c r="HK330" s="116"/>
      <c r="HL330" s="116"/>
      <c r="HM330" s="116"/>
      <c r="HN330" s="116"/>
      <c r="HO330" s="116"/>
      <c r="HP330" s="116"/>
      <c r="HQ330" s="116"/>
      <c r="HR330" s="116"/>
      <c r="HS330" s="116"/>
      <c r="HT330" s="116"/>
      <c r="HU330" s="116"/>
      <c r="HV330" s="116"/>
      <c r="HW330" s="116"/>
      <c r="HX330" s="116"/>
      <c r="HY330" s="116"/>
      <c r="HZ330" s="116"/>
      <c r="IA330" s="116"/>
      <c r="IB330" s="116"/>
      <c r="IC330" s="116"/>
      <c r="ID330" s="116"/>
      <c r="IE330" s="116"/>
      <c r="IF330" s="116"/>
      <c r="IG330" s="116"/>
      <c r="IH330" s="116"/>
      <c r="II330" s="116"/>
      <c r="IJ330" s="116"/>
      <c r="IK330" s="116"/>
      <c r="IL330" s="116"/>
      <c r="IM330" s="116"/>
      <c r="IN330" s="116"/>
      <c r="IO330" s="116"/>
      <c r="IP330" s="116"/>
      <c r="IQ330" s="116"/>
      <c r="IR330" s="116"/>
      <c r="IS330" s="116"/>
      <c r="IT330" s="116"/>
      <c r="IU330" s="116"/>
      <c r="IV330" s="116"/>
    </row>
    <row r="331" spans="1:256" ht="31.2" customHeight="1">
      <c r="B331" s="101"/>
      <c r="C331" s="292">
        <v>2018</v>
      </c>
      <c r="D331" s="292"/>
      <c r="E331" s="105" t="s">
        <v>933</v>
      </c>
      <c r="F331" s="293" t="s">
        <v>932</v>
      </c>
      <c r="G331" s="293"/>
      <c r="H331" s="293"/>
      <c r="I331" s="105" t="s">
        <v>450</v>
      </c>
      <c r="J331" s="293" t="s">
        <v>17</v>
      </c>
      <c r="K331" s="293"/>
      <c r="L331" s="106" t="s">
        <v>29</v>
      </c>
      <c r="M331" s="106">
        <v>4</v>
      </c>
      <c r="N331" s="292" t="s">
        <v>19</v>
      </c>
      <c r="O331" s="292"/>
      <c r="P331" s="292"/>
      <c r="Q331" s="106" t="s">
        <v>18</v>
      </c>
      <c r="W331" s="122">
        <f t="shared" si="5"/>
        <v>0</v>
      </c>
    </row>
    <row r="332" spans="1:256" ht="31.2" customHeight="1">
      <c r="A332" s="116"/>
      <c r="B332" s="117"/>
      <c r="C332" s="294">
        <v>2018</v>
      </c>
      <c r="D332" s="294"/>
      <c r="E332" s="118" t="s">
        <v>931</v>
      </c>
      <c r="F332" s="295" t="s">
        <v>930</v>
      </c>
      <c r="G332" s="295"/>
      <c r="H332" s="295"/>
      <c r="I332" s="118" t="s">
        <v>450</v>
      </c>
      <c r="J332" s="295" t="s">
        <v>17</v>
      </c>
      <c r="K332" s="295"/>
      <c r="L332" s="119" t="s">
        <v>18</v>
      </c>
      <c r="M332" s="119">
        <v>3</v>
      </c>
      <c r="N332" s="294" t="s">
        <v>19</v>
      </c>
      <c r="O332" s="294"/>
      <c r="P332" s="294"/>
      <c r="Q332" s="119" t="s">
        <v>18</v>
      </c>
      <c r="R332" s="120"/>
      <c r="S332" s="120"/>
      <c r="T332" s="120"/>
      <c r="U332" s="120"/>
      <c r="V332" s="120"/>
      <c r="W332" s="120">
        <f t="shared" si="5"/>
        <v>0</v>
      </c>
      <c r="X332" s="116"/>
      <c r="Y332" s="116"/>
      <c r="Z332" s="116"/>
      <c r="AA332" s="116"/>
      <c r="AB332" s="116"/>
      <c r="AC332" s="116"/>
      <c r="AD332" s="116"/>
      <c r="AE332" s="116"/>
      <c r="AF332" s="116"/>
      <c r="AG332" s="116"/>
      <c r="AH332" s="116"/>
      <c r="AI332" s="116"/>
      <c r="AJ332" s="116"/>
      <c r="AK332" s="116"/>
      <c r="AL332" s="116"/>
      <c r="AM332" s="116"/>
      <c r="AN332" s="116"/>
      <c r="AO332" s="116"/>
      <c r="AP332" s="116"/>
      <c r="AQ332" s="116"/>
      <c r="AR332" s="116"/>
      <c r="AS332" s="116"/>
      <c r="AT332" s="116"/>
      <c r="AU332" s="116"/>
      <c r="AV332" s="116"/>
      <c r="AW332" s="116"/>
      <c r="AX332" s="116"/>
      <c r="AY332" s="116"/>
      <c r="AZ332" s="116"/>
      <c r="BA332" s="116"/>
      <c r="BB332" s="116"/>
      <c r="BC332" s="116"/>
      <c r="BD332" s="116"/>
      <c r="BE332" s="116"/>
      <c r="BF332" s="116"/>
      <c r="BG332" s="116"/>
      <c r="BH332" s="116"/>
      <c r="BI332" s="116"/>
      <c r="BJ332" s="116"/>
      <c r="BK332" s="116"/>
      <c r="BL332" s="116"/>
      <c r="BM332" s="116"/>
      <c r="BN332" s="116"/>
      <c r="BO332" s="116"/>
      <c r="BP332" s="116"/>
      <c r="BQ332" s="116"/>
      <c r="BR332" s="116"/>
      <c r="BS332" s="116"/>
      <c r="BT332" s="116"/>
      <c r="BU332" s="116"/>
      <c r="BV332" s="116"/>
      <c r="BW332" s="116"/>
      <c r="BX332" s="116"/>
      <c r="BY332" s="116"/>
      <c r="BZ332" s="116"/>
      <c r="CA332" s="116"/>
      <c r="CB332" s="116"/>
      <c r="CC332" s="116"/>
      <c r="CD332" s="116"/>
      <c r="CE332" s="116"/>
      <c r="CF332" s="116"/>
      <c r="CG332" s="116"/>
      <c r="CH332" s="116"/>
      <c r="CI332" s="116"/>
      <c r="CJ332" s="116"/>
      <c r="CK332" s="116"/>
      <c r="CL332" s="116"/>
      <c r="CM332" s="116"/>
      <c r="CN332" s="116"/>
      <c r="CO332" s="116"/>
      <c r="CP332" s="116"/>
      <c r="CQ332" s="116"/>
      <c r="CR332" s="116"/>
      <c r="CS332" s="116"/>
      <c r="CT332" s="116"/>
      <c r="CU332" s="116"/>
      <c r="CV332" s="116"/>
      <c r="CW332" s="116"/>
      <c r="CX332" s="116"/>
      <c r="CY332" s="116"/>
      <c r="CZ332" s="116"/>
      <c r="DA332" s="116"/>
      <c r="DB332" s="116"/>
      <c r="DC332" s="116"/>
      <c r="DD332" s="116"/>
      <c r="DE332" s="116"/>
      <c r="DF332" s="116"/>
      <c r="DG332" s="116"/>
      <c r="DH332" s="116"/>
      <c r="DI332" s="116"/>
      <c r="DJ332" s="116"/>
      <c r="DK332" s="116"/>
      <c r="DL332" s="116"/>
      <c r="DM332" s="116"/>
      <c r="DN332" s="116"/>
      <c r="DO332" s="116"/>
      <c r="DP332" s="116"/>
      <c r="DQ332" s="116"/>
      <c r="DR332" s="116"/>
      <c r="DS332" s="116"/>
      <c r="DT332" s="116"/>
      <c r="DU332" s="116"/>
      <c r="DV332" s="116"/>
      <c r="DW332" s="116"/>
      <c r="DX332" s="116"/>
      <c r="DY332" s="116"/>
      <c r="DZ332" s="116"/>
      <c r="EA332" s="116"/>
      <c r="EB332" s="116"/>
      <c r="EC332" s="116"/>
      <c r="ED332" s="116"/>
      <c r="EE332" s="116"/>
      <c r="EF332" s="116"/>
      <c r="EG332" s="116"/>
      <c r="EH332" s="116"/>
      <c r="EI332" s="116"/>
      <c r="EJ332" s="116"/>
      <c r="EK332" s="116"/>
      <c r="EL332" s="116"/>
      <c r="EM332" s="116"/>
      <c r="EN332" s="116"/>
      <c r="EO332" s="116"/>
      <c r="EP332" s="116"/>
      <c r="EQ332" s="116"/>
      <c r="ER332" s="116"/>
      <c r="ES332" s="116"/>
      <c r="ET332" s="116"/>
      <c r="EU332" s="116"/>
      <c r="EV332" s="116"/>
      <c r="EW332" s="116"/>
      <c r="EX332" s="116"/>
      <c r="EY332" s="116"/>
      <c r="EZ332" s="116"/>
      <c r="FA332" s="116"/>
      <c r="FB332" s="116"/>
      <c r="FC332" s="116"/>
      <c r="FD332" s="116"/>
      <c r="FE332" s="116"/>
      <c r="FF332" s="116"/>
      <c r="FG332" s="116"/>
      <c r="FH332" s="116"/>
      <c r="FI332" s="116"/>
      <c r="FJ332" s="116"/>
      <c r="FK332" s="116"/>
      <c r="FL332" s="116"/>
      <c r="FM332" s="116"/>
      <c r="FN332" s="116"/>
      <c r="FO332" s="116"/>
      <c r="FP332" s="116"/>
      <c r="FQ332" s="116"/>
      <c r="FR332" s="116"/>
      <c r="FS332" s="116"/>
      <c r="FT332" s="116"/>
      <c r="FU332" s="116"/>
      <c r="FV332" s="116"/>
      <c r="FW332" s="116"/>
      <c r="FX332" s="116"/>
      <c r="FY332" s="116"/>
      <c r="FZ332" s="116"/>
      <c r="GA332" s="116"/>
      <c r="GB332" s="116"/>
      <c r="GC332" s="116"/>
      <c r="GD332" s="116"/>
      <c r="GE332" s="116"/>
      <c r="GF332" s="116"/>
      <c r="GG332" s="116"/>
      <c r="GH332" s="116"/>
      <c r="GI332" s="116"/>
      <c r="GJ332" s="116"/>
      <c r="GK332" s="116"/>
      <c r="GL332" s="116"/>
      <c r="GM332" s="116"/>
      <c r="GN332" s="116"/>
      <c r="GO332" s="116"/>
      <c r="GP332" s="116"/>
      <c r="GQ332" s="116"/>
      <c r="GR332" s="116"/>
      <c r="GS332" s="116"/>
      <c r="GT332" s="116"/>
      <c r="GU332" s="116"/>
      <c r="GV332" s="116"/>
      <c r="GW332" s="116"/>
      <c r="GX332" s="116"/>
      <c r="GY332" s="116"/>
      <c r="GZ332" s="116"/>
      <c r="HA332" s="116"/>
      <c r="HB332" s="116"/>
      <c r="HC332" s="116"/>
      <c r="HD332" s="116"/>
      <c r="HE332" s="116"/>
      <c r="HF332" s="116"/>
      <c r="HG332" s="116"/>
      <c r="HH332" s="116"/>
      <c r="HI332" s="116"/>
      <c r="HJ332" s="116"/>
      <c r="HK332" s="116"/>
      <c r="HL332" s="116"/>
      <c r="HM332" s="116"/>
      <c r="HN332" s="116"/>
      <c r="HO332" s="116"/>
      <c r="HP332" s="116"/>
      <c r="HQ332" s="116"/>
      <c r="HR332" s="116"/>
      <c r="HS332" s="116"/>
      <c r="HT332" s="116"/>
      <c r="HU332" s="116"/>
      <c r="HV332" s="116"/>
      <c r="HW332" s="116"/>
      <c r="HX332" s="116"/>
      <c r="HY332" s="116"/>
      <c r="HZ332" s="116"/>
      <c r="IA332" s="116"/>
      <c r="IB332" s="116"/>
      <c r="IC332" s="116"/>
      <c r="ID332" s="116"/>
      <c r="IE332" s="116"/>
      <c r="IF332" s="116"/>
      <c r="IG332" s="116"/>
      <c r="IH332" s="116"/>
      <c r="II332" s="116"/>
      <c r="IJ332" s="116"/>
      <c r="IK332" s="116"/>
      <c r="IL332" s="116"/>
      <c r="IM332" s="116"/>
      <c r="IN332" s="116"/>
      <c r="IO332" s="116"/>
      <c r="IP332" s="116"/>
      <c r="IQ332" s="116"/>
      <c r="IR332" s="116"/>
      <c r="IS332" s="116"/>
      <c r="IT332" s="116"/>
      <c r="IU332" s="116"/>
      <c r="IV332" s="116"/>
    </row>
    <row r="333" spans="1:256" ht="31.2" customHeight="1">
      <c r="B333" s="101"/>
      <c r="C333" s="292">
        <v>2018</v>
      </c>
      <c r="D333" s="292"/>
      <c r="E333" s="105" t="s">
        <v>929</v>
      </c>
      <c r="F333" s="293" t="s">
        <v>928</v>
      </c>
      <c r="G333" s="293"/>
      <c r="H333" s="293"/>
      <c r="I333" s="105" t="s">
        <v>450</v>
      </c>
      <c r="J333" s="293" t="s">
        <v>17</v>
      </c>
      <c r="K333" s="293"/>
      <c r="L333" s="106" t="s">
        <v>29</v>
      </c>
      <c r="M333" s="106">
        <v>4</v>
      </c>
      <c r="N333" s="292" t="s">
        <v>19</v>
      </c>
      <c r="O333" s="292"/>
      <c r="P333" s="292"/>
      <c r="Q333" s="106" t="s">
        <v>18</v>
      </c>
      <c r="W333" s="122">
        <f t="shared" si="5"/>
        <v>0</v>
      </c>
    </row>
    <row r="334" spans="1:256" ht="31.2" customHeight="1">
      <c r="B334" s="101"/>
      <c r="C334" s="292">
        <v>2018</v>
      </c>
      <c r="D334" s="292"/>
      <c r="E334" s="105" t="s">
        <v>927</v>
      </c>
      <c r="F334" s="293" t="s">
        <v>926</v>
      </c>
      <c r="G334" s="293"/>
      <c r="H334" s="293"/>
      <c r="I334" s="105" t="s">
        <v>450</v>
      </c>
      <c r="J334" s="293" t="s">
        <v>17</v>
      </c>
      <c r="K334" s="293"/>
      <c r="L334" s="106" t="s">
        <v>29</v>
      </c>
      <c r="M334" s="106">
        <v>4</v>
      </c>
      <c r="N334" s="292" t="s">
        <v>19</v>
      </c>
      <c r="O334" s="292"/>
      <c r="P334" s="292"/>
      <c r="Q334" s="106" t="s">
        <v>18</v>
      </c>
      <c r="W334" s="122">
        <f t="shared" si="5"/>
        <v>0</v>
      </c>
    </row>
    <row r="335" spans="1:256" ht="31.2" customHeight="1">
      <c r="A335" s="116"/>
      <c r="B335" s="117"/>
      <c r="C335" s="294">
        <v>2018</v>
      </c>
      <c r="D335" s="294"/>
      <c r="E335" s="118" t="s">
        <v>925</v>
      </c>
      <c r="F335" s="295" t="s">
        <v>924</v>
      </c>
      <c r="G335" s="295"/>
      <c r="H335" s="295"/>
      <c r="I335" s="118" t="s">
        <v>450</v>
      </c>
      <c r="J335" s="295" t="s">
        <v>17</v>
      </c>
      <c r="K335" s="295"/>
      <c r="L335" s="119" t="s">
        <v>18</v>
      </c>
      <c r="M335" s="119">
        <v>3</v>
      </c>
      <c r="N335" s="294" t="s">
        <v>19</v>
      </c>
      <c r="O335" s="294"/>
      <c r="P335" s="294"/>
      <c r="Q335" s="119" t="s">
        <v>18</v>
      </c>
      <c r="R335" s="120"/>
      <c r="S335" s="120"/>
      <c r="T335" s="120"/>
      <c r="U335" s="120"/>
      <c r="V335" s="120"/>
      <c r="W335" s="120">
        <f t="shared" si="5"/>
        <v>0</v>
      </c>
      <c r="X335" s="116"/>
      <c r="Y335" s="116"/>
      <c r="Z335" s="116"/>
      <c r="AA335" s="116"/>
      <c r="AB335" s="116"/>
      <c r="AC335" s="116"/>
      <c r="AD335" s="116"/>
      <c r="AE335" s="116"/>
      <c r="AF335" s="116"/>
      <c r="AG335" s="116"/>
      <c r="AH335" s="116"/>
      <c r="AI335" s="116"/>
      <c r="AJ335" s="116"/>
      <c r="AK335" s="116"/>
      <c r="AL335" s="116"/>
      <c r="AM335" s="116"/>
      <c r="AN335" s="116"/>
      <c r="AO335" s="116"/>
      <c r="AP335" s="116"/>
      <c r="AQ335" s="116"/>
      <c r="AR335" s="116"/>
      <c r="AS335" s="116"/>
      <c r="AT335" s="116"/>
      <c r="AU335" s="116"/>
      <c r="AV335" s="116"/>
      <c r="AW335" s="116"/>
      <c r="AX335" s="116"/>
      <c r="AY335" s="116"/>
      <c r="AZ335" s="116"/>
      <c r="BA335" s="116"/>
      <c r="BB335" s="116"/>
      <c r="BC335" s="116"/>
      <c r="BD335" s="116"/>
      <c r="BE335" s="116"/>
      <c r="BF335" s="116"/>
      <c r="BG335" s="116"/>
      <c r="BH335" s="116"/>
      <c r="BI335" s="116"/>
      <c r="BJ335" s="116"/>
      <c r="BK335" s="116"/>
      <c r="BL335" s="116"/>
      <c r="BM335" s="116"/>
      <c r="BN335" s="116"/>
      <c r="BO335" s="116"/>
      <c r="BP335" s="116"/>
      <c r="BQ335" s="116"/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6"/>
      <c r="CB335" s="116"/>
      <c r="CC335" s="116"/>
      <c r="CD335" s="116"/>
      <c r="CE335" s="116"/>
      <c r="CF335" s="116"/>
      <c r="CG335" s="116"/>
      <c r="CH335" s="116"/>
      <c r="CI335" s="116"/>
      <c r="CJ335" s="116"/>
      <c r="CK335" s="116"/>
      <c r="CL335" s="116"/>
      <c r="CM335" s="116"/>
      <c r="CN335" s="116"/>
      <c r="CO335" s="116"/>
      <c r="CP335" s="116"/>
      <c r="CQ335" s="116"/>
      <c r="CR335" s="116"/>
      <c r="CS335" s="116"/>
      <c r="CT335" s="116"/>
      <c r="CU335" s="116"/>
      <c r="CV335" s="116"/>
      <c r="CW335" s="116"/>
      <c r="CX335" s="116"/>
      <c r="CY335" s="116"/>
      <c r="CZ335" s="116"/>
      <c r="DA335" s="116"/>
      <c r="DB335" s="116"/>
      <c r="DC335" s="116"/>
      <c r="DD335" s="116"/>
      <c r="DE335" s="116"/>
      <c r="DF335" s="116"/>
      <c r="DG335" s="116"/>
      <c r="DH335" s="116"/>
      <c r="DI335" s="116"/>
      <c r="DJ335" s="116"/>
      <c r="DK335" s="116"/>
      <c r="DL335" s="116"/>
      <c r="DM335" s="116"/>
      <c r="DN335" s="116"/>
      <c r="DO335" s="116"/>
      <c r="DP335" s="116"/>
      <c r="DQ335" s="116"/>
      <c r="DR335" s="116"/>
      <c r="DS335" s="116"/>
      <c r="DT335" s="116"/>
      <c r="DU335" s="116"/>
      <c r="DV335" s="116"/>
      <c r="DW335" s="116"/>
      <c r="DX335" s="116"/>
      <c r="DY335" s="116"/>
      <c r="DZ335" s="116"/>
      <c r="EA335" s="116"/>
      <c r="EB335" s="116"/>
      <c r="EC335" s="116"/>
      <c r="ED335" s="116"/>
      <c r="EE335" s="116"/>
      <c r="EF335" s="116"/>
      <c r="EG335" s="116"/>
      <c r="EH335" s="116"/>
      <c r="EI335" s="116"/>
      <c r="EJ335" s="116"/>
      <c r="EK335" s="116"/>
      <c r="EL335" s="116"/>
      <c r="EM335" s="116"/>
      <c r="EN335" s="116"/>
      <c r="EO335" s="116"/>
      <c r="EP335" s="116"/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6"/>
      <c r="FA335" s="116"/>
      <c r="FB335" s="116"/>
      <c r="FC335" s="116"/>
      <c r="FD335" s="116"/>
      <c r="FE335" s="116"/>
      <c r="FF335" s="116"/>
      <c r="FG335" s="116"/>
      <c r="FH335" s="116"/>
      <c r="FI335" s="116"/>
      <c r="FJ335" s="116"/>
      <c r="FK335" s="116"/>
      <c r="FL335" s="116"/>
      <c r="FM335" s="116"/>
      <c r="FN335" s="116"/>
      <c r="FO335" s="116"/>
      <c r="FP335" s="116"/>
      <c r="FQ335" s="116"/>
      <c r="FR335" s="116"/>
      <c r="FS335" s="116"/>
      <c r="FT335" s="116"/>
      <c r="FU335" s="116"/>
      <c r="FV335" s="116"/>
      <c r="FW335" s="116"/>
      <c r="FX335" s="116"/>
      <c r="FY335" s="116"/>
      <c r="FZ335" s="116"/>
      <c r="GA335" s="116"/>
      <c r="GB335" s="116"/>
      <c r="GC335" s="116"/>
      <c r="GD335" s="116"/>
      <c r="GE335" s="116"/>
      <c r="GF335" s="116"/>
      <c r="GG335" s="116"/>
      <c r="GH335" s="116"/>
      <c r="GI335" s="116"/>
      <c r="GJ335" s="116"/>
      <c r="GK335" s="116"/>
      <c r="GL335" s="116"/>
      <c r="GM335" s="116"/>
      <c r="GN335" s="116"/>
      <c r="GO335" s="116"/>
      <c r="GP335" s="116"/>
      <c r="GQ335" s="116"/>
      <c r="GR335" s="116"/>
      <c r="GS335" s="116"/>
      <c r="GT335" s="116"/>
      <c r="GU335" s="116"/>
      <c r="GV335" s="116"/>
      <c r="GW335" s="116"/>
      <c r="GX335" s="116"/>
      <c r="GY335" s="116"/>
      <c r="GZ335" s="116"/>
      <c r="HA335" s="116"/>
      <c r="HB335" s="116"/>
      <c r="HC335" s="116"/>
      <c r="HD335" s="116"/>
      <c r="HE335" s="116"/>
      <c r="HF335" s="116"/>
      <c r="HG335" s="116"/>
      <c r="HH335" s="116"/>
      <c r="HI335" s="116"/>
      <c r="HJ335" s="116"/>
      <c r="HK335" s="116"/>
      <c r="HL335" s="116"/>
      <c r="HM335" s="116"/>
      <c r="HN335" s="116"/>
      <c r="HO335" s="116"/>
      <c r="HP335" s="116"/>
      <c r="HQ335" s="116"/>
      <c r="HR335" s="116"/>
      <c r="HS335" s="116"/>
      <c r="HT335" s="116"/>
      <c r="HU335" s="116"/>
      <c r="HV335" s="116"/>
      <c r="HW335" s="116"/>
      <c r="HX335" s="116"/>
      <c r="HY335" s="116"/>
      <c r="HZ335" s="116"/>
      <c r="IA335" s="116"/>
      <c r="IB335" s="116"/>
      <c r="IC335" s="116"/>
      <c r="ID335" s="116"/>
      <c r="IE335" s="116"/>
      <c r="IF335" s="116"/>
      <c r="IG335" s="116"/>
      <c r="IH335" s="116"/>
      <c r="II335" s="116"/>
      <c r="IJ335" s="116"/>
      <c r="IK335" s="116"/>
      <c r="IL335" s="116"/>
      <c r="IM335" s="116"/>
      <c r="IN335" s="116"/>
      <c r="IO335" s="116"/>
      <c r="IP335" s="116"/>
      <c r="IQ335" s="116"/>
      <c r="IR335" s="116"/>
      <c r="IS335" s="116"/>
      <c r="IT335" s="116"/>
      <c r="IU335" s="116"/>
      <c r="IV335" s="116"/>
    </row>
    <row r="336" spans="1:256" ht="31.2" customHeight="1">
      <c r="B336" s="101"/>
      <c r="C336" s="292">
        <v>2018</v>
      </c>
      <c r="D336" s="292"/>
      <c r="E336" s="105" t="s">
        <v>923</v>
      </c>
      <c r="F336" s="293" t="s">
        <v>922</v>
      </c>
      <c r="G336" s="293"/>
      <c r="H336" s="293"/>
      <c r="I336" s="105" t="s">
        <v>450</v>
      </c>
      <c r="J336" s="293" t="s">
        <v>17</v>
      </c>
      <c r="K336" s="293"/>
      <c r="L336" s="106" t="s">
        <v>29</v>
      </c>
      <c r="M336" s="106">
        <v>4</v>
      </c>
      <c r="N336" s="292" t="s">
        <v>19</v>
      </c>
      <c r="O336" s="292"/>
      <c r="P336" s="292"/>
      <c r="Q336" s="106" t="s">
        <v>18</v>
      </c>
      <c r="W336" s="122">
        <f t="shared" si="5"/>
        <v>0</v>
      </c>
    </row>
    <row r="337" spans="1:256" ht="31.2" customHeight="1">
      <c r="B337" s="101"/>
      <c r="C337" s="292">
        <v>2018</v>
      </c>
      <c r="D337" s="292"/>
      <c r="E337" s="105" t="s">
        <v>921</v>
      </c>
      <c r="F337" s="293" t="s">
        <v>920</v>
      </c>
      <c r="G337" s="293"/>
      <c r="H337" s="293"/>
      <c r="I337" s="105" t="s">
        <v>450</v>
      </c>
      <c r="J337" s="293" t="s">
        <v>17</v>
      </c>
      <c r="K337" s="293"/>
      <c r="L337" s="106" t="s">
        <v>29</v>
      </c>
      <c r="M337" s="106">
        <v>4</v>
      </c>
      <c r="N337" s="292" t="s">
        <v>19</v>
      </c>
      <c r="O337" s="292"/>
      <c r="P337" s="292"/>
      <c r="Q337" s="106" t="s">
        <v>18</v>
      </c>
      <c r="W337" s="122">
        <f t="shared" si="5"/>
        <v>0</v>
      </c>
    </row>
    <row r="338" spans="1:256" ht="31.2" customHeight="1">
      <c r="B338" s="101"/>
      <c r="C338" s="292">
        <v>2018</v>
      </c>
      <c r="D338" s="292"/>
      <c r="E338" s="105" t="s">
        <v>919</v>
      </c>
      <c r="F338" s="293" t="s">
        <v>918</v>
      </c>
      <c r="G338" s="293"/>
      <c r="H338" s="293"/>
      <c r="I338" s="105" t="s">
        <v>450</v>
      </c>
      <c r="J338" s="293" t="s">
        <v>17</v>
      </c>
      <c r="K338" s="293"/>
      <c r="L338" s="106" t="s">
        <v>29</v>
      </c>
      <c r="M338" s="106">
        <v>4</v>
      </c>
      <c r="N338" s="292" t="s">
        <v>19</v>
      </c>
      <c r="O338" s="292"/>
      <c r="P338" s="292"/>
      <c r="Q338" s="106" t="s">
        <v>18</v>
      </c>
      <c r="W338" s="122">
        <f t="shared" si="5"/>
        <v>0</v>
      </c>
    </row>
    <row r="339" spans="1:256" ht="31.2" customHeight="1">
      <c r="B339" s="101"/>
      <c r="C339" s="292">
        <v>2018</v>
      </c>
      <c r="D339" s="292"/>
      <c r="E339" s="105" t="s">
        <v>917</v>
      </c>
      <c r="F339" s="293" t="s">
        <v>916</v>
      </c>
      <c r="G339" s="293"/>
      <c r="H339" s="293"/>
      <c r="I339" s="105" t="s">
        <v>450</v>
      </c>
      <c r="J339" s="293" t="s">
        <v>17</v>
      </c>
      <c r="K339" s="293"/>
      <c r="L339" s="106" t="s">
        <v>29</v>
      </c>
      <c r="M339" s="106">
        <v>4</v>
      </c>
      <c r="N339" s="292" t="s">
        <v>19</v>
      </c>
      <c r="O339" s="292"/>
      <c r="P339" s="292"/>
      <c r="Q339" s="106" t="s">
        <v>18</v>
      </c>
      <c r="W339" s="122">
        <f t="shared" si="5"/>
        <v>0</v>
      </c>
    </row>
    <row r="340" spans="1:256" ht="31.2" customHeight="1">
      <c r="B340" s="101"/>
      <c r="C340" s="292">
        <v>2018</v>
      </c>
      <c r="D340" s="292"/>
      <c r="E340" s="105" t="s">
        <v>915</v>
      </c>
      <c r="F340" s="293" t="s">
        <v>914</v>
      </c>
      <c r="G340" s="293"/>
      <c r="H340" s="293"/>
      <c r="I340" s="105" t="s">
        <v>450</v>
      </c>
      <c r="J340" s="293" t="s">
        <v>17</v>
      </c>
      <c r="K340" s="293"/>
      <c r="L340" s="106" t="s">
        <v>29</v>
      </c>
      <c r="M340" s="106">
        <v>4</v>
      </c>
      <c r="N340" s="292" t="s">
        <v>19</v>
      </c>
      <c r="O340" s="292"/>
      <c r="P340" s="292"/>
      <c r="Q340" s="106" t="s">
        <v>18</v>
      </c>
      <c r="W340" s="122">
        <f t="shared" si="5"/>
        <v>0</v>
      </c>
    </row>
    <row r="341" spans="1:256" ht="31.2" customHeight="1">
      <c r="A341" s="116"/>
      <c r="B341" s="117"/>
      <c r="C341" s="294">
        <v>2018</v>
      </c>
      <c r="D341" s="294"/>
      <c r="E341" s="118" t="s">
        <v>913</v>
      </c>
      <c r="F341" s="295" t="s">
        <v>912</v>
      </c>
      <c r="G341" s="295"/>
      <c r="H341" s="295"/>
      <c r="I341" s="118" t="s">
        <v>450</v>
      </c>
      <c r="J341" s="295" t="s">
        <v>17</v>
      </c>
      <c r="K341" s="295"/>
      <c r="L341" s="119" t="s">
        <v>18</v>
      </c>
      <c r="M341" s="119">
        <v>3</v>
      </c>
      <c r="N341" s="294" t="s">
        <v>19</v>
      </c>
      <c r="O341" s="294"/>
      <c r="P341" s="294"/>
      <c r="Q341" s="119" t="s">
        <v>18</v>
      </c>
      <c r="R341" s="120"/>
      <c r="S341" s="120">
        <f>S342+S343+S344+S345+S346+S347+S348+S349+S350+S351+S352</f>
        <v>4955.05</v>
      </c>
      <c r="T341" s="120">
        <f>T342+T343+T344+T345+T346+T347+T348+T349+T350+T351+T352</f>
        <v>2416.84</v>
      </c>
      <c r="U341" s="120">
        <f>U346+U348</f>
        <v>0</v>
      </c>
      <c r="V341" s="120">
        <f>V342+V343+V344+V345+V346+V347+V348+V349+V350+V351+V352</f>
        <v>6061</v>
      </c>
      <c r="W341" s="120">
        <f t="shared" si="5"/>
        <v>13432.89</v>
      </c>
      <c r="X341" s="116"/>
      <c r="Y341" s="116"/>
      <c r="Z341" s="116"/>
      <c r="AA341" s="116"/>
      <c r="AB341" s="116"/>
      <c r="AC341" s="116"/>
      <c r="AD341" s="116"/>
      <c r="AE341" s="116"/>
      <c r="AF341" s="116"/>
      <c r="AG341" s="116"/>
      <c r="AH341" s="116"/>
      <c r="AI341" s="116"/>
      <c r="AJ341" s="116"/>
      <c r="AK341" s="116"/>
      <c r="AL341" s="116"/>
      <c r="AM341" s="116"/>
      <c r="AN341" s="116"/>
      <c r="AO341" s="116"/>
      <c r="AP341" s="116"/>
      <c r="AQ341" s="116"/>
      <c r="AR341" s="116"/>
      <c r="AS341" s="116"/>
      <c r="AT341" s="116"/>
      <c r="AU341" s="116"/>
      <c r="AV341" s="116"/>
      <c r="AW341" s="116"/>
      <c r="AX341" s="116"/>
      <c r="AY341" s="116"/>
      <c r="AZ341" s="116"/>
      <c r="BA341" s="116"/>
      <c r="BB341" s="116"/>
      <c r="BC341" s="116"/>
      <c r="BD341" s="116"/>
      <c r="BE341" s="116"/>
      <c r="BF341" s="116"/>
      <c r="BG341" s="116"/>
      <c r="BH341" s="116"/>
      <c r="BI341" s="116"/>
      <c r="BJ341" s="116"/>
      <c r="BK341" s="116"/>
      <c r="BL341" s="116"/>
      <c r="BM341" s="116"/>
      <c r="BN341" s="116"/>
      <c r="BO341" s="116"/>
      <c r="BP341" s="116"/>
      <c r="BQ341" s="116"/>
      <c r="BR341" s="116"/>
      <c r="BS341" s="116"/>
      <c r="BT341" s="116"/>
      <c r="BU341" s="116"/>
      <c r="BV341" s="116"/>
      <c r="BW341" s="116"/>
      <c r="BX341" s="116"/>
      <c r="BY341" s="116"/>
      <c r="BZ341" s="116"/>
      <c r="CA341" s="116"/>
      <c r="CB341" s="116"/>
      <c r="CC341" s="116"/>
      <c r="CD341" s="116"/>
      <c r="CE341" s="116"/>
      <c r="CF341" s="116"/>
      <c r="CG341" s="116"/>
      <c r="CH341" s="116"/>
      <c r="CI341" s="116"/>
      <c r="CJ341" s="116"/>
      <c r="CK341" s="116"/>
      <c r="CL341" s="116"/>
      <c r="CM341" s="116"/>
      <c r="CN341" s="116"/>
      <c r="CO341" s="116"/>
      <c r="CP341" s="116"/>
      <c r="CQ341" s="116"/>
      <c r="CR341" s="116"/>
      <c r="CS341" s="116"/>
      <c r="CT341" s="116"/>
      <c r="CU341" s="116"/>
      <c r="CV341" s="116"/>
      <c r="CW341" s="116"/>
      <c r="CX341" s="116"/>
      <c r="CY341" s="116"/>
      <c r="CZ341" s="116"/>
      <c r="DA341" s="116"/>
      <c r="DB341" s="116"/>
      <c r="DC341" s="116"/>
      <c r="DD341" s="116"/>
      <c r="DE341" s="116"/>
      <c r="DF341" s="116"/>
      <c r="DG341" s="116"/>
      <c r="DH341" s="116"/>
      <c r="DI341" s="116"/>
      <c r="DJ341" s="116"/>
      <c r="DK341" s="116"/>
      <c r="DL341" s="116"/>
      <c r="DM341" s="116"/>
      <c r="DN341" s="116"/>
      <c r="DO341" s="116"/>
      <c r="DP341" s="116"/>
      <c r="DQ341" s="116"/>
      <c r="DR341" s="116"/>
      <c r="DS341" s="116"/>
      <c r="DT341" s="116"/>
      <c r="DU341" s="116"/>
      <c r="DV341" s="116"/>
      <c r="DW341" s="116"/>
      <c r="DX341" s="116"/>
      <c r="DY341" s="116"/>
      <c r="DZ341" s="116"/>
      <c r="EA341" s="116"/>
      <c r="EB341" s="116"/>
      <c r="EC341" s="116"/>
      <c r="ED341" s="116"/>
      <c r="EE341" s="116"/>
      <c r="EF341" s="116"/>
      <c r="EG341" s="116"/>
      <c r="EH341" s="116"/>
      <c r="EI341" s="116"/>
      <c r="EJ341" s="116"/>
      <c r="EK341" s="116"/>
      <c r="EL341" s="116"/>
      <c r="EM341" s="116"/>
      <c r="EN341" s="116"/>
      <c r="EO341" s="116"/>
      <c r="EP341" s="116"/>
      <c r="EQ341" s="116"/>
      <c r="ER341" s="116"/>
      <c r="ES341" s="116"/>
      <c r="ET341" s="116"/>
      <c r="EU341" s="116"/>
      <c r="EV341" s="116"/>
      <c r="EW341" s="116"/>
      <c r="EX341" s="116"/>
      <c r="EY341" s="116"/>
      <c r="EZ341" s="116"/>
      <c r="FA341" s="116"/>
      <c r="FB341" s="116"/>
      <c r="FC341" s="116"/>
      <c r="FD341" s="116"/>
      <c r="FE341" s="116"/>
      <c r="FF341" s="116"/>
      <c r="FG341" s="116"/>
      <c r="FH341" s="116"/>
      <c r="FI341" s="116"/>
      <c r="FJ341" s="116"/>
      <c r="FK341" s="116"/>
      <c r="FL341" s="116"/>
      <c r="FM341" s="116"/>
      <c r="FN341" s="116"/>
      <c r="FO341" s="116"/>
      <c r="FP341" s="116"/>
      <c r="FQ341" s="116"/>
      <c r="FR341" s="116"/>
      <c r="FS341" s="116"/>
      <c r="FT341" s="116"/>
      <c r="FU341" s="116"/>
      <c r="FV341" s="116"/>
      <c r="FW341" s="116"/>
      <c r="FX341" s="116"/>
      <c r="FY341" s="116"/>
      <c r="FZ341" s="116"/>
      <c r="GA341" s="116"/>
      <c r="GB341" s="116"/>
      <c r="GC341" s="116"/>
      <c r="GD341" s="116"/>
      <c r="GE341" s="116"/>
      <c r="GF341" s="116"/>
      <c r="GG341" s="116"/>
      <c r="GH341" s="116"/>
      <c r="GI341" s="116"/>
      <c r="GJ341" s="116"/>
      <c r="GK341" s="116"/>
      <c r="GL341" s="116"/>
      <c r="GM341" s="116"/>
      <c r="GN341" s="116"/>
      <c r="GO341" s="116"/>
      <c r="GP341" s="116"/>
      <c r="GQ341" s="116"/>
      <c r="GR341" s="116"/>
      <c r="GS341" s="116"/>
      <c r="GT341" s="116"/>
      <c r="GU341" s="116"/>
      <c r="GV341" s="116"/>
      <c r="GW341" s="116"/>
      <c r="GX341" s="116"/>
      <c r="GY341" s="116"/>
      <c r="GZ341" s="116"/>
      <c r="HA341" s="116"/>
      <c r="HB341" s="116"/>
      <c r="HC341" s="116"/>
      <c r="HD341" s="116"/>
      <c r="HE341" s="116"/>
      <c r="HF341" s="116"/>
      <c r="HG341" s="116"/>
      <c r="HH341" s="116"/>
      <c r="HI341" s="116"/>
      <c r="HJ341" s="116"/>
      <c r="HK341" s="116"/>
      <c r="HL341" s="116"/>
      <c r="HM341" s="116"/>
      <c r="HN341" s="116"/>
      <c r="HO341" s="116"/>
      <c r="HP341" s="116"/>
      <c r="HQ341" s="116"/>
      <c r="HR341" s="116"/>
      <c r="HS341" s="116"/>
      <c r="HT341" s="116"/>
      <c r="HU341" s="116"/>
      <c r="HV341" s="116"/>
      <c r="HW341" s="116"/>
      <c r="HX341" s="116"/>
      <c r="HY341" s="116"/>
      <c r="HZ341" s="116"/>
      <c r="IA341" s="116"/>
      <c r="IB341" s="116"/>
      <c r="IC341" s="116"/>
      <c r="ID341" s="116"/>
      <c r="IE341" s="116"/>
      <c r="IF341" s="116"/>
      <c r="IG341" s="116"/>
      <c r="IH341" s="116"/>
      <c r="II341" s="116"/>
      <c r="IJ341" s="116"/>
      <c r="IK341" s="116"/>
      <c r="IL341" s="116"/>
      <c r="IM341" s="116"/>
      <c r="IN341" s="116"/>
      <c r="IO341" s="116"/>
      <c r="IP341" s="116"/>
      <c r="IQ341" s="116"/>
      <c r="IR341" s="116"/>
      <c r="IS341" s="116"/>
      <c r="IT341" s="116"/>
      <c r="IU341" s="116"/>
      <c r="IV341" s="116"/>
    </row>
    <row r="342" spans="1:256" ht="31.2" customHeight="1">
      <c r="B342" s="101"/>
      <c r="C342" s="292">
        <v>2018</v>
      </c>
      <c r="D342" s="292"/>
      <c r="E342" s="105" t="s">
        <v>911</v>
      </c>
      <c r="F342" s="293" t="s">
        <v>910</v>
      </c>
      <c r="G342" s="293"/>
      <c r="H342" s="293"/>
      <c r="I342" s="105" t="s">
        <v>450</v>
      </c>
      <c r="J342" s="293" t="s">
        <v>17</v>
      </c>
      <c r="K342" s="293"/>
      <c r="L342" s="106" t="s">
        <v>29</v>
      </c>
      <c r="M342" s="106">
        <v>4</v>
      </c>
      <c r="N342" s="292" t="s">
        <v>19</v>
      </c>
      <c r="O342" s="292"/>
      <c r="P342" s="292"/>
      <c r="Q342" s="106" t="s">
        <v>18</v>
      </c>
      <c r="V342" s="122">
        <v>2214.3000000000002</v>
      </c>
      <c r="W342" s="122">
        <f t="shared" si="5"/>
        <v>2214.3000000000002</v>
      </c>
    </row>
    <row r="343" spans="1:256" ht="31.2" customHeight="1">
      <c r="B343" s="101"/>
      <c r="C343" s="292">
        <v>2018</v>
      </c>
      <c r="D343" s="292"/>
      <c r="E343" s="105" t="s">
        <v>909</v>
      </c>
      <c r="F343" s="293" t="s">
        <v>908</v>
      </c>
      <c r="G343" s="293"/>
      <c r="H343" s="293"/>
      <c r="I343" s="105" t="s">
        <v>450</v>
      </c>
      <c r="J343" s="293" t="s">
        <v>17</v>
      </c>
      <c r="K343" s="293"/>
      <c r="L343" s="106" t="s">
        <v>29</v>
      </c>
      <c r="M343" s="106">
        <v>4</v>
      </c>
      <c r="N343" s="292" t="s">
        <v>19</v>
      </c>
      <c r="O343" s="292"/>
      <c r="P343" s="292"/>
      <c r="Q343" s="106" t="s">
        <v>18</v>
      </c>
      <c r="W343" s="122">
        <f t="shared" si="5"/>
        <v>0</v>
      </c>
    </row>
    <row r="344" spans="1:256" ht="31.2" customHeight="1">
      <c r="B344" s="101"/>
      <c r="C344" s="292">
        <v>2018</v>
      </c>
      <c r="D344" s="292"/>
      <c r="E344" s="105" t="s">
        <v>907</v>
      </c>
      <c r="F344" s="293" t="s">
        <v>906</v>
      </c>
      <c r="G344" s="293"/>
      <c r="H344" s="293"/>
      <c r="I344" s="105" t="s">
        <v>450</v>
      </c>
      <c r="J344" s="293" t="s">
        <v>17</v>
      </c>
      <c r="K344" s="293"/>
      <c r="L344" s="106" t="s">
        <v>29</v>
      </c>
      <c r="M344" s="106">
        <v>4</v>
      </c>
      <c r="N344" s="292" t="s">
        <v>19</v>
      </c>
      <c r="O344" s="292"/>
      <c r="P344" s="292"/>
      <c r="Q344" s="106" t="s">
        <v>18</v>
      </c>
      <c r="W344" s="122">
        <f t="shared" si="5"/>
        <v>0</v>
      </c>
    </row>
    <row r="345" spans="1:256" ht="31.2" customHeight="1">
      <c r="B345" s="101"/>
      <c r="C345" s="292">
        <v>2018</v>
      </c>
      <c r="D345" s="292"/>
      <c r="E345" s="105" t="s">
        <v>905</v>
      </c>
      <c r="F345" s="293" t="s">
        <v>904</v>
      </c>
      <c r="G345" s="293"/>
      <c r="H345" s="293"/>
      <c r="I345" s="105" t="s">
        <v>450</v>
      </c>
      <c r="J345" s="293" t="s">
        <v>17</v>
      </c>
      <c r="K345" s="293"/>
      <c r="L345" s="106" t="s">
        <v>29</v>
      </c>
      <c r="M345" s="106">
        <v>4</v>
      </c>
      <c r="N345" s="292" t="s">
        <v>19</v>
      </c>
      <c r="O345" s="292"/>
      <c r="P345" s="292"/>
      <c r="Q345" s="106" t="s">
        <v>18</v>
      </c>
      <c r="V345" s="122">
        <v>1163.94</v>
      </c>
      <c r="W345" s="122">
        <f t="shared" si="5"/>
        <v>1163.94</v>
      </c>
    </row>
    <row r="346" spans="1:256" ht="31.2" customHeight="1">
      <c r="B346" s="101"/>
      <c r="C346" s="292">
        <v>2018</v>
      </c>
      <c r="D346" s="292"/>
      <c r="E346" s="105" t="s">
        <v>903</v>
      </c>
      <c r="F346" s="293" t="s">
        <v>902</v>
      </c>
      <c r="G346" s="293"/>
      <c r="H346" s="293"/>
      <c r="I346" s="105" t="s">
        <v>450</v>
      </c>
      <c r="J346" s="293" t="s">
        <v>17</v>
      </c>
      <c r="K346" s="293"/>
      <c r="L346" s="106" t="s">
        <v>29</v>
      </c>
      <c r="M346" s="106">
        <v>4</v>
      </c>
      <c r="N346" s="292" t="s">
        <v>19</v>
      </c>
      <c r="O346" s="292"/>
      <c r="P346" s="292"/>
      <c r="Q346" s="106" t="s">
        <v>18</v>
      </c>
      <c r="S346" s="122">
        <v>4062.25</v>
      </c>
      <c r="T346" s="122">
        <f>729.06+1507.46</f>
        <v>2236.52</v>
      </c>
      <c r="V346" s="122">
        <v>791.59</v>
      </c>
      <c r="W346" s="122">
        <f t="shared" si="5"/>
        <v>7090.3600000000006</v>
      </c>
    </row>
    <row r="347" spans="1:256" ht="31.2" customHeight="1">
      <c r="B347" s="101"/>
      <c r="C347" s="292">
        <v>2018</v>
      </c>
      <c r="D347" s="292"/>
      <c r="E347" s="105" t="s">
        <v>901</v>
      </c>
      <c r="F347" s="293" t="s">
        <v>900</v>
      </c>
      <c r="G347" s="293"/>
      <c r="H347" s="293"/>
      <c r="I347" s="105" t="s">
        <v>450</v>
      </c>
      <c r="J347" s="293" t="s">
        <v>17</v>
      </c>
      <c r="K347" s="293"/>
      <c r="L347" s="106" t="s">
        <v>29</v>
      </c>
      <c r="M347" s="106">
        <v>4</v>
      </c>
      <c r="N347" s="292" t="s">
        <v>19</v>
      </c>
      <c r="O347" s="292"/>
      <c r="P347" s="292"/>
      <c r="Q347" s="106" t="s">
        <v>18</v>
      </c>
      <c r="W347" s="122">
        <f t="shared" si="5"/>
        <v>0</v>
      </c>
    </row>
    <row r="348" spans="1:256" ht="31.2" customHeight="1">
      <c r="B348" s="101"/>
      <c r="C348" s="292">
        <v>2018</v>
      </c>
      <c r="D348" s="292"/>
      <c r="E348" s="105" t="s">
        <v>899</v>
      </c>
      <c r="F348" s="293" t="s">
        <v>898</v>
      </c>
      <c r="G348" s="293"/>
      <c r="H348" s="293"/>
      <c r="I348" s="105" t="s">
        <v>450</v>
      </c>
      <c r="J348" s="293" t="s">
        <v>17</v>
      </c>
      <c r="K348" s="293"/>
      <c r="L348" s="106" t="s">
        <v>29</v>
      </c>
      <c r="M348" s="106">
        <v>4</v>
      </c>
      <c r="N348" s="292" t="s">
        <v>19</v>
      </c>
      <c r="O348" s="292"/>
      <c r="P348" s="292"/>
      <c r="Q348" s="106" t="s">
        <v>18</v>
      </c>
      <c r="S348" s="122">
        <v>892.8</v>
      </c>
      <c r="T348" s="122">
        <f>20.32+160</f>
        <v>180.32</v>
      </c>
      <c r="V348" s="122">
        <v>1891.17</v>
      </c>
      <c r="W348" s="122">
        <f t="shared" si="5"/>
        <v>2964.29</v>
      </c>
    </row>
    <row r="349" spans="1:256" ht="31.2" customHeight="1">
      <c r="B349" s="101"/>
      <c r="C349" s="292">
        <v>2018</v>
      </c>
      <c r="D349" s="292"/>
      <c r="E349" s="105" t="s">
        <v>897</v>
      </c>
      <c r="F349" s="293" t="s">
        <v>896</v>
      </c>
      <c r="G349" s="293"/>
      <c r="H349" s="293"/>
      <c r="I349" s="105" t="s">
        <v>450</v>
      </c>
      <c r="J349" s="293" t="s">
        <v>17</v>
      </c>
      <c r="K349" s="293"/>
      <c r="L349" s="106" t="s">
        <v>29</v>
      </c>
      <c r="M349" s="106">
        <v>4</v>
      </c>
      <c r="N349" s="292" t="s">
        <v>19</v>
      </c>
      <c r="O349" s="292"/>
      <c r="P349" s="292"/>
      <c r="Q349" s="106" t="s">
        <v>18</v>
      </c>
      <c r="W349" s="122">
        <f t="shared" si="5"/>
        <v>0</v>
      </c>
    </row>
    <row r="350" spans="1:256" ht="31.2" customHeight="1">
      <c r="B350" s="101"/>
      <c r="C350" s="292">
        <v>2018</v>
      </c>
      <c r="D350" s="292"/>
      <c r="E350" s="105" t="s">
        <v>895</v>
      </c>
      <c r="F350" s="293" t="s">
        <v>894</v>
      </c>
      <c r="G350" s="293"/>
      <c r="H350" s="293"/>
      <c r="I350" s="105" t="s">
        <v>450</v>
      </c>
      <c r="J350" s="293" t="s">
        <v>17</v>
      </c>
      <c r="K350" s="293"/>
      <c r="L350" s="106" t="s">
        <v>29</v>
      </c>
      <c r="M350" s="106">
        <v>4</v>
      </c>
      <c r="N350" s="292" t="s">
        <v>19</v>
      </c>
      <c r="O350" s="292"/>
      <c r="P350" s="292"/>
      <c r="Q350" s="106" t="s">
        <v>18</v>
      </c>
      <c r="W350" s="122">
        <f t="shared" si="5"/>
        <v>0</v>
      </c>
    </row>
    <row r="351" spans="1:256" ht="31.2" customHeight="1">
      <c r="B351" s="101"/>
      <c r="C351" s="292">
        <v>2018</v>
      </c>
      <c r="D351" s="292"/>
      <c r="E351" s="105" t="s">
        <v>893</v>
      </c>
      <c r="F351" s="293" t="s">
        <v>892</v>
      </c>
      <c r="G351" s="293"/>
      <c r="H351" s="293"/>
      <c r="I351" s="105" t="s">
        <v>450</v>
      </c>
      <c r="J351" s="293" t="s">
        <v>17</v>
      </c>
      <c r="K351" s="293"/>
      <c r="L351" s="106" t="s">
        <v>29</v>
      </c>
      <c r="M351" s="106">
        <v>4</v>
      </c>
      <c r="N351" s="292" t="s">
        <v>19</v>
      </c>
      <c r="O351" s="292"/>
      <c r="P351" s="292"/>
      <c r="Q351" s="106" t="s">
        <v>18</v>
      </c>
      <c r="W351" s="122">
        <f t="shared" si="5"/>
        <v>0</v>
      </c>
    </row>
    <row r="352" spans="1:256" ht="31.2" customHeight="1">
      <c r="B352" s="101"/>
      <c r="C352" s="292">
        <v>2018</v>
      </c>
      <c r="D352" s="292"/>
      <c r="E352" s="105" t="s">
        <v>891</v>
      </c>
      <c r="F352" s="293" t="s">
        <v>890</v>
      </c>
      <c r="G352" s="293"/>
      <c r="H352" s="293"/>
      <c r="I352" s="105" t="s">
        <v>450</v>
      </c>
      <c r="J352" s="293" t="s">
        <v>17</v>
      </c>
      <c r="K352" s="293"/>
      <c r="L352" s="106" t="s">
        <v>29</v>
      </c>
      <c r="M352" s="106">
        <v>4</v>
      </c>
      <c r="N352" s="292" t="s">
        <v>19</v>
      </c>
      <c r="O352" s="292"/>
      <c r="P352" s="292"/>
      <c r="Q352" s="106" t="s">
        <v>18</v>
      </c>
      <c r="W352" s="122">
        <f t="shared" si="5"/>
        <v>0</v>
      </c>
    </row>
    <row r="353" spans="1:256" ht="31.2" customHeight="1">
      <c r="A353" s="116"/>
      <c r="B353" s="117"/>
      <c r="C353" s="294">
        <v>2018</v>
      </c>
      <c r="D353" s="294"/>
      <c r="E353" s="118" t="s">
        <v>889</v>
      </c>
      <c r="F353" s="295" t="s">
        <v>888</v>
      </c>
      <c r="G353" s="295"/>
      <c r="H353" s="295"/>
      <c r="I353" s="118" t="s">
        <v>450</v>
      </c>
      <c r="J353" s="295" t="s">
        <v>17</v>
      </c>
      <c r="K353" s="295"/>
      <c r="L353" s="119" t="s">
        <v>18</v>
      </c>
      <c r="M353" s="119">
        <v>3</v>
      </c>
      <c r="N353" s="294" t="s">
        <v>19</v>
      </c>
      <c r="O353" s="294"/>
      <c r="P353" s="294"/>
      <c r="Q353" s="119" t="s">
        <v>18</v>
      </c>
      <c r="R353" s="120"/>
      <c r="S353" s="120">
        <f>S354+S355+S356+S357+S358</f>
        <v>28.21</v>
      </c>
      <c r="T353" s="120">
        <f>T354+T355+T356+T357+T358</f>
        <v>0</v>
      </c>
      <c r="U353" s="120"/>
      <c r="V353" s="120">
        <f>V354+V355+V356+V357+V358</f>
        <v>2681.33</v>
      </c>
      <c r="W353" s="120">
        <f t="shared" si="5"/>
        <v>2709.54</v>
      </c>
      <c r="X353" s="116"/>
      <c r="Y353" s="116"/>
      <c r="Z353" s="116"/>
      <c r="AA353" s="116"/>
      <c r="AB353" s="116"/>
      <c r="AC353" s="116"/>
      <c r="AD353" s="116"/>
      <c r="AE353" s="116"/>
      <c r="AF353" s="116"/>
      <c r="AG353" s="116"/>
      <c r="AH353" s="116"/>
      <c r="AI353" s="116"/>
      <c r="AJ353" s="116"/>
      <c r="AK353" s="116"/>
      <c r="AL353" s="116"/>
      <c r="AM353" s="116"/>
      <c r="AN353" s="116"/>
      <c r="AO353" s="116"/>
      <c r="AP353" s="116"/>
      <c r="AQ353" s="116"/>
      <c r="AR353" s="116"/>
      <c r="AS353" s="116"/>
      <c r="AT353" s="116"/>
      <c r="AU353" s="116"/>
      <c r="AV353" s="116"/>
      <c r="AW353" s="116"/>
      <c r="AX353" s="116"/>
      <c r="AY353" s="116"/>
      <c r="AZ353" s="116"/>
      <c r="BA353" s="116"/>
      <c r="BB353" s="116"/>
      <c r="BC353" s="116"/>
      <c r="BD353" s="116"/>
      <c r="BE353" s="116"/>
      <c r="BF353" s="116"/>
      <c r="BG353" s="116"/>
      <c r="BH353" s="116"/>
      <c r="BI353" s="116"/>
      <c r="BJ353" s="116"/>
      <c r="BK353" s="116"/>
      <c r="BL353" s="116"/>
      <c r="BM353" s="116"/>
      <c r="BN353" s="116"/>
      <c r="BO353" s="116"/>
      <c r="BP353" s="116"/>
      <c r="BQ353" s="116"/>
      <c r="BR353" s="116"/>
      <c r="BS353" s="116"/>
      <c r="BT353" s="116"/>
      <c r="BU353" s="116"/>
      <c r="BV353" s="116"/>
      <c r="BW353" s="116"/>
      <c r="BX353" s="116"/>
      <c r="BY353" s="116"/>
      <c r="BZ353" s="116"/>
      <c r="CA353" s="116"/>
      <c r="CB353" s="116"/>
      <c r="CC353" s="116"/>
      <c r="CD353" s="116"/>
      <c r="CE353" s="116"/>
      <c r="CF353" s="116"/>
      <c r="CG353" s="116"/>
      <c r="CH353" s="116"/>
      <c r="CI353" s="116"/>
      <c r="CJ353" s="116"/>
      <c r="CK353" s="116"/>
      <c r="CL353" s="116"/>
      <c r="CM353" s="116"/>
      <c r="CN353" s="116"/>
      <c r="CO353" s="116"/>
      <c r="CP353" s="116"/>
      <c r="CQ353" s="116"/>
      <c r="CR353" s="116"/>
      <c r="CS353" s="116"/>
      <c r="CT353" s="116"/>
      <c r="CU353" s="116"/>
      <c r="CV353" s="116"/>
      <c r="CW353" s="116"/>
      <c r="CX353" s="116"/>
      <c r="CY353" s="116"/>
      <c r="CZ353" s="116"/>
      <c r="DA353" s="116"/>
      <c r="DB353" s="116"/>
      <c r="DC353" s="116"/>
      <c r="DD353" s="116"/>
      <c r="DE353" s="116"/>
      <c r="DF353" s="116"/>
      <c r="DG353" s="116"/>
      <c r="DH353" s="116"/>
      <c r="DI353" s="116"/>
      <c r="DJ353" s="116"/>
      <c r="DK353" s="116"/>
      <c r="DL353" s="116"/>
      <c r="DM353" s="116"/>
      <c r="DN353" s="116"/>
      <c r="DO353" s="116"/>
      <c r="DP353" s="116"/>
      <c r="DQ353" s="116"/>
      <c r="DR353" s="116"/>
      <c r="DS353" s="116"/>
      <c r="DT353" s="116"/>
      <c r="DU353" s="116"/>
      <c r="DV353" s="116"/>
      <c r="DW353" s="116"/>
      <c r="DX353" s="116"/>
      <c r="DY353" s="116"/>
      <c r="DZ353" s="116"/>
      <c r="EA353" s="116"/>
      <c r="EB353" s="116"/>
      <c r="EC353" s="116"/>
      <c r="ED353" s="116"/>
      <c r="EE353" s="116"/>
      <c r="EF353" s="116"/>
      <c r="EG353" s="116"/>
      <c r="EH353" s="116"/>
      <c r="EI353" s="116"/>
      <c r="EJ353" s="116"/>
      <c r="EK353" s="116"/>
      <c r="EL353" s="116"/>
      <c r="EM353" s="116"/>
      <c r="EN353" s="116"/>
      <c r="EO353" s="116"/>
      <c r="EP353" s="116"/>
      <c r="EQ353" s="116"/>
      <c r="ER353" s="116"/>
      <c r="ES353" s="116"/>
      <c r="ET353" s="116"/>
      <c r="EU353" s="116"/>
      <c r="EV353" s="116"/>
      <c r="EW353" s="116"/>
      <c r="EX353" s="116"/>
      <c r="EY353" s="116"/>
      <c r="EZ353" s="116"/>
      <c r="FA353" s="116"/>
      <c r="FB353" s="116"/>
      <c r="FC353" s="116"/>
      <c r="FD353" s="116"/>
      <c r="FE353" s="116"/>
      <c r="FF353" s="116"/>
      <c r="FG353" s="116"/>
      <c r="FH353" s="116"/>
      <c r="FI353" s="116"/>
      <c r="FJ353" s="116"/>
      <c r="FK353" s="116"/>
      <c r="FL353" s="116"/>
      <c r="FM353" s="116"/>
      <c r="FN353" s="116"/>
      <c r="FO353" s="116"/>
      <c r="FP353" s="116"/>
      <c r="FQ353" s="116"/>
      <c r="FR353" s="116"/>
      <c r="FS353" s="116"/>
      <c r="FT353" s="116"/>
      <c r="FU353" s="116"/>
      <c r="FV353" s="116"/>
      <c r="FW353" s="116"/>
      <c r="FX353" s="116"/>
      <c r="FY353" s="116"/>
      <c r="FZ353" s="116"/>
      <c r="GA353" s="116"/>
      <c r="GB353" s="116"/>
      <c r="GC353" s="116"/>
      <c r="GD353" s="116"/>
      <c r="GE353" s="116"/>
      <c r="GF353" s="116"/>
      <c r="GG353" s="116"/>
      <c r="GH353" s="116"/>
      <c r="GI353" s="116"/>
      <c r="GJ353" s="116"/>
      <c r="GK353" s="116"/>
      <c r="GL353" s="116"/>
      <c r="GM353" s="116"/>
      <c r="GN353" s="116"/>
      <c r="GO353" s="116"/>
      <c r="GP353" s="116"/>
      <c r="GQ353" s="116"/>
      <c r="GR353" s="116"/>
      <c r="GS353" s="116"/>
      <c r="GT353" s="116"/>
      <c r="GU353" s="116"/>
      <c r="GV353" s="116"/>
      <c r="GW353" s="116"/>
      <c r="GX353" s="116"/>
      <c r="GY353" s="116"/>
      <c r="GZ353" s="116"/>
      <c r="HA353" s="116"/>
      <c r="HB353" s="116"/>
      <c r="HC353" s="116"/>
      <c r="HD353" s="116"/>
      <c r="HE353" s="116"/>
      <c r="HF353" s="116"/>
      <c r="HG353" s="116"/>
      <c r="HH353" s="116"/>
      <c r="HI353" s="116"/>
      <c r="HJ353" s="116"/>
      <c r="HK353" s="116"/>
      <c r="HL353" s="116"/>
      <c r="HM353" s="116"/>
      <c r="HN353" s="116"/>
      <c r="HO353" s="116"/>
      <c r="HP353" s="116"/>
      <c r="HQ353" s="116"/>
      <c r="HR353" s="116"/>
      <c r="HS353" s="116"/>
      <c r="HT353" s="116"/>
      <c r="HU353" s="116"/>
      <c r="HV353" s="116"/>
      <c r="HW353" s="116"/>
      <c r="HX353" s="116"/>
      <c r="HY353" s="116"/>
      <c r="HZ353" s="116"/>
      <c r="IA353" s="116"/>
      <c r="IB353" s="116"/>
      <c r="IC353" s="116"/>
      <c r="ID353" s="116"/>
      <c r="IE353" s="116"/>
      <c r="IF353" s="116"/>
      <c r="IG353" s="116"/>
      <c r="IH353" s="116"/>
      <c r="II353" s="116"/>
      <c r="IJ353" s="116"/>
      <c r="IK353" s="116"/>
      <c r="IL353" s="116"/>
      <c r="IM353" s="116"/>
      <c r="IN353" s="116"/>
      <c r="IO353" s="116"/>
      <c r="IP353" s="116"/>
      <c r="IQ353" s="116"/>
      <c r="IR353" s="116"/>
      <c r="IS353" s="116"/>
      <c r="IT353" s="116"/>
      <c r="IU353" s="116"/>
      <c r="IV353" s="116"/>
    </row>
    <row r="354" spans="1:256" ht="31.2" customHeight="1">
      <c r="B354" s="101"/>
      <c r="C354" s="292">
        <v>2018</v>
      </c>
      <c r="D354" s="292"/>
      <c r="E354" s="105" t="s">
        <v>887</v>
      </c>
      <c r="F354" s="293" t="s">
        <v>886</v>
      </c>
      <c r="G354" s="293"/>
      <c r="H354" s="293"/>
      <c r="I354" s="105" t="s">
        <v>450</v>
      </c>
      <c r="J354" s="293" t="s">
        <v>17</v>
      </c>
      <c r="K354" s="293"/>
      <c r="L354" s="106" t="s">
        <v>29</v>
      </c>
      <c r="M354" s="106">
        <v>4</v>
      </c>
      <c r="N354" s="292" t="s">
        <v>19</v>
      </c>
      <c r="O354" s="292"/>
      <c r="P354" s="292"/>
      <c r="Q354" s="106" t="s">
        <v>18</v>
      </c>
      <c r="S354" s="122">
        <v>28.21</v>
      </c>
      <c r="V354" s="122">
        <v>2331.35</v>
      </c>
      <c r="W354" s="122">
        <f t="shared" si="5"/>
        <v>2359.56</v>
      </c>
    </row>
    <row r="355" spans="1:256" ht="31.2" customHeight="1">
      <c r="B355" s="101"/>
      <c r="C355" s="292">
        <v>2018</v>
      </c>
      <c r="D355" s="292"/>
      <c r="E355" s="105" t="s">
        <v>885</v>
      </c>
      <c r="F355" s="293" t="s">
        <v>884</v>
      </c>
      <c r="G355" s="293"/>
      <c r="H355" s="293"/>
      <c r="I355" s="105" t="s">
        <v>450</v>
      </c>
      <c r="J355" s="293" t="s">
        <v>17</v>
      </c>
      <c r="K355" s="293"/>
      <c r="L355" s="106" t="s">
        <v>29</v>
      </c>
      <c r="M355" s="106">
        <v>4</v>
      </c>
      <c r="N355" s="292" t="s">
        <v>19</v>
      </c>
      <c r="O355" s="292"/>
      <c r="P355" s="292"/>
      <c r="Q355" s="106" t="s">
        <v>18</v>
      </c>
      <c r="V355" s="122">
        <v>349.98</v>
      </c>
      <c r="W355" s="122">
        <f t="shared" si="5"/>
        <v>349.98</v>
      </c>
    </row>
    <row r="356" spans="1:256" ht="31.2" customHeight="1">
      <c r="B356" s="101"/>
      <c r="C356" s="292">
        <v>2018</v>
      </c>
      <c r="D356" s="292"/>
      <c r="E356" s="105" t="s">
        <v>883</v>
      </c>
      <c r="F356" s="293" t="s">
        <v>882</v>
      </c>
      <c r="G356" s="293"/>
      <c r="H356" s="293"/>
      <c r="I356" s="105" t="s">
        <v>450</v>
      </c>
      <c r="J356" s="293" t="s">
        <v>17</v>
      </c>
      <c r="K356" s="293"/>
      <c r="L356" s="106" t="s">
        <v>29</v>
      </c>
      <c r="M356" s="106">
        <v>4</v>
      </c>
      <c r="N356" s="292" t="s">
        <v>19</v>
      </c>
      <c r="O356" s="292"/>
      <c r="P356" s="292"/>
      <c r="Q356" s="106" t="s">
        <v>18</v>
      </c>
      <c r="W356" s="122">
        <f t="shared" si="5"/>
        <v>0</v>
      </c>
    </row>
    <row r="357" spans="1:256" ht="31.2" customHeight="1">
      <c r="B357" s="101"/>
      <c r="C357" s="292">
        <v>2018</v>
      </c>
      <c r="D357" s="292"/>
      <c r="E357" s="105" t="s">
        <v>881</v>
      </c>
      <c r="F357" s="293" t="s">
        <v>880</v>
      </c>
      <c r="G357" s="293"/>
      <c r="H357" s="293"/>
      <c r="I357" s="105" t="s">
        <v>450</v>
      </c>
      <c r="J357" s="293" t="s">
        <v>17</v>
      </c>
      <c r="K357" s="293"/>
      <c r="L357" s="106" t="s">
        <v>29</v>
      </c>
      <c r="M357" s="106">
        <v>4</v>
      </c>
      <c r="N357" s="292" t="s">
        <v>19</v>
      </c>
      <c r="O357" s="292"/>
      <c r="P357" s="292"/>
      <c r="Q357" s="106" t="s">
        <v>18</v>
      </c>
      <c r="W357" s="122">
        <f t="shared" si="5"/>
        <v>0</v>
      </c>
    </row>
    <row r="358" spans="1:256" ht="31.2" customHeight="1">
      <c r="B358" s="101"/>
      <c r="C358" s="292">
        <v>2018</v>
      </c>
      <c r="D358" s="292"/>
      <c r="E358" s="105" t="s">
        <v>879</v>
      </c>
      <c r="F358" s="293" t="s">
        <v>878</v>
      </c>
      <c r="G358" s="293"/>
      <c r="H358" s="293"/>
      <c r="I358" s="105" t="s">
        <v>450</v>
      </c>
      <c r="J358" s="293" t="s">
        <v>17</v>
      </c>
      <c r="K358" s="293"/>
      <c r="L358" s="106" t="s">
        <v>29</v>
      </c>
      <c r="M358" s="106">
        <v>4</v>
      </c>
      <c r="N358" s="292" t="s">
        <v>19</v>
      </c>
      <c r="O358" s="292"/>
      <c r="P358" s="292"/>
      <c r="Q358" s="106" t="s">
        <v>18</v>
      </c>
      <c r="W358" s="122">
        <f t="shared" si="5"/>
        <v>0</v>
      </c>
    </row>
    <row r="359" spans="1:256" ht="31.2" customHeight="1">
      <c r="A359" s="116"/>
      <c r="B359" s="117"/>
      <c r="C359" s="294">
        <v>2018</v>
      </c>
      <c r="D359" s="294"/>
      <c r="E359" s="118" t="s">
        <v>877</v>
      </c>
      <c r="F359" s="295" t="s">
        <v>876</v>
      </c>
      <c r="G359" s="295"/>
      <c r="H359" s="295"/>
      <c r="I359" s="118" t="s">
        <v>450</v>
      </c>
      <c r="J359" s="295" t="s">
        <v>17</v>
      </c>
      <c r="K359" s="295"/>
      <c r="L359" s="119" t="s">
        <v>18</v>
      </c>
      <c r="M359" s="119">
        <v>3</v>
      </c>
      <c r="N359" s="294" t="s">
        <v>19</v>
      </c>
      <c r="O359" s="294"/>
      <c r="P359" s="294"/>
      <c r="Q359" s="119" t="s">
        <v>18</v>
      </c>
      <c r="R359" s="120"/>
      <c r="S359" s="120"/>
      <c r="T359" s="120"/>
      <c r="U359" s="120"/>
      <c r="V359" s="120"/>
      <c r="W359" s="120">
        <f t="shared" si="5"/>
        <v>0</v>
      </c>
      <c r="X359" s="116"/>
      <c r="Y359" s="116"/>
      <c r="Z359" s="116"/>
      <c r="AA359" s="116"/>
      <c r="AB359" s="116"/>
      <c r="AC359" s="116"/>
      <c r="AD359" s="116"/>
      <c r="AE359" s="116"/>
      <c r="AF359" s="116"/>
      <c r="AG359" s="116"/>
      <c r="AH359" s="116"/>
      <c r="AI359" s="116"/>
      <c r="AJ359" s="116"/>
      <c r="AK359" s="116"/>
      <c r="AL359" s="116"/>
      <c r="AM359" s="116"/>
      <c r="AN359" s="116"/>
      <c r="AO359" s="116"/>
      <c r="AP359" s="116"/>
      <c r="AQ359" s="116"/>
      <c r="AR359" s="116"/>
      <c r="AS359" s="116"/>
      <c r="AT359" s="116"/>
      <c r="AU359" s="116"/>
      <c r="AV359" s="116"/>
      <c r="AW359" s="116"/>
      <c r="AX359" s="116"/>
      <c r="AY359" s="116"/>
      <c r="AZ359" s="116"/>
      <c r="BA359" s="116"/>
      <c r="BB359" s="116"/>
      <c r="BC359" s="116"/>
      <c r="BD359" s="116"/>
      <c r="BE359" s="116"/>
      <c r="BF359" s="116"/>
      <c r="BG359" s="116"/>
      <c r="BH359" s="116"/>
      <c r="BI359" s="116"/>
      <c r="BJ359" s="116"/>
      <c r="BK359" s="116"/>
      <c r="BL359" s="116"/>
      <c r="BM359" s="116"/>
      <c r="BN359" s="116"/>
      <c r="BO359" s="116"/>
      <c r="BP359" s="116"/>
      <c r="BQ359" s="116"/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6"/>
      <c r="CB359" s="116"/>
      <c r="CC359" s="116"/>
      <c r="CD359" s="116"/>
      <c r="CE359" s="116"/>
      <c r="CF359" s="116"/>
      <c r="CG359" s="116"/>
      <c r="CH359" s="116"/>
      <c r="CI359" s="116"/>
      <c r="CJ359" s="116"/>
      <c r="CK359" s="116"/>
      <c r="CL359" s="116"/>
      <c r="CM359" s="116"/>
      <c r="CN359" s="116"/>
      <c r="CO359" s="116"/>
      <c r="CP359" s="116"/>
      <c r="CQ359" s="116"/>
      <c r="CR359" s="116"/>
      <c r="CS359" s="116"/>
      <c r="CT359" s="116"/>
      <c r="CU359" s="116"/>
      <c r="CV359" s="116"/>
      <c r="CW359" s="116"/>
      <c r="CX359" s="116"/>
      <c r="CY359" s="116"/>
      <c r="CZ359" s="116"/>
      <c r="DA359" s="116"/>
      <c r="DB359" s="116"/>
      <c r="DC359" s="116"/>
      <c r="DD359" s="116"/>
      <c r="DE359" s="116"/>
      <c r="DF359" s="116"/>
      <c r="DG359" s="116"/>
      <c r="DH359" s="116"/>
      <c r="DI359" s="116"/>
      <c r="DJ359" s="116"/>
      <c r="DK359" s="116"/>
      <c r="DL359" s="116"/>
      <c r="DM359" s="116"/>
      <c r="DN359" s="116"/>
      <c r="DO359" s="116"/>
      <c r="DP359" s="116"/>
      <c r="DQ359" s="116"/>
      <c r="DR359" s="116"/>
      <c r="DS359" s="116"/>
      <c r="DT359" s="116"/>
      <c r="DU359" s="116"/>
      <c r="DV359" s="116"/>
      <c r="DW359" s="116"/>
      <c r="DX359" s="116"/>
      <c r="DY359" s="116"/>
      <c r="DZ359" s="116"/>
      <c r="EA359" s="116"/>
      <c r="EB359" s="116"/>
      <c r="EC359" s="116"/>
      <c r="ED359" s="116"/>
      <c r="EE359" s="116"/>
      <c r="EF359" s="116"/>
      <c r="EG359" s="116"/>
      <c r="EH359" s="116"/>
      <c r="EI359" s="116"/>
      <c r="EJ359" s="116"/>
      <c r="EK359" s="116"/>
      <c r="EL359" s="116"/>
      <c r="EM359" s="116"/>
      <c r="EN359" s="116"/>
      <c r="EO359" s="116"/>
      <c r="EP359" s="116"/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6"/>
      <c r="FA359" s="116"/>
      <c r="FB359" s="116"/>
      <c r="FC359" s="116"/>
      <c r="FD359" s="116"/>
      <c r="FE359" s="116"/>
      <c r="FF359" s="116"/>
      <c r="FG359" s="116"/>
      <c r="FH359" s="116"/>
      <c r="FI359" s="116"/>
      <c r="FJ359" s="116"/>
      <c r="FK359" s="116"/>
      <c r="FL359" s="116"/>
      <c r="FM359" s="116"/>
      <c r="FN359" s="116"/>
      <c r="FO359" s="116"/>
      <c r="FP359" s="116"/>
      <c r="FQ359" s="116"/>
      <c r="FR359" s="116"/>
      <c r="FS359" s="116"/>
      <c r="FT359" s="116"/>
      <c r="FU359" s="116"/>
      <c r="FV359" s="116"/>
      <c r="FW359" s="116"/>
      <c r="FX359" s="116"/>
      <c r="FY359" s="116"/>
      <c r="FZ359" s="116"/>
      <c r="GA359" s="116"/>
      <c r="GB359" s="116"/>
      <c r="GC359" s="116"/>
      <c r="GD359" s="116"/>
      <c r="GE359" s="116"/>
      <c r="GF359" s="116"/>
      <c r="GG359" s="116"/>
      <c r="GH359" s="116"/>
      <c r="GI359" s="116"/>
      <c r="GJ359" s="116"/>
      <c r="GK359" s="116"/>
      <c r="GL359" s="116"/>
      <c r="GM359" s="116"/>
      <c r="GN359" s="116"/>
      <c r="GO359" s="116"/>
      <c r="GP359" s="116"/>
      <c r="GQ359" s="116"/>
      <c r="GR359" s="116"/>
      <c r="GS359" s="116"/>
      <c r="GT359" s="116"/>
      <c r="GU359" s="116"/>
      <c r="GV359" s="116"/>
      <c r="GW359" s="116"/>
      <c r="GX359" s="116"/>
      <c r="GY359" s="116"/>
      <c r="GZ359" s="116"/>
      <c r="HA359" s="116"/>
      <c r="HB359" s="116"/>
      <c r="HC359" s="116"/>
      <c r="HD359" s="116"/>
      <c r="HE359" s="116"/>
      <c r="HF359" s="116"/>
      <c r="HG359" s="116"/>
      <c r="HH359" s="116"/>
      <c r="HI359" s="116"/>
      <c r="HJ359" s="116"/>
      <c r="HK359" s="116"/>
      <c r="HL359" s="116"/>
      <c r="HM359" s="116"/>
      <c r="HN359" s="116"/>
      <c r="HO359" s="116"/>
      <c r="HP359" s="116"/>
      <c r="HQ359" s="116"/>
      <c r="HR359" s="116"/>
      <c r="HS359" s="116"/>
      <c r="HT359" s="116"/>
      <c r="HU359" s="116"/>
      <c r="HV359" s="116"/>
      <c r="HW359" s="116"/>
      <c r="HX359" s="116"/>
      <c r="HY359" s="116"/>
      <c r="HZ359" s="116"/>
      <c r="IA359" s="116"/>
      <c r="IB359" s="116"/>
      <c r="IC359" s="116"/>
      <c r="ID359" s="116"/>
      <c r="IE359" s="116"/>
      <c r="IF359" s="116"/>
      <c r="IG359" s="116"/>
      <c r="IH359" s="116"/>
      <c r="II359" s="116"/>
      <c r="IJ359" s="116"/>
      <c r="IK359" s="116"/>
      <c r="IL359" s="116"/>
      <c r="IM359" s="116"/>
      <c r="IN359" s="116"/>
      <c r="IO359" s="116"/>
      <c r="IP359" s="116"/>
      <c r="IQ359" s="116"/>
      <c r="IR359" s="116"/>
      <c r="IS359" s="116"/>
      <c r="IT359" s="116"/>
      <c r="IU359" s="116"/>
      <c r="IV359" s="116"/>
    </row>
    <row r="360" spans="1:256" ht="31.2" customHeight="1">
      <c r="B360" s="101"/>
      <c r="C360" s="292">
        <v>2018</v>
      </c>
      <c r="D360" s="292"/>
      <c r="E360" s="105" t="s">
        <v>875</v>
      </c>
      <c r="F360" s="293" t="s">
        <v>874</v>
      </c>
      <c r="G360" s="293"/>
      <c r="H360" s="293"/>
      <c r="I360" s="105" t="s">
        <v>450</v>
      </c>
      <c r="J360" s="293" t="s">
        <v>17</v>
      </c>
      <c r="K360" s="293"/>
      <c r="L360" s="106" t="s">
        <v>29</v>
      </c>
      <c r="M360" s="106">
        <v>4</v>
      </c>
      <c r="N360" s="292" t="s">
        <v>19</v>
      </c>
      <c r="O360" s="292"/>
      <c r="P360" s="292"/>
      <c r="Q360" s="106" t="s">
        <v>18</v>
      </c>
      <c r="W360" s="122">
        <f t="shared" si="5"/>
        <v>0</v>
      </c>
    </row>
    <row r="361" spans="1:256" ht="31.2" customHeight="1">
      <c r="A361" s="116"/>
      <c r="B361" s="117"/>
      <c r="C361" s="294">
        <v>2018</v>
      </c>
      <c r="D361" s="294"/>
      <c r="E361" s="118" t="s">
        <v>873</v>
      </c>
      <c r="F361" s="295" t="s">
        <v>872</v>
      </c>
      <c r="G361" s="295"/>
      <c r="H361" s="295"/>
      <c r="I361" s="118" t="s">
        <v>450</v>
      </c>
      <c r="J361" s="295" t="s">
        <v>17</v>
      </c>
      <c r="K361" s="295"/>
      <c r="L361" s="119" t="s">
        <v>18</v>
      </c>
      <c r="M361" s="119">
        <v>3</v>
      </c>
      <c r="N361" s="294" t="s">
        <v>19</v>
      </c>
      <c r="O361" s="294"/>
      <c r="P361" s="294"/>
      <c r="Q361" s="119" t="s">
        <v>18</v>
      </c>
      <c r="R361" s="120"/>
      <c r="S361" s="120"/>
      <c r="T361" s="120"/>
      <c r="U361" s="120"/>
      <c r="V361" s="120"/>
      <c r="W361" s="120">
        <f t="shared" si="5"/>
        <v>0</v>
      </c>
      <c r="X361" s="116"/>
      <c r="Y361" s="116"/>
      <c r="Z361" s="116"/>
      <c r="AA361" s="116"/>
      <c r="AB361" s="116"/>
      <c r="AC361" s="116"/>
      <c r="AD361" s="116"/>
      <c r="AE361" s="116"/>
      <c r="AF361" s="116"/>
      <c r="AG361" s="116"/>
      <c r="AH361" s="116"/>
      <c r="AI361" s="116"/>
      <c r="AJ361" s="116"/>
      <c r="AK361" s="116"/>
      <c r="AL361" s="116"/>
      <c r="AM361" s="116"/>
      <c r="AN361" s="116"/>
      <c r="AO361" s="116"/>
      <c r="AP361" s="116"/>
      <c r="AQ361" s="116"/>
      <c r="AR361" s="116"/>
      <c r="AS361" s="116"/>
      <c r="AT361" s="116"/>
      <c r="AU361" s="116"/>
      <c r="AV361" s="116"/>
      <c r="AW361" s="116"/>
      <c r="AX361" s="116"/>
      <c r="AY361" s="116"/>
      <c r="AZ361" s="116"/>
      <c r="BA361" s="116"/>
      <c r="BB361" s="116"/>
      <c r="BC361" s="116"/>
      <c r="BD361" s="116"/>
      <c r="BE361" s="116"/>
      <c r="BF361" s="116"/>
      <c r="BG361" s="116"/>
      <c r="BH361" s="116"/>
      <c r="BI361" s="116"/>
      <c r="BJ361" s="116"/>
      <c r="BK361" s="116"/>
      <c r="BL361" s="116"/>
      <c r="BM361" s="116"/>
      <c r="BN361" s="116"/>
      <c r="BO361" s="116"/>
      <c r="BP361" s="116"/>
      <c r="BQ361" s="116"/>
      <c r="BR361" s="116"/>
      <c r="BS361" s="116"/>
      <c r="BT361" s="116"/>
      <c r="BU361" s="116"/>
      <c r="BV361" s="116"/>
      <c r="BW361" s="116"/>
      <c r="BX361" s="116"/>
      <c r="BY361" s="116"/>
      <c r="BZ361" s="116"/>
      <c r="CA361" s="116"/>
      <c r="CB361" s="116"/>
      <c r="CC361" s="116"/>
      <c r="CD361" s="116"/>
      <c r="CE361" s="116"/>
      <c r="CF361" s="116"/>
      <c r="CG361" s="116"/>
      <c r="CH361" s="116"/>
      <c r="CI361" s="116"/>
      <c r="CJ361" s="116"/>
      <c r="CK361" s="116"/>
      <c r="CL361" s="116"/>
      <c r="CM361" s="116"/>
      <c r="CN361" s="116"/>
      <c r="CO361" s="116"/>
      <c r="CP361" s="116"/>
      <c r="CQ361" s="116"/>
      <c r="CR361" s="116"/>
      <c r="CS361" s="116"/>
      <c r="CT361" s="116"/>
      <c r="CU361" s="116"/>
      <c r="CV361" s="116"/>
      <c r="CW361" s="116"/>
      <c r="CX361" s="116"/>
      <c r="CY361" s="116"/>
      <c r="CZ361" s="116"/>
      <c r="DA361" s="116"/>
      <c r="DB361" s="116"/>
      <c r="DC361" s="116"/>
      <c r="DD361" s="116"/>
      <c r="DE361" s="116"/>
      <c r="DF361" s="116"/>
      <c r="DG361" s="116"/>
      <c r="DH361" s="116"/>
      <c r="DI361" s="116"/>
      <c r="DJ361" s="116"/>
      <c r="DK361" s="116"/>
      <c r="DL361" s="116"/>
      <c r="DM361" s="116"/>
      <c r="DN361" s="116"/>
      <c r="DO361" s="116"/>
      <c r="DP361" s="116"/>
      <c r="DQ361" s="116"/>
      <c r="DR361" s="116"/>
      <c r="DS361" s="116"/>
      <c r="DT361" s="116"/>
      <c r="DU361" s="116"/>
      <c r="DV361" s="116"/>
      <c r="DW361" s="116"/>
      <c r="DX361" s="116"/>
      <c r="DY361" s="116"/>
      <c r="DZ361" s="116"/>
      <c r="EA361" s="116"/>
      <c r="EB361" s="116"/>
      <c r="EC361" s="116"/>
      <c r="ED361" s="116"/>
      <c r="EE361" s="116"/>
      <c r="EF361" s="116"/>
      <c r="EG361" s="116"/>
      <c r="EH361" s="116"/>
      <c r="EI361" s="116"/>
      <c r="EJ361" s="116"/>
      <c r="EK361" s="116"/>
      <c r="EL361" s="116"/>
      <c r="EM361" s="116"/>
      <c r="EN361" s="116"/>
      <c r="EO361" s="116"/>
      <c r="EP361" s="116"/>
      <c r="EQ361" s="116"/>
      <c r="ER361" s="116"/>
      <c r="ES361" s="116"/>
      <c r="ET361" s="116"/>
      <c r="EU361" s="116"/>
      <c r="EV361" s="116"/>
      <c r="EW361" s="116"/>
      <c r="EX361" s="116"/>
      <c r="EY361" s="116"/>
      <c r="EZ361" s="116"/>
      <c r="FA361" s="116"/>
      <c r="FB361" s="116"/>
      <c r="FC361" s="116"/>
      <c r="FD361" s="116"/>
      <c r="FE361" s="116"/>
      <c r="FF361" s="116"/>
      <c r="FG361" s="116"/>
      <c r="FH361" s="116"/>
      <c r="FI361" s="116"/>
      <c r="FJ361" s="116"/>
      <c r="FK361" s="116"/>
      <c r="FL361" s="116"/>
      <c r="FM361" s="116"/>
      <c r="FN361" s="116"/>
      <c r="FO361" s="116"/>
      <c r="FP361" s="116"/>
      <c r="FQ361" s="116"/>
      <c r="FR361" s="116"/>
      <c r="FS361" s="116"/>
      <c r="FT361" s="116"/>
      <c r="FU361" s="116"/>
      <c r="FV361" s="116"/>
      <c r="FW361" s="116"/>
      <c r="FX361" s="116"/>
      <c r="FY361" s="116"/>
      <c r="FZ361" s="116"/>
      <c r="GA361" s="116"/>
      <c r="GB361" s="116"/>
      <c r="GC361" s="116"/>
      <c r="GD361" s="116"/>
      <c r="GE361" s="116"/>
      <c r="GF361" s="116"/>
      <c r="GG361" s="116"/>
      <c r="GH361" s="116"/>
      <c r="GI361" s="116"/>
      <c r="GJ361" s="116"/>
      <c r="GK361" s="116"/>
      <c r="GL361" s="116"/>
      <c r="GM361" s="116"/>
      <c r="GN361" s="116"/>
      <c r="GO361" s="116"/>
      <c r="GP361" s="116"/>
      <c r="GQ361" s="116"/>
      <c r="GR361" s="116"/>
      <c r="GS361" s="116"/>
      <c r="GT361" s="116"/>
      <c r="GU361" s="116"/>
      <c r="GV361" s="116"/>
      <c r="GW361" s="116"/>
      <c r="GX361" s="116"/>
      <c r="GY361" s="116"/>
      <c r="GZ361" s="116"/>
      <c r="HA361" s="116"/>
      <c r="HB361" s="116"/>
      <c r="HC361" s="116"/>
      <c r="HD361" s="116"/>
      <c r="HE361" s="116"/>
      <c r="HF361" s="116"/>
      <c r="HG361" s="116"/>
      <c r="HH361" s="116"/>
      <c r="HI361" s="116"/>
      <c r="HJ361" s="116"/>
      <c r="HK361" s="116"/>
      <c r="HL361" s="116"/>
      <c r="HM361" s="116"/>
      <c r="HN361" s="116"/>
      <c r="HO361" s="116"/>
      <c r="HP361" s="116"/>
      <c r="HQ361" s="116"/>
      <c r="HR361" s="116"/>
      <c r="HS361" s="116"/>
      <c r="HT361" s="116"/>
      <c r="HU361" s="116"/>
      <c r="HV361" s="116"/>
      <c r="HW361" s="116"/>
      <c r="HX361" s="116"/>
      <c r="HY361" s="116"/>
      <c r="HZ361" s="116"/>
      <c r="IA361" s="116"/>
      <c r="IB361" s="116"/>
      <c r="IC361" s="116"/>
      <c r="ID361" s="116"/>
      <c r="IE361" s="116"/>
      <c r="IF361" s="116"/>
      <c r="IG361" s="116"/>
      <c r="IH361" s="116"/>
      <c r="II361" s="116"/>
      <c r="IJ361" s="116"/>
      <c r="IK361" s="116"/>
      <c r="IL361" s="116"/>
      <c r="IM361" s="116"/>
      <c r="IN361" s="116"/>
      <c r="IO361" s="116"/>
      <c r="IP361" s="116"/>
      <c r="IQ361" s="116"/>
      <c r="IR361" s="116"/>
      <c r="IS361" s="116"/>
      <c r="IT361" s="116"/>
      <c r="IU361" s="116"/>
      <c r="IV361" s="116"/>
    </row>
    <row r="362" spans="1:256" ht="31.2" customHeight="1">
      <c r="B362" s="101"/>
      <c r="C362" s="292">
        <v>2018</v>
      </c>
      <c r="D362" s="292"/>
      <c r="E362" s="105" t="s">
        <v>871</v>
      </c>
      <c r="F362" s="293" t="s">
        <v>870</v>
      </c>
      <c r="G362" s="293"/>
      <c r="H362" s="293"/>
      <c r="I362" s="105" t="s">
        <v>450</v>
      </c>
      <c r="J362" s="293" t="s">
        <v>17</v>
      </c>
      <c r="K362" s="293"/>
      <c r="L362" s="106" t="s">
        <v>29</v>
      </c>
      <c r="M362" s="106">
        <v>4</v>
      </c>
      <c r="N362" s="292" t="s">
        <v>19</v>
      </c>
      <c r="O362" s="292"/>
      <c r="P362" s="292"/>
      <c r="Q362" s="106" t="s">
        <v>18</v>
      </c>
      <c r="W362" s="122">
        <f t="shared" si="5"/>
        <v>0</v>
      </c>
    </row>
    <row r="363" spans="1:256" ht="31.2" customHeight="1">
      <c r="B363" s="101"/>
      <c r="C363" s="292">
        <v>2018</v>
      </c>
      <c r="D363" s="292"/>
      <c r="E363" s="105" t="s">
        <v>869</v>
      </c>
      <c r="F363" s="293" t="s">
        <v>868</v>
      </c>
      <c r="G363" s="293"/>
      <c r="H363" s="293"/>
      <c r="I363" s="105" t="s">
        <v>450</v>
      </c>
      <c r="J363" s="293" t="s">
        <v>17</v>
      </c>
      <c r="K363" s="293"/>
      <c r="L363" s="106" t="s">
        <v>29</v>
      </c>
      <c r="M363" s="106">
        <v>4</v>
      </c>
      <c r="N363" s="292" t="s">
        <v>19</v>
      </c>
      <c r="O363" s="292"/>
      <c r="P363" s="292"/>
      <c r="Q363" s="106" t="s">
        <v>18</v>
      </c>
      <c r="W363" s="122">
        <f t="shared" si="5"/>
        <v>0</v>
      </c>
    </row>
    <row r="364" spans="1:256" ht="31.2" customHeight="1">
      <c r="A364" s="116"/>
      <c r="B364" s="117"/>
      <c r="C364" s="294">
        <v>2018</v>
      </c>
      <c r="D364" s="294"/>
      <c r="E364" s="118" t="s">
        <v>867</v>
      </c>
      <c r="F364" s="295" t="s">
        <v>866</v>
      </c>
      <c r="G364" s="295"/>
      <c r="H364" s="295"/>
      <c r="I364" s="118" t="s">
        <v>450</v>
      </c>
      <c r="J364" s="295" t="s">
        <v>17</v>
      </c>
      <c r="K364" s="295"/>
      <c r="L364" s="119" t="s">
        <v>18</v>
      </c>
      <c r="M364" s="119">
        <v>3</v>
      </c>
      <c r="N364" s="294" t="s">
        <v>19</v>
      </c>
      <c r="O364" s="294"/>
      <c r="P364" s="294"/>
      <c r="Q364" s="119" t="s">
        <v>18</v>
      </c>
      <c r="R364" s="120"/>
      <c r="S364" s="120"/>
      <c r="T364" s="120"/>
      <c r="U364" s="120"/>
      <c r="V364" s="120"/>
      <c r="W364" s="120">
        <f t="shared" si="5"/>
        <v>0</v>
      </c>
      <c r="X364" s="116"/>
      <c r="Y364" s="116"/>
      <c r="Z364" s="116"/>
      <c r="AA364" s="116"/>
      <c r="AB364" s="116"/>
      <c r="AC364" s="116"/>
      <c r="AD364" s="116"/>
      <c r="AE364" s="116"/>
      <c r="AF364" s="116"/>
      <c r="AG364" s="116"/>
      <c r="AH364" s="116"/>
      <c r="AI364" s="116"/>
      <c r="AJ364" s="116"/>
      <c r="AK364" s="116"/>
      <c r="AL364" s="116"/>
      <c r="AM364" s="116"/>
      <c r="AN364" s="116"/>
      <c r="AO364" s="116"/>
      <c r="AP364" s="116"/>
      <c r="AQ364" s="116"/>
      <c r="AR364" s="116"/>
      <c r="AS364" s="116"/>
      <c r="AT364" s="116"/>
      <c r="AU364" s="116"/>
      <c r="AV364" s="116"/>
      <c r="AW364" s="116"/>
      <c r="AX364" s="116"/>
      <c r="AY364" s="116"/>
      <c r="AZ364" s="116"/>
      <c r="BA364" s="116"/>
      <c r="BB364" s="116"/>
      <c r="BC364" s="116"/>
      <c r="BD364" s="116"/>
      <c r="BE364" s="116"/>
      <c r="BF364" s="116"/>
      <c r="BG364" s="116"/>
      <c r="BH364" s="116"/>
      <c r="BI364" s="116"/>
      <c r="BJ364" s="116"/>
      <c r="BK364" s="116"/>
      <c r="BL364" s="116"/>
      <c r="BM364" s="116"/>
      <c r="BN364" s="116"/>
      <c r="BO364" s="116"/>
      <c r="BP364" s="116"/>
      <c r="BQ364" s="116"/>
      <c r="BR364" s="116"/>
      <c r="BS364" s="116"/>
      <c r="BT364" s="116"/>
      <c r="BU364" s="116"/>
      <c r="BV364" s="116"/>
      <c r="BW364" s="116"/>
      <c r="BX364" s="116"/>
      <c r="BY364" s="116"/>
      <c r="BZ364" s="116"/>
      <c r="CA364" s="116"/>
      <c r="CB364" s="116"/>
      <c r="CC364" s="116"/>
      <c r="CD364" s="116"/>
      <c r="CE364" s="116"/>
      <c r="CF364" s="116"/>
      <c r="CG364" s="116"/>
      <c r="CH364" s="116"/>
      <c r="CI364" s="116"/>
      <c r="CJ364" s="116"/>
      <c r="CK364" s="116"/>
      <c r="CL364" s="116"/>
      <c r="CM364" s="116"/>
      <c r="CN364" s="116"/>
      <c r="CO364" s="116"/>
      <c r="CP364" s="116"/>
      <c r="CQ364" s="116"/>
      <c r="CR364" s="116"/>
      <c r="CS364" s="116"/>
      <c r="CT364" s="116"/>
      <c r="CU364" s="116"/>
      <c r="CV364" s="116"/>
      <c r="CW364" s="116"/>
      <c r="CX364" s="116"/>
      <c r="CY364" s="116"/>
      <c r="CZ364" s="116"/>
      <c r="DA364" s="116"/>
      <c r="DB364" s="116"/>
      <c r="DC364" s="116"/>
      <c r="DD364" s="116"/>
      <c r="DE364" s="116"/>
      <c r="DF364" s="116"/>
      <c r="DG364" s="116"/>
      <c r="DH364" s="116"/>
      <c r="DI364" s="116"/>
      <c r="DJ364" s="116"/>
      <c r="DK364" s="116"/>
      <c r="DL364" s="116"/>
      <c r="DM364" s="116"/>
      <c r="DN364" s="116"/>
      <c r="DO364" s="116"/>
      <c r="DP364" s="116"/>
      <c r="DQ364" s="116"/>
      <c r="DR364" s="116"/>
      <c r="DS364" s="116"/>
      <c r="DT364" s="116"/>
      <c r="DU364" s="116"/>
      <c r="DV364" s="116"/>
      <c r="DW364" s="116"/>
      <c r="DX364" s="116"/>
      <c r="DY364" s="116"/>
      <c r="DZ364" s="116"/>
      <c r="EA364" s="116"/>
      <c r="EB364" s="116"/>
      <c r="EC364" s="116"/>
      <c r="ED364" s="116"/>
      <c r="EE364" s="116"/>
      <c r="EF364" s="116"/>
      <c r="EG364" s="116"/>
      <c r="EH364" s="116"/>
      <c r="EI364" s="116"/>
      <c r="EJ364" s="116"/>
      <c r="EK364" s="116"/>
      <c r="EL364" s="116"/>
      <c r="EM364" s="116"/>
      <c r="EN364" s="116"/>
      <c r="EO364" s="116"/>
      <c r="EP364" s="116"/>
      <c r="EQ364" s="116"/>
      <c r="ER364" s="116"/>
      <c r="ES364" s="116"/>
      <c r="ET364" s="116"/>
      <c r="EU364" s="116"/>
      <c r="EV364" s="116"/>
      <c r="EW364" s="116"/>
      <c r="EX364" s="116"/>
      <c r="EY364" s="116"/>
      <c r="EZ364" s="116"/>
      <c r="FA364" s="116"/>
      <c r="FB364" s="116"/>
      <c r="FC364" s="116"/>
      <c r="FD364" s="116"/>
      <c r="FE364" s="116"/>
      <c r="FF364" s="116"/>
      <c r="FG364" s="116"/>
      <c r="FH364" s="116"/>
      <c r="FI364" s="116"/>
      <c r="FJ364" s="116"/>
      <c r="FK364" s="116"/>
      <c r="FL364" s="116"/>
      <c r="FM364" s="116"/>
      <c r="FN364" s="116"/>
      <c r="FO364" s="116"/>
      <c r="FP364" s="116"/>
      <c r="FQ364" s="116"/>
      <c r="FR364" s="116"/>
      <c r="FS364" s="116"/>
      <c r="FT364" s="116"/>
      <c r="FU364" s="116"/>
      <c r="FV364" s="116"/>
      <c r="FW364" s="116"/>
      <c r="FX364" s="116"/>
      <c r="FY364" s="116"/>
      <c r="FZ364" s="116"/>
      <c r="GA364" s="116"/>
      <c r="GB364" s="116"/>
      <c r="GC364" s="116"/>
      <c r="GD364" s="116"/>
      <c r="GE364" s="116"/>
      <c r="GF364" s="116"/>
      <c r="GG364" s="116"/>
      <c r="GH364" s="116"/>
      <c r="GI364" s="116"/>
      <c r="GJ364" s="116"/>
      <c r="GK364" s="116"/>
      <c r="GL364" s="116"/>
      <c r="GM364" s="116"/>
      <c r="GN364" s="116"/>
      <c r="GO364" s="116"/>
      <c r="GP364" s="116"/>
      <c r="GQ364" s="116"/>
      <c r="GR364" s="116"/>
      <c r="GS364" s="116"/>
      <c r="GT364" s="116"/>
      <c r="GU364" s="116"/>
      <c r="GV364" s="116"/>
      <c r="GW364" s="116"/>
      <c r="GX364" s="116"/>
      <c r="GY364" s="116"/>
      <c r="GZ364" s="116"/>
      <c r="HA364" s="116"/>
      <c r="HB364" s="116"/>
      <c r="HC364" s="116"/>
      <c r="HD364" s="116"/>
      <c r="HE364" s="116"/>
      <c r="HF364" s="116"/>
      <c r="HG364" s="116"/>
      <c r="HH364" s="116"/>
      <c r="HI364" s="116"/>
      <c r="HJ364" s="116"/>
      <c r="HK364" s="116"/>
      <c r="HL364" s="116"/>
      <c r="HM364" s="116"/>
      <c r="HN364" s="116"/>
      <c r="HO364" s="116"/>
      <c r="HP364" s="116"/>
      <c r="HQ364" s="116"/>
      <c r="HR364" s="116"/>
      <c r="HS364" s="116"/>
      <c r="HT364" s="116"/>
      <c r="HU364" s="116"/>
      <c r="HV364" s="116"/>
      <c r="HW364" s="116"/>
      <c r="HX364" s="116"/>
      <c r="HY364" s="116"/>
      <c r="HZ364" s="116"/>
      <c r="IA364" s="116"/>
      <c r="IB364" s="116"/>
      <c r="IC364" s="116"/>
      <c r="ID364" s="116"/>
      <c r="IE364" s="116"/>
      <c r="IF364" s="116"/>
      <c r="IG364" s="116"/>
      <c r="IH364" s="116"/>
      <c r="II364" s="116"/>
      <c r="IJ364" s="116"/>
      <c r="IK364" s="116"/>
      <c r="IL364" s="116"/>
      <c r="IM364" s="116"/>
      <c r="IN364" s="116"/>
      <c r="IO364" s="116"/>
      <c r="IP364" s="116"/>
      <c r="IQ364" s="116"/>
      <c r="IR364" s="116"/>
      <c r="IS364" s="116"/>
      <c r="IT364" s="116"/>
      <c r="IU364" s="116"/>
      <c r="IV364" s="116"/>
    </row>
    <row r="365" spans="1:256" ht="31.2" customHeight="1">
      <c r="B365" s="101"/>
      <c r="C365" s="292">
        <v>2018</v>
      </c>
      <c r="D365" s="292"/>
      <c r="E365" s="105" t="s">
        <v>865</v>
      </c>
      <c r="F365" s="293" t="s">
        <v>864</v>
      </c>
      <c r="G365" s="293"/>
      <c r="H365" s="293"/>
      <c r="I365" s="105" t="s">
        <v>450</v>
      </c>
      <c r="J365" s="293" t="s">
        <v>17</v>
      </c>
      <c r="K365" s="293"/>
      <c r="L365" s="106" t="s">
        <v>29</v>
      </c>
      <c r="M365" s="106">
        <v>4</v>
      </c>
      <c r="N365" s="292" t="s">
        <v>19</v>
      </c>
      <c r="O365" s="292"/>
      <c r="P365" s="292"/>
      <c r="Q365" s="106" t="s">
        <v>18</v>
      </c>
      <c r="W365" s="122">
        <f t="shared" si="5"/>
        <v>0</v>
      </c>
    </row>
    <row r="366" spans="1:256" ht="31.2" customHeight="1">
      <c r="A366" s="116"/>
      <c r="B366" s="117"/>
      <c r="C366" s="294">
        <v>2018</v>
      </c>
      <c r="D366" s="294"/>
      <c r="E366" s="118" t="s">
        <v>863</v>
      </c>
      <c r="F366" s="295" t="s">
        <v>862</v>
      </c>
      <c r="G366" s="295"/>
      <c r="H366" s="295"/>
      <c r="I366" s="118" t="s">
        <v>450</v>
      </c>
      <c r="J366" s="295" t="s">
        <v>17</v>
      </c>
      <c r="K366" s="295"/>
      <c r="L366" s="119" t="s">
        <v>18</v>
      </c>
      <c r="M366" s="119">
        <v>3</v>
      </c>
      <c r="N366" s="294" t="s">
        <v>19</v>
      </c>
      <c r="O366" s="294"/>
      <c r="P366" s="294"/>
      <c r="Q366" s="119" t="s">
        <v>18</v>
      </c>
      <c r="R366" s="120"/>
      <c r="S366" s="120">
        <f>S367</f>
        <v>0</v>
      </c>
      <c r="T366" s="120">
        <f>T367</f>
        <v>0</v>
      </c>
      <c r="U366" s="120"/>
      <c r="V366" s="120"/>
      <c r="W366" s="120">
        <f t="shared" si="5"/>
        <v>0</v>
      </c>
      <c r="X366" s="116"/>
      <c r="Y366" s="116"/>
      <c r="Z366" s="116"/>
      <c r="AA366" s="116"/>
      <c r="AB366" s="116"/>
      <c r="AC366" s="116"/>
      <c r="AD366" s="116"/>
      <c r="AE366" s="116"/>
      <c r="AF366" s="116"/>
      <c r="AG366" s="116"/>
      <c r="AH366" s="116"/>
      <c r="AI366" s="116"/>
      <c r="AJ366" s="116"/>
      <c r="AK366" s="116"/>
      <c r="AL366" s="116"/>
      <c r="AM366" s="116"/>
      <c r="AN366" s="116"/>
      <c r="AO366" s="116"/>
      <c r="AP366" s="116"/>
      <c r="AQ366" s="116"/>
      <c r="AR366" s="116"/>
      <c r="AS366" s="116"/>
      <c r="AT366" s="116"/>
      <c r="AU366" s="116"/>
      <c r="AV366" s="116"/>
      <c r="AW366" s="116"/>
      <c r="AX366" s="116"/>
      <c r="AY366" s="116"/>
      <c r="AZ366" s="116"/>
      <c r="BA366" s="116"/>
      <c r="BB366" s="116"/>
      <c r="BC366" s="116"/>
      <c r="BD366" s="116"/>
      <c r="BE366" s="116"/>
      <c r="BF366" s="116"/>
      <c r="BG366" s="116"/>
      <c r="BH366" s="116"/>
      <c r="BI366" s="116"/>
      <c r="BJ366" s="116"/>
      <c r="BK366" s="116"/>
      <c r="BL366" s="116"/>
      <c r="BM366" s="116"/>
      <c r="BN366" s="116"/>
      <c r="BO366" s="116"/>
      <c r="BP366" s="116"/>
      <c r="BQ366" s="116"/>
      <c r="BR366" s="116"/>
      <c r="BS366" s="116"/>
      <c r="BT366" s="116"/>
      <c r="BU366" s="116"/>
      <c r="BV366" s="116"/>
      <c r="BW366" s="116"/>
      <c r="BX366" s="116"/>
      <c r="BY366" s="116"/>
      <c r="BZ366" s="116"/>
      <c r="CA366" s="116"/>
      <c r="CB366" s="116"/>
      <c r="CC366" s="116"/>
      <c r="CD366" s="116"/>
      <c r="CE366" s="116"/>
      <c r="CF366" s="116"/>
      <c r="CG366" s="116"/>
      <c r="CH366" s="116"/>
      <c r="CI366" s="116"/>
      <c r="CJ366" s="116"/>
      <c r="CK366" s="116"/>
      <c r="CL366" s="116"/>
      <c r="CM366" s="116"/>
      <c r="CN366" s="116"/>
      <c r="CO366" s="116"/>
      <c r="CP366" s="116"/>
      <c r="CQ366" s="116"/>
      <c r="CR366" s="116"/>
      <c r="CS366" s="116"/>
      <c r="CT366" s="116"/>
      <c r="CU366" s="116"/>
      <c r="CV366" s="116"/>
      <c r="CW366" s="116"/>
      <c r="CX366" s="116"/>
      <c r="CY366" s="116"/>
      <c r="CZ366" s="116"/>
      <c r="DA366" s="116"/>
      <c r="DB366" s="116"/>
      <c r="DC366" s="116"/>
      <c r="DD366" s="116"/>
      <c r="DE366" s="116"/>
      <c r="DF366" s="116"/>
      <c r="DG366" s="116"/>
      <c r="DH366" s="116"/>
      <c r="DI366" s="116"/>
      <c r="DJ366" s="116"/>
      <c r="DK366" s="116"/>
      <c r="DL366" s="116"/>
      <c r="DM366" s="116"/>
      <c r="DN366" s="116"/>
      <c r="DO366" s="116"/>
      <c r="DP366" s="116"/>
      <c r="DQ366" s="116"/>
      <c r="DR366" s="116"/>
      <c r="DS366" s="116"/>
      <c r="DT366" s="116"/>
      <c r="DU366" s="116"/>
      <c r="DV366" s="116"/>
      <c r="DW366" s="116"/>
      <c r="DX366" s="116"/>
      <c r="DY366" s="116"/>
      <c r="DZ366" s="116"/>
      <c r="EA366" s="116"/>
      <c r="EB366" s="116"/>
      <c r="EC366" s="116"/>
      <c r="ED366" s="116"/>
      <c r="EE366" s="116"/>
      <c r="EF366" s="116"/>
      <c r="EG366" s="116"/>
      <c r="EH366" s="116"/>
      <c r="EI366" s="116"/>
      <c r="EJ366" s="116"/>
      <c r="EK366" s="116"/>
      <c r="EL366" s="116"/>
      <c r="EM366" s="116"/>
      <c r="EN366" s="116"/>
      <c r="EO366" s="116"/>
      <c r="EP366" s="116"/>
      <c r="EQ366" s="116"/>
      <c r="ER366" s="116"/>
      <c r="ES366" s="116"/>
      <c r="ET366" s="116"/>
      <c r="EU366" s="116"/>
      <c r="EV366" s="116"/>
      <c r="EW366" s="116"/>
      <c r="EX366" s="116"/>
      <c r="EY366" s="116"/>
      <c r="EZ366" s="116"/>
      <c r="FA366" s="116"/>
      <c r="FB366" s="116"/>
      <c r="FC366" s="116"/>
      <c r="FD366" s="116"/>
      <c r="FE366" s="116"/>
      <c r="FF366" s="116"/>
      <c r="FG366" s="116"/>
      <c r="FH366" s="116"/>
      <c r="FI366" s="116"/>
      <c r="FJ366" s="116"/>
      <c r="FK366" s="116"/>
      <c r="FL366" s="116"/>
      <c r="FM366" s="116"/>
      <c r="FN366" s="116"/>
      <c r="FO366" s="116"/>
      <c r="FP366" s="116"/>
      <c r="FQ366" s="116"/>
      <c r="FR366" s="116"/>
      <c r="FS366" s="116"/>
      <c r="FT366" s="116"/>
      <c r="FU366" s="116"/>
      <c r="FV366" s="116"/>
      <c r="FW366" s="116"/>
      <c r="FX366" s="116"/>
      <c r="FY366" s="116"/>
      <c r="FZ366" s="116"/>
      <c r="GA366" s="116"/>
      <c r="GB366" s="116"/>
      <c r="GC366" s="116"/>
      <c r="GD366" s="116"/>
      <c r="GE366" s="116"/>
      <c r="GF366" s="116"/>
      <c r="GG366" s="116"/>
      <c r="GH366" s="116"/>
      <c r="GI366" s="116"/>
      <c r="GJ366" s="116"/>
      <c r="GK366" s="116"/>
      <c r="GL366" s="116"/>
      <c r="GM366" s="116"/>
      <c r="GN366" s="116"/>
      <c r="GO366" s="116"/>
      <c r="GP366" s="116"/>
      <c r="GQ366" s="116"/>
      <c r="GR366" s="116"/>
      <c r="GS366" s="116"/>
      <c r="GT366" s="116"/>
      <c r="GU366" s="116"/>
      <c r="GV366" s="116"/>
      <c r="GW366" s="116"/>
      <c r="GX366" s="116"/>
      <c r="GY366" s="116"/>
      <c r="GZ366" s="116"/>
      <c r="HA366" s="116"/>
      <c r="HB366" s="116"/>
      <c r="HC366" s="116"/>
      <c r="HD366" s="116"/>
      <c r="HE366" s="116"/>
      <c r="HF366" s="116"/>
      <c r="HG366" s="116"/>
      <c r="HH366" s="116"/>
      <c r="HI366" s="116"/>
      <c r="HJ366" s="116"/>
      <c r="HK366" s="116"/>
      <c r="HL366" s="116"/>
      <c r="HM366" s="116"/>
      <c r="HN366" s="116"/>
      <c r="HO366" s="116"/>
      <c r="HP366" s="116"/>
      <c r="HQ366" s="116"/>
      <c r="HR366" s="116"/>
      <c r="HS366" s="116"/>
      <c r="HT366" s="116"/>
      <c r="HU366" s="116"/>
      <c r="HV366" s="116"/>
      <c r="HW366" s="116"/>
      <c r="HX366" s="116"/>
      <c r="HY366" s="116"/>
      <c r="HZ366" s="116"/>
      <c r="IA366" s="116"/>
      <c r="IB366" s="116"/>
      <c r="IC366" s="116"/>
      <c r="ID366" s="116"/>
      <c r="IE366" s="116"/>
      <c r="IF366" s="116"/>
      <c r="IG366" s="116"/>
      <c r="IH366" s="116"/>
      <c r="II366" s="116"/>
      <c r="IJ366" s="116"/>
      <c r="IK366" s="116"/>
      <c r="IL366" s="116"/>
      <c r="IM366" s="116"/>
      <c r="IN366" s="116"/>
      <c r="IO366" s="116"/>
      <c r="IP366" s="116"/>
      <c r="IQ366" s="116"/>
      <c r="IR366" s="116"/>
      <c r="IS366" s="116"/>
      <c r="IT366" s="116"/>
      <c r="IU366" s="116"/>
      <c r="IV366" s="116"/>
    </row>
    <row r="367" spans="1:256" ht="31.2" customHeight="1">
      <c r="B367" s="101"/>
      <c r="C367" s="292">
        <v>2018</v>
      </c>
      <c r="D367" s="292"/>
      <c r="E367" s="105" t="s">
        <v>861</v>
      </c>
      <c r="F367" s="293" t="s">
        <v>860</v>
      </c>
      <c r="G367" s="293"/>
      <c r="H367" s="293"/>
      <c r="I367" s="105" t="s">
        <v>450</v>
      </c>
      <c r="J367" s="293" t="s">
        <v>17</v>
      </c>
      <c r="K367" s="293"/>
      <c r="L367" s="106" t="s">
        <v>29</v>
      </c>
      <c r="M367" s="106">
        <v>4</v>
      </c>
      <c r="N367" s="292" t="s">
        <v>19</v>
      </c>
      <c r="O367" s="292"/>
      <c r="P367" s="292"/>
      <c r="Q367" s="106" t="s">
        <v>18</v>
      </c>
      <c r="W367" s="122">
        <f t="shared" si="5"/>
        <v>0</v>
      </c>
    </row>
    <row r="368" spans="1:256" ht="31.2" customHeight="1">
      <c r="A368" s="116"/>
      <c r="B368" s="117"/>
      <c r="C368" s="294">
        <v>2018</v>
      </c>
      <c r="D368" s="294"/>
      <c r="E368" s="118" t="s">
        <v>859</v>
      </c>
      <c r="F368" s="295" t="s">
        <v>858</v>
      </c>
      <c r="G368" s="295"/>
      <c r="H368" s="295"/>
      <c r="I368" s="118" t="s">
        <v>450</v>
      </c>
      <c r="J368" s="295" t="s">
        <v>17</v>
      </c>
      <c r="K368" s="295"/>
      <c r="L368" s="119" t="s">
        <v>18</v>
      </c>
      <c r="M368" s="119">
        <v>3</v>
      </c>
      <c r="N368" s="294" t="s">
        <v>19</v>
      </c>
      <c r="O368" s="294"/>
      <c r="P368" s="294"/>
      <c r="Q368" s="119" t="s">
        <v>18</v>
      </c>
      <c r="R368" s="120"/>
      <c r="S368" s="120"/>
      <c r="T368" s="120"/>
      <c r="U368" s="120"/>
      <c r="V368" s="120"/>
      <c r="W368" s="120">
        <f t="shared" si="5"/>
        <v>0</v>
      </c>
      <c r="X368" s="116"/>
      <c r="Y368" s="116"/>
      <c r="Z368" s="116"/>
      <c r="AA368" s="116"/>
      <c r="AB368" s="116"/>
      <c r="AC368" s="116"/>
      <c r="AD368" s="116"/>
      <c r="AE368" s="116"/>
      <c r="AF368" s="116"/>
      <c r="AG368" s="116"/>
      <c r="AH368" s="116"/>
      <c r="AI368" s="116"/>
      <c r="AJ368" s="116"/>
      <c r="AK368" s="116"/>
      <c r="AL368" s="116"/>
      <c r="AM368" s="116"/>
      <c r="AN368" s="116"/>
      <c r="AO368" s="116"/>
      <c r="AP368" s="116"/>
      <c r="AQ368" s="116"/>
      <c r="AR368" s="116"/>
      <c r="AS368" s="116"/>
      <c r="AT368" s="116"/>
      <c r="AU368" s="116"/>
      <c r="AV368" s="116"/>
      <c r="AW368" s="116"/>
      <c r="AX368" s="116"/>
      <c r="AY368" s="116"/>
      <c r="AZ368" s="116"/>
      <c r="BA368" s="116"/>
      <c r="BB368" s="116"/>
      <c r="BC368" s="116"/>
      <c r="BD368" s="116"/>
      <c r="BE368" s="116"/>
      <c r="BF368" s="116"/>
      <c r="BG368" s="116"/>
      <c r="BH368" s="116"/>
      <c r="BI368" s="116"/>
      <c r="BJ368" s="116"/>
      <c r="BK368" s="116"/>
      <c r="BL368" s="116"/>
      <c r="BM368" s="116"/>
      <c r="BN368" s="116"/>
      <c r="BO368" s="116"/>
      <c r="BP368" s="116"/>
      <c r="BQ368" s="116"/>
      <c r="BR368" s="116"/>
      <c r="BS368" s="116"/>
      <c r="BT368" s="116"/>
      <c r="BU368" s="116"/>
      <c r="BV368" s="116"/>
      <c r="BW368" s="116"/>
      <c r="BX368" s="116"/>
      <c r="BY368" s="116"/>
      <c r="BZ368" s="116"/>
      <c r="CA368" s="116"/>
      <c r="CB368" s="116"/>
      <c r="CC368" s="116"/>
      <c r="CD368" s="116"/>
      <c r="CE368" s="116"/>
      <c r="CF368" s="116"/>
      <c r="CG368" s="116"/>
      <c r="CH368" s="116"/>
      <c r="CI368" s="116"/>
      <c r="CJ368" s="116"/>
      <c r="CK368" s="116"/>
      <c r="CL368" s="116"/>
      <c r="CM368" s="116"/>
      <c r="CN368" s="116"/>
      <c r="CO368" s="116"/>
      <c r="CP368" s="116"/>
      <c r="CQ368" s="116"/>
      <c r="CR368" s="116"/>
      <c r="CS368" s="116"/>
      <c r="CT368" s="116"/>
      <c r="CU368" s="116"/>
      <c r="CV368" s="116"/>
      <c r="CW368" s="116"/>
      <c r="CX368" s="116"/>
      <c r="CY368" s="116"/>
      <c r="CZ368" s="116"/>
      <c r="DA368" s="116"/>
      <c r="DB368" s="116"/>
      <c r="DC368" s="116"/>
      <c r="DD368" s="116"/>
      <c r="DE368" s="116"/>
      <c r="DF368" s="116"/>
      <c r="DG368" s="116"/>
      <c r="DH368" s="116"/>
      <c r="DI368" s="116"/>
      <c r="DJ368" s="116"/>
      <c r="DK368" s="116"/>
      <c r="DL368" s="116"/>
      <c r="DM368" s="116"/>
      <c r="DN368" s="116"/>
      <c r="DO368" s="116"/>
      <c r="DP368" s="116"/>
      <c r="DQ368" s="116"/>
      <c r="DR368" s="116"/>
      <c r="DS368" s="116"/>
      <c r="DT368" s="116"/>
      <c r="DU368" s="116"/>
      <c r="DV368" s="116"/>
      <c r="DW368" s="116"/>
      <c r="DX368" s="116"/>
      <c r="DY368" s="116"/>
      <c r="DZ368" s="116"/>
      <c r="EA368" s="116"/>
      <c r="EB368" s="116"/>
      <c r="EC368" s="116"/>
      <c r="ED368" s="116"/>
      <c r="EE368" s="116"/>
      <c r="EF368" s="116"/>
      <c r="EG368" s="116"/>
      <c r="EH368" s="116"/>
      <c r="EI368" s="116"/>
      <c r="EJ368" s="116"/>
      <c r="EK368" s="116"/>
      <c r="EL368" s="116"/>
      <c r="EM368" s="116"/>
      <c r="EN368" s="116"/>
      <c r="EO368" s="116"/>
      <c r="EP368" s="116"/>
      <c r="EQ368" s="116"/>
      <c r="ER368" s="116"/>
      <c r="ES368" s="116"/>
      <c r="ET368" s="116"/>
      <c r="EU368" s="116"/>
      <c r="EV368" s="116"/>
      <c r="EW368" s="116"/>
      <c r="EX368" s="116"/>
      <c r="EY368" s="116"/>
      <c r="EZ368" s="116"/>
      <c r="FA368" s="116"/>
      <c r="FB368" s="116"/>
      <c r="FC368" s="116"/>
      <c r="FD368" s="116"/>
      <c r="FE368" s="116"/>
      <c r="FF368" s="116"/>
      <c r="FG368" s="116"/>
      <c r="FH368" s="116"/>
      <c r="FI368" s="116"/>
      <c r="FJ368" s="116"/>
      <c r="FK368" s="116"/>
      <c r="FL368" s="116"/>
      <c r="FM368" s="116"/>
      <c r="FN368" s="116"/>
      <c r="FO368" s="116"/>
      <c r="FP368" s="116"/>
      <c r="FQ368" s="116"/>
      <c r="FR368" s="116"/>
      <c r="FS368" s="116"/>
      <c r="FT368" s="116"/>
      <c r="FU368" s="116"/>
      <c r="FV368" s="116"/>
      <c r="FW368" s="116"/>
      <c r="FX368" s="116"/>
      <c r="FY368" s="116"/>
      <c r="FZ368" s="116"/>
      <c r="GA368" s="116"/>
      <c r="GB368" s="116"/>
      <c r="GC368" s="116"/>
      <c r="GD368" s="116"/>
      <c r="GE368" s="116"/>
      <c r="GF368" s="116"/>
      <c r="GG368" s="116"/>
      <c r="GH368" s="116"/>
      <c r="GI368" s="116"/>
      <c r="GJ368" s="116"/>
      <c r="GK368" s="116"/>
      <c r="GL368" s="116"/>
      <c r="GM368" s="116"/>
      <c r="GN368" s="116"/>
      <c r="GO368" s="116"/>
      <c r="GP368" s="116"/>
      <c r="GQ368" s="116"/>
      <c r="GR368" s="116"/>
      <c r="GS368" s="116"/>
      <c r="GT368" s="116"/>
      <c r="GU368" s="116"/>
      <c r="GV368" s="116"/>
      <c r="GW368" s="116"/>
      <c r="GX368" s="116"/>
      <c r="GY368" s="116"/>
      <c r="GZ368" s="116"/>
      <c r="HA368" s="116"/>
      <c r="HB368" s="116"/>
      <c r="HC368" s="116"/>
      <c r="HD368" s="116"/>
      <c r="HE368" s="116"/>
      <c r="HF368" s="116"/>
      <c r="HG368" s="116"/>
      <c r="HH368" s="116"/>
      <c r="HI368" s="116"/>
      <c r="HJ368" s="116"/>
      <c r="HK368" s="116"/>
      <c r="HL368" s="116"/>
      <c r="HM368" s="116"/>
      <c r="HN368" s="116"/>
      <c r="HO368" s="116"/>
      <c r="HP368" s="116"/>
      <c r="HQ368" s="116"/>
      <c r="HR368" s="116"/>
      <c r="HS368" s="116"/>
      <c r="HT368" s="116"/>
      <c r="HU368" s="116"/>
      <c r="HV368" s="116"/>
      <c r="HW368" s="116"/>
      <c r="HX368" s="116"/>
      <c r="HY368" s="116"/>
      <c r="HZ368" s="116"/>
      <c r="IA368" s="116"/>
      <c r="IB368" s="116"/>
      <c r="IC368" s="116"/>
      <c r="ID368" s="116"/>
      <c r="IE368" s="116"/>
      <c r="IF368" s="116"/>
      <c r="IG368" s="116"/>
      <c r="IH368" s="116"/>
      <c r="II368" s="116"/>
      <c r="IJ368" s="116"/>
      <c r="IK368" s="116"/>
      <c r="IL368" s="116"/>
      <c r="IM368" s="116"/>
      <c r="IN368" s="116"/>
      <c r="IO368" s="116"/>
      <c r="IP368" s="116"/>
      <c r="IQ368" s="116"/>
      <c r="IR368" s="116"/>
      <c r="IS368" s="116"/>
      <c r="IT368" s="116"/>
      <c r="IU368" s="116"/>
      <c r="IV368" s="116"/>
    </row>
    <row r="369" spans="1:256" ht="31.2" customHeight="1">
      <c r="B369" s="101"/>
      <c r="C369" s="292">
        <v>2018</v>
      </c>
      <c r="D369" s="292"/>
      <c r="E369" s="105" t="s">
        <v>857</v>
      </c>
      <c r="F369" s="293" t="s">
        <v>856</v>
      </c>
      <c r="G369" s="293"/>
      <c r="H369" s="293"/>
      <c r="I369" s="105" t="s">
        <v>450</v>
      </c>
      <c r="J369" s="293" t="s">
        <v>17</v>
      </c>
      <c r="K369" s="293"/>
      <c r="L369" s="106" t="s">
        <v>29</v>
      </c>
      <c r="M369" s="106">
        <v>4</v>
      </c>
      <c r="N369" s="292" t="s">
        <v>19</v>
      </c>
      <c r="O369" s="292"/>
      <c r="P369" s="292"/>
      <c r="Q369" s="106" t="s">
        <v>18</v>
      </c>
      <c r="W369" s="122">
        <f t="shared" si="5"/>
        <v>0</v>
      </c>
    </row>
    <row r="370" spans="1:256" ht="31.2" customHeight="1">
      <c r="B370" s="101"/>
      <c r="C370" s="292">
        <v>2018</v>
      </c>
      <c r="D370" s="292"/>
      <c r="E370" s="105" t="s">
        <v>855</v>
      </c>
      <c r="F370" s="293" t="s">
        <v>854</v>
      </c>
      <c r="G370" s="293"/>
      <c r="H370" s="293"/>
      <c r="I370" s="105" t="s">
        <v>450</v>
      </c>
      <c r="J370" s="293" t="s">
        <v>17</v>
      </c>
      <c r="K370" s="293"/>
      <c r="L370" s="106" t="s">
        <v>29</v>
      </c>
      <c r="M370" s="106">
        <v>4</v>
      </c>
      <c r="N370" s="292" t="s">
        <v>19</v>
      </c>
      <c r="O370" s="292"/>
      <c r="P370" s="292"/>
      <c r="Q370" s="106" t="s">
        <v>18</v>
      </c>
      <c r="W370" s="122">
        <f t="shared" si="5"/>
        <v>0</v>
      </c>
    </row>
    <row r="371" spans="1:256" ht="31.2" customHeight="1">
      <c r="B371" s="101"/>
      <c r="C371" s="292">
        <v>2018</v>
      </c>
      <c r="D371" s="292"/>
      <c r="E371" s="105" t="s">
        <v>853</v>
      </c>
      <c r="F371" s="293" t="s">
        <v>852</v>
      </c>
      <c r="G371" s="293"/>
      <c r="H371" s="293"/>
      <c r="I371" s="105" t="s">
        <v>450</v>
      </c>
      <c r="J371" s="293" t="s">
        <v>17</v>
      </c>
      <c r="K371" s="293"/>
      <c r="L371" s="106" t="s">
        <v>29</v>
      </c>
      <c r="M371" s="106">
        <v>4</v>
      </c>
      <c r="N371" s="292" t="s">
        <v>19</v>
      </c>
      <c r="O371" s="292"/>
      <c r="P371" s="292"/>
      <c r="Q371" s="106" t="s">
        <v>18</v>
      </c>
      <c r="W371" s="122">
        <f t="shared" si="5"/>
        <v>0</v>
      </c>
    </row>
    <row r="372" spans="1:256" ht="31.2" customHeight="1">
      <c r="A372" s="113"/>
      <c r="B372" s="114"/>
      <c r="C372" s="289">
        <v>2018</v>
      </c>
      <c r="D372" s="289"/>
      <c r="E372" s="110" t="s">
        <v>851</v>
      </c>
      <c r="F372" s="290" t="s">
        <v>850</v>
      </c>
      <c r="G372" s="290"/>
      <c r="H372" s="290"/>
      <c r="I372" s="110" t="s">
        <v>450</v>
      </c>
      <c r="J372" s="290" t="s">
        <v>17</v>
      </c>
      <c r="K372" s="290"/>
      <c r="L372" s="111" t="s">
        <v>18</v>
      </c>
      <c r="M372" s="111">
        <v>2</v>
      </c>
      <c r="N372" s="289" t="s">
        <v>19</v>
      </c>
      <c r="O372" s="289"/>
      <c r="P372" s="289"/>
      <c r="Q372" s="111" t="s">
        <v>18</v>
      </c>
      <c r="R372" s="115"/>
      <c r="S372" s="115"/>
      <c r="T372" s="115"/>
      <c r="U372" s="115"/>
      <c r="V372" s="115"/>
      <c r="W372" s="115">
        <f t="shared" si="5"/>
        <v>0</v>
      </c>
      <c r="X372" s="113"/>
      <c r="Y372" s="113"/>
      <c r="Z372" s="113"/>
      <c r="AA372" s="113"/>
      <c r="AB372" s="113"/>
      <c r="AC372" s="113"/>
      <c r="AD372" s="113"/>
      <c r="AE372" s="113"/>
      <c r="AF372" s="113"/>
      <c r="AG372" s="113"/>
      <c r="AH372" s="113"/>
      <c r="AI372" s="113"/>
      <c r="AJ372" s="113"/>
      <c r="AK372" s="113"/>
      <c r="AL372" s="113"/>
      <c r="AM372" s="113"/>
      <c r="AN372" s="113"/>
      <c r="AO372" s="113"/>
      <c r="AP372" s="113"/>
      <c r="AQ372" s="113"/>
      <c r="AR372" s="113"/>
      <c r="AS372" s="113"/>
      <c r="AT372" s="113"/>
      <c r="AU372" s="113"/>
      <c r="AV372" s="113"/>
      <c r="AW372" s="113"/>
      <c r="AX372" s="113"/>
      <c r="AY372" s="113"/>
      <c r="AZ372" s="113"/>
      <c r="BA372" s="113"/>
      <c r="BB372" s="113"/>
      <c r="BC372" s="113"/>
      <c r="BD372" s="113"/>
      <c r="BE372" s="113"/>
      <c r="BF372" s="113"/>
      <c r="BG372" s="113"/>
      <c r="BH372" s="113"/>
      <c r="BI372" s="113"/>
      <c r="BJ372" s="113"/>
      <c r="BK372" s="113"/>
      <c r="BL372" s="113"/>
      <c r="BM372" s="113"/>
      <c r="BN372" s="113"/>
      <c r="BO372" s="113"/>
      <c r="BP372" s="113"/>
      <c r="BQ372" s="113"/>
      <c r="BR372" s="113"/>
      <c r="BS372" s="113"/>
      <c r="BT372" s="113"/>
      <c r="BU372" s="113"/>
      <c r="BV372" s="113"/>
      <c r="BW372" s="113"/>
      <c r="BX372" s="113"/>
      <c r="BY372" s="113"/>
      <c r="BZ372" s="113"/>
      <c r="CA372" s="113"/>
      <c r="CB372" s="113"/>
      <c r="CC372" s="113"/>
      <c r="CD372" s="113"/>
      <c r="CE372" s="113"/>
      <c r="CF372" s="113"/>
      <c r="CG372" s="113"/>
      <c r="CH372" s="113"/>
      <c r="CI372" s="113"/>
      <c r="CJ372" s="113"/>
      <c r="CK372" s="113"/>
      <c r="CL372" s="113"/>
      <c r="CM372" s="113"/>
      <c r="CN372" s="113"/>
      <c r="CO372" s="113"/>
      <c r="CP372" s="113"/>
      <c r="CQ372" s="113"/>
      <c r="CR372" s="113"/>
      <c r="CS372" s="113"/>
      <c r="CT372" s="113"/>
      <c r="CU372" s="113"/>
      <c r="CV372" s="113"/>
      <c r="CW372" s="113"/>
      <c r="CX372" s="113"/>
      <c r="CY372" s="113"/>
      <c r="CZ372" s="113"/>
      <c r="DA372" s="113"/>
      <c r="DB372" s="113"/>
      <c r="DC372" s="113"/>
      <c r="DD372" s="113"/>
      <c r="DE372" s="113"/>
      <c r="DF372" s="113"/>
      <c r="DG372" s="113"/>
      <c r="DH372" s="113"/>
      <c r="DI372" s="113"/>
      <c r="DJ372" s="113"/>
      <c r="DK372" s="113"/>
      <c r="DL372" s="113"/>
      <c r="DM372" s="113"/>
      <c r="DN372" s="113"/>
      <c r="DO372" s="113"/>
      <c r="DP372" s="113"/>
      <c r="DQ372" s="113"/>
      <c r="DR372" s="113"/>
      <c r="DS372" s="113"/>
      <c r="DT372" s="113"/>
      <c r="DU372" s="113"/>
      <c r="DV372" s="113"/>
      <c r="DW372" s="113"/>
      <c r="DX372" s="113"/>
      <c r="DY372" s="113"/>
      <c r="DZ372" s="113"/>
      <c r="EA372" s="113"/>
      <c r="EB372" s="113"/>
      <c r="EC372" s="113"/>
      <c r="ED372" s="113"/>
      <c r="EE372" s="113"/>
      <c r="EF372" s="113"/>
      <c r="EG372" s="113"/>
      <c r="EH372" s="113"/>
      <c r="EI372" s="113"/>
      <c r="EJ372" s="113"/>
      <c r="EK372" s="113"/>
      <c r="EL372" s="113"/>
      <c r="EM372" s="113"/>
      <c r="EN372" s="113"/>
      <c r="EO372" s="113"/>
      <c r="EP372" s="113"/>
      <c r="EQ372" s="113"/>
      <c r="ER372" s="113"/>
      <c r="ES372" s="113"/>
      <c r="ET372" s="113"/>
      <c r="EU372" s="113"/>
      <c r="EV372" s="113"/>
      <c r="EW372" s="113"/>
      <c r="EX372" s="113"/>
      <c r="EY372" s="113"/>
      <c r="EZ372" s="113"/>
      <c r="FA372" s="113"/>
      <c r="FB372" s="113"/>
      <c r="FC372" s="113"/>
      <c r="FD372" s="113"/>
      <c r="FE372" s="113"/>
      <c r="FF372" s="113"/>
      <c r="FG372" s="113"/>
      <c r="FH372" s="113"/>
      <c r="FI372" s="113"/>
      <c r="FJ372" s="113"/>
      <c r="FK372" s="113"/>
      <c r="FL372" s="113"/>
      <c r="FM372" s="113"/>
      <c r="FN372" s="113"/>
      <c r="FO372" s="113"/>
      <c r="FP372" s="113"/>
      <c r="FQ372" s="113"/>
      <c r="FR372" s="113"/>
      <c r="FS372" s="113"/>
      <c r="FT372" s="113"/>
      <c r="FU372" s="113"/>
      <c r="FV372" s="113"/>
      <c r="FW372" s="113"/>
      <c r="FX372" s="113"/>
      <c r="FY372" s="113"/>
      <c r="FZ372" s="113"/>
      <c r="GA372" s="113"/>
      <c r="GB372" s="113"/>
      <c r="GC372" s="113"/>
      <c r="GD372" s="113"/>
      <c r="GE372" s="113"/>
      <c r="GF372" s="113"/>
      <c r="GG372" s="113"/>
      <c r="GH372" s="113"/>
      <c r="GI372" s="113"/>
      <c r="GJ372" s="113"/>
      <c r="GK372" s="113"/>
      <c r="GL372" s="113"/>
      <c r="GM372" s="113"/>
      <c r="GN372" s="113"/>
      <c r="GO372" s="113"/>
      <c r="GP372" s="113"/>
      <c r="GQ372" s="113"/>
      <c r="GR372" s="113"/>
      <c r="GS372" s="113"/>
      <c r="GT372" s="113"/>
      <c r="GU372" s="113"/>
      <c r="GV372" s="113"/>
      <c r="GW372" s="113"/>
      <c r="GX372" s="113"/>
      <c r="GY372" s="113"/>
      <c r="GZ372" s="113"/>
      <c r="HA372" s="113"/>
      <c r="HB372" s="113"/>
      <c r="HC372" s="113"/>
      <c r="HD372" s="113"/>
      <c r="HE372" s="113"/>
      <c r="HF372" s="113"/>
      <c r="HG372" s="113"/>
      <c r="HH372" s="113"/>
      <c r="HI372" s="113"/>
      <c r="HJ372" s="113"/>
      <c r="HK372" s="113"/>
      <c r="HL372" s="113"/>
      <c r="HM372" s="113"/>
      <c r="HN372" s="113"/>
      <c r="HO372" s="113"/>
      <c r="HP372" s="113"/>
      <c r="HQ372" s="113"/>
      <c r="HR372" s="113"/>
      <c r="HS372" s="113"/>
      <c r="HT372" s="113"/>
      <c r="HU372" s="113"/>
      <c r="HV372" s="113"/>
      <c r="HW372" s="113"/>
      <c r="HX372" s="113"/>
      <c r="HY372" s="113"/>
      <c r="HZ372" s="113"/>
      <c r="IA372" s="113"/>
      <c r="IB372" s="113"/>
      <c r="IC372" s="113"/>
      <c r="ID372" s="113"/>
      <c r="IE372" s="113"/>
      <c r="IF372" s="113"/>
      <c r="IG372" s="113"/>
      <c r="IH372" s="113"/>
      <c r="II372" s="113"/>
      <c r="IJ372" s="113"/>
      <c r="IK372" s="113"/>
      <c r="IL372" s="113"/>
      <c r="IM372" s="113"/>
      <c r="IN372" s="113"/>
      <c r="IO372" s="113"/>
      <c r="IP372" s="113"/>
      <c r="IQ372" s="113"/>
      <c r="IR372" s="113"/>
      <c r="IS372" s="113"/>
      <c r="IT372" s="113"/>
      <c r="IU372" s="113"/>
      <c r="IV372" s="113"/>
    </row>
    <row r="373" spans="1:256" ht="31.2" customHeight="1">
      <c r="A373" s="116"/>
      <c r="B373" s="117"/>
      <c r="C373" s="294">
        <v>2018</v>
      </c>
      <c r="D373" s="294"/>
      <c r="E373" s="118" t="s">
        <v>849</v>
      </c>
      <c r="F373" s="295" t="s">
        <v>848</v>
      </c>
      <c r="G373" s="295"/>
      <c r="H373" s="295"/>
      <c r="I373" s="118" t="s">
        <v>450</v>
      </c>
      <c r="J373" s="295" t="s">
        <v>17</v>
      </c>
      <c r="K373" s="295"/>
      <c r="L373" s="119" t="s">
        <v>18</v>
      </c>
      <c r="M373" s="119">
        <v>3</v>
      </c>
      <c r="N373" s="294" t="s">
        <v>19</v>
      </c>
      <c r="O373" s="294"/>
      <c r="P373" s="294"/>
      <c r="Q373" s="119" t="s">
        <v>18</v>
      </c>
      <c r="R373" s="120"/>
      <c r="S373" s="120"/>
      <c r="T373" s="120"/>
      <c r="U373" s="120"/>
      <c r="V373" s="120"/>
      <c r="W373" s="120">
        <f t="shared" si="5"/>
        <v>0</v>
      </c>
      <c r="X373" s="116"/>
      <c r="Y373" s="116"/>
      <c r="Z373" s="116"/>
      <c r="AA373" s="116"/>
      <c r="AB373" s="116"/>
      <c r="AC373" s="116"/>
      <c r="AD373" s="116"/>
      <c r="AE373" s="116"/>
      <c r="AF373" s="116"/>
      <c r="AG373" s="116"/>
      <c r="AH373" s="116"/>
      <c r="AI373" s="116"/>
      <c r="AJ373" s="116"/>
      <c r="AK373" s="116"/>
      <c r="AL373" s="116"/>
      <c r="AM373" s="116"/>
      <c r="AN373" s="116"/>
      <c r="AO373" s="116"/>
      <c r="AP373" s="116"/>
      <c r="AQ373" s="116"/>
      <c r="AR373" s="116"/>
      <c r="AS373" s="116"/>
      <c r="AT373" s="116"/>
      <c r="AU373" s="116"/>
      <c r="AV373" s="116"/>
      <c r="AW373" s="116"/>
      <c r="AX373" s="116"/>
      <c r="AY373" s="116"/>
      <c r="AZ373" s="116"/>
      <c r="BA373" s="116"/>
      <c r="BB373" s="116"/>
      <c r="BC373" s="116"/>
      <c r="BD373" s="116"/>
      <c r="BE373" s="116"/>
      <c r="BF373" s="116"/>
      <c r="BG373" s="116"/>
      <c r="BH373" s="116"/>
      <c r="BI373" s="116"/>
      <c r="BJ373" s="116"/>
      <c r="BK373" s="116"/>
      <c r="BL373" s="116"/>
      <c r="BM373" s="116"/>
      <c r="BN373" s="116"/>
      <c r="BO373" s="116"/>
      <c r="BP373" s="116"/>
      <c r="BQ373" s="116"/>
      <c r="BR373" s="116"/>
      <c r="BS373" s="116"/>
      <c r="BT373" s="116"/>
      <c r="BU373" s="116"/>
      <c r="BV373" s="116"/>
      <c r="BW373" s="116"/>
      <c r="BX373" s="116"/>
      <c r="BY373" s="116"/>
      <c r="BZ373" s="116"/>
      <c r="CA373" s="116"/>
      <c r="CB373" s="116"/>
      <c r="CC373" s="116"/>
      <c r="CD373" s="116"/>
      <c r="CE373" s="116"/>
      <c r="CF373" s="116"/>
      <c r="CG373" s="116"/>
      <c r="CH373" s="116"/>
      <c r="CI373" s="116"/>
      <c r="CJ373" s="116"/>
      <c r="CK373" s="116"/>
      <c r="CL373" s="116"/>
      <c r="CM373" s="116"/>
      <c r="CN373" s="116"/>
      <c r="CO373" s="116"/>
      <c r="CP373" s="116"/>
      <c r="CQ373" s="116"/>
      <c r="CR373" s="116"/>
      <c r="CS373" s="116"/>
      <c r="CT373" s="116"/>
      <c r="CU373" s="116"/>
      <c r="CV373" s="116"/>
      <c r="CW373" s="116"/>
      <c r="CX373" s="116"/>
      <c r="CY373" s="116"/>
      <c r="CZ373" s="116"/>
      <c r="DA373" s="116"/>
      <c r="DB373" s="116"/>
      <c r="DC373" s="116"/>
      <c r="DD373" s="116"/>
      <c r="DE373" s="116"/>
      <c r="DF373" s="116"/>
      <c r="DG373" s="116"/>
      <c r="DH373" s="116"/>
      <c r="DI373" s="116"/>
      <c r="DJ373" s="116"/>
      <c r="DK373" s="116"/>
      <c r="DL373" s="116"/>
      <c r="DM373" s="116"/>
      <c r="DN373" s="116"/>
      <c r="DO373" s="116"/>
      <c r="DP373" s="116"/>
      <c r="DQ373" s="116"/>
      <c r="DR373" s="116"/>
      <c r="DS373" s="116"/>
      <c r="DT373" s="116"/>
      <c r="DU373" s="116"/>
      <c r="DV373" s="116"/>
      <c r="DW373" s="116"/>
      <c r="DX373" s="116"/>
      <c r="DY373" s="116"/>
      <c r="DZ373" s="116"/>
      <c r="EA373" s="116"/>
      <c r="EB373" s="116"/>
      <c r="EC373" s="116"/>
      <c r="ED373" s="116"/>
      <c r="EE373" s="116"/>
      <c r="EF373" s="116"/>
      <c r="EG373" s="116"/>
      <c r="EH373" s="116"/>
      <c r="EI373" s="116"/>
      <c r="EJ373" s="116"/>
      <c r="EK373" s="116"/>
      <c r="EL373" s="116"/>
      <c r="EM373" s="116"/>
      <c r="EN373" s="116"/>
      <c r="EO373" s="116"/>
      <c r="EP373" s="116"/>
      <c r="EQ373" s="116"/>
      <c r="ER373" s="116"/>
      <c r="ES373" s="116"/>
      <c r="ET373" s="116"/>
      <c r="EU373" s="116"/>
      <c r="EV373" s="116"/>
      <c r="EW373" s="116"/>
      <c r="EX373" s="116"/>
      <c r="EY373" s="116"/>
      <c r="EZ373" s="116"/>
      <c r="FA373" s="116"/>
      <c r="FB373" s="116"/>
      <c r="FC373" s="116"/>
      <c r="FD373" s="116"/>
      <c r="FE373" s="116"/>
      <c r="FF373" s="116"/>
      <c r="FG373" s="116"/>
      <c r="FH373" s="116"/>
      <c r="FI373" s="116"/>
      <c r="FJ373" s="116"/>
      <c r="FK373" s="116"/>
      <c r="FL373" s="116"/>
      <c r="FM373" s="116"/>
      <c r="FN373" s="116"/>
      <c r="FO373" s="116"/>
      <c r="FP373" s="116"/>
      <c r="FQ373" s="116"/>
      <c r="FR373" s="116"/>
      <c r="FS373" s="116"/>
      <c r="FT373" s="116"/>
      <c r="FU373" s="116"/>
      <c r="FV373" s="116"/>
      <c r="FW373" s="116"/>
      <c r="FX373" s="116"/>
      <c r="FY373" s="116"/>
      <c r="FZ373" s="116"/>
      <c r="GA373" s="116"/>
      <c r="GB373" s="116"/>
      <c r="GC373" s="116"/>
      <c r="GD373" s="116"/>
      <c r="GE373" s="116"/>
      <c r="GF373" s="116"/>
      <c r="GG373" s="116"/>
      <c r="GH373" s="116"/>
      <c r="GI373" s="116"/>
      <c r="GJ373" s="116"/>
      <c r="GK373" s="116"/>
      <c r="GL373" s="116"/>
      <c r="GM373" s="116"/>
      <c r="GN373" s="116"/>
      <c r="GO373" s="116"/>
      <c r="GP373" s="116"/>
      <c r="GQ373" s="116"/>
      <c r="GR373" s="116"/>
      <c r="GS373" s="116"/>
      <c r="GT373" s="116"/>
      <c r="GU373" s="116"/>
      <c r="GV373" s="116"/>
      <c r="GW373" s="116"/>
      <c r="GX373" s="116"/>
      <c r="GY373" s="116"/>
      <c r="GZ373" s="116"/>
      <c r="HA373" s="116"/>
      <c r="HB373" s="116"/>
      <c r="HC373" s="116"/>
      <c r="HD373" s="116"/>
      <c r="HE373" s="116"/>
      <c r="HF373" s="116"/>
      <c r="HG373" s="116"/>
      <c r="HH373" s="116"/>
      <c r="HI373" s="116"/>
      <c r="HJ373" s="116"/>
      <c r="HK373" s="116"/>
      <c r="HL373" s="116"/>
      <c r="HM373" s="116"/>
      <c r="HN373" s="116"/>
      <c r="HO373" s="116"/>
      <c r="HP373" s="116"/>
      <c r="HQ373" s="116"/>
      <c r="HR373" s="116"/>
      <c r="HS373" s="116"/>
      <c r="HT373" s="116"/>
      <c r="HU373" s="116"/>
      <c r="HV373" s="116"/>
      <c r="HW373" s="116"/>
      <c r="HX373" s="116"/>
      <c r="HY373" s="116"/>
      <c r="HZ373" s="116"/>
      <c r="IA373" s="116"/>
      <c r="IB373" s="116"/>
      <c r="IC373" s="116"/>
      <c r="ID373" s="116"/>
      <c r="IE373" s="116"/>
      <c r="IF373" s="116"/>
      <c r="IG373" s="116"/>
      <c r="IH373" s="116"/>
      <c r="II373" s="116"/>
      <c r="IJ373" s="116"/>
      <c r="IK373" s="116"/>
      <c r="IL373" s="116"/>
      <c r="IM373" s="116"/>
      <c r="IN373" s="116"/>
      <c r="IO373" s="116"/>
      <c r="IP373" s="116"/>
      <c r="IQ373" s="116"/>
      <c r="IR373" s="116"/>
      <c r="IS373" s="116"/>
      <c r="IT373" s="116"/>
      <c r="IU373" s="116"/>
      <c r="IV373" s="116"/>
    </row>
    <row r="374" spans="1:256" ht="31.2" customHeight="1">
      <c r="B374" s="101"/>
      <c r="C374" s="292">
        <v>2018</v>
      </c>
      <c r="D374" s="292"/>
      <c r="E374" s="105" t="s">
        <v>847</v>
      </c>
      <c r="F374" s="293" t="s">
        <v>846</v>
      </c>
      <c r="G374" s="293"/>
      <c r="H374" s="293"/>
      <c r="I374" s="105" t="s">
        <v>450</v>
      </c>
      <c r="J374" s="293" t="s">
        <v>17</v>
      </c>
      <c r="K374" s="293"/>
      <c r="L374" s="106" t="s">
        <v>29</v>
      </c>
      <c r="M374" s="106">
        <v>4</v>
      </c>
      <c r="N374" s="292" t="s">
        <v>19</v>
      </c>
      <c r="O374" s="292"/>
      <c r="P374" s="292"/>
      <c r="Q374" s="106" t="s">
        <v>18</v>
      </c>
      <c r="W374" s="122">
        <f t="shared" si="5"/>
        <v>0</v>
      </c>
    </row>
    <row r="375" spans="1:256" ht="31.2" customHeight="1">
      <c r="A375" s="116"/>
      <c r="B375" s="117"/>
      <c r="C375" s="294">
        <v>2018</v>
      </c>
      <c r="D375" s="294"/>
      <c r="E375" s="118" t="s">
        <v>845</v>
      </c>
      <c r="F375" s="295" t="s">
        <v>844</v>
      </c>
      <c r="G375" s="295"/>
      <c r="H375" s="295"/>
      <c r="I375" s="118" t="s">
        <v>450</v>
      </c>
      <c r="J375" s="295" t="s">
        <v>17</v>
      </c>
      <c r="K375" s="295"/>
      <c r="L375" s="119" t="s">
        <v>18</v>
      </c>
      <c r="M375" s="119">
        <v>3</v>
      </c>
      <c r="N375" s="294" t="s">
        <v>19</v>
      </c>
      <c r="O375" s="294"/>
      <c r="P375" s="294"/>
      <c r="Q375" s="119" t="s">
        <v>18</v>
      </c>
      <c r="R375" s="120"/>
      <c r="S375" s="120"/>
      <c r="T375" s="120"/>
      <c r="U375" s="120"/>
      <c r="V375" s="120"/>
      <c r="W375" s="120">
        <f t="shared" si="5"/>
        <v>0</v>
      </c>
      <c r="X375" s="116"/>
      <c r="Y375" s="116"/>
      <c r="Z375" s="116"/>
      <c r="AA375" s="116"/>
      <c r="AB375" s="116"/>
      <c r="AC375" s="116"/>
      <c r="AD375" s="116"/>
      <c r="AE375" s="116"/>
      <c r="AF375" s="116"/>
      <c r="AG375" s="116"/>
      <c r="AH375" s="116"/>
      <c r="AI375" s="116"/>
      <c r="AJ375" s="116"/>
      <c r="AK375" s="116"/>
      <c r="AL375" s="116"/>
      <c r="AM375" s="116"/>
      <c r="AN375" s="116"/>
      <c r="AO375" s="116"/>
      <c r="AP375" s="116"/>
      <c r="AQ375" s="116"/>
      <c r="AR375" s="116"/>
      <c r="AS375" s="116"/>
      <c r="AT375" s="116"/>
      <c r="AU375" s="116"/>
      <c r="AV375" s="116"/>
      <c r="AW375" s="116"/>
      <c r="AX375" s="116"/>
      <c r="AY375" s="116"/>
      <c r="AZ375" s="116"/>
      <c r="BA375" s="116"/>
      <c r="BB375" s="116"/>
      <c r="BC375" s="116"/>
      <c r="BD375" s="116"/>
      <c r="BE375" s="116"/>
      <c r="BF375" s="116"/>
      <c r="BG375" s="116"/>
      <c r="BH375" s="116"/>
      <c r="BI375" s="116"/>
      <c r="BJ375" s="116"/>
      <c r="BK375" s="116"/>
      <c r="BL375" s="116"/>
      <c r="BM375" s="116"/>
      <c r="BN375" s="116"/>
      <c r="BO375" s="116"/>
      <c r="BP375" s="116"/>
      <c r="BQ375" s="116"/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6"/>
      <c r="CB375" s="116"/>
      <c r="CC375" s="116"/>
      <c r="CD375" s="116"/>
      <c r="CE375" s="116"/>
      <c r="CF375" s="116"/>
      <c r="CG375" s="116"/>
      <c r="CH375" s="116"/>
      <c r="CI375" s="116"/>
      <c r="CJ375" s="116"/>
      <c r="CK375" s="116"/>
      <c r="CL375" s="116"/>
      <c r="CM375" s="116"/>
      <c r="CN375" s="116"/>
      <c r="CO375" s="116"/>
      <c r="CP375" s="116"/>
      <c r="CQ375" s="116"/>
      <c r="CR375" s="116"/>
      <c r="CS375" s="116"/>
      <c r="CT375" s="116"/>
      <c r="CU375" s="116"/>
      <c r="CV375" s="116"/>
      <c r="CW375" s="116"/>
      <c r="CX375" s="116"/>
      <c r="CY375" s="116"/>
      <c r="CZ375" s="116"/>
      <c r="DA375" s="116"/>
      <c r="DB375" s="116"/>
      <c r="DC375" s="116"/>
      <c r="DD375" s="116"/>
      <c r="DE375" s="116"/>
      <c r="DF375" s="116"/>
      <c r="DG375" s="116"/>
      <c r="DH375" s="116"/>
      <c r="DI375" s="116"/>
      <c r="DJ375" s="116"/>
      <c r="DK375" s="116"/>
      <c r="DL375" s="116"/>
      <c r="DM375" s="116"/>
      <c r="DN375" s="116"/>
      <c r="DO375" s="116"/>
      <c r="DP375" s="116"/>
      <c r="DQ375" s="116"/>
      <c r="DR375" s="116"/>
      <c r="DS375" s="116"/>
      <c r="DT375" s="116"/>
      <c r="DU375" s="116"/>
      <c r="DV375" s="116"/>
      <c r="DW375" s="116"/>
      <c r="DX375" s="116"/>
      <c r="DY375" s="116"/>
      <c r="DZ375" s="116"/>
      <c r="EA375" s="116"/>
      <c r="EB375" s="116"/>
      <c r="EC375" s="116"/>
      <c r="ED375" s="116"/>
      <c r="EE375" s="116"/>
      <c r="EF375" s="116"/>
      <c r="EG375" s="116"/>
      <c r="EH375" s="116"/>
      <c r="EI375" s="116"/>
      <c r="EJ375" s="116"/>
      <c r="EK375" s="116"/>
      <c r="EL375" s="116"/>
      <c r="EM375" s="116"/>
      <c r="EN375" s="116"/>
      <c r="EO375" s="116"/>
      <c r="EP375" s="116"/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6"/>
      <c r="FA375" s="116"/>
      <c r="FB375" s="116"/>
      <c r="FC375" s="116"/>
      <c r="FD375" s="116"/>
      <c r="FE375" s="116"/>
      <c r="FF375" s="116"/>
      <c r="FG375" s="116"/>
      <c r="FH375" s="116"/>
      <c r="FI375" s="116"/>
      <c r="FJ375" s="116"/>
      <c r="FK375" s="116"/>
      <c r="FL375" s="116"/>
      <c r="FM375" s="116"/>
      <c r="FN375" s="116"/>
      <c r="FO375" s="116"/>
      <c r="FP375" s="116"/>
      <c r="FQ375" s="116"/>
      <c r="FR375" s="116"/>
      <c r="FS375" s="116"/>
      <c r="FT375" s="116"/>
      <c r="FU375" s="116"/>
      <c r="FV375" s="116"/>
      <c r="FW375" s="116"/>
      <c r="FX375" s="116"/>
      <c r="FY375" s="116"/>
      <c r="FZ375" s="116"/>
      <c r="GA375" s="116"/>
      <c r="GB375" s="116"/>
      <c r="GC375" s="116"/>
      <c r="GD375" s="116"/>
      <c r="GE375" s="116"/>
      <c r="GF375" s="116"/>
      <c r="GG375" s="116"/>
      <c r="GH375" s="116"/>
      <c r="GI375" s="116"/>
      <c r="GJ375" s="116"/>
      <c r="GK375" s="116"/>
      <c r="GL375" s="116"/>
      <c r="GM375" s="116"/>
      <c r="GN375" s="116"/>
      <c r="GO375" s="116"/>
      <c r="GP375" s="116"/>
      <c r="GQ375" s="116"/>
      <c r="GR375" s="116"/>
      <c r="GS375" s="116"/>
      <c r="GT375" s="116"/>
      <c r="GU375" s="116"/>
      <c r="GV375" s="116"/>
      <c r="GW375" s="116"/>
      <c r="GX375" s="116"/>
      <c r="GY375" s="116"/>
      <c r="GZ375" s="116"/>
      <c r="HA375" s="116"/>
      <c r="HB375" s="116"/>
      <c r="HC375" s="116"/>
      <c r="HD375" s="116"/>
      <c r="HE375" s="116"/>
      <c r="HF375" s="116"/>
      <c r="HG375" s="116"/>
      <c r="HH375" s="116"/>
      <c r="HI375" s="116"/>
      <c r="HJ375" s="116"/>
      <c r="HK375" s="116"/>
      <c r="HL375" s="116"/>
      <c r="HM375" s="116"/>
      <c r="HN375" s="116"/>
      <c r="HO375" s="116"/>
      <c r="HP375" s="116"/>
      <c r="HQ375" s="116"/>
      <c r="HR375" s="116"/>
      <c r="HS375" s="116"/>
      <c r="HT375" s="116"/>
      <c r="HU375" s="116"/>
      <c r="HV375" s="116"/>
      <c r="HW375" s="116"/>
      <c r="HX375" s="116"/>
      <c r="HY375" s="116"/>
      <c r="HZ375" s="116"/>
      <c r="IA375" s="116"/>
      <c r="IB375" s="116"/>
      <c r="IC375" s="116"/>
      <c r="ID375" s="116"/>
      <c r="IE375" s="116"/>
      <c r="IF375" s="116"/>
      <c r="IG375" s="116"/>
      <c r="IH375" s="116"/>
      <c r="II375" s="116"/>
      <c r="IJ375" s="116"/>
      <c r="IK375" s="116"/>
      <c r="IL375" s="116"/>
      <c r="IM375" s="116"/>
      <c r="IN375" s="116"/>
      <c r="IO375" s="116"/>
      <c r="IP375" s="116"/>
      <c r="IQ375" s="116"/>
      <c r="IR375" s="116"/>
      <c r="IS375" s="116"/>
      <c r="IT375" s="116"/>
      <c r="IU375" s="116"/>
      <c r="IV375" s="116"/>
    </row>
    <row r="376" spans="1:256" ht="31.2" customHeight="1">
      <c r="B376" s="101"/>
      <c r="C376" s="292">
        <v>2018</v>
      </c>
      <c r="D376" s="292"/>
      <c r="E376" s="105" t="s">
        <v>843</v>
      </c>
      <c r="F376" s="293" t="s">
        <v>842</v>
      </c>
      <c r="G376" s="293"/>
      <c r="H376" s="293"/>
      <c r="I376" s="105" t="s">
        <v>450</v>
      </c>
      <c r="J376" s="293" t="s">
        <v>17</v>
      </c>
      <c r="K376" s="293"/>
      <c r="L376" s="106" t="s">
        <v>29</v>
      </c>
      <c r="M376" s="106">
        <v>4</v>
      </c>
      <c r="N376" s="292" t="s">
        <v>19</v>
      </c>
      <c r="O376" s="292"/>
      <c r="P376" s="292"/>
      <c r="Q376" s="106" t="s">
        <v>18</v>
      </c>
      <c r="W376" s="122">
        <f t="shared" si="5"/>
        <v>0</v>
      </c>
    </row>
    <row r="377" spans="1:256" ht="31.2" customHeight="1">
      <c r="A377" s="116"/>
      <c r="B377" s="117"/>
      <c r="C377" s="294">
        <v>2018</v>
      </c>
      <c r="D377" s="294"/>
      <c r="E377" s="118" t="s">
        <v>841</v>
      </c>
      <c r="F377" s="295" t="s">
        <v>840</v>
      </c>
      <c r="G377" s="295"/>
      <c r="H377" s="295"/>
      <c r="I377" s="118" t="s">
        <v>450</v>
      </c>
      <c r="J377" s="295" t="s">
        <v>17</v>
      </c>
      <c r="K377" s="295"/>
      <c r="L377" s="119" t="s">
        <v>18</v>
      </c>
      <c r="M377" s="119">
        <v>3</v>
      </c>
      <c r="N377" s="294" t="s">
        <v>19</v>
      </c>
      <c r="O377" s="294"/>
      <c r="P377" s="294"/>
      <c r="Q377" s="119" t="s">
        <v>18</v>
      </c>
      <c r="R377" s="120"/>
      <c r="S377" s="120"/>
      <c r="T377" s="120"/>
      <c r="U377" s="120"/>
      <c r="V377" s="120"/>
      <c r="W377" s="120">
        <f t="shared" si="5"/>
        <v>0</v>
      </c>
      <c r="X377" s="116"/>
      <c r="Y377" s="116"/>
      <c r="Z377" s="116"/>
      <c r="AA377" s="116"/>
      <c r="AB377" s="116"/>
      <c r="AC377" s="116"/>
      <c r="AD377" s="116"/>
      <c r="AE377" s="116"/>
      <c r="AF377" s="116"/>
      <c r="AG377" s="116"/>
      <c r="AH377" s="116"/>
      <c r="AI377" s="116"/>
      <c r="AJ377" s="116"/>
      <c r="AK377" s="116"/>
      <c r="AL377" s="116"/>
      <c r="AM377" s="116"/>
      <c r="AN377" s="116"/>
      <c r="AO377" s="116"/>
      <c r="AP377" s="116"/>
      <c r="AQ377" s="116"/>
      <c r="AR377" s="116"/>
      <c r="AS377" s="116"/>
      <c r="AT377" s="116"/>
      <c r="AU377" s="116"/>
      <c r="AV377" s="116"/>
      <c r="AW377" s="116"/>
      <c r="AX377" s="116"/>
      <c r="AY377" s="116"/>
      <c r="AZ377" s="116"/>
      <c r="BA377" s="116"/>
      <c r="BB377" s="116"/>
      <c r="BC377" s="116"/>
      <c r="BD377" s="116"/>
      <c r="BE377" s="116"/>
      <c r="BF377" s="116"/>
      <c r="BG377" s="116"/>
      <c r="BH377" s="116"/>
      <c r="BI377" s="116"/>
      <c r="BJ377" s="116"/>
      <c r="BK377" s="116"/>
      <c r="BL377" s="116"/>
      <c r="BM377" s="116"/>
      <c r="BN377" s="116"/>
      <c r="BO377" s="116"/>
      <c r="BP377" s="116"/>
      <c r="BQ377" s="116"/>
      <c r="BR377" s="116"/>
      <c r="BS377" s="116"/>
      <c r="BT377" s="116"/>
      <c r="BU377" s="116"/>
      <c r="BV377" s="116"/>
      <c r="BW377" s="116"/>
      <c r="BX377" s="116"/>
      <c r="BY377" s="116"/>
      <c r="BZ377" s="116"/>
      <c r="CA377" s="116"/>
      <c r="CB377" s="116"/>
      <c r="CC377" s="116"/>
      <c r="CD377" s="116"/>
      <c r="CE377" s="116"/>
      <c r="CF377" s="116"/>
      <c r="CG377" s="116"/>
      <c r="CH377" s="116"/>
      <c r="CI377" s="116"/>
      <c r="CJ377" s="116"/>
      <c r="CK377" s="116"/>
      <c r="CL377" s="116"/>
      <c r="CM377" s="116"/>
      <c r="CN377" s="116"/>
      <c r="CO377" s="116"/>
      <c r="CP377" s="116"/>
      <c r="CQ377" s="116"/>
      <c r="CR377" s="116"/>
      <c r="CS377" s="116"/>
      <c r="CT377" s="116"/>
      <c r="CU377" s="116"/>
      <c r="CV377" s="116"/>
      <c r="CW377" s="116"/>
      <c r="CX377" s="116"/>
      <c r="CY377" s="116"/>
      <c r="CZ377" s="116"/>
      <c r="DA377" s="116"/>
      <c r="DB377" s="116"/>
      <c r="DC377" s="116"/>
      <c r="DD377" s="116"/>
      <c r="DE377" s="116"/>
      <c r="DF377" s="116"/>
      <c r="DG377" s="116"/>
      <c r="DH377" s="116"/>
      <c r="DI377" s="116"/>
      <c r="DJ377" s="116"/>
      <c r="DK377" s="116"/>
      <c r="DL377" s="116"/>
      <c r="DM377" s="116"/>
      <c r="DN377" s="116"/>
      <c r="DO377" s="116"/>
      <c r="DP377" s="116"/>
      <c r="DQ377" s="116"/>
      <c r="DR377" s="116"/>
      <c r="DS377" s="116"/>
      <c r="DT377" s="116"/>
      <c r="DU377" s="116"/>
      <c r="DV377" s="116"/>
      <c r="DW377" s="116"/>
      <c r="DX377" s="116"/>
      <c r="DY377" s="116"/>
      <c r="DZ377" s="116"/>
      <c r="EA377" s="116"/>
      <c r="EB377" s="116"/>
      <c r="EC377" s="116"/>
      <c r="ED377" s="116"/>
      <c r="EE377" s="116"/>
      <c r="EF377" s="116"/>
      <c r="EG377" s="116"/>
      <c r="EH377" s="116"/>
      <c r="EI377" s="116"/>
      <c r="EJ377" s="116"/>
      <c r="EK377" s="116"/>
      <c r="EL377" s="116"/>
      <c r="EM377" s="116"/>
      <c r="EN377" s="116"/>
      <c r="EO377" s="116"/>
      <c r="EP377" s="116"/>
      <c r="EQ377" s="116"/>
      <c r="ER377" s="116"/>
      <c r="ES377" s="116"/>
      <c r="ET377" s="116"/>
      <c r="EU377" s="116"/>
      <c r="EV377" s="116"/>
      <c r="EW377" s="116"/>
      <c r="EX377" s="116"/>
      <c r="EY377" s="116"/>
      <c r="EZ377" s="116"/>
      <c r="FA377" s="116"/>
      <c r="FB377" s="116"/>
      <c r="FC377" s="116"/>
      <c r="FD377" s="116"/>
      <c r="FE377" s="116"/>
      <c r="FF377" s="116"/>
      <c r="FG377" s="116"/>
      <c r="FH377" s="116"/>
      <c r="FI377" s="116"/>
      <c r="FJ377" s="116"/>
      <c r="FK377" s="116"/>
      <c r="FL377" s="116"/>
      <c r="FM377" s="116"/>
      <c r="FN377" s="116"/>
      <c r="FO377" s="116"/>
      <c r="FP377" s="116"/>
      <c r="FQ377" s="116"/>
      <c r="FR377" s="116"/>
      <c r="FS377" s="116"/>
      <c r="FT377" s="116"/>
      <c r="FU377" s="116"/>
      <c r="FV377" s="116"/>
      <c r="FW377" s="116"/>
      <c r="FX377" s="116"/>
      <c r="FY377" s="116"/>
      <c r="FZ377" s="116"/>
      <c r="GA377" s="116"/>
      <c r="GB377" s="116"/>
      <c r="GC377" s="116"/>
      <c r="GD377" s="116"/>
      <c r="GE377" s="116"/>
      <c r="GF377" s="116"/>
      <c r="GG377" s="116"/>
      <c r="GH377" s="116"/>
      <c r="GI377" s="116"/>
      <c r="GJ377" s="116"/>
      <c r="GK377" s="116"/>
      <c r="GL377" s="116"/>
      <c r="GM377" s="116"/>
      <c r="GN377" s="116"/>
      <c r="GO377" s="116"/>
      <c r="GP377" s="116"/>
      <c r="GQ377" s="116"/>
      <c r="GR377" s="116"/>
      <c r="GS377" s="116"/>
      <c r="GT377" s="116"/>
      <c r="GU377" s="116"/>
      <c r="GV377" s="116"/>
      <c r="GW377" s="116"/>
      <c r="GX377" s="116"/>
      <c r="GY377" s="116"/>
      <c r="GZ377" s="116"/>
      <c r="HA377" s="116"/>
      <c r="HB377" s="116"/>
      <c r="HC377" s="116"/>
      <c r="HD377" s="116"/>
      <c r="HE377" s="116"/>
      <c r="HF377" s="116"/>
      <c r="HG377" s="116"/>
      <c r="HH377" s="116"/>
      <c r="HI377" s="116"/>
      <c r="HJ377" s="116"/>
      <c r="HK377" s="116"/>
      <c r="HL377" s="116"/>
      <c r="HM377" s="116"/>
      <c r="HN377" s="116"/>
      <c r="HO377" s="116"/>
      <c r="HP377" s="116"/>
      <c r="HQ377" s="116"/>
      <c r="HR377" s="116"/>
      <c r="HS377" s="116"/>
      <c r="HT377" s="116"/>
      <c r="HU377" s="116"/>
      <c r="HV377" s="116"/>
      <c r="HW377" s="116"/>
      <c r="HX377" s="116"/>
      <c r="HY377" s="116"/>
      <c r="HZ377" s="116"/>
      <c r="IA377" s="116"/>
      <c r="IB377" s="116"/>
      <c r="IC377" s="116"/>
      <c r="ID377" s="116"/>
      <c r="IE377" s="116"/>
      <c r="IF377" s="116"/>
      <c r="IG377" s="116"/>
      <c r="IH377" s="116"/>
      <c r="II377" s="116"/>
      <c r="IJ377" s="116"/>
      <c r="IK377" s="116"/>
      <c r="IL377" s="116"/>
      <c r="IM377" s="116"/>
      <c r="IN377" s="116"/>
      <c r="IO377" s="116"/>
      <c r="IP377" s="116"/>
      <c r="IQ377" s="116"/>
      <c r="IR377" s="116"/>
      <c r="IS377" s="116"/>
      <c r="IT377" s="116"/>
      <c r="IU377" s="116"/>
      <c r="IV377" s="116"/>
    </row>
    <row r="378" spans="1:256" ht="31.2" customHeight="1">
      <c r="B378" s="101"/>
      <c r="C378" s="292">
        <v>2018</v>
      </c>
      <c r="D378" s="292"/>
      <c r="E378" s="105" t="s">
        <v>839</v>
      </c>
      <c r="F378" s="293" t="s">
        <v>838</v>
      </c>
      <c r="G378" s="293"/>
      <c r="H378" s="293"/>
      <c r="I378" s="105" t="s">
        <v>450</v>
      </c>
      <c r="J378" s="293" t="s">
        <v>17</v>
      </c>
      <c r="K378" s="293"/>
      <c r="L378" s="106" t="s">
        <v>29</v>
      </c>
      <c r="M378" s="106">
        <v>4</v>
      </c>
      <c r="N378" s="292" t="s">
        <v>19</v>
      </c>
      <c r="O378" s="292"/>
      <c r="P378" s="292"/>
      <c r="Q378" s="106" t="s">
        <v>18</v>
      </c>
      <c r="W378" s="122">
        <f t="shared" si="5"/>
        <v>0</v>
      </c>
    </row>
    <row r="379" spans="1:256" ht="31.2" customHeight="1">
      <c r="A379" s="116"/>
      <c r="B379" s="117"/>
      <c r="C379" s="294">
        <v>2018</v>
      </c>
      <c r="D379" s="294"/>
      <c r="E379" s="118" t="s">
        <v>837</v>
      </c>
      <c r="F379" s="295" t="s">
        <v>836</v>
      </c>
      <c r="G379" s="295"/>
      <c r="H379" s="295"/>
      <c r="I379" s="118" t="s">
        <v>450</v>
      </c>
      <c r="J379" s="295" t="s">
        <v>17</v>
      </c>
      <c r="K379" s="295"/>
      <c r="L379" s="119" t="s">
        <v>18</v>
      </c>
      <c r="M379" s="119">
        <v>3</v>
      </c>
      <c r="N379" s="294" t="s">
        <v>19</v>
      </c>
      <c r="O379" s="294"/>
      <c r="P379" s="294"/>
      <c r="Q379" s="119" t="s">
        <v>18</v>
      </c>
      <c r="R379" s="120"/>
      <c r="S379" s="120"/>
      <c r="T379" s="120"/>
      <c r="U379" s="120"/>
      <c r="V379" s="120"/>
      <c r="W379" s="120">
        <f t="shared" si="5"/>
        <v>0</v>
      </c>
      <c r="X379" s="116"/>
      <c r="Y379" s="116"/>
      <c r="Z379" s="116"/>
      <c r="AA379" s="116"/>
      <c r="AB379" s="116"/>
      <c r="AC379" s="116"/>
      <c r="AD379" s="116"/>
      <c r="AE379" s="116"/>
      <c r="AF379" s="116"/>
      <c r="AG379" s="116"/>
      <c r="AH379" s="116"/>
      <c r="AI379" s="116"/>
      <c r="AJ379" s="116"/>
      <c r="AK379" s="116"/>
      <c r="AL379" s="116"/>
      <c r="AM379" s="116"/>
      <c r="AN379" s="116"/>
      <c r="AO379" s="116"/>
      <c r="AP379" s="116"/>
      <c r="AQ379" s="116"/>
      <c r="AR379" s="116"/>
      <c r="AS379" s="116"/>
      <c r="AT379" s="116"/>
      <c r="AU379" s="116"/>
      <c r="AV379" s="116"/>
      <c r="AW379" s="116"/>
      <c r="AX379" s="116"/>
      <c r="AY379" s="116"/>
      <c r="AZ379" s="116"/>
      <c r="BA379" s="116"/>
      <c r="BB379" s="116"/>
      <c r="BC379" s="116"/>
      <c r="BD379" s="116"/>
      <c r="BE379" s="116"/>
      <c r="BF379" s="116"/>
      <c r="BG379" s="116"/>
      <c r="BH379" s="116"/>
      <c r="BI379" s="116"/>
      <c r="BJ379" s="116"/>
      <c r="BK379" s="116"/>
      <c r="BL379" s="116"/>
      <c r="BM379" s="116"/>
      <c r="BN379" s="116"/>
      <c r="BO379" s="116"/>
      <c r="BP379" s="116"/>
      <c r="BQ379" s="116"/>
      <c r="BR379" s="116"/>
      <c r="BS379" s="116"/>
      <c r="BT379" s="116"/>
      <c r="BU379" s="116"/>
      <c r="BV379" s="116"/>
      <c r="BW379" s="116"/>
      <c r="BX379" s="116"/>
      <c r="BY379" s="116"/>
      <c r="BZ379" s="116"/>
      <c r="CA379" s="116"/>
      <c r="CB379" s="116"/>
      <c r="CC379" s="116"/>
      <c r="CD379" s="116"/>
      <c r="CE379" s="116"/>
      <c r="CF379" s="116"/>
      <c r="CG379" s="116"/>
      <c r="CH379" s="116"/>
      <c r="CI379" s="116"/>
      <c r="CJ379" s="116"/>
      <c r="CK379" s="116"/>
      <c r="CL379" s="116"/>
      <c r="CM379" s="116"/>
      <c r="CN379" s="116"/>
      <c r="CO379" s="116"/>
      <c r="CP379" s="116"/>
      <c r="CQ379" s="116"/>
      <c r="CR379" s="116"/>
      <c r="CS379" s="116"/>
      <c r="CT379" s="116"/>
      <c r="CU379" s="116"/>
      <c r="CV379" s="116"/>
      <c r="CW379" s="116"/>
      <c r="CX379" s="116"/>
      <c r="CY379" s="116"/>
      <c r="CZ379" s="116"/>
      <c r="DA379" s="116"/>
      <c r="DB379" s="116"/>
      <c r="DC379" s="116"/>
      <c r="DD379" s="116"/>
      <c r="DE379" s="116"/>
      <c r="DF379" s="116"/>
      <c r="DG379" s="116"/>
      <c r="DH379" s="116"/>
      <c r="DI379" s="116"/>
      <c r="DJ379" s="116"/>
      <c r="DK379" s="116"/>
      <c r="DL379" s="116"/>
      <c r="DM379" s="116"/>
      <c r="DN379" s="116"/>
      <c r="DO379" s="116"/>
      <c r="DP379" s="116"/>
      <c r="DQ379" s="116"/>
      <c r="DR379" s="116"/>
      <c r="DS379" s="116"/>
      <c r="DT379" s="116"/>
      <c r="DU379" s="116"/>
      <c r="DV379" s="116"/>
      <c r="DW379" s="116"/>
      <c r="DX379" s="116"/>
      <c r="DY379" s="116"/>
      <c r="DZ379" s="116"/>
      <c r="EA379" s="116"/>
      <c r="EB379" s="116"/>
      <c r="EC379" s="116"/>
      <c r="ED379" s="116"/>
      <c r="EE379" s="116"/>
      <c r="EF379" s="116"/>
      <c r="EG379" s="116"/>
      <c r="EH379" s="116"/>
      <c r="EI379" s="116"/>
      <c r="EJ379" s="116"/>
      <c r="EK379" s="116"/>
      <c r="EL379" s="116"/>
      <c r="EM379" s="116"/>
      <c r="EN379" s="116"/>
      <c r="EO379" s="116"/>
      <c r="EP379" s="116"/>
      <c r="EQ379" s="116"/>
      <c r="ER379" s="116"/>
      <c r="ES379" s="116"/>
      <c r="ET379" s="116"/>
      <c r="EU379" s="116"/>
      <c r="EV379" s="116"/>
      <c r="EW379" s="116"/>
      <c r="EX379" s="116"/>
      <c r="EY379" s="116"/>
      <c r="EZ379" s="116"/>
      <c r="FA379" s="116"/>
      <c r="FB379" s="116"/>
      <c r="FC379" s="116"/>
      <c r="FD379" s="116"/>
      <c r="FE379" s="116"/>
      <c r="FF379" s="116"/>
      <c r="FG379" s="116"/>
      <c r="FH379" s="116"/>
      <c r="FI379" s="116"/>
      <c r="FJ379" s="116"/>
      <c r="FK379" s="116"/>
      <c r="FL379" s="116"/>
      <c r="FM379" s="116"/>
      <c r="FN379" s="116"/>
      <c r="FO379" s="116"/>
      <c r="FP379" s="116"/>
      <c r="FQ379" s="116"/>
      <c r="FR379" s="116"/>
      <c r="FS379" s="116"/>
      <c r="FT379" s="116"/>
      <c r="FU379" s="116"/>
      <c r="FV379" s="116"/>
      <c r="FW379" s="116"/>
      <c r="FX379" s="116"/>
      <c r="FY379" s="116"/>
      <c r="FZ379" s="116"/>
      <c r="GA379" s="116"/>
      <c r="GB379" s="116"/>
      <c r="GC379" s="116"/>
      <c r="GD379" s="116"/>
      <c r="GE379" s="116"/>
      <c r="GF379" s="116"/>
      <c r="GG379" s="116"/>
      <c r="GH379" s="116"/>
      <c r="GI379" s="116"/>
      <c r="GJ379" s="116"/>
      <c r="GK379" s="116"/>
      <c r="GL379" s="116"/>
      <c r="GM379" s="116"/>
      <c r="GN379" s="116"/>
      <c r="GO379" s="116"/>
      <c r="GP379" s="116"/>
      <c r="GQ379" s="116"/>
      <c r="GR379" s="116"/>
      <c r="GS379" s="116"/>
      <c r="GT379" s="116"/>
      <c r="GU379" s="116"/>
      <c r="GV379" s="116"/>
      <c r="GW379" s="116"/>
      <c r="GX379" s="116"/>
      <c r="GY379" s="116"/>
      <c r="GZ379" s="116"/>
      <c r="HA379" s="116"/>
      <c r="HB379" s="116"/>
      <c r="HC379" s="116"/>
      <c r="HD379" s="116"/>
      <c r="HE379" s="116"/>
      <c r="HF379" s="116"/>
      <c r="HG379" s="116"/>
      <c r="HH379" s="116"/>
      <c r="HI379" s="116"/>
      <c r="HJ379" s="116"/>
      <c r="HK379" s="116"/>
      <c r="HL379" s="116"/>
      <c r="HM379" s="116"/>
      <c r="HN379" s="116"/>
      <c r="HO379" s="116"/>
      <c r="HP379" s="116"/>
      <c r="HQ379" s="116"/>
      <c r="HR379" s="116"/>
      <c r="HS379" s="116"/>
      <c r="HT379" s="116"/>
      <c r="HU379" s="116"/>
      <c r="HV379" s="116"/>
      <c r="HW379" s="116"/>
      <c r="HX379" s="116"/>
      <c r="HY379" s="116"/>
      <c r="HZ379" s="116"/>
      <c r="IA379" s="116"/>
      <c r="IB379" s="116"/>
      <c r="IC379" s="116"/>
      <c r="ID379" s="116"/>
      <c r="IE379" s="116"/>
      <c r="IF379" s="116"/>
      <c r="IG379" s="116"/>
      <c r="IH379" s="116"/>
      <c r="II379" s="116"/>
      <c r="IJ379" s="116"/>
      <c r="IK379" s="116"/>
      <c r="IL379" s="116"/>
      <c r="IM379" s="116"/>
      <c r="IN379" s="116"/>
      <c r="IO379" s="116"/>
      <c r="IP379" s="116"/>
      <c r="IQ379" s="116"/>
      <c r="IR379" s="116"/>
      <c r="IS379" s="116"/>
      <c r="IT379" s="116"/>
      <c r="IU379" s="116"/>
      <c r="IV379" s="116"/>
    </row>
    <row r="380" spans="1:256" ht="31.2" customHeight="1">
      <c r="B380" s="101"/>
      <c r="C380" s="292">
        <v>2018</v>
      </c>
      <c r="D380" s="292"/>
      <c r="E380" s="105" t="s">
        <v>835</v>
      </c>
      <c r="F380" s="293" t="s">
        <v>834</v>
      </c>
      <c r="G380" s="293"/>
      <c r="H380" s="293"/>
      <c r="I380" s="105" t="s">
        <v>450</v>
      </c>
      <c r="J380" s="293" t="s">
        <v>17</v>
      </c>
      <c r="K380" s="293"/>
      <c r="L380" s="106" t="s">
        <v>29</v>
      </c>
      <c r="M380" s="106">
        <v>4</v>
      </c>
      <c r="N380" s="292" t="s">
        <v>19</v>
      </c>
      <c r="O380" s="292"/>
      <c r="P380" s="292"/>
      <c r="Q380" s="106" t="s">
        <v>18</v>
      </c>
      <c r="W380" s="122">
        <f t="shared" si="5"/>
        <v>0</v>
      </c>
    </row>
    <row r="381" spans="1:256" ht="31.2" customHeight="1">
      <c r="A381" s="116"/>
      <c r="B381" s="117"/>
      <c r="C381" s="294">
        <v>2018</v>
      </c>
      <c r="D381" s="294"/>
      <c r="E381" s="118" t="s">
        <v>833</v>
      </c>
      <c r="F381" s="295" t="s">
        <v>832</v>
      </c>
      <c r="G381" s="295"/>
      <c r="H381" s="295"/>
      <c r="I381" s="118" t="s">
        <v>450</v>
      </c>
      <c r="J381" s="295" t="s">
        <v>17</v>
      </c>
      <c r="K381" s="295"/>
      <c r="L381" s="119" t="s">
        <v>18</v>
      </c>
      <c r="M381" s="119">
        <v>3</v>
      </c>
      <c r="N381" s="294" t="s">
        <v>19</v>
      </c>
      <c r="O381" s="294"/>
      <c r="P381" s="294"/>
      <c r="Q381" s="119" t="s">
        <v>18</v>
      </c>
      <c r="R381" s="120"/>
      <c r="S381" s="120"/>
      <c r="T381" s="120"/>
      <c r="U381" s="120"/>
      <c r="V381" s="120"/>
      <c r="W381" s="120">
        <f t="shared" si="5"/>
        <v>0</v>
      </c>
      <c r="X381" s="116"/>
      <c r="Y381" s="116"/>
      <c r="Z381" s="116"/>
      <c r="AA381" s="116"/>
      <c r="AB381" s="116"/>
      <c r="AC381" s="116"/>
      <c r="AD381" s="116"/>
      <c r="AE381" s="116"/>
      <c r="AF381" s="116"/>
      <c r="AG381" s="116"/>
      <c r="AH381" s="116"/>
      <c r="AI381" s="116"/>
      <c r="AJ381" s="116"/>
      <c r="AK381" s="116"/>
      <c r="AL381" s="116"/>
      <c r="AM381" s="116"/>
      <c r="AN381" s="116"/>
      <c r="AO381" s="116"/>
      <c r="AP381" s="116"/>
      <c r="AQ381" s="116"/>
      <c r="AR381" s="116"/>
      <c r="AS381" s="116"/>
      <c r="AT381" s="116"/>
      <c r="AU381" s="116"/>
      <c r="AV381" s="116"/>
      <c r="AW381" s="116"/>
      <c r="AX381" s="116"/>
      <c r="AY381" s="116"/>
      <c r="AZ381" s="116"/>
      <c r="BA381" s="116"/>
      <c r="BB381" s="116"/>
      <c r="BC381" s="116"/>
      <c r="BD381" s="116"/>
      <c r="BE381" s="116"/>
      <c r="BF381" s="116"/>
      <c r="BG381" s="116"/>
      <c r="BH381" s="116"/>
      <c r="BI381" s="116"/>
      <c r="BJ381" s="116"/>
      <c r="BK381" s="116"/>
      <c r="BL381" s="116"/>
      <c r="BM381" s="116"/>
      <c r="BN381" s="116"/>
      <c r="BO381" s="116"/>
      <c r="BP381" s="116"/>
      <c r="BQ381" s="116"/>
      <c r="BR381" s="116"/>
      <c r="BS381" s="116"/>
      <c r="BT381" s="116"/>
      <c r="BU381" s="116"/>
      <c r="BV381" s="116"/>
      <c r="BW381" s="116"/>
      <c r="BX381" s="116"/>
      <c r="BY381" s="116"/>
      <c r="BZ381" s="116"/>
      <c r="CA381" s="116"/>
      <c r="CB381" s="116"/>
      <c r="CC381" s="116"/>
      <c r="CD381" s="116"/>
      <c r="CE381" s="116"/>
      <c r="CF381" s="116"/>
      <c r="CG381" s="116"/>
      <c r="CH381" s="116"/>
      <c r="CI381" s="116"/>
      <c r="CJ381" s="116"/>
      <c r="CK381" s="116"/>
      <c r="CL381" s="116"/>
      <c r="CM381" s="116"/>
      <c r="CN381" s="116"/>
      <c r="CO381" s="116"/>
      <c r="CP381" s="116"/>
      <c r="CQ381" s="116"/>
      <c r="CR381" s="116"/>
      <c r="CS381" s="116"/>
      <c r="CT381" s="116"/>
      <c r="CU381" s="116"/>
      <c r="CV381" s="116"/>
      <c r="CW381" s="116"/>
      <c r="CX381" s="116"/>
      <c r="CY381" s="116"/>
      <c r="CZ381" s="116"/>
      <c r="DA381" s="116"/>
      <c r="DB381" s="116"/>
      <c r="DC381" s="116"/>
      <c r="DD381" s="116"/>
      <c r="DE381" s="116"/>
      <c r="DF381" s="116"/>
      <c r="DG381" s="116"/>
      <c r="DH381" s="116"/>
      <c r="DI381" s="116"/>
      <c r="DJ381" s="116"/>
      <c r="DK381" s="116"/>
      <c r="DL381" s="116"/>
      <c r="DM381" s="116"/>
      <c r="DN381" s="116"/>
      <c r="DO381" s="116"/>
      <c r="DP381" s="116"/>
      <c r="DQ381" s="116"/>
      <c r="DR381" s="116"/>
      <c r="DS381" s="116"/>
      <c r="DT381" s="116"/>
      <c r="DU381" s="116"/>
      <c r="DV381" s="116"/>
      <c r="DW381" s="116"/>
      <c r="DX381" s="116"/>
      <c r="DY381" s="116"/>
      <c r="DZ381" s="116"/>
      <c r="EA381" s="116"/>
      <c r="EB381" s="116"/>
      <c r="EC381" s="116"/>
      <c r="ED381" s="116"/>
      <c r="EE381" s="116"/>
      <c r="EF381" s="116"/>
      <c r="EG381" s="116"/>
      <c r="EH381" s="116"/>
      <c r="EI381" s="116"/>
      <c r="EJ381" s="116"/>
      <c r="EK381" s="116"/>
      <c r="EL381" s="116"/>
      <c r="EM381" s="116"/>
      <c r="EN381" s="116"/>
      <c r="EO381" s="116"/>
      <c r="EP381" s="116"/>
      <c r="EQ381" s="116"/>
      <c r="ER381" s="116"/>
      <c r="ES381" s="116"/>
      <c r="ET381" s="116"/>
      <c r="EU381" s="116"/>
      <c r="EV381" s="116"/>
      <c r="EW381" s="116"/>
      <c r="EX381" s="116"/>
      <c r="EY381" s="116"/>
      <c r="EZ381" s="116"/>
      <c r="FA381" s="116"/>
      <c r="FB381" s="116"/>
      <c r="FC381" s="116"/>
      <c r="FD381" s="116"/>
      <c r="FE381" s="116"/>
      <c r="FF381" s="116"/>
      <c r="FG381" s="116"/>
      <c r="FH381" s="116"/>
      <c r="FI381" s="116"/>
      <c r="FJ381" s="116"/>
      <c r="FK381" s="116"/>
      <c r="FL381" s="116"/>
      <c r="FM381" s="116"/>
      <c r="FN381" s="116"/>
      <c r="FO381" s="116"/>
      <c r="FP381" s="116"/>
      <c r="FQ381" s="116"/>
      <c r="FR381" s="116"/>
      <c r="FS381" s="116"/>
      <c r="FT381" s="116"/>
      <c r="FU381" s="116"/>
      <c r="FV381" s="116"/>
      <c r="FW381" s="116"/>
      <c r="FX381" s="116"/>
      <c r="FY381" s="116"/>
      <c r="FZ381" s="116"/>
      <c r="GA381" s="116"/>
      <c r="GB381" s="116"/>
      <c r="GC381" s="116"/>
      <c r="GD381" s="116"/>
      <c r="GE381" s="116"/>
      <c r="GF381" s="116"/>
      <c r="GG381" s="116"/>
      <c r="GH381" s="116"/>
      <c r="GI381" s="116"/>
      <c r="GJ381" s="116"/>
      <c r="GK381" s="116"/>
      <c r="GL381" s="116"/>
      <c r="GM381" s="116"/>
      <c r="GN381" s="116"/>
      <c r="GO381" s="116"/>
      <c r="GP381" s="116"/>
      <c r="GQ381" s="116"/>
      <c r="GR381" s="116"/>
      <c r="GS381" s="116"/>
      <c r="GT381" s="116"/>
      <c r="GU381" s="116"/>
      <c r="GV381" s="116"/>
      <c r="GW381" s="116"/>
      <c r="GX381" s="116"/>
      <c r="GY381" s="116"/>
      <c r="GZ381" s="116"/>
      <c r="HA381" s="116"/>
      <c r="HB381" s="116"/>
      <c r="HC381" s="116"/>
      <c r="HD381" s="116"/>
      <c r="HE381" s="116"/>
      <c r="HF381" s="116"/>
      <c r="HG381" s="116"/>
      <c r="HH381" s="116"/>
      <c r="HI381" s="116"/>
      <c r="HJ381" s="116"/>
      <c r="HK381" s="116"/>
      <c r="HL381" s="116"/>
      <c r="HM381" s="116"/>
      <c r="HN381" s="116"/>
      <c r="HO381" s="116"/>
      <c r="HP381" s="116"/>
      <c r="HQ381" s="116"/>
      <c r="HR381" s="116"/>
      <c r="HS381" s="116"/>
      <c r="HT381" s="116"/>
      <c r="HU381" s="116"/>
      <c r="HV381" s="116"/>
      <c r="HW381" s="116"/>
      <c r="HX381" s="116"/>
      <c r="HY381" s="116"/>
      <c r="HZ381" s="116"/>
      <c r="IA381" s="116"/>
      <c r="IB381" s="116"/>
      <c r="IC381" s="116"/>
      <c r="ID381" s="116"/>
      <c r="IE381" s="116"/>
      <c r="IF381" s="116"/>
      <c r="IG381" s="116"/>
      <c r="IH381" s="116"/>
      <c r="II381" s="116"/>
      <c r="IJ381" s="116"/>
      <c r="IK381" s="116"/>
      <c r="IL381" s="116"/>
      <c r="IM381" s="116"/>
      <c r="IN381" s="116"/>
      <c r="IO381" s="116"/>
      <c r="IP381" s="116"/>
      <c r="IQ381" s="116"/>
      <c r="IR381" s="116"/>
      <c r="IS381" s="116"/>
      <c r="IT381" s="116"/>
      <c r="IU381" s="116"/>
      <c r="IV381" s="116"/>
    </row>
    <row r="382" spans="1:256" ht="31.2" customHeight="1">
      <c r="B382" s="101"/>
      <c r="C382" s="292">
        <v>2018</v>
      </c>
      <c r="D382" s="292"/>
      <c r="E382" s="105" t="s">
        <v>831</v>
      </c>
      <c r="F382" s="293" t="s">
        <v>830</v>
      </c>
      <c r="G382" s="293"/>
      <c r="H382" s="293"/>
      <c r="I382" s="105" t="s">
        <v>450</v>
      </c>
      <c r="J382" s="293" t="s">
        <v>17</v>
      </c>
      <c r="K382" s="293"/>
      <c r="L382" s="106" t="s">
        <v>29</v>
      </c>
      <c r="M382" s="106">
        <v>4</v>
      </c>
      <c r="N382" s="292" t="s">
        <v>19</v>
      </c>
      <c r="O382" s="292"/>
      <c r="P382" s="292"/>
      <c r="Q382" s="106" t="s">
        <v>18</v>
      </c>
      <c r="W382" s="122">
        <f t="shared" si="5"/>
        <v>0</v>
      </c>
    </row>
    <row r="383" spans="1:256" ht="31.2" customHeight="1">
      <c r="A383" s="113"/>
      <c r="B383" s="114"/>
      <c r="C383" s="289">
        <v>2018</v>
      </c>
      <c r="D383" s="289"/>
      <c r="E383" s="110" t="s">
        <v>829</v>
      </c>
      <c r="F383" s="290" t="s">
        <v>828</v>
      </c>
      <c r="G383" s="290"/>
      <c r="H383" s="290"/>
      <c r="I383" s="110" t="s">
        <v>450</v>
      </c>
      <c r="J383" s="290" t="s">
        <v>17</v>
      </c>
      <c r="K383" s="290"/>
      <c r="L383" s="111" t="s">
        <v>18</v>
      </c>
      <c r="M383" s="111">
        <v>2</v>
      </c>
      <c r="N383" s="289" t="s">
        <v>19</v>
      </c>
      <c r="O383" s="289"/>
      <c r="P383" s="289"/>
      <c r="Q383" s="111" t="s">
        <v>18</v>
      </c>
      <c r="R383" s="115"/>
      <c r="S383" s="115">
        <f>S384+S397+S414+S424+S435+S459+S467+S476+S489</f>
        <v>0</v>
      </c>
      <c r="T383" s="115">
        <f>T384+T397+T414+T424+T435+T459+T467+T476+T489</f>
        <v>0</v>
      </c>
      <c r="U383" s="115">
        <f>U384+U397+U414+U424+U435+U459+U467+U476+U489</f>
        <v>13000</v>
      </c>
      <c r="V383" s="115"/>
      <c r="W383" s="115">
        <f t="shared" si="5"/>
        <v>13000</v>
      </c>
      <c r="X383" s="113"/>
      <c r="Y383" s="113"/>
      <c r="Z383" s="113"/>
      <c r="AA383" s="113"/>
      <c r="AB383" s="113"/>
      <c r="AC383" s="113"/>
      <c r="AD383" s="113"/>
      <c r="AE383" s="113"/>
      <c r="AF383" s="113"/>
      <c r="AG383" s="113"/>
      <c r="AH383" s="113"/>
      <c r="AI383" s="113"/>
      <c r="AJ383" s="113"/>
      <c r="AK383" s="113"/>
      <c r="AL383" s="113"/>
      <c r="AM383" s="113"/>
      <c r="AN383" s="113"/>
      <c r="AO383" s="113"/>
      <c r="AP383" s="113"/>
      <c r="AQ383" s="113"/>
      <c r="AR383" s="113"/>
      <c r="AS383" s="113"/>
      <c r="AT383" s="113"/>
      <c r="AU383" s="113"/>
      <c r="AV383" s="113"/>
      <c r="AW383" s="113"/>
      <c r="AX383" s="113"/>
      <c r="AY383" s="113"/>
      <c r="AZ383" s="113"/>
      <c r="BA383" s="113"/>
      <c r="BB383" s="113"/>
      <c r="BC383" s="113"/>
      <c r="BD383" s="113"/>
      <c r="BE383" s="113"/>
      <c r="BF383" s="113"/>
      <c r="BG383" s="113"/>
      <c r="BH383" s="113"/>
      <c r="BI383" s="113"/>
      <c r="BJ383" s="113"/>
      <c r="BK383" s="113"/>
      <c r="BL383" s="113"/>
      <c r="BM383" s="113"/>
      <c r="BN383" s="113"/>
      <c r="BO383" s="113"/>
      <c r="BP383" s="113"/>
      <c r="BQ383" s="113"/>
      <c r="BR383" s="113"/>
      <c r="BS383" s="113"/>
      <c r="BT383" s="113"/>
      <c r="BU383" s="113"/>
      <c r="BV383" s="113"/>
      <c r="BW383" s="113"/>
      <c r="BX383" s="113"/>
      <c r="BY383" s="113"/>
      <c r="BZ383" s="113"/>
      <c r="CA383" s="113"/>
      <c r="CB383" s="113"/>
      <c r="CC383" s="113"/>
      <c r="CD383" s="113"/>
      <c r="CE383" s="113"/>
      <c r="CF383" s="113"/>
      <c r="CG383" s="113"/>
      <c r="CH383" s="113"/>
      <c r="CI383" s="113"/>
      <c r="CJ383" s="113"/>
      <c r="CK383" s="113"/>
      <c r="CL383" s="113"/>
      <c r="CM383" s="113"/>
      <c r="CN383" s="113"/>
      <c r="CO383" s="113"/>
      <c r="CP383" s="113"/>
      <c r="CQ383" s="113"/>
      <c r="CR383" s="113"/>
      <c r="CS383" s="113"/>
      <c r="CT383" s="113"/>
      <c r="CU383" s="113"/>
      <c r="CV383" s="113"/>
      <c r="CW383" s="113"/>
      <c r="CX383" s="113"/>
      <c r="CY383" s="113"/>
      <c r="CZ383" s="113"/>
      <c r="DA383" s="113"/>
      <c r="DB383" s="113"/>
      <c r="DC383" s="113"/>
      <c r="DD383" s="113"/>
      <c r="DE383" s="113"/>
      <c r="DF383" s="113"/>
      <c r="DG383" s="113"/>
      <c r="DH383" s="113"/>
      <c r="DI383" s="113"/>
      <c r="DJ383" s="113"/>
      <c r="DK383" s="113"/>
      <c r="DL383" s="113"/>
      <c r="DM383" s="113"/>
      <c r="DN383" s="113"/>
      <c r="DO383" s="113"/>
      <c r="DP383" s="113"/>
      <c r="DQ383" s="113"/>
      <c r="DR383" s="113"/>
      <c r="DS383" s="113"/>
      <c r="DT383" s="113"/>
      <c r="DU383" s="113"/>
      <c r="DV383" s="113"/>
      <c r="DW383" s="113"/>
      <c r="DX383" s="113"/>
      <c r="DY383" s="113"/>
      <c r="DZ383" s="113"/>
      <c r="EA383" s="113"/>
      <c r="EB383" s="113"/>
      <c r="EC383" s="113"/>
      <c r="ED383" s="113"/>
      <c r="EE383" s="113"/>
      <c r="EF383" s="113"/>
      <c r="EG383" s="113"/>
      <c r="EH383" s="113"/>
      <c r="EI383" s="113"/>
      <c r="EJ383" s="113"/>
      <c r="EK383" s="113"/>
      <c r="EL383" s="113"/>
      <c r="EM383" s="113"/>
      <c r="EN383" s="113"/>
      <c r="EO383" s="113"/>
      <c r="EP383" s="113"/>
      <c r="EQ383" s="113"/>
      <c r="ER383" s="113"/>
      <c r="ES383" s="113"/>
      <c r="ET383" s="113"/>
      <c r="EU383" s="113"/>
      <c r="EV383" s="113"/>
      <c r="EW383" s="113"/>
      <c r="EX383" s="113"/>
      <c r="EY383" s="113"/>
      <c r="EZ383" s="113"/>
      <c r="FA383" s="113"/>
      <c r="FB383" s="113"/>
      <c r="FC383" s="113"/>
      <c r="FD383" s="113"/>
      <c r="FE383" s="113"/>
      <c r="FF383" s="113"/>
      <c r="FG383" s="113"/>
      <c r="FH383" s="113"/>
      <c r="FI383" s="113"/>
      <c r="FJ383" s="113"/>
      <c r="FK383" s="113"/>
      <c r="FL383" s="113"/>
      <c r="FM383" s="113"/>
      <c r="FN383" s="113"/>
      <c r="FO383" s="113"/>
      <c r="FP383" s="113"/>
      <c r="FQ383" s="113"/>
      <c r="FR383" s="113"/>
      <c r="FS383" s="113"/>
      <c r="FT383" s="113"/>
      <c r="FU383" s="113"/>
      <c r="FV383" s="113"/>
      <c r="FW383" s="113"/>
      <c r="FX383" s="113"/>
      <c r="FY383" s="113"/>
      <c r="FZ383" s="113"/>
      <c r="GA383" s="113"/>
      <c r="GB383" s="113"/>
      <c r="GC383" s="113"/>
      <c r="GD383" s="113"/>
      <c r="GE383" s="113"/>
      <c r="GF383" s="113"/>
      <c r="GG383" s="113"/>
      <c r="GH383" s="113"/>
      <c r="GI383" s="113"/>
      <c r="GJ383" s="113"/>
      <c r="GK383" s="113"/>
      <c r="GL383" s="113"/>
      <c r="GM383" s="113"/>
      <c r="GN383" s="113"/>
      <c r="GO383" s="113"/>
      <c r="GP383" s="113"/>
      <c r="GQ383" s="113"/>
      <c r="GR383" s="113"/>
      <c r="GS383" s="113"/>
      <c r="GT383" s="113"/>
      <c r="GU383" s="113"/>
      <c r="GV383" s="113"/>
      <c r="GW383" s="113"/>
      <c r="GX383" s="113"/>
      <c r="GY383" s="113"/>
      <c r="GZ383" s="113"/>
      <c r="HA383" s="113"/>
      <c r="HB383" s="113"/>
      <c r="HC383" s="113"/>
      <c r="HD383" s="113"/>
      <c r="HE383" s="113"/>
      <c r="HF383" s="113"/>
      <c r="HG383" s="113"/>
      <c r="HH383" s="113"/>
      <c r="HI383" s="113"/>
      <c r="HJ383" s="113"/>
      <c r="HK383" s="113"/>
      <c r="HL383" s="113"/>
      <c r="HM383" s="113"/>
      <c r="HN383" s="113"/>
      <c r="HO383" s="113"/>
      <c r="HP383" s="113"/>
      <c r="HQ383" s="113"/>
      <c r="HR383" s="113"/>
      <c r="HS383" s="113"/>
      <c r="HT383" s="113"/>
      <c r="HU383" s="113"/>
      <c r="HV383" s="113"/>
      <c r="HW383" s="113"/>
      <c r="HX383" s="113"/>
      <c r="HY383" s="113"/>
      <c r="HZ383" s="113"/>
      <c r="IA383" s="113"/>
      <c r="IB383" s="113"/>
      <c r="IC383" s="113"/>
      <c r="ID383" s="113"/>
      <c r="IE383" s="113"/>
      <c r="IF383" s="113"/>
      <c r="IG383" s="113"/>
      <c r="IH383" s="113"/>
      <c r="II383" s="113"/>
      <c r="IJ383" s="113"/>
      <c r="IK383" s="113"/>
      <c r="IL383" s="113"/>
      <c r="IM383" s="113"/>
      <c r="IN383" s="113"/>
      <c r="IO383" s="113"/>
      <c r="IP383" s="113"/>
      <c r="IQ383" s="113"/>
      <c r="IR383" s="113"/>
      <c r="IS383" s="113"/>
      <c r="IT383" s="113"/>
      <c r="IU383" s="113"/>
      <c r="IV383" s="113"/>
    </row>
    <row r="384" spans="1:256" ht="31.2" customHeight="1">
      <c r="A384" s="116"/>
      <c r="B384" s="117"/>
      <c r="C384" s="294">
        <v>2018</v>
      </c>
      <c r="D384" s="294"/>
      <c r="E384" s="118" t="s">
        <v>827</v>
      </c>
      <c r="F384" s="295" t="s">
        <v>826</v>
      </c>
      <c r="G384" s="295"/>
      <c r="H384" s="295"/>
      <c r="I384" s="118" t="s">
        <v>450</v>
      </c>
      <c r="J384" s="295" t="s">
        <v>17</v>
      </c>
      <c r="K384" s="295"/>
      <c r="L384" s="119" t="s">
        <v>18</v>
      </c>
      <c r="M384" s="119">
        <v>3</v>
      </c>
      <c r="N384" s="294" t="s">
        <v>19</v>
      </c>
      <c r="O384" s="294"/>
      <c r="P384" s="294"/>
      <c r="Q384" s="119" t="s">
        <v>18</v>
      </c>
      <c r="R384" s="120"/>
      <c r="S384" s="120"/>
      <c r="T384" s="120"/>
      <c r="U384" s="120"/>
      <c r="V384" s="120"/>
      <c r="W384" s="120">
        <f t="shared" si="5"/>
        <v>0</v>
      </c>
      <c r="X384" s="116"/>
      <c r="Y384" s="116"/>
      <c r="Z384" s="116"/>
      <c r="AA384" s="116"/>
      <c r="AB384" s="116"/>
      <c r="AC384" s="116"/>
      <c r="AD384" s="116"/>
      <c r="AE384" s="116"/>
      <c r="AF384" s="116"/>
      <c r="AG384" s="116"/>
      <c r="AH384" s="116"/>
      <c r="AI384" s="116"/>
      <c r="AJ384" s="116"/>
      <c r="AK384" s="116"/>
      <c r="AL384" s="116"/>
      <c r="AM384" s="116"/>
      <c r="AN384" s="116"/>
      <c r="AO384" s="116"/>
      <c r="AP384" s="116"/>
      <c r="AQ384" s="116"/>
      <c r="AR384" s="116"/>
      <c r="AS384" s="116"/>
      <c r="AT384" s="116"/>
      <c r="AU384" s="116"/>
      <c r="AV384" s="116"/>
      <c r="AW384" s="116"/>
      <c r="AX384" s="116"/>
      <c r="AY384" s="116"/>
      <c r="AZ384" s="116"/>
      <c r="BA384" s="116"/>
      <c r="BB384" s="116"/>
      <c r="BC384" s="116"/>
      <c r="BD384" s="116"/>
      <c r="BE384" s="116"/>
      <c r="BF384" s="116"/>
      <c r="BG384" s="116"/>
      <c r="BH384" s="116"/>
      <c r="BI384" s="116"/>
      <c r="BJ384" s="116"/>
      <c r="BK384" s="116"/>
      <c r="BL384" s="116"/>
      <c r="BM384" s="116"/>
      <c r="BN384" s="116"/>
      <c r="BO384" s="116"/>
      <c r="BP384" s="116"/>
      <c r="BQ384" s="116"/>
      <c r="BR384" s="116"/>
      <c r="BS384" s="116"/>
      <c r="BT384" s="116"/>
      <c r="BU384" s="116"/>
      <c r="BV384" s="116"/>
      <c r="BW384" s="116"/>
      <c r="BX384" s="116"/>
      <c r="BY384" s="116"/>
      <c r="BZ384" s="116"/>
      <c r="CA384" s="116"/>
      <c r="CB384" s="116"/>
      <c r="CC384" s="116"/>
      <c r="CD384" s="116"/>
      <c r="CE384" s="116"/>
      <c r="CF384" s="116"/>
      <c r="CG384" s="116"/>
      <c r="CH384" s="116"/>
      <c r="CI384" s="116"/>
      <c r="CJ384" s="116"/>
      <c r="CK384" s="116"/>
      <c r="CL384" s="116"/>
      <c r="CM384" s="116"/>
      <c r="CN384" s="116"/>
      <c r="CO384" s="116"/>
      <c r="CP384" s="116"/>
      <c r="CQ384" s="116"/>
      <c r="CR384" s="116"/>
      <c r="CS384" s="116"/>
      <c r="CT384" s="116"/>
      <c r="CU384" s="116"/>
      <c r="CV384" s="116"/>
      <c r="CW384" s="116"/>
      <c r="CX384" s="116"/>
      <c r="CY384" s="116"/>
      <c r="CZ384" s="116"/>
      <c r="DA384" s="116"/>
      <c r="DB384" s="116"/>
      <c r="DC384" s="116"/>
      <c r="DD384" s="116"/>
      <c r="DE384" s="116"/>
      <c r="DF384" s="116"/>
      <c r="DG384" s="116"/>
      <c r="DH384" s="116"/>
      <c r="DI384" s="116"/>
      <c r="DJ384" s="116"/>
      <c r="DK384" s="116"/>
      <c r="DL384" s="116"/>
      <c r="DM384" s="116"/>
      <c r="DN384" s="116"/>
      <c r="DO384" s="116"/>
      <c r="DP384" s="116"/>
      <c r="DQ384" s="116"/>
      <c r="DR384" s="116"/>
      <c r="DS384" s="116"/>
      <c r="DT384" s="116"/>
      <c r="DU384" s="116"/>
      <c r="DV384" s="116"/>
      <c r="DW384" s="116"/>
      <c r="DX384" s="116"/>
      <c r="DY384" s="116"/>
      <c r="DZ384" s="116"/>
      <c r="EA384" s="116"/>
      <c r="EB384" s="116"/>
      <c r="EC384" s="116"/>
      <c r="ED384" s="116"/>
      <c r="EE384" s="116"/>
      <c r="EF384" s="116"/>
      <c r="EG384" s="116"/>
      <c r="EH384" s="116"/>
      <c r="EI384" s="116"/>
      <c r="EJ384" s="116"/>
      <c r="EK384" s="116"/>
      <c r="EL384" s="116"/>
      <c r="EM384" s="116"/>
      <c r="EN384" s="116"/>
      <c r="EO384" s="116"/>
      <c r="EP384" s="116"/>
      <c r="EQ384" s="116"/>
      <c r="ER384" s="116"/>
      <c r="ES384" s="116"/>
      <c r="ET384" s="116"/>
      <c r="EU384" s="116"/>
      <c r="EV384" s="116"/>
      <c r="EW384" s="116"/>
      <c r="EX384" s="116"/>
      <c r="EY384" s="116"/>
      <c r="EZ384" s="116"/>
      <c r="FA384" s="116"/>
      <c r="FB384" s="116"/>
      <c r="FC384" s="116"/>
      <c r="FD384" s="116"/>
      <c r="FE384" s="116"/>
      <c r="FF384" s="116"/>
      <c r="FG384" s="116"/>
      <c r="FH384" s="116"/>
      <c r="FI384" s="116"/>
      <c r="FJ384" s="116"/>
      <c r="FK384" s="116"/>
      <c r="FL384" s="116"/>
      <c r="FM384" s="116"/>
      <c r="FN384" s="116"/>
      <c r="FO384" s="116"/>
      <c r="FP384" s="116"/>
      <c r="FQ384" s="116"/>
      <c r="FR384" s="116"/>
      <c r="FS384" s="116"/>
      <c r="FT384" s="116"/>
      <c r="FU384" s="116"/>
      <c r="FV384" s="116"/>
      <c r="FW384" s="116"/>
      <c r="FX384" s="116"/>
      <c r="FY384" s="116"/>
      <c r="FZ384" s="116"/>
      <c r="GA384" s="116"/>
      <c r="GB384" s="116"/>
      <c r="GC384" s="116"/>
      <c r="GD384" s="116"/>
      <c r="GE384" s="116"/>
      <c r="GF384" s="116"/>
      <c r="GG384" s="116"/>
      <c r="GH384" s="116"/>
      <c r="GI384" s="116"/>
      <c r="GJ384" s="116"/>
      <c r="GK384" s="116"/>
      <c r="GL384" s="116"/>
      <c r="GM384" s="116"/>
      <c r="GN384" s="116"/>
      <c r="GO384" s="116"/>
      <c r="GP384" s="116"/>
      <c r="GQ384" s="116"/>
      <c r="GR384" s="116"/>
      <c r="GS384" s="116"/>
      <c r="GT384" s="116"/>
      <c r="GU384" s="116"/>
      <c r="GV384" s="116"/>
      <c r="GW384" s="116"/>
      <c r="GX384" s="116"/>
      <c r="GY384" s="116"/>
      <c r="GZ384" s="116"/>
      <c r="HA384" s="116"/>
      <c r="HB384" s="116"/>
      <c r="HC384" s="116"/>
      <c r="HD384" s="116"/>
      <c r="HE384" s="116"/>
      <c r="HF384" s="116"/>
      <c r="HG384" s="116"/>
      <c r="HH384" s="116"/>
      <c r="HI384" s="116"/>
      <c r="HJ384" s="116"/>
      <c r="HK384" s="116"/>
      <c r="HL384" s="116"/>
      <c r="HM384" s="116"/>
      <c r="HN384" s="116"/>
      <c r="HO384" s="116"/>
      <c r="HP384" s="116"/>
      <c r="HQ384" s="116"/>
      <c r="HR384" s="116"/>
      <c r="HS384" s="116"/>
      <c r="HT384" s="116"/>
      <c r="HU384" s="116"/>
      <c r="HV384" s="116"/>
      <c r="HW384" s="116"/>
      <c r="HX384" s="116"/>
      <c r="HY384" s="116"/>
      <c r="HZ384" s="116"/>
      <c r="IA384" s="116"/>
      <c r="IB384" s="116"/>
      <c r="IC384" s="116"/>
      <c r="ID384" s="116"/>
      <c r="IE384" s="116"/>
      <c r="IF384" s="116"/>
      <c r="IG384" s="116"/>
      <c r="IH384" s="116"/>
      <c r="II384" s="116"/>
      <c r="IJ384" s="116"/>
      <c r="IK384" s="116"/>
      <c r="IL384" s="116"/>
      <c r="IM384" s="116"/>
      <c r="IN384" s="116"/>
      <c r="IO384" s="116"/>
      <c r="IP384" s="116"/>
      <c r="IQ384" s="116"/>
      <c r="IR384" s="116"/>
      <c r="IS384" s="116"/>
      <c r="IT384" s="116"/>
      <c r="IU384" s="116"/>
      <c r="IV384" s="116"/>
    </row>
    <row r="385" spans="1:256" ht="31.2" customHeight="1">
      <c r="B385" s="101"/>
      <c r="C385" s="292">
        <v>2018</v>
      </c>
      <c r="D385" s="292"/>
      <c r="E385" s="105" t="s">
        <v>825</v>
      </c>
      <c r="F385" s="293" t="s">
        <v>824</v>
      </c>
      <c r="G385" s="293"/>
      <c r="H385" s="293"/>
      <c r="I385" s="105" t="s">
        <v>450</v>
      </c>
      <c r="J385" s="293" t="s">
        <v>17</v>
      </c>
      <c r="K385" s="293"/>
      <c r="L385" s="106" t="s">
        <v>29</v>
      </c>
      <c r="M385" s="106">
        <v>4</v>
      </c>
      <c r="N385" s="292" t="s">
        <v>19</v>
      </c>
      <c r="O385" s="292"/>
      <c r="P385" s="292"/>
      <c r="Q385" s="106" t="s">
        <v>18</v>
      </c>
      <c r="W385" s="122">
        <f t="shared" si="5"/>
        <v>0</v>
      </c>
    </row>
    <row r="386" spans="1:256" ht="31.2" customHeight="1">
      <c r="B386" s="101"/>
      <c r="C386" s="292">
        <v>2018</v>
      </c>
      <c r="D386" s="292"/>
      <c r="E386" s="105" t="s">
        <v>823</v>
      </c>
      <c r="F386" s="293" t="s">
        <v>822</v>
      </c>
      <c r="G386" s="293"/>
      <c r="H386" s="293"/>
      <c r="I386" s="105" t="s">
        <v>450</v>
      </c>
      <c r="J386" s="293" t="s">
        <v>17</v>
      </c>
      <c r="K386" s="293"/>
      <c r="L386" s="106" t="s">
        <v>29</v>
      </c>
      <c r="M386" s="106">
        <v>4</v>
      </c>
      <c r="N386" s="292" t="s">
        <v>19</v>
      </c>
      <c r="O386" s="292"/>
      <c r="P386" s="292"/>
      <c r="Q386" s="106" t="s">
        <v>18</v>
      </c>
      <c r="W386" s="122">
        <f t="shared" si="5"/>
        <v>0</v>
      </c>
    </row>
    <row r="387" spans="1:256" ht="31.2" customHeight="1">
      <c r="B387" s="101"/>
      <c r="C387" s="292">
        <v>2018</v>
      </c>
      <c r="D387" s="292"/>
      <c r="E387" s="105" t="s">
        <v>821</v>
      </c>
      <c r="F387" s="293" t="s">
        <v>820</v>
      </c>
      <c r="G387" s="293"/>
      <c r="H387" s="293"/>
      <c r="I387" s="105" t="s">
        <v>450</v>
      </c>
      <c r="J387" s="293" t="s">
        <v>17</v>
      </c>
      <c r="K387" s="293"/>
      <c r="L387" s="106" t="s">
        <v>29</v>
      </c>
      <c r="M387" s="106">
        <v>4</v>
      </c>
      <c r="N387" s="292" t="s">
        <v>19</v>
      </c>
      <c r="O387" s="292"/>
      <c r="P387" s="292"/>
      <c r="Q387" s="106" t="s">
        <v>18</v>
      </c>
      <c r="W387" s="122">
        <f t="shared" si="5"/>
        <v>0</v>
      </c>
    </row>
    <row r="388" spans="1:256" ht="31.2" customHeight="1">
      <c r="B388" s="101"/>
      <c r="C388" s="292">
        <v>2018</v>
      </c>
      <c r="D388" s="292"/>
      <c r="E388" s="105" t="s">
        <v>819</v>
      </c>
      <c r="F388" s="293" t="s">
        <v>818</v>
      </c>
      <c r="G388" s="293"/>
      <c r="H388" s="293"/>
      <c r="I388" s="105" t="s">
        <v>450</v>
      </c>
      <c r="J388" s="293" t="s">
        <v>17</v>
      </c>
      <c r="K388" s="293"/>
      <c r="L388" s="106" t="s">
        <v>29</v>
      </c>
      <c r="M388" s="106">
        <v>4</v>
      </c>
      <c r="N388" s="292" t="s">
        <v>19</v>
      </c>
      <c r="O388" s="292"/>
      <c r="P388" s="292"/>
      <c r="Q388" s="106" t="s">
        <v>18</v>
      </c>
      <c r="W388" s="122">
        <f t="shared" ref="W388:W451" si="6">R388+S388+T388+U388+V388</f>
        <v>0</v>
      </c>
    </row>
    <row r="389" spans="1:256" ht="31.2" customHeight="1">
      <c r="B389" s="101"/>
      <c r="C389" s="292">
        <v>2018</v>
      </c>
      <c r="D389" s="292"/>
      <c r="E389" s="105" t="s">
        <v>817</v>
      </c>
      <c r="F389" s="293" t="s">
        <v>816</v>
      </c>
      <c r="G389" s="293"/>
      <c r="H389" s="293"/>
      <c r="I389" s="105" t="s">
        <v>450</v>
      </c>
      <c r="J389" s="293" t="s">
        <v>17</v>
      </c>
      <c r="K389" s="293"/>
      <c r="L389" s="106" t="s">
        <v>29</v>
      </c>
      <c r="M389" s="106">
        <v>4</v>
      </c>
      <c r="N389" s="292" t="s">
        <v>19</v>
      </c>
      <c r="O389" s="292"/>
      <c r="P389" s="292"/>
      <c r="Q389" s="106" t="s">
        <v>18</v>
      </c>
      <c r="W389" s="122">
        <f t="shared" si="6"/>
        <v>0</v>
      </c>
    </row>
    <row r="390" spans="1:256" ht="31.2" customHeight="1">
      <c r="B390" s="101"/>
      <c r="C390" s="292">
        <v>2018</v>
      </c>
      <c r="D390" s="292"/>
      <c r="E390" s="105" t="s">
        <v>815</v>
      </c>
      <c r="F390" s="293" t="s">
        <v>814</v>
      </c>
      <c r="G390" s="293"/>
      <c r="H390" s="293"/>
      <c r="I390" s="105" t="s">
        <v>450</v>
      </c>
      <c r="J390" s="293" t="s">
        <v>17</v>
      </c>
      <c r="K390" s="293"/>
      <c r="L390" s="106" t="s">
        <v>29</v>
      </c>
      <c r="M390" s="106">
        <v>4</v>
      </c>
      <c r="N390" s="292" t="s">
        <v>19</v>
      </c>
      <c r="O390" s="292"/>
      <c r="P390" s="292"/>
      <c r="Q390" s="106" t="s">
        <v>18</v>
      </c>
      <c r="W390" s="122">
        <f t="shared" si="6"/>
        <v>0</v>
      </c>
    </row>
    <row r="391" spans="1:256" ht="31.2" customHeight="1">
      <c r="B391" s="101"/>
      <c r="C391" s="292">
        <v>2018</v>
      </c>
      <c r="D391" s="292"/>
      <c r="E391" s="105" t="s">
        <v>813</v>
      </c>
      <c r="F391" s="293" t="s">
        <v>812</v>
      </c>
      <c r="G391" s="293"/>
      <c r="H391" s="293"/>
      <c r="I391" s="105" t="s">
        <v>450</v>
      </c>
      <c r="J391" s="293" t="s">
        <v>17</v>
      </c>
      <c r="K391" s="293"/>
      <c r="L391" s="106" t="s">
        <v>29</v>
      </c>
      <c r="M391" s="106">
        <v>4</v>
      </c>
      <c r="N391" s="292" t="s">
        <v>19</v>
      </c>
      <c r="O391" s="292"/>
      <c r="P391" s="292"/>
      <c r="Q391" s="106" t="s">
        <v>18</v>
      </c>
      <c r="W391" s="122">
        <f t="shared" si="6"/>
        <v>0</v>
      </c>
    </row>
    <row r="392" spans="1:256" ht="31.2" customHeight="1">
      <c r="B392" s="101"/>
      <c r="C392" s="292">
        <v>2018</v>
      </c>
      <c r="D392" s="292"/>
      <c r="E392" s="105" t="s">
        <v>811</v>
      </c>
      <c r="F392" s="293" t="s">
        <v>810</v>
      </c>
      <c r="G392" s="293"/>
      <c r="H392" s="293"/>
      <c r="I392" s="105" t="s">
        <v>450</v>
      </c>
      <c r="J392" s="293" t="s">
        <v>17</v>
      </c>
      <c r="K392" s="293"/>
      <c r="L392" s="106" t="s">
        <v>29</v>
      </c>
      <c r="M392" s="106">
        <v>4</v>
      </c>
      <c r="N392" s="292" t="s">
        <v>19</v>
      </c>
      <c r="O392" s="292"/>
      <c r="P392" s="292"/>
      <c r="Q392" s="106" t="s">
        <v>18</v>
      </c>
      <c r="W392" s="122">
        <f t="shared" si="6"/>
        <v>0</v>
      </c>
    </row>
    <row r="393" spans="1:256" ht="31.2" customHeight="1">
      <c r="B393" s="101"/>
      <c r="C393" s="292">
        <v>2018</v>
      </c>
      <c r="D393" s="292"/>
      <c r="E393" s="105" t="s">
        <v>809</v>
      </c>
      <c r="F393" s="293" t="s">
        <v>808</v>
      </c>
      <c r="G393" s="293"/>
      <c r="H393" s="293"/>
      <c r="I393" s="105" t="s">
        <v>450</v>
      </c>
      <c r="J393" s="293" t="s">
        <v>17</v>
      </c>
      <c r="K393" s="293"/>
      <c r="L393" s="106" t="s">
        <v>29</v>
      </c>
      <c r="M393" s="106">
        <v>4</v>
      </c>
      <c r="N393" s="292" t="s">
        <v>19</v>
      </c>
      <c r="O393" s="292"/>
      <c r="P393" s="292"/>
      <c r="Q393" s="106" t="s">
        <v>18</v>
      </c>
      <c r="W393" s="122">
        <f t="shared" si="6"/>
        <v>0</v>
      </c>
    </row>
    <row r="394" spans="1:256" ht="31.2" customHeight="1">
      <c r="B394" s="101"/>
      <c r="C394" s="292">
        <v>2018</v>
      </c>
      <c r="D394" s="292"/>
      <c r="E394" s="105" t="s">
        <v>807</v>
      </c>
      <c r="F394" s="293" t="s">
        <v>806</v>
      </c>
      <c r="G394" s="293"/>
      <c r="H394" s="293"/>
      <c r="I394" s="105" t="s">
        <v>450</v>
      </c>
      <c r="J394" s="293" t="s">
        <v>17</v>
      </c>
      <c r="K394" s="293"/>
      <c r="L394" s="106" t="s">
        <v>29</v>
      </c>
      <c r="M394" s="106">
        <v>4</v>
      </c>
      <c r="N394" s="292" t="s">
        <v>19</v>
      </c>
      <c r="O394" s="292"/>
      <c r="P394" s="292"/>
      <c r="Q394" s="106" t="s">
        <v>18</v>
      </c>
      <c r="W394" s="122">
        <f t="shared" si="6"/>
        <v>0</v>
      </c>
    </row>
    <row r="395" spans="1:256" ht="31.2" customHeight="1">
      <c r="B395" s="101"/>
      <c r="C395" s="292">
        <v>2018</v>
      </c>
      <c r="D395" s="292"/>
      <c r="E395" s="105" t="s">
        <v>805</v>
      </c>
      <c r="F395" s="293" t="s">
        <v>804</v>
      </c>
      <c r="G395" s="293"/>
      <c r="H395" s="293"/>
      <c r="I395" s="105" t="s">
        <v>450</v>
      </c>
      <c r="J395" s="293" t="s">
        <v>17</v>
      </c>
      <c r="K395" s="293"/>
      <c r="L395" s="106" t="s">
        <v>29</v>
      </c>
      <c r="M395" s="106">
        <v>4</v>
      </c>
      <c r="N395" s="292" t="s">
        <v>19</v>
      </c>
      <c r="O395" s="292"/>
      <c r="P395" s="292"/>
      <c r="Q395" s="106" t="s">
        <v>18</v>
      </c>
      <c r="W395" s="122">
        <f t="shared" si="6"/>
        <v>0</v>
      </c>
    </row>
    <row r="396" spans="1:256" ht="31.2" customHeight="1">
      <c r="B396" s="101"/>
      <c r="C396" s="292">
        <v>2018</v>
      </c>
      <c r="D396" s="292"/>
      <c r="E396" s="105" t="s">
        <v>803</v>
      </c>
      <c r="F396" s="293" t="s">
        <v>802</v>
      </c>
      <c r="G396" s="293"/>
      <c r="H396" s="293"/>
      <c r="I396" s="105" t="s">
        <v>450</v>
      </c>
      <c r="J396" s="293" t="s">
        <v>17</v>
      </c>
      <c r="K396" s="293"/>
      <c r="L396" s="106" t="s">
        <v>29</v>
      </c>
      <c r="M396" s="106">
        <v>4</v>
      </c>
      <c r="N396" s="292" t="s">
        <v>19</v>
      </c>
      <c r="O396" s="292"/>
      <c r="P396" s="292"/>
      <c r="Q396" s="106" t="s">
        <v>18</v>
      </c>
      <c r="W396" s="122">
        <f t="shared" si="6"/>
        <v>0</v>
      </c>
    </row>
    <row r="397" spans="1:256" ht="31.2" customHeight="1">
      <c r="A397" s="116"/>
      <c r="B397" s="117"/>
      <c r="C397" s="294">
        <v>2018</v>
      </c>
      <c r="D397" s="294"/>
      <c r="E397" s="118" t="s">
        <v>801</v>
      </c>
      <c r="F397" s="295" t="s">
        <v>800</v>
      </c>
      <c r="G397" s="295"/>
      <c r="H397" s="295"/>
      <c r="I397" s="118" t="s">
        <v>450</v>
      </c>
      <c r="J397" s="295" t="s">
        <v>17</v>
      </c>
      <c r="K397" s="295"/>
      <c r="L397" s="119" t="s">
        <v>18</v>
      </c>
      <c r="M397" s="119">
        <v>3</v>
      </c>
      <c r="N397" s="294" t="s">
        <v>19</v>
      </c>
      <c r="O397" s="294"/>
      <c r="P397" s="294"/>
      <c r="Q397" s="119" t="s">
        <v>18</v>
      </c>
      <c r="R397" s="120"/>
      <c r="S397" s="120"/>
      <c r="T397" s="120"/>
      <c r="U397" s="120"/>
      <c r="V397" s="120"/>
      <c r="W397" s="120">
        <f t="shared" si="6"/>
        <v>0</v>
      </c>
      <c r="X397" s="116"/>
      <c r="Y397" s="116"/>
      <c r="Z397" s="116"/>
      <c r="AA397" s="116"/>
      <c r="AB397" s="116"/>
      <c r="AC397" s="116"/>
      <c r="AD397" s="116"/>
      <c r="AE397" s="116"/>
      <c r="AF397" s="116"/>
      <c r="AG397" s="116"/>
      <c r="AH397" s="116"/>
      <c r="AI397" s="116"/>
      <c r="AJ397" s="116"/>
      <c r="AK397" s="116"/>
      <c r="AL397" s="116"/>
      <c r="AM397" s="116"/>
      <c r="AN397" s="116"/>
      <c r="AO397" s="116"/>
      <c r="AP397" s="116"/>
      <c r="AQ397" s="116"/>
      <c r="AR397" s="116"/>
      <c r="AS397" s="116"/>
      <c r="AT397" s="116"/>
      <c r="AU397" s="116"/>
      <c r="AV397" s="116"/>
      <c r="AW397" s="116"/>
      <c r="AX397" s="116"/>
      <c r="AY397" s="116"/>
      <c r="AZ397" s="116"/>
      <c r="BA397" s="116"/>
      <c r="BB397" s="116"/>
      <c r="BC397" s="116"/>
      <c r="BD397" s="116"/>
      <c r="BE397" s="116"/>
      <c r="BF397" s="116"/>
      <c r="BG397" s="116"/>
      <c r="BH397" s="116"/>
      <c r="BI397" s="116"/>
      <c r="BJ397" s="116"/>
      <c r="BK397" s="116"/>
      <c r="BL397" s="116"/>
      <c r="BM397" s="116"/>
      <c r="BN397" s="116"/>
      <c r="BO397" s="116"/>
      <c r="BP397" s="116"/>
      <c r="BQ397" s="116"/>
      <c r="BR397" s="116"/>
      <c r="BS397" s="116"/>
      <c r="BT397" s="116"/>
      <c r="BU397" s="116"/>
      <c r="BV397" s="116"/>
      <c r="BW397" s="116"/>
      <c r="BX397" s="116"/>
      <c r="BY397" s="116"/>
      <c r="BZ397" s="116"/>
      <c r="CA397" s="116"/>
      <c r="CB397" s="116"/>
      <c r="CC397" s="116"/>
      <c r="CD397" s="116"/>
      <c r="CE397" s="116"/>
      <c r="CF397" s="116"/>
      <c r="CG397" s="116"/>
      <c r="CH397" s="116"/>
      <c r="CI397" s="116"/>
      <c r="CJ397" s="116"/>
      <c r="CK397" s="116"/>
      <c r="CL397" s="116"/>
      <c r="CM397" s="116"/>
      <c r="CN397" s="116"/>
      <c r="CO397" s="116"/>
      <c r="CP397" s="116"/>
      <c r="CQ397" s="116"/>
      <c r="CR397" s="116"/>
      <c r="CS397" s="116"/>
      <c r="CT397" s="116"/>
      <c r="CU397" s="116"/>
      <c r="CV397" s="116"/>
      <c r="CW397" s="116"/>
      <c r="CX397" s="116"/>
      <c r="CY397" s="116"/>
      <c r="CZ397" s="116"/>
      <c r="DA397" s="116"/>
      <c r="DB397" s="116"/>
      <c r="DC397" s="116"/>
      <c r="DD397" s="116"/>
      <c r="DE397" s="116"/>
      <c r="DF397" s="116"/>
      <c r="DG397" s="116"/>
      <c r="DH397" s="116"/>
      <c r="DI397" s="116"/>
      <c r="DJ397" s="116"/>
      <c r="DK397" s="116"/>
      <c r="DL397" s="116"/>
      <c r="DM397" s="116"/>
      <c r="DN397" s="116"/>
      <c r="DO397" s="116"/>
      <c r="DP397" s="116"/>
      <c r="DQ397" s="116"/>
      <c r="DR397" s="116"/>
      <c r="DS397" s="116"/>
      <c r="DT397" s="116"/>
      <c r="DU397" s="116"/>
      <c r="DV397" s="116"/>
      <c r="DW397" s="116"/>
      <c r="DX397" s="116"/>
      <c r="DY397" s="116"/>
      <c r="DZ397" s="116"/>
      <c r="EA397" s="116"/>
      <c r="EB397" s="116"/>
      <c r="EC397" s="116"/>
      <c r="ED397" s="116"/>
      <c r="EE397" s="116"/>
      <c r="EF397" s="116"/>
      <c r="EG397" s="116"/>
      <c r="EH397" s="116"/>
      <c r="EI397" s="116"/>
      <c r="EJ397" s="116"/>
      <c r="EK397" s="116"/>
      <c r="EL397" s="116"/>
      <c r="EM397" s="116"/>
      <c r="EN397" s="116"/>
      <c r="EO397" s="116"/>
      <c r="EP397" s="116"/>
      <c r="EQ397" s="116"/>
      <c r="ER397" s="116"/>
      <c r="ES397" s="116"/>
      <c r="ET397" s="116"/>
      <c r="EU397" s="116"/>
      <c r="EV397" s="116"/>
      <c r="EW397" s="116"/>
      <c r="EX397" s="116"/>
      <c r="EY397" s="116"/>
      <c r="EZ397" s="116"/>
      <c r="FA397" s="116"/>
      <c r="FB397" s="116"/>
      <c r="FC397" s="116"/>
      <c r="FD397" s="116"/>
      <c r="FE397" s="116"/>
      <c r="FF397" s="116"/>
      <c r="FG397" s="116"/>
      <c r="FH397" s="116"/>
      <c r="FI397" s="116"/>
      <c r="FJ397" s="116"/>
      <c r="FK397" s="116"/>
      <c r="FL397" s="116"/>
      <c r="FM397" s="116"/>
      <c r="FN397" s="116"/>
      <c r="FO397" s="116"/>
      <c r="FP397" s="116"/>
      <c r="FQ397" s="116"/>
      <c r="FR397" s="116"/>
      <c r="FS397" s="116"/>
      <c r="FT397" s="116"/>
      <c r="FU397" s="116"/>
      <c r="FV397" s="116"/>
      <c r="FW397" s="116"/>
      <c r="FX397" s="116"/>
      <c r="FY397" s="116"/>
      <c r="FZ397" s="116"/>
      <c r="GA397" s="116"/>
      <c r="GB397" s="116"/>
      <c r="GC397" s="116"/>
      <c r="GD397" s="116"/>
      <c r="GE397" s="116"/>
      <c r="GF397" s="116"/>
      <c r="GG397" s="116"/>
      <c r="GH397" s="116"/>
      <c r="GI397" s="116"/>
      <c r="GJ397" s="116"/>
      <c r="GK397" s="116"/>
      <c r="GL397" s="116"/>
      <c r="GM397" s="116"/>
      <c r="GN397" s="116"/>
      <c r="GO397" s="116"/>
      <c r="GP397" s="116"/>
      <c r="GQ397" s="116"/>
      <c r="GR397" s="116"/>
      <c r="GS397" s="116"/>
      <c r="GT397" s="116"/>
      <c r="GU397" s="116"/>
      <c r="GV397" s="116"/>
      <c r="GW397" s="116"/>
      <c r="GX397" s="116"/>
      <c r="GY397" s="116"/>
      <c r="GZ397" s="116"/>
      <c r="HA397" s="116"/>
      <c r="HB397" s="116"/>
      <c r="HC397" s="116"/>
      <c r="HD397" s="116"/>
      <c r="HE397" s="116"/>
      <c r="HF397" s="116"/>
      <c r="HG397" s="116"/>
      <c r="HH397" s="116"/>
      <c r="HI397" s="116"/>
      <c r="HJ397" s="116"/>
      <c r="HK397" s="116"/>
      <c r="HL397" s="116"/>
      <c r="HM397" s="116"/>
      <c r="HN397" s="116"/>
      <c r="HO397" s="116"/>
      <c r="HP397" s="116"/>
      <c r="HQ397" s="116"/>
      <c r="HR397" s="116"/>
      <c r="HS397" s="116"/>
      <c r="HT397" s="116"/>
      <c r="HU397" s="116"/>
      <c r="HV397" s="116"/>
      <c r="HW397" s="116"/>
      <c r="HX397" s="116"/>
      <c r="HY397" s="116"/>
      <c r="HZ397" s="116"/>
      <c r="IA397" s="116"/>
      <c r="IB397" s="116"/>
      <c r="IC397" s="116"/>
      <c r="ID397" s="116"/>
      <c r="IE397" s="116"/>
      <c r="IF397" s="116"/>
      <c r="IG397" s="116"/>
      <c r="IH397" s="116"/>
      <c r="II397" s="116"/>
      <c r="IJ397" s="116"/>
      <c r="IK397" s="116"/>
      <c r="IL397" s="116"/>
      <c r="IM397" s="116"/>
      <c r="IN397" s="116"/>
      <c r="IO397" s="116"/>
      <c r="IP397" s="116"/>
      <c r="IQ397" s="116"/>
      <c r="IR397" s="116"/>
      <c r="IS397" s="116"/>
      <c r="IT397" s="116"/>
      <c r="IU397" s="116"/>
      <c r="IV397" s="116"/>
    </row>
    <row r="398" spans="1:256" ht="31.2" customHeight="1">
      <c r="B398" s="101"/>
      <c r="C398" s="292">
        <v>2018</v>
      </c>
      <c r="D398" s="292"/>
      <c r="E398" s="105" t="s">
        <v>799</v>
      </c>
      <c r="F398" s="293" t="s">
        <v>798</v>
      </c>
      <c r="G398" s="293"/>
      <c r="H398" s="293"/>
      <c r="I398" s="105" t="s">
        <v>450</v>
      </c>
      <c r="J398" s="293" t="s">
        <v>17</v>
      </c>
      <c r="K398" s="293"/>
      <c r="L398" s="106" t="s">
        <v>29</v>
      </c>
      <c r="M398" s="106">
        <v>4</v>
      </c>
      <c r="N398" s="292" t="s">
        <v>19</v>
      </c>
      <c r="O398" s="292"/>
      <c r="P398" s="292"/>
      <c r="Q398" s="106" t="s">
        <v>18</v>
      </c>
      <c r="W398" s="122">
        <f t="shared" si="6"/>
        <v>0</v>
      </c>
    </row>
    <row r="399" spans="1:256" ht="31.2" customHeight="1">
      <c r="B399" s="101"/>
      <c r="C399" s="292">
        <v>2018</v>
      </c>
      <c r="D399" s="292"/>
      <c r="E399" s="105" t="s">
        <v>797</v>
      </c>
      <c r="F399" s="293" t="s">
        <v>796</v>
      </c>
      <c r="G399" s="293"/>
      <c r="H399" s="293"/>
      <c r="I399" s="105" t="s">
        <v>450</v>
      </c>
      <c r="J399" s="293" t="s">
        <v>17</v>
      </c>
      <c r="K399" s="293"/>
      <c r="L399" s="106" t="s">
        <v>29</v>
      </c>
      <c r="M399" s="106">
        <v>4</v>
      </c>
      <c r="N399" s="292" t="s">
        <v>19</v>
      </c>
      <c r="O399" s="292"/>
      <c r="P399" s="292"/>
      <c r="Q399" s="106" t="s">
        <v>18</v>
      </c>
      <c r="W399" s="122">
        <f t="shared" si="6"/>
        <v>0</v>
      </c>
    </row>
    <row r="400" spans="1:256" ht="31.2" customHeight="1">
      <c r="B400" s="101"/>
      <c r="C400" s="292">
        <v>2018</v>
      </c>
      <c r="D400" s="292"/>
      <c r="E400" s="105" t="s">
        <v>795</v>
      </c>
      <c r="F400" s="293" t="s">
        <v>794</v>
      </c>
      <c r="G400" s="293"/>
      <c r="H400" s="293"/>
      <c r="I400" s="105" t="s">
        <v>450</v>
      </c>
      <c r="J400" s="293" t="s">
        <v>17</v>
      </c>
      <c r="K400" s="293"/>
      <c r="L400" s="106" t="s">
        <v>29</v>
      </c>
      <c r="M400" s="106">
        <v>4</v>
      </c>
      <c r="N400" s="292" t="s">
        <v>19</v>
      </c>
      <c r="O400" s="292"/>
      <c r="P400" s="292"/>
      <c r="Q400" s="106" t="s">
        <v>18</v>
      </c>
      <c r="W400" s="122">
        <f t="shared" si="6"/>
        <v>0</v>
      </c>
    </row>
    <row r="401" spans="1:256" ht="31.2" customHeight="1">
      <c r="B401" s="101"/>
      <c r="C401" s="292">
        <v>2018</v>
      </c>
      <c r="D401" s="292"/>
      <c r="E401" s="105" t="s">
        <v>793</v>
      </c>
      <c r="F401" s="293" t="s">
        <v>792</v>
      </c>
      <c r="G401" s="293"/>
      <c r="H401" s="293"/>
      <c r="I401" s="105" t="s">
        <v>450</v>
      </c>
      <c r="J401" s="293" t="s">
        <v>17</v>
      </c>
      <c r="K401" s="293"/>
      <c r="L401" s="106" t="s">
        <v>29</v>
      </c>
      <c r="M401" s="106">
        <v>4</v>
      </c>
      <c r="N401" s="292" t="s">
        <v>19</v>
      </c>
      <c r="O401" s="292"/>
      <c r="P401" s="292"/>
      <c r="Q401" s="106" t="s">
        <v>18</v>
      </c>
      <c r="W401" s="122">
        <f t="shared" si="6"/>
        <v>0</v>
      </c>
    </row>
    <row r="402" spans="1:256" ht="31.2" customHeight="1">
      <c r="B402" s="101"/>
      <c r="C402" s="292">
        <v>2018</v>
      </c>
      <c r="D402" s="292"/>
      <c r="E402" s="105" t="s">
        <v>791</v>
      </c>
      <c r="F402" s="293" t="s">
        <v>790</v>
      </c>
      <c r="G402" s="293"/>
      <c r="H402" s="293"/>
      <c r="I402" s="105" t="s">
        <v>450</v>
      </c>
      <c r="J402" s="293" t="s">
        <v>17</v>
      </c>
      <c r="K402" s="293"/>
      <c r="L402" s="106" t="s">
        <v>29</v>
      </c>
      <c r="M402" s="106">
        <v>4</v>
      </c>
      <c r="N402" s="292" t="s">
        <v>19</v>
      </c>
      <c r="O402" s="292"/>
      <c r="P402" s="292"/>
      <c r="Q402" s="106" t="s">
        <v>18</v>
      </c>
      <c r="W402" s="122">
        <f t="shared" si="6"/>
        <v>0</v>
      </c>
    </row>
    <row r="403" spans="1:256" ht="31.2" customHeight="1">
      <c r="B403" s="101"/>
      <c r="C403" s="292">
        <v>2018</v>
      </c>
      <c r="D403" s="292"/>
      <c r="E403" s="105" t="s">
        <v>789</v>
      </c>
      <c r="F403" s="293" t="s">
        <v>788</v>
      </c>
      <c r="G403" s="293"/>
      <c r="H403" s="293"/>
      <c r="I403" s="105" t="s">
        <v>450</v>
      </c>
      <c r="J403" s="293" t="s">
        <v>17</v>
      </c>
      <c r="K403" s="293"/>
      <c r="L403" s="106" t="s">
        <v>29</v>
      </c>
      <c r="M403" s="106">
        <v>4</v>
      </c>
      <c r="N403" s="292" t="s">
        <v>19</v>
      </c>
      <c r="O403" s="292"/>
      <c r="P403" s="292"/>
      <c r="Q403" s="106" t="s">
        <v>18</v>
      </c>
      <c r="W403" s="122">
        <f t="shared" si="6"/>
        <v>0</v>
      </c>
    </row>
    <row r="404" spans="1:256" ht="31.2" customHeight="1">
      <c r="B404" s="101"/>
      <c r="C404" s="292">
        <v>2018</v>
      </c>
      <c r="D404" s="292"/>
      <c r="E404" s="105" t="s">
        <v>787</v>
      </c>
      <c r="F404" s="293" t="s">
        <v>786</v>
      </c>
      <c r="G404" s="293"/>
      <c r="H404" s="293"/>
      <c r="I404" s="105" t="s">
        <v>450</v>
      </c>
      <c r="J404" s="293" t="s">
        <v>17</v>
      </c>
      <c r="K404" s="293"/>
      <c r="L404" s="106" t="s">
        <v>29</v>
      </c>
      <c r="M404" s="106">
        <v>4</v>
      </c>
      <c r="N404" s="292" t="s">
        <v>19</v>
      </c>
      <c r="O404" s="292"/>
      <c r="P404" s="292"/>
      <c r="Q404" s="106" t="s">
        <v>18</v>
      </c>
      <c r="W404" s="122">
        <f t="shared" si="6"/>
        <v>0</v>
      </c>
    </row>
    <row r="405" spans="1:256" ht="31.2" customHeight="1">
      <c r="B405" s="101"/>
      <c r="C405" s="292">
        <v>2018</v>
      </c>
      <c r="D405" s="292"/>
      <c r="E405" s="105" t="s">
        <v>785</v>
      </c>
      <c r="F405" s="293" t="s">
        <v>784</v>
      </c>
      <c r="G405" s="293"/>
      <c r="H405" s="293"/>
      <c r="I405" s="105" t="s">
        <v>450</v>
      </c>
      <c r="J405" s="293" t="s">
        <v>17</v>
      </c>
      <c r="K405" s="293"/>
      <c r="L405" s="106" t="s">
        <v>29</v>
      </c>
      <c r="M405" s="106">
        <v>4</v>
      </c>
      <c r="N405" s="292" t="s">
        <v>19</v>
      </c>
      <c r="O405" s="292"/>
      <c r="P405" s="292"/>
      <c r="Q405" s="106" t="s">
        <v>18</v>
      </c>
      <c r="W405" s="122">
        <f t="shared" si="6"/>
        <v>0</v>
      </c>
    </row>
    <row r="406" spans="1:256" ht="31.2" customHeight="1">
      <c r="B406" s="101"/>
      <c r="C406" s="292">
        <v>2018</v>
      </c>
      <c r="D406" s="292"/>
      <c r="E406" s="105" t="s">
        <v>783</v>
      </c>
      <c r="F406" s="293" t="s">
        <v>782</v>
      </c>
      <c r="G406" s="293"/>
      <c r="H406" s="293"/>
      <c r="I406" s="105" t="s">
        <v>450</v>
      </c>
      <c r="J406" s="293" t="s">
        <v>17</v>
      </c>
      <c r="K406" s="293"/>
      <c r="L406" s="106" t="s">
        <v>29</v>
      </c>
      <c r="M406" s="106">
        <v>4</v>
      </c>
      <c r="N406" s="292" t="s">
        <v>19</v>
      </c>
      <c r="O406" s="292"/>
      <c r="P406" s="292"/>
      <c r="Q406" s="106" t="s">
        <v>18</v>
      </c>
      <c r="W406" s="122">
        <f t="shared" si="6"/>
        <v>0</v>
      </c>
    </row>
    <row r="407" spans="1:256" ht="31.2" customHeight="1">
      <c r="B407" s="101"/>
      <c r="C407" s="292">
        <v>2018</v>
      </c>
      <c r="D407" s="292"/>
      <c r="E407" s="105" t="s">
        <v>781</v>
      </c>
      <c r="F407" s="293" t="s">
        <v>780</v>
      </c>
      <c r="G407" s="293"/>
      <c r="H407" s="293"/>
      <c r="I407" s="105" t="s">
        <v>450</v>
      </c>
      <c r="J407" s="293" t="s">
        <v>17</v>
      </c>
      <c r="K407" s="293"/>
      <c r="L407" s="106" t="s">
        <v>29</v>
      </c>
      <c r="M407" s="106">
        <v>4</v>
      </c>
      <c r="N407" s="292" t="s">
        <v>19</v>
      </c>
      <c r="O407" s="292"/>
      <c r="P407" s="292"/>
      <c r="Q407" s="106" t="s">
        <v>18</v>
      </c>
      <c r="W407" s="122">
        <f t="shared" si="6"/>
        <v>0</v>
      </c>
    </row>
    <row r="408" spans="1:256" ht="31.2" customHeight="1">
      <c r="B408" s="101"/>
      <c r="C408" s="292">
        <v>2018</v>
      </c>
      <c r="D408" s="292"/>
      <c r="E408" s="105" t="s">
        <v>779</v>
      </c>
      <c r="F408" s="293" t="s">
        <v>778</v>
      </c>
      <c r="G408" s="293"/>
      <c r="H408" s="293"/>
      <c r="I408" s="105" t="s">
        <v>450</v>
      </c>
      <c r="J408" s="293" t="s">
        <v>17</v>
      </c>
      <c r="K408" s="293"/>
      <c r="L408" s="106" t="s">
        <v>29</v>
      </c>
      <c r="M408" s="106">
        <v>4</v>
      </c>
      <c r="N408" s="292" t="s">
        <v>19</v>
      </c>
      <c r="O408" s="292"/>
      <c r="P408" s="292"/>
      <c r="Q408" s="106" t="s">
        <v>18</v>
      </c>
      <c r="W408" s="122">
        <f t="shared" si="6"/>
        <v>0</v>
      </c>
    </row>
    <row r="409" spans="1:256" ht="31.2" customHeight="1">
      <c r="B409" s="101"/>
      <c r="C409" s="292">
        <v>2018</v>
      </c>
      <c r="D409" s="292"/>
      <c r="E409" s="105" t="s">
        <v>777</v>
      </c>
      <c r="F409" s="293" t="s">
        <v>776</v>
      </c>
      <c r="G409" s="293"/>
      <c r="H409" s="293"/>
      <c r="I409" s="105" t="s">
        <v>450</v>
      </c>
      <c r="J409" s="293" t="s">
        <v>17</v>
      </c>
      <c r="K409" s="293"/>
      <c r="L409" s="106" t="s">
        <v>29</v>
      </c>
      <c r="M409" s="106">
        <v>4</v>
      </c>
      <c r="N409" s="292" t="s">
        <v>19</v>
      </c>
      <c r="O409" s="292"/>
      <c r="P409" s="292"/>
      <c r="Q409" s="106" t="s">
        <v>18</v>
      </c>
      <c r="W409" s="122">
        <f t="shared" si="6"/>
        <v>0</v>
      </c>
    </row>
    <row r="410" spans="1:256" ht="31.2" customHeight="1">
      <c r="B410" s="101"/>
      <c r="C410" s="292">
        <v>2018</v>
      </c>
      <c r="D410" s="292"/>
      <c r="E410" s="105" t="s">
        <v>775</v>
      </c>
      <c r="F410" s="293" t="s">
        <v>774</v>
      </c>
      <c r="G410" s="293"/>
      <c r="H410" s="293"/>
      <c r="I410" s="105" t="s">
        <v>450</v>
      </c>
      <c r="J410" s="293" t="s">
        <v>17</v>
      </c>
      <c r="K410" s="293"/>
      <c r="L410" s="106" t="s">
        <v>29</v>
      </c>
      <c r="M410" s="106">
        <v>4</v>
      </c>
      <c r="N410" s="292" t="s">
        <v>19</v>
      </c>
      <c r="O410" s="292"/>
      <c r="P410" s="292"/>
      <c r="Q410" s="106" t="s">
        <v>18</v>
      </c>
      <c r="W410" s="122">
        <f t="shared" si="6"/>
        <v>0</v>
      </c>
    </row>
    <row r="411" spans="1:256" ht="31.2" customHeight="1">
      <c r="B411" s="101"/>
      <c r="C411" s="292">
        <v>2018</v>
      </c>
      <c r="D411" s="292"/>
      <c r="E411" s="105" t="s">
        <v>773</v>
      </c>
      <c r="F411" s="293" t="s">
        <v>772</v>
      </c>
      <c r="G411" s="293"/>
      <c r="H411" s="293"/>
      <c r="I411" s="105" t="s">
        <v>450</v>
      </c>
      <c r="J411" s="293" t="s">
        <v>17</v>
      </c>
      <c r="K411" s="293"/>
      <c r="L411" s="106" t="s">
        <v>29</v>
      </c>
      <c r="M411" s="106">
        <v>4</v>
      </c>
      <c r="N411" s="292" t="s">
        <v>19</v>
      </c>
      <c r="O411" s="292"/>
      <c r="P411" s="292"/>
      <c r="Q411" s="106" t="s">
        <v>18</v>
      </c>
      <c r="W411" s="122">
        <f t="shared" si="6"/>
        <v>0</v>
      </c>
    </row>
    <row r="412" spans="1:256" ht="31.2" customHeight="1">
      <c r="B412" s="101"/>
      <c r="C412" s="292">
        <v>2018</v>
      </c>
      <c r="D412" s="292"/>
      <c r="E412" s="105" t="s">
        <v>771</v>
      </c>
      <c r="F412" s="293" t="s">
        <v>770</v>
      </c>
      <c r="G412" s="293"/>
      <c r="H412" s="293"/>
      <c r="I412" s="105" t="s">
        <v>450</v>
      </c>
      <c r="J412" s="293" t="s">
        <v>17</v>
      </c>
      <c r="K412" s="293"/>
      <c r="L412" s="106" t="s">
        <v>29</v>
      </c>
      <c r="M412" s="106">
        <v>4</v>
      </c>
      <c r="N412" s="292" t="s">
        <v>19</v>
      </c>
      <c r="O412" s="292"/>
      <c r="P412" s="292"/>
      <c r="Q412" s="106" t="s">
        <v>18</v>
      </c>
      <c r="W412" s="122">
        <f t="shared" si="6"/>
        <v>0</v>
      </c>
    </row>
    <row r="413" spans="1:256" ht="31.2" customHeight="1">
      <c r="B413" s="101"/>
      <c r="C413" s="292">
        <v>2018</v>
      </c>
      <c r="D413" s="292"/>
      <c r="E413" s="105" t="s">
        <v>769</v>
      </c>
      <c r="F413" s="293" t="s">
        <v>768</v>
      </c>
      <c r="G413" s="293"/>
      <c r="H413" s="293"/>
      <c r="I413" s="105" t="s">
        <v>450</v>
      </c>
      <c r="J413" s="293" t="s">
        <v>17</v>
      </c>
      <c r="K413" s="293"/>
      <c r="L413" s="106" t="s">
        <v>29</v>
      </c>
      <c r="M413" s="106">
        <v>4</v>
      </c>
      <c r="N413" s="292" t="s">
        <v>19</v>
      </c>
      <c r="O413" s="292"/>
      <c r="P413" s="292"/>
      <c r="Q413" s="106" t="s">
        <v>18</v>
      </c>
      <c r="W413" s="122">
        <f t="shared" si="6"/>
        <v>0</v>
      </c>
    </row>
    <row r="414" spans="1:256" ht="31.2" customHeight="1">
      <c r="A414" s="116"/>
      <c r="B414" s="117"/>
      <c r="C414" s="294">
        <v>2018</v>
      </c>
      <c r="D414" s="294"/>
      <c r="E414" s="118" t="s">
        <v>767</v>
      </c>
      <c r="F414" s="295" t="s">
        <v>766</v>
      </c>
      <c r="G414" s="295"/>
      <c r="H414" s="295"/>
      <c r="I414" s="118" t="s">
        <v>450</v>
      </c>
      <c r="J414" s="295" t="s">
        <v>17</v>
      </c>
      <c r="K414" s="295"/>
      <c r="L414" s="119" t="s">
        <v>18</v>
      </c>
      <c r="M414" s="119">
        <v>3</v>
      </c>
      <c r="N414" s="294" t="s">
        <v>19</v>
      </c>
      <c r="O414" s="294"/>
      <c r="P414" s="294"/>
      <c r="Q414" s="119" t="s">
        <v>18</v>
      </c>
      <c r="R414" s="120"/>
      <c r="S414" s="120"/>
      <c r="T414" s="120"/>
      <c r="U414" s="120">
        <f>U415+U416+U417+U418+U419+U420+U421+U422+U423</f>
        <v>0</v>
      </c>
      <c r="V414" s="120"/>
      <c r="W414" s="120">
        <f t="shared" si="6"/>
        <v>0</v>
      </c>
      <c r="X414" s="116"/>
      <c r="Y414" s="116"/>
      <c r="Z414" s="116"/>
      <c r="AA414" s="116"/>
      <c r="AB414" s="116"/>
      <c r="AC414" s="116"/>
      <c r="AD414" s="116"/>
      <c r="AE414" s="116"/>
      <c r="AF414" s="116"/>
      <c r="AG414" s="116"/>
      <c r="AH414" s="116"/>
      <c r="AI414" s="116"/>
      <c r="AJ414" s="116"/>
      <c r="AK414" s="116"/>
      <c r="AL414" s="116"/>
      <c r="AM414" s="116"/>
      <c r="AN414" s="116"/>
      <c r="AO414" s="116"/>
      <c r="AP414" s="116"/>
      <c r="AQ414" s="116"/>
      <c r="AR414" s="116"/>
      <c r="AS414" s="116"/>
      <c r="AT414" s="116"/>
      <c r="AU414" s="116"/>
      <c r="AV414" s="116"/>
      <c r="AW414" s="116"/>
      <c r="AX414" s="116"/>
      <c r="AY414" s="116"/>
      <c r="AZ414" s="116"/>
      <c r="BA414" s="116"/>
      <c r="BB414" s="116"/>
      <c r="BC414" s="116"/>
      <c r="BD414" s="116"/>
      <c r="BE414" s="116"/>
      <c r="BF414" s="116"/>
      <c r="BG414" s="116"/>
      <c r="BH414" s="116"/>
      <c r="BI414" s="116"/>
      <c r="BJ414" s="116"/>
      <c r="BK414" s="116"/>
      <c r="BL414" s="116"/>
      <c r="BM414" s="116"/>
      <c r="BN414" s="116"/>
      <c r="BO414" s="116"/>
      <c r="BP414" s="116"/>
      <c r="BQ414" s="116"/>
      <c r="BR414" s="116"/>
      <c r="BS414" s="116"/>
      <c r="BT414" s="116"/>
      <c r="BU414" s="116"/>
      <c r="BV414" s="116"/>
      <c r="BW414" s="116"/>
      <c r="BX414" s="116"/>
      <c r="BY414" s="116"/>
      <c r="BZ414" s="116"/>
      <c r="CA414" s="116"/>
      <c r="CB414" s="116"/>
      <c r="CC414" s="116"/>
      <c r="CD414" s="116"/>
      <c r="CE414" s="116"/>
      <c r="CF414" s="116"/>
      <c r="CG414" s="116"/>
      <c r="CH414" s="116"/>
      <c r="CI414" s="116"/>
      <c r="CJ414" s="116"/>
      <c r="CK414" s="116"/>
      <c r="CL414" s="116"/>
      <c r="CM414" s="116"/>
      <c r="CN414" s="116"/>
      <c r="CO414" s="116"/>
      <c r="CP414" s="116"/>
      <c r="CQ414" s="116"/>
      <c r="CR414" s="116"/>
      <c r="CS414" s="116"/>
      <c r="CT414" s="116"/>
      <c r="CU414" s="116"/>
      <c r="CV414" s="116"/>
      <c r="CW414" s="116"/>
      <c r="CX414" s="116"/>
      <c r="CY414" s="116"/>
      <c r="CZ414" s="116"/>
      <c r="DA414" s="116"/>
      <c r="DB414" s="116"/>
      <c r="DC414" s="116"/>
      <c r="DD414" s="116"/>
      <c r="DE414" s="116"/>
      <c r="DF414" s="116"/>
      <c r="DG414" s="116"/>
      <c r="DH414" s="116"/>
      <c r="DI414" s="116"/>
      <c r="DJ414" s="116"/>
      <c r="DK414" s="116"/>
      <c r="DL414" s="116"/>
      <c r="DM414" s="116"/>
      <c r="DN414" s="116"/>
      <c r="DO414" s="116"/>
      <c r="DP414" s="116"/>
      <c r="DQ414" s="116"/>
      <c r="DR414" s="116"/>
      <c r="DS414" s="116"/>
      <c r="DT414" s="116"/>
      <c r="DU414" s="116"/>
      <c r="DV414" s="116"/>
      <c r="DW414" s="116"/>
      <c r="DX414" s="116"/>
      <c r="DY414" s="116"/>
      <c r="DZ414" s="116"/>
      <c r="EA414" s="116"/>
      <c r="EB414" s="116"/>
      <c r="EC414" s="116"/>
      <c r="ED414" s="116"/>
      <c r="EE414" s="116"/>
      <c r="EF414" s="116"/>
      <c r="EG414" s="116"/>
      <c r="EH414" s="116"/>
      <c r="EI414" s="116"/>
      <c r="EJ414" s="116"/>
      <c r="EK414" s="116"/>
      <c r="EL414" s="116"/>
      <c r="EM414" s="116"/>
      <c r="EN414" s="116"/>
      <c r="EO414" s="116"/>
      <c r="EP414" s="116"/>
      <c r="EQ414" s="116"/>
      <c r="ER414" s="116"/>
      <c r="ES414" s="116"/>
      <c r="ET414" s="116"/>
      <c r="EU414" s="116"/>
      <c r="EV414" s="116"/>
      <c r="EW414" s="116"/>
      <c r="EX414" s="116"/>
      <c r="EY414" s="116"/>
      <c r="EZ414" s="116"/>
      <c r="FA414" s="116"/>
      <c r="FB414" s="116"/>
      <c r="FC414" s="116"/>
      <c r="FD414" s="116"/>
      <c r="FE414" s="116"/>
      <c r="FF414" s="116"/>
      <c r="FG414" s="116"/>
      <c r="FH414" s="116"/>
      <c r="FI414" s="116"/>
      <c r="FJ414" s="116"/>
      <c r="FK414" s="116"/>
      <c r="FL414" s="116"/>
      <c r="FM414" s="116"/>
      <c r="FN414" s="116"/>
      <c r="FO414" s="116"/>
      <c r="FP414" s="116"/>
      <c r="FQ414" s="116"/>
      <c r="FR414" s="116"/>
      <c r="FS414" s="116"/>
      <c r="FT414" s="116"/>
      <c r="FU414" s="116"/>
      <c r="FV414" s="116"/>
      <c r="FW414" s="116"/>
      <c r="FX414" s="116"/>
      <c r="FY414" s="116"/>
      <c r="FZ414" s="116"/>
      <c r="GA414" s="116"/>
      <c r="GB414" s="116"/>
      <c r="GC414" s="116"/>
      <c r="GD414" s="116"/>
      <c r="GE414" s="116"/>
      <c r="GF414" s="116"/>
      <c r="GG414" s="116"/>
      <c r="GH414" s="116"/>
      <c r="GI414" s="116"/>
      <c r="GJ414" s="116"/>
      <c r="GK414" s="116"/>
      <c r="GL414" s="116"/>
      <c r="GM414" s="116"/>
      <c r="GN414" s="116"/>
      <c r="GO414" s="116"/>
      <c r="GP414" s="116"/>
      <c r="GQ414" s="116"/>
      <c r="GR414" s="116"/>
      <c r="GS414" s="116"/>
      <c r="GT414" s="116"/>
      <c r="GU414" s="116"/>
      <c r="GV414" s="116"/>
      <c r="GW414" s="116"/>
      <c r="GX414" s="116"/>
      <c r="GY414" s="116"/>
      <c r="GZ414" s="116"/>
      <c r="HA414" s="116"/>
      <c r="HB414" s="116"/>
      <c r="HC414" s="116"/>
      <c r="HD414" s="116"/>
      <c r="HE414" s="116"/>
      <c r="HF414" s="116"/>
      <c r="HG414" s="116"/>
      <c r="HH414" s="116"/>
      <c r="HI414" s="116"/>
      <c r="HJ414" s="116"/>
      <c r="HK414" s="116"/>
      <c r="HL414" s="116"/>
      <c r="HM414" s="116"/>
      <c r="HN414" s="116"/>
      <c r="HO414" s="116"/>
      <c r="HP414" s="116"/>
      <c r="HQ414" s="116"/>
      <c r="HR414" s="116"/>
      <c r="HS414" s="116"/>
      <c r="HT414" s="116"/>
      <c r="HU414" s="116"/>
      <c r="HV414" s="116"/>
      <c r="HW414" s="116"/>
      <c r="HX414" s="116"/>
      <c r="HY414" s="116"/>
      <c r="HZ414" s="116"/>
      <c r="IA414" s="116"/>
      <c r="IB414" s="116"/>
      <c r="IC414" s="116"/>
      <c r="ID414" s="116"/>
      <c r="IE414" s="116"/>
      <c r="IF414" s="116"/>
      <c r="IG414" s="116"/>
      <c r="IH414" s="116"/>
      <c r="II414" s="116"/>
      <c r="IJ414" s="116"/>
      <c r="IK414" s="116"/>
      <c r="IL414" s="116"/>
      <c r="IM414" s="116"/>
      <c r="IN414" s="116"/>
      <c r="IO414" s="116"/>
      <c r="IP414" s="116"/>
      <c r="IQ414" s="116"/>
      <c r="IR414" s="116"/>
      <c r="IS414" s="116"/>
      <c r="IT414" s="116"/>
      <c r="IU414" s="116"/>
      <c r="IV414" s="116"/>
    </row>
    <row r="415" spans="1:256" ht="31.2" customHeight="1">
      <c r="B415" s="101"/>
      <c r="C415" s="292">
        <v>2018</v>
      </c>
      <c r="D415" s="292"/>
      <c r="E415" s="105" t="s">
        <v>765</v>
      </c>
      <c r="F415" s="293" t="s">
        <v>764</v>
      </c>
      <c r="G415" s="293"/>
      <c r="H415" s="293"/>
      <c r="I415" s="105" t="s">
        <v>450</v>
      </c>
      <c r="J415" s="293" t="s">
        <v>17</v>
      </c>
      <c r="K415" s="293"/>
      <c r="L415" s="106" t="s">
        <v>29</v>
      </c>
      <c r="M415" s="106">
        <v>4</v>
      </c>
      <c r="N415" s="292" t="s">
        <v>19</v>
      </c>
      <c r="O415" s="292"/>
      <c r="P415" s="292"/>
      <c r="Q415" s="106" t="s">
        <v>18</v>
      </c>
      <c r="R415" s="107"/>
      <c r="S415" s="107"/>
      <c r="T415" s="107"/>
      <c r="U415" s="107"/>
      <c r="V415" s="107"/>
      <c r="W415" s="107">
        <f t="shared" si="6"/>
        <v>0</v>
      </c>
    </row>
    <row r="416" spans="1:256" ht="31.2" customHeight="1">
      <c r="B416" s="101"/>
      <c r="C416" s="292">
        <v>2018</v>
      </c>
      <c r="D416" s="292"/>
      <c r="E416" s="105" t="s">
        <v>763</v>
      </c>
      <c r="F416" s="293" t="s">
        <v>762</v>
      </c>
      <c r="G416" s="293"/>
      <c r="H416" s="293"/>
      <c r="I416" s="105" t="s">
        <v>450</v>
      </c>
      <c r="J416" s="293" t="s">
        <v>17</v>
      </c>
      <c r="K416" s="293"/>
      <c r="L416" s="106" t="s">
        <v>29</v>
      </c>
      <c r="M416" s="106">
        <v>4</v>
      </c>
      <c r="N416" s="292" t="s">
        <v>19</v>
      </c>
      <c r="O416" s="292"/>
      <c r="P416" s="292"/>
      <c r="Q416" s="106" t="s">
        <v>18</v>
      </c>
      <c r="W416" s="122">
        <f t="shared" si="6"/>
        <v>0</v>
      </c>
    </row>
    <row r="417" spans="1:256" ht="31.2" customHeight="1">
      <c r="B417" s="101"/>
      <c r="C417" s="292">
        <v>2018</v>
      </c>
      <c r="D417" s="292"/>
      <c r="E417" s="105" t="s">
        <v>761</v>
      </c>
      <c r="F417" s="293" t="s">
        <v>760</v>
      </c>
      <c r="G417" s="293"/>
      <c r="H417" s="293"/>
      <c r="I417" s="105" t="s">
        <v>450</v>
      </c>
      <c r="J417" s="293" t="s">
        <v>17</v>
      </c>
      <c r="K417" s="293"/>
      <c r="L417" s="106" t="s">
        <v>29</v>
      </c>
      <c r="M417" s="106">
        <v>4</v>
      </c>
      <c r="N417" s="292" t="s">
        <v>19</v>
      </c>
      <c r="O417" s="292"/>
      <c r="P417" s="292"/>
      <c r="Q417" s="106" t="s">
        <v>18</v>
      </c>
      <c r="W417" s="122">
        <f t="shared" si="6"/>
        <v>0</v>
      </c>
    </row>
    <row r="418" spans="1:256" ht="31.2" customHeight="1">
      <c r="B418" s="101"/>
      <c r="C418" s="292">
        <v>2018</v>
      </c>
      <c r="D418" s="292"/>
      <c r="E418" s="105" t="s">
        <v>759</v>
      </c>
      <c r="F418" s="293" t="s">
        <v>758</v>
      </c>
      <c r="G418" s="293"/>
      <c r="H418" s="293"/>
      <c r="I418" s="105" t="s">
        <v>450</v>
      </c>
      <c r="J418" s="293" t="s">
        <v>17</v>
      </c>
      <c r="K418" s="293"/>
      <c r="L418" s="106" t="s">
        <v>29</v>
      </c>
      <c r="M418" s="106">
        <v>4</v>
      </c>
      <c r="N418" s="292" t="s">
        <v>19</v>
      </c>
      <c r="O418" s="292"/>
      <c r="P418" s="292"/>
      <c r="Q418" s="106" t="s">
        <v>18</v>
      </c>
      <c r="W418" s="122">
        <f t="shared" si="6"/>
        <v>0</v>
      </c>
    </row>
    <row r="419" spans="1:256" ht="31.2" customHeight="1">
      <c r="B419" s="101"/>
      <c r="C419" s="292">
        <v>2018</v>
      </c>
      <c r="D419" s="292"/>
      <c r="E419" s="105" t="s">
        <v>757</v>
      </c>
      <c r="F419" s="293" t="s">
        <v>756</v>
      </c>
      <c r="G419" s="293"/>
      <c r="H419" s="293"/>
      <c r="I419" s="105" t="s">
        <v>450</v>
      </c>
      <c r="J419" s="293" t="s">
        <v>17</v>
      </c>
      <c r="K419" s="293"/>
      <c r="L419" s="106" t="s">
        <v>29</v>
      </c>
      <c r="M419" s="106">
        <v>4</v>
      </c>
      <c r="N419" s="292" t="s">
        <v>19</v>
      </c>
      <c r="O419" s="292"/>
      <c r="P419" s="292"/>
      <c r="Q419" s="106" t="s">
        <v>18</v>
      </c>
      <c r="W419" s="122">
        <f t="shared" si="6"/>
        <v>0</v>
      </c>
    </row>
    <row r="420" spans="1:256" ht="31.2" customHeight="1">
      <c r="B420" s="101"/>
      <c r="C420" s="292">
        <v>2018</v>
      </c>
      <c r="D420" s="292"/>
      <c r="E420" s="105" t="s">
        <v>755</v>
      </c>
      <c r="F420" s="293" t="s">
        <v>754</v>
      </c>
      <c r="G420" s="293"/>
      <c r="H420" s="293"/>
      <c r="I420" s="105" t="s">
        <v>450</v>
      </c>
      <c r="J420" s="293" t="s">
        <v>17</v>
      </c>
      <c r="K420" s="293"/>
      <c r="L420" s="106" t="s">
        <v>29</v>
      </c>
      <c r="M420" s="106">
        <v>4</v>
      </c>
      <c r="N420" s="292" t="s">
        <v>19</v>
      </c>
      <c r="O420" s="292"/>
      <c r="P420" s="292"/>
      <c r="Q420" s="106" t="s">
        <v>18</v>
      </c>
      <c r="W420" s="122">
        <f t="shared" si="6"/>
        <v>0</v>
      </c>
    </row>
    <row r="421" spans="1:256" ht="31.2" customHeight="1">
      <c r="B421" s="101"/>
      <c r="C421" s="292">
        <v>2018</v>
      </c>
      <c r="D421" s="292"/>
      <c r="E421" s="105" t="s">
        <v>753</v>
      </c>
      <c r="F421" s="293" t="s">
        <v>752</v>
      </c>
      <c r="G421" s="293"/>
      <c r="H421" s="293"/>
      <c r="I421" s="105" t="s">
        <v>450</v>
      </c>
      <c r="J421" s="293" t="s">
        <v>17</v>
      </c>
      <c r="K421" s="293"/>
      <c r="L421" s="106" t="s">
        <v>29</v>
      </c>
      <c r="M421" s="106">
        <v>4</v>
      </c>
      <c r="N421" s="292" t="s">
        <v>19</v>
      </c>
      <c r="O421" s="292"/>
      <c r="P421" s="292"/>
      <c r="Q421" s="106" t="s">
        <v>18</v>
      </c>
      <c r="W421" s="122">
        <f t="shared" si="6"/>
        <v>0</v>
      </c>
    </row>
    <row r="422" spans="1:256" ht="31.2" customHeight="1">
      <c r="B422" s="101"/>
      <c r="C422" s="292">
        <v>2018</v>
      </c>
      <c r="D422" s="292"/>
      <c r="E422" s="105" t="s">
        <v>751</v>
      </c>
      <c r="F422" s="293" t="s">
        <v>750</v>
      </c>
      <c r="G422" s="293"/>
      <c r="H422" s="293"/>
      <c r="I422" s="105" t="s">
        <v>450</v>
      </c>
      <c r="J422" s="293" t="s">
        <v>17</v>
      </c>
      <c r="K422" s="293"/>
      <c r="L422" s="106" t="s">
        <v>29</v>
      </c>
      <c r="M422" s="106">
        <v>4</v>
      </c>
      <c r="N422" s="292" t="s">
        <v>19</v>
      </c>
      <c r="O422" s="292"/>
      <c r="P422" s="292"/>
      <c r="Q422" s="106" t="s">
        <v>18</v>
      </c>
      <c r="W422" s="122">
        <f t="shared" si="6"/>
        <v>0</v>
      </c>
    </row>
    <row r="423" spans="1:256" ht="31.2" customHeight="1">
      <c r="B423" s="101"/>
      <c r="C423" s="292">
        <v>2018</v>
      </c>
      <c r="D423" s="292"/>
      <c r="E423" s="105" t="s">
        <v>749</v>
      </c>
      <c r="F423" s="293" t="s">
        <v>748</v>
      </c>
      <c r="G423" s="293"/>
      <c r="H423" s="293"/>
      <c r="I423" s="105" t="s">
        <v>450</v>
      </c>
      <c r="J423" s="293" t="s">
        <v>17</v>
      </c>
      <c r="K423" s="293"/>
      <c r="L423" s="106" t="s">
        <v>29</v>
      </c>
      <c r="M423" s="106">
        <v>4</v>
      </c>
      <c r="N423" s="292" t="s">
        <v>19</v>
      </c>
      <c r="O423" s="292"/>
      <c r="P423" s="292"/>
      <c r="Q423" s="106" t="s">
        <v>18</v>
      </c>
      <c r="W423" s="122">
        <f t="shared" si="6"/>
        <v>0</v>
      </c>
    </row>
    <row r="424" spans="1:256" ht="31.2" customHeight="1">
      <c r="A424" s="116"/>
      <c r="B424" s="130"/>
      <c r="C424" s="294">
        <v>2018</v>
      </c>
      <c r="D424" s="294"/>
      <c r="E424" s="118" t="s">
        <v>747</v>
      </c>
      <c r="F424" s="295" t="s">
        <v>746</v>
      </c>
      <c r="G424" s="295"/>
      <c r="H424" s="295"/>
      <c r="I424" s="118" t="s">
        <v>450</v>
      </c>
      <c r="J424" s="295" t="s">
        <v>17</v>
      </c>
      <c r="K424" s="295"/>
      <c r="L424" s="119" t="s">
        <v>18</v>
      </c>
      <c r="M424" s="119">
        <v>3</v>
      </c>
      <c r="N424" s="294" t="s">
        <v>19</v>
      </c>
      <c r="O424" s="294"/>
      <c r="P424" s="294"/>
      <c r="Q424" s="119" t="s">
        <v>18</v>
      </c>
      <c r="R424" s="120"/>
      <c r="S424" s="120"/>
      <c r="T424" s="120"/>
      <c r="U424" s="120">
        <f>U434</f>
        <v>1000</v>
      </c>
      <c r="V424" s="120"/>
      <c r="W424" s="120">
        <f t="shared" si="6"/>
        <v>1000</v>
      </c>
      <c r="X424" s="116"/>
      <c r="Y424" s="116"/>
      <c r="Z424" s="116"/>
      <c r="AA424" s="116"/>
      <c r="AB424" s="116"/>
      <c r="AC424" s="116"/>
      <c r="AD424" s="116"/>
      <c r="AE424" s="116"/>
      <c r="AF424" s="116"/>
      <c r="AG424" s="116"/>
      <c r="AH424" s="116"/>
      <c r="AI424" s="116"/>
      <c r="AJ424" s="116"/>
      <c r="AK424" s="116"/>
      <c r="AL424" s="116"/>
      <c r="AM424" s="116"/>
      <c r="AN424" s="116"/>
      <c r="AO424" s="116"/>
      <c r="AP424" s="116"/>
      <c r="AQ424" s="116"/>
      <c r="AR424" s="116"/>
      <c r="AS424" s="116"/>
      <c r="AT424" s="116"/>
      <c r="AU424" s="116"/>
      <c r="AV424" s="116"/>
      <c r="AW424" s="116"/>
      <c r="AX424" s="116"/>
      <c r="AY424" s="116"/>
      <c r="AZ424" s="116"/>
      <c r="BA424" s="116"/>
      <c r="BB424" s="116"/>
      <c r="BC424" s="116"/>
      <c r="BD424" s="116"/>
      <c r="BE424" s="116"/>
      <c r="BF424" s="116"/>
      <c r="BG424" s="116"/>
      <c r="BH424" s="116"/>
      <c r="BI424" s="116"/>
      <c r="BJ424" s="116"/>
      <c r="BK424" s="116"/>
      <c r="BL424" s="116"/>
      <c r="BM424" s="116"/>
      <c r="BN424" s="116"/>
      <c r="BO424" s="116"/>
      <c r="BP424" s="116"/>
      <c r="BQ424" s="116"/>
      <c r="BR424" s="116"/>
      <c r="BS424" s="116"/>
      <c r="BT424" s="116"/>
      <c r="BU424" s="116"/>
      <c r="BV424" s="116"/>
      <c r="BW424" s="116"/>
      <c r="BX424" s="116"/>
      <c r="BY424" s="116"/>
      <c r="BZ424" s="116"/>
      <c r="CA424" s="116"/>
      <c r="CB424" s="116"/>
      <c r="CC424" s="116"/>
      <c r="CD424" s="116"/>
      <c r="CE424" s="116"/>
      <c r="CF424" s="116"/>
      <c r="CG424" s="116"/>
      <c r="CH424" s="116"/>
      <c r="CI424" s="116"/>
      <c r="CJ424" s="116"/>
      <c r="CK424" s="116"/>
      <c r="CL424" s="116"/>
      <c r="CM424" s="116"/>
      <c r="CN424" s="116"/>
      <c r="CO424" s="116"/>
      <c r="CP424" s="116"/>
      <c r="CQ424" s="116"/>
      <c r="CR424" s="116"/>
      <c r="CS424" s="116"/>
      <c r="CT424" s="116"/>
      <c r="CU424" s="116"/>
      <c r="CV424" s="116"/>
      <c r="CW424" s="116"/>
      <c r="CX424" s="116"/>
      <c r="CY424" s="116"/>
      <c r="CZ424" s="116"/>
      <c r="DA424" s="116"/>
      <c r="DB424" s="116"/>
      <c r="DC424" s="116"/>
      <c r="DD424" s="116"/>
      <c r="DE424" s="116"/>
      <c r="DF424" s="116"/>
      <c r="DG424" s="116"/>
      <c r="DH424" s="116"/>
      <c r="DI424" s="116"/>
      <c r="DJ424" s="116"/>
      <c r="DK424" s="116"/>
      <c r="DL424" s="116"/>
      <c r="DM424" s="116"/>
      <c r="DN424" s="116"/>
      <c r="DO424" s="116"/>
      <c r="DP424" s="116"/>
      <c r="DQ424" s="116"/>
      <c r="DR424" s="116"/>
      <c r="DS424" s="116"/>
      <c r="DT424" s="116"/>
      <c r="DU424" s="116"/>
      <c r="DV424" s="116"/>
      <c r="DW424" s="116"/>
      <c r="DX424" s="116"/>
      <c r="DY424" s="116"/>
      <c r="DZ424" s="116"/>
      <c r="EA424" s="116"/>
      <c r="EB424" s="116"/>
      <c r="EC424" s="116"/>
      <c r="ED424" s="116"/>
      <c r="EE424" s="116"/>
      <c r="EF424" s="116"/>
      <c r="EG424" s="116"/>
      <c r="EH424" s="116"/>
      <c r="EI424" s="116"/>
      <c r="EJ424" s="116"/>
      <c r="EK424" s="116"/>
      <c r="EL424" s="116"/>
      <c r="EM424" s="116"/>
      <c r="EN424" s="116"/>
      <c r="EO424" s="116"/>
      <c r="EP424" s="116"/>
      <c r="EQ424" s="116"/>
      <c r="ER424" s="116"/>
      <c r="ES424" s="116"/>
      <c r="ET424" s="116"/>
      <c r="EU424" s="116"/>
      <c r="EV424" s="116"/>
      <c r="EW424" s="116"/>
      <c r="EX424" s="116"/>
      <c r="EY424" s="116"/>
      <c r="EZ424" s="116"/>
      <c r="FA424" s="116"/>
      <c r="FB424" s="116"/>
      <c r="FC424" s="116"/>
      <c r="FD424" s="116"/>
      <c r="FE424" s="116"/>
      <c r="FF424" s="116"/>
      <c r="FG424" s="116"/>
      <c r="FH424" s="116"/>
      <c r="FI424" s="116"/>
      <c r="FJ424" s="116"/>
      <c r="FK424" s="116"/>
      <c r="FL424" s="116"/>
      <c r="FM424" s="116"/>
      <c r="FN424" s="116"/>
      <c r="FO424" s="116"/>
      <c r="FP424" s="116"/>
      <c r="FQ424" s="116"/>
      <c r="FR424" s="116"/>
      <c r="FS424" s="116"/>
      <c r="FT424" s="116"/>
      <c r="FU424" s="116"/>
      <c r="FV424" s="116"/>
      <c r="FW424" s="116"/>
      <c r="FX424" s="116"/>
      <c r="FY424" s="116"/>
      <c r="FZ424" s="116"/>
      <c r="GA424" s="116"/>
      <c r="GB424" s="116"/>
      <c r="GC424" s="116"/>
      <c r="GD424" s="116"/>
      <c r="GE424" s="116"/>
      <c r="GF424" s="116"/>
      <c r="GG424" s="116"/>
      <c r="GH424" s="116"/>
      <c r="GI424" s="116"/>
      <c r="GJ424" s="116"/>
      <c r="GK424" s="116"/>
      <c r="GL424" s="116"/>
      <c r="GM424" s="116"/>
      <c r="GN424" s="116"/>
      <c r="GO424" s="116"/>
      <c r="GP424" s="116"/>
      <c r="GQ424" s="116"/>
      <c r="GR424" s="116"/>
      <c r="GS424" s="116"/>
      <c r="GT424" s="116"/>
      <c r="GU424" s="116"/>
      <c r="GV424" s="116"/>
      <c r="GW424" s="116"/>
      <c r="GX424" s="116"/>
      <c r="GY424" s="116"/>
      <c r="GZ424" s="116"/>
      <c r="HA424" s="116"/>
      <c r="HB424" s="116"/>
      <c r="HC424" s="116"/>
      <c r="HD424" s="116"/>
      <c r="HE424" s="116"/>
      <c r="HF424" s="116"/>
      <c r="HG424" s="116"/>
      <c r="HH424" s="116"/>
      <c r="HI424" s="116"/>
      <c r="HJ424" s="116"/>
      <c r="HK424" s="116"/>
      <c r="HL424" s="116"/>
      <c r="HM424" s="116"/>
      <c r="HN424" s="116"/>
      <c r="HO424" s="116"/>
      <c r="HP424" s="116"/>
      <c r="HQ424" s="116"/>
      <c r="HR424" s="116"/>
      <c r="HS424" s="116"/>
      <c r="HT424" s="116"/>
      <c r="HU424" s="116"/>
      <c r="HV424" s="116"/>
      <c r="HW424" s="116"/>
      <c r="HX424" s="116"/>
      <c r="HY424" s="116"/>
      <c r="HZ424" s="116"/>
      <c r="IA424" s="116"/>
      <c r="IB424" s="116"/>
      <c r="IC424" s="116"/>
      <c r="ID424" s="116"/>
      <c r="IE424" s="116"/>
      <c r="IF424" s="116"/>
      <c r="IG424" s="116"/>
      <c r="IH424" s="116"/>
      <c r="II424" s="116"/>
      <c r="IJ424" s="116"/>
      <c r="IK424" s="116"/>
      <c r="IL424" s="116"/>
      <c r="IM424" s="116"/>
      <c r="IN424" s="116"/>
      <c r="IO424" s="116"/>
      <c r="IP424" s="116"/>
      <c r="IQ424" s="116"/>
      <c r="IR424" s="116"/>
      <c r="IS424" s="116"/>
      <c r="IT424" s="116"/>
      <c r="IU424" s="116"/>
      <c r="IV424" s="116"/>
    </row>
    <row r="425" spans="1:256" ht="31.2" customHeight="1">
      <c r="B425" s="101"/>
      <c r="C425" s="292">
        <v>2018</v>
      </c>
      <c r="D425" s="292"/>
      <c r="E425" s="105" t="s">
        <v>745</v>
      </c>
      <c r="F425" s="293" t="s">
        <v>744</v>
      </c>
      <c r="G425" s="293"/>
      <c r="H425" s="293"/>
      <c r="I425" s="105" t="s">
        <v>450</v>
      </c>
      <c r="J425" s="293" t="s">
        <v>17</v>
      </c>
      <c r="K425" s="293"/>
      <c r="L425" s="106" t="s">
        <v>29</v>
      </c>
      <c r="M425" s="106">
        <v>4</v>
      </c>
      <c r="N425" s="292" t="s">
        <v>19</v>
      </c>
      <c r="O425" s="292"/>
      <c r="P425" s="292"/>
      <c r="Q425" s="106" t="s">
        <v>18</v>
      </c>
      <c r="W425" s="122">
        <f t="shared" si="6"/>
        <v>0</v>
      </c>
    </row>
    <row r="426" spans="1:256" ht="31.2" customHeight="1">
      <c r="B426" s="101"/>
      <c r="C426" s="292">
        <v>2018</v>
      </c>
      <c r="D426" s="292"/>
      <c r="E426" s="105" t="s">
        <v>743</v>
      </c>
      <c r="F426" s="293" t="s">
        <v>742</v>
      </c>
      <c r="G426" s="293"/>
      <c r="H426" s="293"/>
      <c r="I426" s="105" t="s">
        <v>450</v>
      </c>
      <c r="J426" s="293" t="s">
        <v>17</v>
      </c>
      <c r="K426" s="293"/>
      <c r="L426" s="106" t="s">
        <v>29</v>
      </c>
      <c r="M426" s="106">
        <v>4</v>
      </c>
      <c r="N426" s="292" t="s">
        <v>19</v>
      </c>
      <c r="O426" s="292"/>
      <c r="P426" s="292"/>
      <c r="Q426" s="106" t="s">
        <v>18</v>
      </c>
      <c r="W426" s="122">
        <f t="shared" si="6"/>
        <v>0</v>
      </c>
    </row>
    <row r="427" spans="1:256" ht="31.2" customHeight="1">
      <c r="A427" s="124"/>
      <c r="C427" s="292">
        <v>2018</v>
      </c>
      <c r="D427" s="292"/>
      <c r="E427" s="105" t="s">
        <v>741</v>
      </c>
      <c r="F427" s="293" t="s">
        <v>740</v>
      </c>
      <c r="G427" s="293"/>
      <c r="H427" s="293"/>
      <c r="I427" s="105" t="s">
        <v>450</v>
      </c>
      <c r="J427" s="293" t="s">
        <v>17</v>
      </c>
      <c r="K427" s="293"/>
      <c r="L427" s="106" t="s">
        <v>29</v>
      </c>
      <c r="M427" s="106">
        <v>4</v>
      </c>
      <c r="N427" s="292" t="s">
        <v>19</v>
      </c>
      <c r="O427" s="292"/>
      <c r="P427" s="292"/>
      <c r="Q427" s="106" t="s">
        <v>18</v>
      </c>
      <c r="W427" s="122">
        <f t="shared" si="6"/>
        <v>0</v>
      </c>
    </row>
    <row r="428" spans="1:256" ht="31.2" customHeight="1">
      <c r="B428" s="101"/>
      <c r="C428" s="292">
        <v>2018</v>
      </c>
      <c r="D428" s="292"/>
      <c r="E428" s="105" t="s">
        <v>739</v>
      </c>
      <c r="F428" s="293" t="s">
        <v>738</v>
      </c>
      <c r="G428" s="293"/>
      <c r="H428" s="293"/>
      <c r="I428" s="105" t="s">
        <v>450</v>
      </c>
      <c r="J428" s="293" t="s">
        <v>17</v>
      </c>
      <c r="K428" s="293"/>
      <c r="L428" s="106" t="s">
        <v>29</v>
      </c>
      <c r="M428" s="106">
        <v>4</v>
      </c>
      <c r="N428" s="292" t="s">
        <v>19</v>
      </c>
      <c r="O428" s="292"/>
      <c r="P428" s="292"/>
      <c r="Q428" s="106" t="s">
        <v>18</v>
      </c>
      <c r="W428" s="122">
        <f t="shared" si="6"/>
        <v>0</v>
      </c>
    </row>
    <row r="429" spans="1:256" ht="31.2" customHeight="1">
      <c r="A429" s="124"/>
      <c r="C429" s="292">
        <v>2018</v>
      </c>
      <c r="D429" s="292"/>
      <c r="E429" s="105" t="s">
        <v>737</v>
      </c>
      <c r="F429" s="293" t="s">
        <v>736</v>
      </c>
      <c r="G429" s="293"/>
      <c r="H429" s="293"/>
      <c r="I429" s="105" t="s">
        <v>450</v>
      </c>
      <c r="J429" s="293" t="s">
        <v>17</v>
      </c>
      <c r="K429" s="293"/>
      <c r="L429" s="106" t="s">
        <v>29</v>
      </c>
      <c r="M429" s="106">
        <v>4</v>
      </c>
      <c r="N429" s="292" t="s">
        <v>19</v>
      </c>
      <c r="O429" s="292"/>
      <c r="P429" s="292"/>
      <c r="Q429" s="106" t="s">
        <v>18</v>
      </c>
      <c r="W429" s="122">
        <f t="shared" si="6"/>
        <v>0</v>
      </c>
    </row>
    <row r="430" spans="1:256" ht="31.2" customHeight="1">
      <c r="B430" s="101"/>
      <c r="C430" s="292">
        <v>2018</v>
      </c>
      <c r="D430" s="292"/>
      <c r="E430" s="105" t="s">
        <v>735</v>
      </c>
      <c r="F430" s="293" t="s">
        <v>734</v>
      </c>
      <c r="G430" s="293"/>
      <c r="H430" s="293"/>
      <c r="I430" s="105" t="s">
        <v>450</v>
      </c>
      <c r="J430" s="293" t="s">
        <v>17</v>
      </c>
      <c r="K430" s="293"/>
      <c r="L430" s="106" t="s">
        <v>29</v>
      </c>
      <c r="M430" s="106">
        <v>4</v>
      </c>
      <c r="N430" s="292" t="s">
        <v>19</v>
      </c>
      <c r="O430" s="292"/>
      <c r="P430" s="292"/>
      <c r="Q430" s="106" t="s">
        <v>18</v>
      </c>
      <c r="W430" s="122">
        <f t="shared" si="6"/>
        <v>0</v>
      </c>
    </row>
    <row r="431" spans="1:256" ht="31.2" customHeight="1">
      <c r="B431" s="101"/>
      <c r="C431" s="292">
        <v>2018</v>
      </c>
      <c r="D431" s="292"/>
      <c r="E431" s="105" t="s">
        <v>733</v>
      </c>
      <c r="F431" s="293" t="s">
        <v>732</v>
      </c>
      <c r="G431" s="293"/>
      <c r="H431" s="293"/>
      <c r="I431" s="105" t="s">
        <v>450</v>
      </c>
      <c r="J431" s="293" t="s">
        <v>17</v>
      </c>
      <c r="K431" s="293"/>
      <c r="L431" s="106" t="s">
        <v>29</v>
      </c>
      <c r="M431" s="106">
        <v>4</v>
      </c>
      <c r="N431" s="292" t="s">
        <v>19</v>
      </c>
      <c r="O431" s="292"/>
      <c r="P431" s="292"/>
      <c r="Q431" s="106" t="s">
        <v>18</v>
      </c>
      <c r="W431" s="122">
        <f t="shared" si="6"/>
        <v>0</v>
      </c>
    </row>
    <row r="432" spans="1:256" ht="31.2" customHeight="1">
      <c r="B432" s="101"/>
      <c r="C432" s="292">
        <v>2018</v>
      </c>
      <c r="D432" s="292"/>
      <c r="E432" s="105" t="s">
        <v>731</v>
      </c>
      <c r="F432" s="293" t="s">
        <v>730</v>
      </c>
      <c r="G432" s="293"/>
      <c r="H432" s="293"/>
      <c r="I432" s="105" t="s">
        <v>450</v>
      </c>
      <c r="J432" s="293" t="s">
        <v>17</v>
      </c>
      <c r="K432" s="293"/>
      <c r="L432" s="106" t="s">
        <v>29</v>
      </c>
      <c r="M432" s="106">
        <v>4</v>
      </c>
      <c r="N432" s="292" t="s">
        <v>19</v>
      </c>
      <c r="O432" s="292"/>
      <c r="P432" s="292"/>
      <c r="Q432" s="106" t="s">
        <v>18</v>
      </c>
      <c r="W432" s="122">
        <f t="shared" si="6"/>
        <v>0</v>
      </c>
    </row>
    <row r="433" spans="1:256" ht="31.2" customHeight="1">
      <c r="B433" s="101"/>
      <c r="C433" s="292">
        <v>2018</v>
      </c>
      <c r="D433" s="292"/>
      <c r="E433" s="105" t="s">
        <v>729</v>
      </c>
      <c r="F433" s="293" t="s">
        <v>728</v>
      </c>
      <c r="G433" s="293"/>
      <c r="H433" s="293"/>
      <c r="I433" s="105" t="s">
        <v>450</v>
      </c>
      <c r="J433" s="293" t="s">
        <v>17</v>
      </c>
      <c r="K433" s="293"/>
      <c r="L433" s="106" t="s">
        <v>29</v>
      </c>
      <c r="M433" s="106">
        <v>4</v>
      </c>
      <c r="N433" s="292" t="s">
        <v>19</v>
      </c>
      <c r="O433" s="292"/>
      <c r="P433" s="292"/>
      <c r="Q433" s="106" t="s">
        <v>18</v>
      </c>
      <c r="W433" s="122">
        <f t="shared" si="6"/>
        <v>0</v>
      </c>
    </row>
    <row r="434" spans="1:256" ht="31.2" customHeight="1">
      <c r="B434" s="101"/>
      <c r="C434" s="292">
        <v>2018</v>
      </c>
      <c r="D434" s="292"/>
      <c r="E434" s="105" t="s">
        <v>727</v>
      </c>
      <c r="F434" s="293" t="s">
        <v>726</v>
      </c>
      <c r="G434" s="293"/>
      <c r="H434" s="293"/>
      <c r="I434" s="105" t="s">
        <v>450</v>
      </c>
      <c r="J434" s="293" t="s">
        <v>17</v>
      </c>
      <c r="K434" s="293"/>
      <c r="L434" s="106" t="s">
        <v>29</v>
      </c>
      <c r="M434" s="106">
        <v>4</v>
      </c>
      <c r="N434" s="292" t="s">
        <v>19</v>
      </c>
      <c r="O434" s="292"/>
      <c r="P434" s="292"/>
      <c r="Q434" s="106" t="s">
        <v>18</v>
      </c>
      <c r="U434" s="122">
        <v>1000</v>
      </c>
      <c r="W434" s="122">
        <f t="shared" si="6"/>
        <v>1000</v>
      </c>
    </row>
    <row r="435" spans="1:256" ht="31.2" customHeight="1">
      <c r="A435" s="116"/>
      <c r="B435" s="117"/>
      <c r="C435" s="294">
        <v>2018</v>
      </c>
      <c r="D435" s="294"/>
      <c r="E435" s="118" t="s">
        <v>725</v>
      </c>
      <c r="F435" s="295" t="s">
        <v>724</v>
      </c>
      <c r="G435" s="295"/>
      <c r="H435" s="295"/>
      <c r="I435" s="118" t="s">
        <v>450</v>
      </c>
      <c r="J435" s="295" t="s">
        <v>17</v>
      </c>
      <c r="K435" s="295"/>
      <c r="L435" s="119" t="s">
        <v>18</v>
      </c>
      <c r="M435" s="119">
        <v>3</v>
      </c>
      <c r="N435" s="294" t="s">
        <v>19</v>
      </c>
      <c r="O435" s="294"/>
      <c r="P435" s="294"/>
      <c r="Q435" s="119" t="s">
        <v>18</v>
      </c>
      <c r="R435" s="120"/>
      <c r="S435" s="120"/>
      <c r="T435" s="120"/>
      <c r="U435" s="120"/>
      <c r="V435" s="120"/>
      <c r="W435" s="120">
        <f t="shared" si="6"/>
        <v>0</v>
      </c>
      <c r="X435" s="116"/>
      <c r="Y435" s="116"/>
      <c r="Z435" s="116"/>
      <c r="AA435" s="116"/>
      <c r="AB435" s="116"/>
      <c r="AC435" s="116"/>
      <c r="AD435" s="116"/>
      <c r="AE435" s="116"/>
      <c r="AF435" s="116"/>
      <c r="AG435" s="116"/>
      <c r="AH435" s="116"/>
      <c r="AI435" s="116"/>
      <c r="AJ435" s="116"/>
      <c r="AK435" s="116"/>
      <c r="AL435" s="116"/>
      <c r="AM435" s="116"/>
      <c r="AN435" s="116"/>
      <c r="AO435" s="116"/>
      <c r="AP435" s="116"/>
      <c r="AQ435" s="116"/>
      <c r="AR435" s="116"/>
      <c r="AS435" s="116"/>
      <c r="AT435" s="116"/>
      <c r="AU435" s="116"/>
      <c r="AV435" s="116"/>
      <c r="AW435" s="116"/>
      <c r="AX435" s="116"/>
      <c r="AY435" s="116"/>
      <c r="AZ435" s="116"/>
      <c r="BA435" s="116"/>
      <c r="BB435" s="116"/>
      <c r="BC435" s="116"/>
      <c r="BD435" s="116"/>
      <c r="BE435" s="116"/>
      <c r="BF435" s="116"/>
      <c r="BG435" s="116"/>
      <c r="BH435" s="116"/>
      <c r="BI435" s="116"/>
      <c r="BJ435" s="116"/>
      <c r="BK435" s="116"/>
      <c r="BL435" s="116"/>
      <c r="BM435" s="116"/>
      <c r="BN435" s="116"/>
      <c r="BO435" s="116"/>
      <c r="BP435" s="116"/>
      <c r="BQ435" s="116"/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6"/>
      <c r="CB435" s="116"/>
      <c r="CC435" s="116"/>
      <c r="CD435" s="116"/>
      <c r="CE435" s="116"/>
      <c r="CF435" s="116"/>
      <c r="CG435" s="116"/>
      <c r="CH435" s="116"/>
      <c r="CI435" s="116"/>
      <c r="CJ435" s="116"/>
      <c r="CK435" s="116"/>
      <c r="CL435" s="116"/>
      <c r="CM435" s="116"/>
      <c r="CN435" s="116"/>
      <c r="CO435" s="116"/>
      <c r="CP435" s="116"/>
      <c r="CQ435" s="116"/>
      <c r="CR435" s="116"/>
      <c r="CS435" s="116"/>
      <c r="CT435" s="116"/>
      <c r="CU435" s="116"/>
      <c r="CV435" s="116"/>
      <c r="CW435" s="116"/>
      <c r="CX435" s="116"/>
      <c r="CY435" s="116"/>
      <c r="CZ435" s="116"/>
      <c r="DA435" s="116"/>
      <c r="DB435" s="116"/>
      <c r="DC435" s="116"/>
      <c r="DD435" s="116"/>
      <c r="DE435" s="116"/>
      <c r="DF435" s="116"/>
      <c r="DG435" s="116"/>
      <c r="DH435" s="116"/>
      <c r="DI435" s="116"/>
      <c r="DJ435" s="116"/>
      <c r="DK435" s="116"/>
      <c r="DL435" s="116"/>
      <c r="DM435" s="116"/>
      <c r="DN435" s="116"/>
      <c r="DO435" s="116"/>
      <c r="DP435" s="116"/>
      <c r="DQ435" s="116"/>
      <c r="DR435" s="116"/>
      <c r="DS435" s="116"/>
      <c r="DT435" s="116"/>
      <c r="DU435" s="116"/>
      <c r="DV435" s="116"/>
      <c r="DW435" s="116"/>
      <c r="DX435" s="116"/>
      <c r="DY435" s="116"/>
      <c r="DZ435" s="116"/>
      <c r="EA435" s="116"/>
      <c r="EB435" s="116"/>
      <c r="EC435" s="116"/>
      <c r="ED435" s="116"/>
      <c r="EE435" s="116"/>
      <c r="EF435" s="116"/>
      <c r="EG435" s="116"/>
      <c r="EH435" s="116"/>
      <c r="EI435" s="116"/>
      <c r="EJ435" s="116"/>
      <c r="EK435" s="116"/>
      <c r="EL435" s="116"/>
      <c r="EM435" s="116"/>
      <c r="EN435" s="116"/>
      <c r="EO435" s="116"/>
      <c r="EP435" s="116"/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6"/>
      <c r="FA435" s="116"/>
      <c r="FB435" s="116"/>
      <c r="FC435" s="116"/>
      <c r="FD435" s="116"/>
      <c r="FE435" s="116"/>
      <c r="FF435" s="116"/>
      <c r="FG435" s="116"/>
      <c r="FH435" s="116"/>
      <c r="FI435" s="116"/>
      <c r="FJ435" s="116"/>
      <c r="FK435" s="116"/>
      <c r="FL435" s="116"/>
      <c r="FM435" s="116"/>
      <c r="FN435" s="116"/>
      <c r="FO435" s="116"/>
      <c r="FP435" s="116"/>
      <c r="FQ435" s="116"/>
      <c r="FR435" s="116"/>
      <c r="FS435" s="116"/>
      <c r="FT435" s="116"/>
      <c r="FU435" s="116"/>
      <c r="FV435" s="116"/>
      <c r="FW435" s="116"/>
      <c r="FX435" s="116"/>
      <c r="FY435" s="116"/>
      <c r="FZ435" s="116"/>
      <c r="GA435" s="116"/>
      <c r="GB435" s="116"/>
      <c r="GC435" s="116"/>
      <c r="GD435" s="116"/>
      <c r="GE435" s="116"/>
      <c r="GF435" s="116"/>
      <c r="GG435" s="116"/>
      <c r="GH435" s="116"/>
      <c r="GI435" s="116"/>
      <c r="GJ435" s="116"/>
      <c r="GK435" s="116"/>
      <c r="GL435" s="116"/>
      <c r="GM435" s="116"/>
      <c r="GN435" s="116"/>
      <c r="GO435" s="116"/>
      <c r="GP435" s="116"/>
      <c r="GQ435" s="116"/>
      <c r="GR435" s="116"/>
      <c r="GS435" s="116"/>
      <c r="GT435" s="116"/>
      <c r="GU435" s="116"/>
      <c r="GV435" s="116"/>
      <c r="GW435" s="116"/>
      <c r="GX435" s="116"/>
      <c r="GY435" s="116"/>
      <c r="GZ435" s="116"/>
      <c r="HA435" s="116"/>
      <c r="HB435" s="116"/>
      <c r="HC435" s="116"/>
      <c r="HD435" s="116"/>
      <c r="HE435" s="116"/>
      <c r="HF435" s="116"/>
      <c r="HG435" s="116"/>
      <c r="HH435" s="116"/>
      <c r="HI435" s="116"/>
      <c r="HJ435" s="116"/>
      <c r="HK435" s="116"/>
      <c r="HL435" s="116"/>
      <c r="HM435" s="116"/>
      <c r="HN435" s="116"/>
      <c r="HO435" s="116"/>
      <c r="HP435" s="116"/>
      <c r="HQ435" s="116"/>
      <c r="HR435" s="116"/>
      <c r="HS435" s="116"/>
      <c r="HT435" s="116"/>
      <c r="HU435" s="116"/>
      <c r="HV435" s="116"/>
      <c r="HW435" s="116"/>
      <c r="HX435" s="116"/>
      <c r="HY435" s="116"/>
      <c r="HZ435" s="116"/>
      <c r="IA435" s="116"/>
      <c r="IB435" s="116"/>
      <c r="IC435" s="116"/>
      <c r="ID435" s="116"/>
      <c r="IE435" s="116"/>
      <c r="IF435" s="116"/>
      <c r="IG435" s="116"/>
      <c r="IH435" s="116"/>
      <c r="II435" s="116"/>
      <c r="IJ435" s="116"/>
      <c r="IK435" s="116"/>
      <c r="IL435" s="116"/>
      <c r="IM435" s="116"/>
      <c r="IN435" s="116"/>
      <c r="IO435" s="116"/>
      <c r="IP435" s="116"/>
      <c r="IQ435" s="116"/>
      <c r="IR435" s="116"/>
      <c r="IS435" s="116"/>
      <c r="IT435" s="116"/>
      <c r="IU435" s="116"/>
      <c r="IV435" s="116"/>
    </row>
    <row r="436" spans="1:256" ht="31.2" customHeight="1">
      <c r="B436" s="101"/>
      <c r="C436" s="292">
        <v>2018</v>
      </c>
      <c r="D436" s="292"/>
      <c r="E436" s="105" t="s">
        <v>723</v>
      </c>
      <c r="F436" s="293" t="s">
        <v>722</v>
      </c>
      <c r="G436" s="293"/>
      <c r="H436" s="293"/>
      <c r="I436" s="105" t="s">
        <v>450</v>
      </c>
      <c r="J436" s="293" t="s">
        <v>17</v>
      </c>
      <c r="K436" s="293"/>
      <c r="L436" s="106" t="s">
        <v>29</v>
      </c>
      <c r="M436" s="106">
        <v>4</v>
      </c>
      <c r="N436" s="292" t="s">
        <v>19</v>
      </c>
      <c r="O436" s="292"/>
      <c r="P436" s="292"/>
      <c r="Q436" s="106" t="s">
        <v>18</v>
      </c>
      <c r="W436" s="122">
        <f t="shared" si="6"/>
        <v>0</v>
      </c>
    </row>
    <row r="437" spans="1:256" ht="31.2" customHeight="1">
      <c r="B437" s="101"/>
      <c r="C437" s="292">
        <v>2018</v>
      </c>
      <c r="D437" s="292"/>
      <c r="E437" s="105" t="s">
        <v>721</v>
      </c>
      <c r="F437" s="293" t="s">
        <v>720</v>
      </c>
      <c r="G437" s="293"/>
      <c r="H437" s="293"/>
      <c r="I437" s="105" t="s">
        <v>450</v>
      </c>
      <c r="J437" s="293" t="s">
        <v>17</v>
      </c>
      <c r="K437" s="293"/>
      <c r="L437" s="106" t="s">
        <v>29</v>
      </c>
      <c r="M437" s="106">
        <v>4</v>
      </c>
      <c r="N437" s="292" t="s">
        <v>19</v>
      </c>
      <c r="O437" s="292"/>
      <c r="P437" s="292"/>
      <c r="Q437" s="106" t="s">
        <v>18</v>
      </c>
      <c r="W437" s="122">
        <f t="shared" si="6"/>
        <v>0</v>
      </c>
    </row>
    <row r="438" spans="1:256" ht="31.2" customHeight="1">
      <c r="B438" s="101"/>
      <c r="C438" s="292">
        <v>2018</v>
      </c>
      <c r="D438" s="292"/>
      <c r="E438" s="105" t="s">
        <v>719</v>
      </c>
      <c r="F438" s="293" t="s">
        <v>718</v>
      </c>
      <c r="G438" s="293"/>
      <c r="H438" s="293"/>
      <c r="I438" s="105" t="s">
        <v>450</v>
      </c>
      <c r="J438" s="293" t="s">
        <v>17</v>
      </c>
      <c r="K438" s="293"/>
      <c r="L438" s="106" t="s">
        <v>18</v>
      </c>
      <c r="M438" s="106">
        <v>4</v>
      </c>
      <c r="N438" s="292" t="s">
        <v>19</v>
      </c>
      <c r="O438" s="292"/>
      <c r="P438" s="292"/>
      <c r="Q438" s="106" t="s">
        <v>18</v>
      </c>
      <c r="W438" s="122">
        <f t="shared" si="6"/>
        <v>0</v>
      </c>
    </row>
    <row r="439" spans="1:256" ht="31.2" customHeight="1">
      <c r="B439" s="124"/>
      <c r="C439" s="292">
        <v>2018</v>
      </c>
      <c r="D439" s="292"/>
      <c r="E439" s="105" t="s">
        <v>717</v>
      </c>
      <c r="F439" s="293" t="s">
        <v>716</v>
      </c>
      <c r="G439" s="293"/>
      <c r="H439" s="293"/>
      <c r="I439" s="105" t="s">
        <v>450</v>
      </c>
      <c r="J439" s="293" t="s">
        <v>17</v>
      </c>
      <c r="K439" s="293"/>
      <c r="L439" s="106" t="s">
        <v>29</v>
      </c>
      <c r="M439" s="106">
        <v>5</v>
      </c>
      <c r="N439" s="292" t="s">
        <v>19</v>
      </c>
      <c r="O439" s="292"/>
      <c r="P439" s="292"/>
      <c r="Q439" s="106" t="s">
        <v>18</v>
      </c>
      <c r="W439" s="122">
        <f t="shared" si="6"/>
        <v>0</v>
      </c>
    </row>
    <row r="440" spans="1:256" ht="31.2" customHeight="1">
      <c r="B440" s="124"/>
      <c r="C440" s="292">
        <v>2018</v>
      </c>
      <c r="D440" s="292"/>
      <c r="E440" s="105" t="s">
        <v>715</v>
      </c>
      <c r="F440" s="293" t="s">
        <v>714</v>
      </c>
      <c r="G440" s="293"/>
      <c r="H440" s="293"/>
      <c r="I440" s="105" t="s">
        <v>450</v>
      </c>
      <c r="J440" s="293" t="s">
        <v>17</v>
      </c>
      <c r="K440" s="293"/>
      <c r="L440" s="106" t="s">
        <v>29</v>
      </c>
      <c r="M440" s="106">
        <v>5</v>
      </c>
      <c r="N440" s="292" t="s">
        <v>19</v>
      </c>
      <c r="O440" s="292"/>
      <c r="P440" s="292"/>
      <c r="Q440" s="106" t="s">
        <v>18</v>
      </c>
      <c r="W440" s="122">
        <f t="shared" si="6"/>
        <v>0</v>
      </c>
    </row>
    <row r="441" spans="1:256" ht="31.2" customHeight="1">
      <c r="B441" s="101"/>
      <c r="C441" s="292">
        <v>2018</v>
      </c>
      <c r="D441" s="292"/>
      <c r="E441" s="105" t="s">
        <v>713</v>
      </c>
      <c r="F441" s="293" t="s">
        <v>711</v>
      </c>
      <c r="G441" s="293"/>
      <c r="H441" s="293"/>
      <c r="I441" s="105" t="s">
        <v>450</v>
      </c>
      <c r="J441" s="293" t="s">
        <v>17</v>
      </c>
      <c r="K441" s="293"/>
      <c r="L441" s="106" t="s">
        <v>18</v>
      </c>
      <c r="M441" s="106">
        <v>4</v>
      </c>
      <c r="N441" s="292" t="s">
        <v>19</v>
      </c>
      <c r="O441" s="292"/>
      <c r="P441" s="292"/>
      <c r="Q441" s="106" t="s">
        <v>18</v>
      </c>
      <c r="R441" s="131"/>
      <c r="S441" s="131"/>
      <c r="T441" s="131"/>
      <c r="U441" s="131"/>
      <c r="V441" s="131"/>
      <c r="W441" s="131">
        <f t="shared" si="6"/>
        <v>0</v>
      </c>
    </row>
    <row r="442" spans="1:256" ht="31.2" customHeight="1">
      <c r="B442" s="124"/>
      <c r="C442" s="292">
        <v>2018</v>
      </c>
      <c r="D442" s="292"/>
      <c r="E442" s="105" t="s">
        <v>712</v>
      </c>
      <c r="F442" s="293" t="s">
        <v>711</v>
      </c>
      <c r="G442" s="293"/>
      <c r="H442" s="293"/>
      <c r="I442" s="105" t="s">
        <v>450</v>
      </c>
      <c r="J442" s="293" t="s">
        <v>17</v>
      </c>
      <c r="K442" s="293"/>
      <c r="L442" s="106" t="s">
        <v>29</v>
      </c>
      <c r="M442" s="106">
        <v>5</v>
      </c>
      <c r="N442" s="292" t="s">
        <v>19</v>
      </c>
      <c r="O442" s="292"/>
      <c r="P442" s="292"/>
      <c r="Q442" s="106" t="s">
        <v>18</v>
      </c>
      <c r="W442" s="122">
        <f t="shared" si="6"/>
        <v>0</v>
      </c>
    </row>
    <row r="443" spans="1:256" ht="31.2" customHeight="1">
      <c r="B443" s="124"/>
      <c r="C443" s="292">
        <v>2018</v>
      </c>
      <c r="D443" s="292"/>
      <c r="E443" s="105" t="s">
        <v>710</v>
      </c>
      <c r="F443" s="293" t="s">
        <v>709</v>
      </c>
      <c r="G443" s="293"/>
      <c r="H443" s="293"/>
      <c r="I443" s="105" t="s">
        <v>450</v>
      </c>
      <c r="J443" s="293" t="s">
        <v>17</v>
      </c>
      <c r="K443" s="293"/>
      <c r="L443" s="106" t="s">
        <v>29</v>
      </c>
      <c r="M443" s="106">
        <v>5</v>
      </c>
      <c r="N443" s="292" t="s">
        <v>19</v>
      </c>
      <c r="O443" s="292"/>
      <c r="P443" s="292"/>
      <c r="Q443" s="106" t="s">
        <v>18</v>
      </c>
      <c r="W443" s="122">
        <f t="shared" si="6"/>
        <v>0</v>
      </c>
    </row>
    <row r="444" spans="1:256" ht="31.2" customHeight="1">
      <c r="B444" s="101"/>
      <c r="C444" s="292">
        <v>2018</v>
      </c>
      <c r="D444" s="292"/>
      <c r="E444" s="105" t="s">
        <v>708</v>
      </c>
      <c r="F444" s="293" t="s">
        <v>706</v>
      </c>
      <c r="G444" s="293"/>
      <c r="H444" s="293"/>
      <c r="I444" s="105" t="s">
        <v>450</v>
      </c>
      <c r="J444" s="293" t="s">
        <v>17</v>
      </c>
      <c r="K444" s="293"/>
      <c r="L444" s="106" t="s">
        <v>18</v>
      </c>
      <c r="M444" s="106">
        <v>4</v>
      </c>
      <c r="N444" s="292" t="s">
        <v>19</v>
      </c>
      <c r="O444" s="292"/>
      <c r="P444" s="292"/>
      <c r="Q444" s="106" t="s">
        <v>18</v>
      </c>
      <c r="W444" s="122">
        <f t="shared" si="6"/>
        <v>0</v>
      </c>
    </row>
    <row r="445" spans="1:256" ht="31.2" customHeight="1">
      <c r="B445" s="124"/>
      <c r="C445" s="292">
        <v>2018</v>
      </c>
      <c r="D445" s="292"/>
      <c r="E445" s="105" t="s">
        <v>707</v>
      </c>
      <c r="F445" s="293" t="s">
        <v>706</v>
      </c>
      <c r="G445" s="293"/>
      <c r="H445" s="293"/>
      <c r="I445" s="105" t="s">
        <v>450</v>
      </c>
      <c r="J445" s="293" t="s">
        <v>17</v>
      </c>
      <c r="K445" s="293"/>
      <c r="L445" s="106" t="s">
        <v>29</v>
      </c>
      <c r="M445" s="106">
        <v>5</v>
      </c>
      <c r="N445" s="292" t="s">
        <v>19</v>
      </c>
      <c r="O445" s="292"/>
      <c r="P445" s="292"/>
      <c r="Q445" s="106" t="s">
        <v>18</v>
      </c>
      <c r="W445" s="122">
        <f t="shared" si="6"/>
        <v>0</v>
      </c>
    </row>
    <row r="446" spans="1:256" ht="31.2" customHeight="1">
      <c r="B446" s="124"/>
      <c r="C446" s="292">
        <v>2018</v>
      </c>
      <c r="D446" s="292"/>
      <c r="E446" s="105" t="s">
        <v>705</v>
      </c>
      <c r="F446" s="293" t="s">
        <v>704</v>
      </c>
      <c r="G446" s="293"/>
      <c r="H446" s="293"/>
      <c r="I446" s="105" t="s">
        <v>450</v>
      </c>
      <c r="J446" s="293" t="s">
        <v>17</v>
      </c>
      <c r="K446" s="293"/>
      <c r="L446" s="106" t="s">
        <v>29</v>
      </c>
      <c r="M446" s="106">
        <v>5</v>
      </c>
      <c r="N446" s="292" t="s">
        <v>19</v>
      </c>
      <c r="O446" s="292"/>
      <c r="P446" s="292"/>
      <c r="Q446" s="106" t="s">
        <v>18</v>
      </c>
      <c r="W446" s="122">
        <f t="shared" si="6"/>
        <v>0</v>
      </c>
    </row>
    <row r="447" spans="1:256" ht="31.2" customHeight="1">
      <c r="B447" s="101"/>
      <c r="C447" s="292">
        <v>2018</v>
      </c>
      <c r="D447" s="292"/>
      <c r="E447" s="105" t="s">
        <v>703</v>
      </c>
      <c r="F447" s="293" t="s">
        <v>701</v>
      </c>
      <c r="G447" s="293"/>
      <c r="H447" s="293"/>
      <c r="I447" s="105" t="s">
        <v>450</v>
      </c>
      <c r="J447" s="293" t="s">
        <v>17</v>
      </c>
      <c r="K447" s="293"/>
      <c r="L447" s="106" t="s">
        <v>18</v>
      </c>
      <c r="M447" s="106">
        <v>4</v>
      </c>
      <c r="N447" s="292" t="s">
        <v>19</v>
      </c>
      <c r="O447" s="292"/>
      <c r="P447" s="292"/>
      <c r="Q447" s="106" t="s">
        <v>18</v>
      </c>
      <c r="W447" s="122">
        <f t="shared" si="6"/>
        <v>0</v>
      </c>
    </row>
    <row r="448" spans="1:256" ht="31.2" customHeight="1">
      <c r="B448" s="124"/>
      <c r="C448" s="292">
        <v>2018</v>
      </c>
      <c r="D448" s="292"/>
      <c r="E448" s="105" t="s">
        <v>702</v>
      </c>
      <c r="F448" s="293" t="s">
        <v>701</v>
      </c>
      <c r="G448" s="293"/>
      <c r="H448" s="293"/>
      <c r="I448" s="105" t="s">
        <v>450</v>
      </c>
      <c r="J448" s="293" t="s">
        <v>17</v>
      </c>
      <c r="K448" s="293"/>
      <c r="L448" s="106" t="s">
        <v>29</v>
      </c>
      <c r="M448" s="106">
        <v>5</v>
      </c>
      <c r="N448" s="292" t="s">
        <v>19</v>
      </c>
      <c r="O448" s="292"/>
      <c r="P448" s="292"/>
      <c r="Q448" s="106" t="s">
        <v>18</v>
      </c>
      <c r="W448" s="122">
        <f t="shared" si="6"/>
        <v>0</v>
      </c>
    </row>
    <row r="449" spans="1:256" ht="31.2" customHeight="1">
      <c r="B449" s="124"/>
      <c r="C449" s="292">
        <v>2018</v>
      </c>
      <c r="D449" s="292"/>
      <c r="E449" s="105" t="s">
        <v>700</v>
      </c>
      <c r="F449" s="293" t="s">
        <v>699</v>
      </c>
      <c r="G449" s="293"/>
      <c r="H449" s="293"/>
      <c r="I449" s="105" t="s">
        <v>450</v>
      </c>
      <c r="J449" s="293" t="s">
        <v>17</v>
      </c>
      <c r="K449" s="293"/>
      <c r="L449" s="106" t="s">
        <v>29</v>
      </c>
      <c r="M449" s="106">
        <v>5</v>
      </c>
      <c r="N449" s="292" t="s">
        <v>19</v>
      </c>
      <c r="O449" s="292"/>
      <c r="P449" s="292"/>
      <c r="Q449" s="106" t="s">
        <v>18</v>
      </c>
      <c r="W449" s="122">
        <f t="shared" si="6"/>
        <v>0</v>
      </c>
    </row>
    <row r="450" spans="1:256" ht="31.2" customHeight="1">
      <c r="B450" s="101"/>
      <c r="C450" s="292">
        <v>2018</v>
      </c>
      <c r="D450" s="292"/>
      <c r="E450" s="105" t="s">
        <v>698</v>
      </c>
      <c r="F450" s="293" t="s">
        <v>697</v>
      </c>
      <c r="G450" s="293"/>
      <c r="H450" s="293"/>
      <c r="I450" s="105" t="s">
        <v>450</v>
      </c>
      <c r="J450" s="293" t="s">
        <v>17</v>
      </c>
      <c r="K450" s="293"/>
      <c r="L450" s="106" t="s">
        <v>29</v>
      </c>
      <c r="M450" s="106">
        <v>4</v>
      </c>
      <c r="N450" s="292" t="s">
        <v>19</v>
      </c>
      <c r="O450" s="292"/>
      <c r="P450" s="292"/>
      <c r="Q450" s="106" t="s">
        <v>18</v>
      </c>
      <c r="W450" s="122">
        <f t="shared" si="6"/>
        <v>0</v>
      </c>
    </row>
    <row r="451" spans="1:256" ht="31.2" customHeight="1">
      <c r="B451" s="101"/>
      <c r="C451" s="292">
        <v>2018</v>
      </c>
      <c r="D451" s="292"/>
      <c r="E451" s="105" t="s">
        <v>696</v>
      </c>
      <c r="F451" s="293" t="s">
        <v>695</v>
      </c>
      <c r="G451" s="293"/>
      <c r="H451" s="293"/>
      <c r="I451" s="105" t="s">
        <v>450</v>
      </c>
      <c r="J451" s="293" t="s">
        <v>17</v>
      </c>
      <c r="K451" s="293"/>
      <c r="L451" s="106" t="s">
        <v>29</v>
      </c>
      <c r="M451" s="106">
        <v>4</v>
      </c>
      <c r="N451" s="292" t="s">
        <v>19</v>
      </c>
      <c r="O451" s="292"/>
      <c r="P451" s="292"/>
      <c r="Q451" s="106" t="s">
        <v>18</v>
      </c>
      <c r="W451" s="122">
        <f t="shared" si="6"/>
        <v>0</v>
      </c>
    </row>
    <row r="452" spans="1:256" ht="31.2" customHeight="1">
      <c r="B452" s="101"/>
      <c r="C452" s="292">
        <v>2018</v>
      </c>
      <c r="D452" s="292"/>
      <c r="E452" s="105" t="s">
        <v>694</v>
      </c>
      <c r="F452" s="293" t="s">
        <v>693</v>
      </c>
      <c r="G452" s="293"/>
      <c r="H452" s="293"/>
      <c r="I452" s="105" t="s">
        <v>450</v>
      </c>
      <c r="J452" s="293" t="s">
        <v>17</v>
      </c>
      <c r="K452" s="293"/>
      <c r="L452" s="106" t="s">
        <v>29</v>
      </c>
      <c r="M452" s="106">
        <v>4</v>
      </c>
      <c r="N452" s="292" t="s">
        <v>19</v>
      </c>
      <c r="O452" s="292"/>
      <c r="P452" s="292"/>
      <c r="Q452" s="106" t="s">
        <v>18</v>
      </c>
      <c r="W452" s="122">
        <f t="shared" ref="W452:W515" si="7">R452+S452+T452+U452+V452</f>
        <v>0</v>
      </c>
    </row>
    <row r="453" spans="1:256" ht="31.2" customHeight="1">
      <c r="B453" s="101"/>
      <c r="C453" s="292">
        <v>2018</v>
      </c>
      <c r="D453" s="292"/>
      <c r="E453" s="105" t="s">
        <v>692</v>
      </c>
      <c r="F453" s="293" t="s">
        <v>691</v>
      </c>
      <c r="G453" s="293"/>
      <c r="H453" s="293"/>
      <c r="I453" s="105" t="s">
        <v>450</v>
      </c>
      <c r="J453" s="293" t="s">
        <v>17</v>
      </c>
      <c r="K453" s="293"/>
      <c r="L453" s="106" t="s">
        <v>29</v>
      </c>
      <c r="M453" s="106">
        <v>4</v>
      </c>
      <c r="N453" s="292" t="s">
        <v>19</v>
      </c>
      <c r="O453" s="292"/>
      <c r="P453" s="292"/>
      <c r="Q453" s="106" t="s">
        <v>18</v>
      </c>
      <c r="W453" s="122">
        <f t="shared" si="7"/>
        <v>0</v>
      </c>
    </row>
    <row r="454" spans="1:256" ht="31.2" customHeight="1">
      <c r="B454" s="101"/>
      <c r="C454" s="292">
        <v>2018</v>
      </c>
      <c r="D454" s="292"/>
      <c r="E454" s="105" t="s">
        <v>690</v>
      </c>
      <c r="F454" s="293" t="s">
        <v>688</v>
      </c>
      <c r="G454" s="293"/>
      <c r="H454" s="293"/>
      <c r="I454" s="105" t="s">
        <v>450</v>
      </c>
      <c r="J454" s="293" t="s">
        <v>17</v>
      </c>
      <c r="K454" s="293"/>
      <c r="L454" s="106" t="s">
        <v>18</v>
      </c>
      <c r="M454" s="106">
        <v>4</v>
      </c>
      <c r="N454" s="292" t="s">
        <v>19</v>
      </c>
      <c r="O454" s="292"/>
      <c r="P454" s="292"/>
      <c r="Q454" s="106" t="s">
        <v>18</v>
      </c>
      <c r="W454" s="122">
        <f t="shared" si="7"/>
        <v>0</v>
      </c>
    </row>
    <row r="455" spans="1:256" ht="31.2" customHeight="1">
      <c r="B455" s="124"/>
      <c r="C455" s="292">
        <v>2018</v>
      </c>
      <c r="D455" s="292"/>
      <c r="E455" s="105" t="s">
        <v>689</v>
      </c>
      <c r="F455" s="293" t="s">
        <v>688</v>
      </c>
      <c r="G455" s="293"/>
      <c r="H455" s="293"/>
      <c r="I455" s="105" t="s">
        <v>450</v>
      </c>
      <c r="J455" s="293" t="s">
        <v>17</v>
      </c>
      <c r="K455" s="293"/>
      <c r="L455" s="106" t="s">
        <v>29</v>
      </c>
      <c r="M455" s="106">
        <v>5</v>
      </c>
      <c r="N455" s="292" t="s">
        <v>19</v>
      </c>
      <c r="O455" s="292"/>
      <c r="P455" s="292"/>
      <c r="Q455" s="106" t="s">
        <v>18</v>
      </c>
      <c r="W455" s="122">
        <f t="shared" si="7"/>
        <v>0</v>
      </c>
    </row>
    <row r="456" spans="1:256" ht="31.2" customHeight="1">
      <c r="B456" s="124"/>
      <c r="C456" s="292">
        <v>2018</v>
      </c>
      <c r="D456" s="292"/>
      <c r="E456" s="105" t="s">
        <v>687</v>
      </c>
      <c r="F456" s="293" t="s">
        <v>686</v>
      </c>
      <c r="G456" s="293"/>
      <c r="H456" s="293"/>
      <c r="I456" s="105" t="s">
        <v>450</v>
      </c>
      <c r="J456" s="293" t="s">
        <v>17</v>
      </c>
      <c r="K456" s="293"/>
      <c r="L456" s="106" t="s">
        <v>29</v>
      </c>
      <c r="M456" s="106">
        <v>5</v>
      </c>
      <c r="N456" s="292" t="s">
        <v>19</v>
      </c>
      <c r="O456" s="292"/>
      <c r="P456" s="292"/>
      <c r="Q456" s="106" t="s">
        <v>18</v>
      </c>
      <c r="W456" s="122">
        <f t="shared" si="7"/>
        <v>0</v>
      </c>
    </row>
    <row r="457" spans="1:256" ht="31.2" customHeight="1">
      <c r="B457" s="101"/>
      <c r="C457" s="292">
        <v>2018</v>
      </c>
      <c r="D457" s="292"/>
      <c r="E457" s="105" t="s">
        <v>685</v>
      </c>
      <c r="F457" s="293" t="s">
        <v>684</v>
      </c>
      <c r="G457" s="293"/>
      <c r="H457" s="293"/>
      <c r="I457" s="105" t="s">
        <v>450</v>
      </c>
      <c r="J457" s="293" t="s">
        <v>17</v>
      </c>
      <c r="K457" s="293"/>
      <c r="L457" s="106" t="s">
        <v>29</v>
      </c>
      <c r="M457" s="106">
        <v>4</v>
      </c>
      <c r="N457" s="292" t="s">
        <v>19</v>
      </c>
      <c r="O457" s="292"/>
      <c r="P457" s="292"/>
      <c r="Q457" s="106" t="s">
        <v>18</v>
      </c>
      <c r="W457" s="122">
        <f t="shared" si="7"/>
        <v>0</v>
      </c>
    </row>
    <row r="458" spans="1:256" ht="31.2" customHeight="1">
      <c r="B458" s="101"/>
      <c r="C458" s="292">
        <v>2018</v>
      </c>
      <c r="D458" s="292"/>
      <c r="E458" s="105" t="s">
        <v>683</v>
      </c>
      <c r="F458" s="293" t="s">
        <v>682</v>
      </c>
      <c r="G458" s="293"/>
      <c r="H458" s="293"/>
      <c r="I458" s="105" t="s">
        <v>450</v>
      </c>
      <c r="J458" s="293" t="s">
        <v>17</v>
      </c>
      <c r="K458" s="293"/>
      <c r="L458" s="106" t="s">
        <v>29</v>
      </c>
      <c r="M458" s="106">
        <v>4</v>
      </c>
      <c r="N458" s="292" t="s">
        <v>19</v>
      </c>
      <c r="O458" s="292"/>
      <c r="P458" s="292"/>
      <c r="Q458" s="106" t="s">
        <v>18</v>
      </c>
      <c r="W458" s="122">
        <f t="shared" si="7"/>
        <v>0</v>
      </c>
    </row>
    <row r="459" spans="1:256" ht="31.2" customHeight="1">
      <c r="A459" s="116"/>
      <c r="B459" s="117"/>
      <c r="C459" s="294">
        <v>2018</v>
      </c>
      <c r="D459" s="294"/>
      <c r="E459" s="118" t="s">
        <v>681</v>
      </c>
      <c r="F459" s="295" t="s">
        <v>679</v>
      </c>
      <c r="G459" s="295"/>
      <c r="H459" s="295"/>
      <c r="I459" s="118" t="s">
        <v>450</v>
      </c>
      <c r="J459" s="295" t="s">
        <v>17</v>
      </c>
      <c r="K459" s="295"/>
      <c r="L459" s="119" t="s">
        <v>18</v>
      </c>
      <c r="M459" s="119">
        <v>3</v>
      </c>
      <c r="N459" s="294" t="s">
        <v>19</v>
      </c>
      <c r="O459" s="294"/>
      <c r="P459" s="294"/>
      <c r="Q459" s="119" t="s">
        <v>18</v>
      </c>
      <c r="R459" s="120"/>
      <c r="S459" s="120"/>
      <c r="T459" s="120"/>
      <c r="U459" s="120">
        <f>U460</f>
        <v>0</v>
      </c>
      <c r="V459" s="120"/>
      <c r="W459" s="120">
        <f t="shared" si="7"/>
        <v>0</v>
      </c>
      <c r="X459" s="116"/>
      <c r="Y459" s="116"/>
      <c r="Z459" s="116"/>
      <c r="AA459" s="116"/>
      <c r="AB459" s="116"/>
      <c r="AC459" s="116"/>
      <c r="AD459" s="116"/>
      <c r="AE459" s="116"/>
      <c r="AF459" s="116"/>
      <c r="AG459" s="116"/>
      <c r="AH459" s="116"/>
      <c r="AI459" s="116"/>
      <c r="AJ459" s="116"/>
      <c r="AK459" s="116"/>
      <c r="AL459" s="116"/>
      <c r="AM459" s="116"/>
      <c r="AN459" s="116"/>
      <c r="AO459" s="116"/>
      <c r="AP459" s="116"/>
      <c r="AQ459" s="116"/>
      <c r="AR459" s="116"/>
      <c r="AS459" s="116"/>
      <c r="AT459" s="116"/>
      <c r="AU459" s="116"/>
      <c r="AV459" s="116"/>
      <c r="AW459" s="116"/>
      <c r="AX459" s="116"/>
      <c r="AY459" s="116"/>
      <c r="AZ459" s="116"/>
      <c r="BA459" s="116"/>
      <c r="BB459" s="116"/>
      <c r="BC459" s="116"/>
      <c r="BD459" s="116"/>
      <c r="BE459" s="116"/>
      <c r="BF459" s="116"/>
      <c r="BG459" s="116"/>
      <c r="BH459" s="116"/>
      <c r="BI459" s="116"/>
      <c r="BJ459" s="116"/>
      <c r="BK459" s="116"/>
      <c r="BL459" s="116"/>
      <c r="BM459" s="116"/>
      <c r="BN459" s="116"/>
      <c r="BO459" s="116"/>
      <c r="BP459" s="116"/>
      <c r="BQ459" s="116"/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6"/>
      <c r="CB459" s="116"/>
      <c r="CC459" s="116"/>
      <c r="CD459" s="116"/>
      <c r="CE459" s="116"/>
      <c r="CF459" s="116"/>
      <c r="CG459" s="116"/>
      <c r="CH459" s="116"/>
      <c r="CI459" s="116"/>
      <c r="CJ459" s="116"/>
      <c r="CK459" s="116"/>
      <c r="CL459" s="116"/>
      <c r="CM459" s="116"/>
      <c r="CN459" s="116"/>
      <c r="CO459" s="116"/>
      <c r="CP459" s="116"/>
      <c r="CQ459" s="116"/>
      <c r="CR459" s="116"/>
      <c r="CS459" s="116"/>
      <c r="CT459" s="116"/>
      <c r="CU459" s="116"/>
      <c r="CV459" s="116"/>
      <c r="CW459" s="116"/>
      <c r="CX459" s="116"/>
      <c r="CY459" s="116"/>
      <c r="CZ459" s="116"/>
      <c r="DA459" s="116"/>
      <c r="DB459" s="116"/>
      <c r="DC459" s="116"/>
      <c r="DD459" s="116"/>
      <c r="DE459" s="116"/>
      <c r="DF459" s="116"/>
      <c r="DG459" s="116"/>
      <c r="DH459" s="116"/>
      <c r="DI459" s="116"/>
      <c r="DJ459" s="116"/>
      <c r="DK459" s="116"/>
      <c r="DL459" s="116"/>
      <c r="DM459" s="116"/>
      <c r="DN459" s="116"/>
      <c r="DO459" s="116"/>
      <c r="DP459" s="116"/>
      <c r="DQ459" s="116"/>
      <c r="DR459" s="116"/>
      <c r="DS459" s="116"/>
      <c r="DT459" s="116"/>
      <c r="DU459" s="116"/>
      <c r="DV459" s="116"/>
      <c r="DW459" s="116"/>
      <c r="DX459" s="116"/>
      <c r="DY459" s="116"/>
      <c r="DZ459" s="116"/>
      <c r="EA459" s="116"/>
      <c r="EB459" s="116"/>
      <c r="EC459" s="116"/>
      <c r="ED459" s="116"/>
      <c r="EE459" s="116"/>
      <c r="EF459" s="116"/>
      <c r="EG459" s="116"/>
      <c r="EH459" s="116"/>
      <c r="EI459" s="116"/>
      <c r="EJ459" s="116"/>
      <c r="EK459" s="116"/>
      <c r="EL459" s="116"/>
      <c r="EM459" s="116"/>
      <c r="EN459" s="116"/>
      <c r="EO459" s="116"/>
      <c r="EP459" s="116"/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6"/>
      <c r="FA459" s="116"/>
      <c r="FB459" s="116"/>
      <c r="FC459" s="116"/>
      <c r="FD459" s="116"/>
      <c r="FE459" s="116"/>
      <c r="FF459" s="116"/>
      <c r="FG459" s="116"/>
      <c r="FH459" s="116"/>
      <c r="FI459" s="116"/>
      <c r="FJ459" s="116"/>
      <c r="FK459" s="116"/>
      <c r="FL459" s="116"/>
      <c r="FM459" s="116"/>
      <c r="FN459" s="116"/>
      <c r="FO459" s="116"/>
      <c r="FP459" s="116"/>
      <c r="FQ459" s="116"/>
      <c r="FR459" s="116"/>
      <c r="FS459" s="116"/>
      <c r="FT459" s="116"/>
      <c r="FU459" s="116"/>
      <c r="FV459" s="116"/>
      <c r="FW459" s="116"/>
      <c r="FX459" s="116"/>
      <c r="FY459" s="116"/>
      <c r="FZ459" s="116"/>
      <c r="GA459" s="116"/>
      <c r="GB459" s="116"/>
      <c r="GC459" s="116"/>
      <c r="GD459" s="116"/>
      <c r="GE459" s="116"/>
      <c r="GF459" s="116"/>
      <c r="GG459" s="116"/>
      <c r="GH459" s="116"/>
      <c r="GI459" s="116"/>
      <c r="GJ459" s="116"/>
      <c r="GK459" s="116"/>
      <c r="GL459" s="116"/>
      <c r="GM459" s="116"/>
      <c r="GN459" s="116"/>
      <c r="GO459" s="116"/>
      <c r="GP459" s="116"/>
      <c r="GQ459" s="116"/>
      <c r="GR459" s="116"/>
      <c r="GS459" s="116"/>
      <c r="GT459" s="116"/>
      <c r="GU459" s="116"/>
      <c r="GV459" s="116"/>
      <c r="GW459" s="116"/>
      <c r="GX459" s="116"/>
      <c r="GY459" s="116"/>
      <c r="GZ459" s="116"/>
      <c r="HA459" s="116"/>
      <c r="HB459" s="116"/>
      <c r="HC459" s="116"/>
      <c r="HD459" s="116"/>
      <c r="HE459" s="116"/>
      <c r="HF459" s="116"/>
      <c r="HG459" s="116"/>
      <c r="HH459" s="116"/>
      <c r="HI459" s="116"/>
      <c r="HJ459" s="116"/>
      <c r="HK459" s="116"/>
      <c r="HL459" s="116"/>
      <c r="HM459" s="116"/>
      <c r="HN459" s="116"/>
      <c r="HO459" s="116"/>
      <c r="HP459" s="116"/>
      <c r="HQ459" s="116"/>
      <c r="HR459" s="116"/>
      <c r="HS459" s="116"/>
      <c r="HT459" s="116"/>
      <c r="HU459" s="116"/>
      <c r="HV459" s="116"/>
      <c r="HW459" s="116"/>
      <c r="HX459" s="116"/>
      <c r="HY459" s="116"/>
      <c r="HZ459" s="116"/>
      <c r="IA459" s="116"/>
      <c r="IB459" s="116"/>
      <c r="IC459" s="116"/>
      <c r="ID459" s="116"/>
      <c r="IE459" s="116"/>
      <c r="IF459" s="116"/>
      <c r="IG459" s="116"/>
      <c r="IH459" s="116"/>
      <c r="II459" s="116"/>
      <c r="IJ459" s="116"/>
      <c r="IK459" s="116"/>
      <c r="IL459" s="116"/>
      <c r="IM459" s="116"/>
      <c r="IN459" s="116"/>
      <c r="IO459" s="116"/>
      <c r="IP459" s="116"/>
      <c r="IQ459" s="116"/>
      <c r="IR459" s="116"/>
      <c r="IS459" s="116"/>
      <c r="IT459" s="116"/>
      <c r="IU459" s="116"/>
      <c r="IV459" s="116"/>
    </row>
    <row r="460" spans="1:256" ht="31.2" customHeight="1">
      <c r="B460" s="101"/>
      <c r="C460" s="292">
        <v>2018</v>
      </c>
      <c r="D460" s="292"/>
      <c r="E460" s="105" t="s">
        <v>680</v>
      </c>
      <c r="F460" s="293" t="s">
        <v>679</v>
      </c>
      <c r="G460" s="293"/>
      <c r="H460" s="293"/>
      <c r="I460" s="105" t="s">
        <v>450</v>
      </c>
      <c r="J460" s="293" t="s">
        <v>17</v>
      </c>
      <c r="K460" s="293"/>
      <c r="L460" s="106" t="s">
        <v>18</v>
      </c>
      <c r="M460" s="106">
        <v>4</v>
      </c>
      <c r="N460" s="292" t="s">
        <v>19</v>
      </c>
      <c r="O460" s="292"/>
      <c r="P460" s="292"/>
      <c r="Q460" s="106" t="s">
        <v>18</v>
      </c>
      <c r="W460" s="122">
        <f t="shared" si="7"/>
        <v>0</v>
      </c>
    </row>
    <row r="461" spans="1:256" ht="31.2" customHeight="1">
      <c r="B461" s="124"/>
      <c r="C461" s="292">
        <v>2018</v>
      </c>
      <c r="D461" s="292"/>
      <c r="E461" s="105" t="s">
        <v>678</v>
      </c>
      <c r="F461" s="293" t="s">
        <v>677</v>
      </c>
      <c r="G461" s="293"/>
      <c r="H461" s="293"/>
      <c r="I461" s="105" t="s">
        <v>450</v>
      </c>
      <c r="J461" s="293" t="s">
        <v>17</v>
      </c>
      <c r="K461" s="293"/>
      <c r="L461" s="106" t="s">
        <v>29</v>
      </c>
      <c r="M461" s="106">
        <v>5</v>
      </c>
      <c r="N461" s="292" t="s">
        <v>19</v>
      </c>
      <c r="O461" s="292"/>
      <c r="P461" s="292"/>
      <c r="Q461" s="106" t="s">
        <v>18</v>
      </c>
      <c r="W461" s="122">
        <f t="shared" si="7"/>
        <v>0</v>
      </c>
    </row>
    <row r="462" spans="1:256" ht="31.2" customHeight="1">
      <c r="B462" s="124"/>
      <c r="C462" s="292">
        <v>2018</v>
      </c>
      <c r="D462" s="292"/>
      <c r="E462" s="105" t="s">
        <v>676</v>
      </c>
      <c r="F462" s="293" t="s">
        <v>675</v>
      </c>
      <c r="G462" s="293"/>
      <c r="H462" s="293"/>
      <c r="I462" s="105" t="s">
        <v>450</v>
      </c>
      <c r="J462" s="293" t="s">
        <v>17</v>
      </c>
      <c r="K462" s="293"/>
      <c r="L462" s="106" t="s">
        <v>29</v>
      </c>
      <c r="M462" s="106">
        <v>5</v>
      </c>
      <c r="N462" s="292" t="s">
        <v>19</v>
      </c>
      <c r="O462" s="292"/>
      <c r="P462" s="292"/>
      <c r="Q462" s="106" t="s">
        <v>18</v>
      </c>
      <c r="W462" s="122">
        <f t="shared" si="7"/>
        <v>0</v>
      </c>
    </row>
    <row r="463" spans="1:256" ht="31.2" customHeight="1">
      <c r="B463" s="124"/>
      <c r="C463" s="292">
        <v>2018</v>
      </c>
      <c r="D463" s="292"/>
      <c r="E463" s="105" t="s">
        <v>674</v>
      </c>
      <c r="F463" s="293" t="s">
        <v>673</v>
      </c>
      <c r="G463" s="293"/>
      <c r="H463" s="293"/>
      <c r="I463" s="105" t="s">
        <v>450</v>
      </c>
      <c r="J463" s="293" t="s">
        <v>17</v>
      </c>
      <c r="K463" s="293"/>
      <c r="L463" s="106" t="s">
        <v>29</v>
      </c>
      <c r="M463" s="106">
        <v>5</v>
      </c>
      <c r="N463" s="292" t="s">
        <v>19</v>
      </c>
      <c r="O463" s="292"/>
      <c r="P463" s="292"/>
      <c r="Q463" s="106" t="s">
        <v>18</v>
      </c>
      <c r="W463" s="122">
        <f t="shared" si="7"/>
        <v>0</v>
      </c>
    </row>
    <row r="464" spans="1:256" ht="31.2" customHeight="1">
      <c r="B464" s="124"/>
      <c r="C464" s="292">
        <v>2018</v>
      </c>
      <c r="D464" s="292"/>
      <c r="E464" s="105" t="s">
        <v>672</v>
      </c>
      <c r="F464" s="293" t="s">
        <v>671</v>
      </c>
      <c r="G464" s="293"/>
      <c r="H464" s="293"/>
      <c r="I464" s="105" t="s">
        <v>450</v>
      </c>
      <c r="J464" s="293" t="s">
        <v>17</v>
      </c>
      <c r="K464" s="293"/>
      <c r="L464" s="106" t="s">
        <v>29</v>
      </c>
      <c r="M464" s="106">
        <v>5</v>
      </c>
      <c r="N464" s="292" t="s">
        <v>19</v>
      </c>
      <c r="O464" s="292"/>
      <c r="P464" s="292"/>
      <c r="Q464" s="106" t="s">
        <v>18</v>
      </c>
      <c r="W464" s="122">
        <f t="shared" si="7"/>
        <v>0</v>
      </c>
    </row>
    <row r="465" spans="1:256" ht="31.2" customHeight="1">
      <c r="B465" s="124"/>
      <c r="C465" s="292">
        <v>2018</v>
      </c>
      <c r="D465" s="292"/>
      <c r="E465" s="105" t="s">
        <v>670</v>
      </c>
      <c r="F465" s="293" t="s">
        <v>669</v>
      </c>
      <c r="G465" s="293"/>
      <c r="H465" s="293"/>
      <c r="I465" s="105" t="s">
        <v>450</v>
      </c>
      <c r="J465" s="293" t="s">
        <v>17</v>
      </c>
      <c r="K465" s="293"/>
      <c r="L465" s="106" t="s">
        <v>29</v>
      </c>
      <c r="M465" s="106">
        <v>5</v>
      </c>
      <c r="N465" s="292" t="s">
        <v>19</v>
      </c>
      <c r="O465" s="292"/>
      <c r="P465" s="292"/>
      <c r="Q465" s="106" t="s">
        <v>18</v>
      </c>
      <c r="W465" s="122">
        <f t="shared" si="7"/>
        <v>0</v>
      </c>
    </row>
    <row r="466" spans="1:256" ht="31.2" customHeight="1">
      <c r="B466" s="124"/>
      <c r="C466" s="292">
        <v>2018</v>
      </c>
      <c r="D466" s="292"/>
      <c r="E466" s="105" t="s">
        <v>668</v>
      </c>
      <c r="F466" s="293" t="s">
        <v>667</v>
      </c>
      <c r="G466" s="293"/>
      <c r="H466" s="293"/>
      <c r="I466" s="105" t="s">
        <v>450</v>
      </c>
      <c r="J466" s="293" t="s">
        <v>17</v>
      </c>
      <c r="K466" s="293"/>
      <c r="L466" s="106" t="s">
        <v>29</v>
      </c>
      <c r="M466" s="106">
        <v>5</v>
      </c>
      <c r="N466" s="292" t="s">
        <v>19</v>
      </c>
      <c r="O466" s="292"/>
      <c r="P466" s="292"/>
      <c r="Q466" s="106" t="s">
        <v>18</v>
      </c>
      <c r="W466" s="122">
        <f t="shared" si="7"/>
        <v>0</v>
      </c>
    </row>
    <row r="467" spans="1:256" ht="31.2" customHeight="1">
      <c r="A467" s="116"/>
      <c r="B467" s="117"/>
      <c r="C467" s="294">
        <v>2018</v>
      </c>
      <c r="D467" s="294"/>
      <c r="E467" s="118" t="s">
        <v>666</v>
      </c>
      <c r="F467" s="295" t="s">
        <v>664</v>
      </c>
      <c r="G467" s="295"/>
      <c r="H467" s="295"/>
      <c r="I467" s="118" t="s">
        <v>450</v>
      </c>
      <c r="J467" s="295" t="s">
        <v>17</v>
      </c>
      <c r="K467" s="295"/>
      <c r="L467" s="119" t="s">
        <v>18</v>
      </c>
      <c r="M467" s="119">
        <v>3</v>
      </c>
      <c r="N467" s="294" t="s">
        <v>19</v>
      </c>
      <c r="O467" s="294"/>
      <c r="P467" s="294"/>
      <c r="Q467" s="119" t="s">
        <v>18</v>
      </c>
      <c r="R467" s="120"/>
      <c r="S467" s="120"/>
      <c r="T467" s="120"/>
      <c r="U467" s="120"/>
      <c r="V467" s="120"/>
      <c r="W467" s="120">
        <f t="shared" si="7"/>
        <v>0</v>
      </c>
      <c r="X467" s="116"/>
      <c r="Y467" s="116"/>
      <c r="Z467" s="116"/>
      <c r="AA467" s="116"/>
      <c r="AB467" s="116"/>
      <c r="AC467" s="116"/>
      <c r="AD467" s="116"/>
      <c r="AE467" s="116"/>
      <c r="AF467" s="116"/>
      <c r="AG467" s="116"/>
      <c r="AH467" s="116"/>
      <c r="AI467" s="116"/>
      <c r="AJ467" s="116"/>
      <c r="AK467" s="116"/>
      <c r="AL467" s="116"/>
      <c r="AM467" s="116"/>
      <c r="AN467" s="116"/>
      <c r="AO467" s="116"/>
      <c r="AP467" s="116"/>
      <c r="AQ467" s="116"/>
      <c r="AR467" s="116"/>
      <c r="AS467" s="116"/>
      <c r="AT467" s="116"/>
      <c r="AU467" s="116"/>
      <c r="AV467" s="116"/>
      <c r="AW467" s="116"/>
      <c r="AX467" s="116"/>
      <c r="AY467" s="116"/>
      <c r="AZ467" s="116"/>
      <c r="BA467" s="116"/>
      <c r="BB467" s="116"/>
      <c r="BC467" s="116"/>
      <c r="BD467" s="116"/>
      <c r="BE467" s="116"/>
      <c r="BF467" s="116"/>
      <c r="BG467" s="116"/>
      <c r="BH467" s="116"/>
      <c r="BI467" s="116"/>
      <c r="BJ467" s="116"/>
      <c r="BK467" s="116"/>
      <c r="BL467" s="116"/>
      <c r="BM467" s="116"/>
      <c r="BN467" s="116"/>
      <c r="BO467" s="116"/>
      <c r="BP467" s="116"/>
      <c r="BQ467" s="116"/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6"/>
      <c r="CB467" s="116"/>
      <c r="CC467" s="116"/>
      <c r="CD467" s="116"/>
      <c r="CE467" s="116"/>
      <c r="CF467" s="116"/>
      <c r="CG467" s="116"/>
      <c r="CH467" s="116"/>
      <c r="CI467" s="116"/>
      <c r="CJ467" s="116"/>
      <c r="CK467" s="116"/>
      <c r="CL467" s="116"/>
      <c r="CM467" s="116"/>
      <c r="CN467" s="116"/>
      <c r="CO467" s="116"/>
      <c r="CP467" s="116"/>
      <c r="CQ467" s="116"/>
      <c r="CR467" s="116"/>
      <c r="CS467" s="116"/>
      <c r="CT467" s="116"/>
      <c r="CU467" s="116"/>
      <c r="CV467" s="116"/>
      <c r="CW467" s="116"/>
      <c r="CX467" s="116"/>
      <c r="CY467" s="116"/>
      <c r="CZ467" s="116"/>
      <c r="DA467" s="116"/>
      <c r="DB467" s="116"/>
      <c r="DC467" s="116"/>
      <c r="DD467" s="116"/>
      <c r="DE467" s="116"/>
      <c r="DF467" s="116"/>
      <c r="DG467" s="116"/>
      <c r="DH467" s="116"/>
      <c r="DI467" s="116"/>
      <c r="DJ467" s="116"/>
      <c r="DK467" s="116"/>
      <c r="DL467" s="116"/>
      <c r="DM467" s="116"/>
      <c r="DN467" s="116"/>
      <c r="DO467" s="116"/>
      <c r="DP467" s="116"/>
      <c r="DQ467" s="116"/>
      <c r="DR467" s="116"/>
      <c r="DS467" s="116"/>
      <c r="DT467" s="116"/>
      <c r="DU467" s="116"/>
      <c r="DV467" s="116"/>
      <c r="DW467" s="116"/>
      <c r="DX467" s="116"/>
      <c r="DY467" s="116"/>
      <c r="DZ467" s="116"/>
      <c r="EA467" s="116"/>
      <c r="EB467" s="116"/>
      <c r="EC467" s="116"/>
      <c r="ED467" s="116"/>
      <c r="EE467" s="116"/>
      <c r="EF467" s="116"/>
      <c r="EG467" s="116"/>
      <c r="EH467" s="116"/>
      <c r="EI467" s="116"/>
      <c r="EJ467" s="116"/>
      <c r="EK467" s="116"/>
      <c r="EL467" s="116"/>
      <c r="EM467" s="116"/>
      <c r="EN467" s="116"/>
      <c r="EO467" s="116"/>
      <c r="EP467" s="116"/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6"/>
      <c r="FA467" s="116"/>
      <c r="FB467" s="116"/>
      <c r="FC467" s="116"/>
      <c r="FD467" s="116"/>
      <c r="FE467" s="116"/>
      <c r="FF467" s="116"/>
      <c r="FG467" s="116"/>
      <c r="FH467" s="116"/>
      <c r="FI467" s="116"/>
      <c r="FJ467" s="116"/>
      <c r="FK467" s="116"/>
      <c r="FL467" s="116"/>
      <c r="FM467" s="116"/>
      <c r="FN467" s="116"/>
      <c r="FO467" s="116"/>
      <c r="FP467" s="116"/>
      <c r="FQ467" s="116"/>
      <c r="FR467" s="116"/>
      <c r="FS467" s="116"/>
      <c r="FT467" s="116"/>
      <c r="FU467" s="116"/>
      <c r="FV467" s="116"/>
      <c r="FW467" s="116"/>
      <c r="FX467" s="116"/>
      <c r="FY467" s="116"/>
      <c r="FZ467" s="116"/>
      <c r="GA467" s="116"/>
      <c r="GB467" s="116"/>
      <c r="GC467" s="116"/>
      <c r="GD467" s="116"/>
      <c r="GE467" s="116"/>
      <c r="GF467" s="116"/>
      <c r="GG467" s="116"/>
      <c r="GH467" s="116"/>
      <c r="GI467" s="116"/>
      <c r="GJ467" s="116"/>
      <c r="GK467" s="116"/>
      <c r="GL467" s="116"/>
      <c r="GM467" s="116"/>
      <c r="GN467" s="116"/>
      <c r="GO467" s="116"/>
      <c r="GP467" s="116"/>
      <c r="GQ467" s="116"/>
      <c r="GR467" s="116"/>
      <c r="GS467" s="116"/>
      <c r="GT467" s="116"/>
      <c r="GU467" s="116"/>
      <c r="GV467" s="116"/>
      <c r="GW467" s="116"/>
      <c r="GX467" s="116"/>
      <c r="GY467" s="116"/>
      <c r="GZ467" s="116"/>
      <c r="HA467" s="116"/>
      <c r="HB467" s="116"/>
      <c r="HC467" s="116"/>
      <c r="HD467" s="116"/>
      <c r="HE467" s="116"/>
      <c r="HF467" s="116"/>
      <c r="HG467" s="116"/>
      <c r="HH467" s="116"/>
      <c r="HI467" s="116"/>
      <c r="HJ467" s="116"/>
      <c r="HK467" s="116"/>
      <c r="HL467" s="116"/>
      <c r="HM467" s="116"/>
      <c r="HN467" s="116"/>
      <c r="HO467" s="116"/>
      <c r="HP467" s="116"/>
      <c r="HQ467" s="116"/>
      <c r="HR467" s="116"/>
      <c r="HS467" s="116"/>
      <c r="HT467" s="116"/>
      <c r="HU467" s="116"/>
      <c r="HV467" s="116"/>
      <c r="HW467" s="116"/>
      <c r="HX467" s="116"/>
      <c r="HY467" s="116"/>
      <c r="HZ467" s="116"/>
      <c r="IA467" s="116"/>
      <c r="IB467" s="116"/>
      <c r="IC467" s="116"/>
      <c r="ID467" s="116"/>
      <c r="IE467" s="116"/>
      <c r="IF467" s="116"/>
      <c r="IG467" s="116"/>
      <c r="IH467" s="116"/>
      <c r="II467" s="116"/>
      <c r="IJ467" s="116"/>
      <c r="IK467" s="116"/>
      <c r="IL467" s="116"/>
      <c r="IM467" s="116"/>
      <c r="IN467" s="116"/>
      <c r="IO467" s="116"/>
      <c r="IP467" s="116"/>
      <c r="IQ467" s="116"/>
      <c r="IR467" s="116"/>
      <c r="IS467" s="116"/>
      <c r="IT467" s="116"/>
      <c r="IU467" s="116"/>
      <c r="IV467" s="116"/>
    </row>
    <row r="468" spans="1:256" ht="31.2" customHeight="1">
      <c r="B468" s="101"/>
      <c r="C468" s="292">
        <v>2018</v>
      </c>
      <c r="D468" s="292"/>
      <c r="E468" s="105" t="s">
        <v>665</v>
      </c>
      <c r="F468" s="293" t="s">
        <v>664</v>
      </c>
      <c r="G468" s="293"/>
      <c r="H468" s="293"/>
      <c r="I468" s="105" t="s">
        <v>450</v>
      </c>
      <c r="J468" s="293" t="s">
        <v>17</v>
      </c>
      <c r="K468" s="293"/>
      <c r="L468" s="106" t="s">
        <v>18</v>
      </c>
      <c r="M468" s="106">
        <v>4</v>
      </c>
      <c r="N468" s="292" t="s">
        <v>19</v>
      </c>
      <c r="O468" s="292"/>
      <c r="P468" s="292"/>
      <c r="Q468" s="106" t="s">
        <v>18</v>
      </c>
      <c r="W468" s="122">
        <f t="shared" si="7"/>
        <v>0</v>
      </c>
    </row>
    <row r="469" spans="1:256" ht="31.2" customHeight="1">
      <c r="B469" s="124"/>
      <c r="C469" s="292">
        <v>2018</v>
      </c>
      <c r="D469" s="292"/>
      <c r="E469" s="105" t="s">
        <v>663</v>
      </c>
      <c r="F469" s="293" t="s">
        <v>662</v>
      </c>
      <c r="G469" s="293"/>
      <c r="H469" s="293"/>
      <c r="I469" s="105" t="s">
        <v>450</v>
      </c>
      <c r="J469" s="293" t="s">
        <v>17</v>
      </c>
      <c r="K469" s="293"/>
      <c r="L469" s="106" t="s">
        <v>29</v>
      </c>
      <c r="M469" s="106">
        <v>5</v>
      </c>
      <c r="N469" s="292" t="s">
        <v>19</v>
      </c>
      <c r="O469" s="292"/>
      <c r="P469" s="292"/>
      <c r="Q469" s="106" t="s">
        <v>18</v>
      </c>
      <c r="W469" s="122">
        <f t="shared" si="7"/>
        <v>0</v>
      </c>
    </row>
    <row r="470" spans="1:256" ht="31.2" customHeight="1">
      <c r="B470" s="124"/>
      <c r="C470" s="292">
        <v>2018</v>
      </c>
      <c r="D470" s="292"/>
      <c r="E470" s="105" t="s">
        <v>661</v>
      </c>
      <c r="F470" s="293" t="s">
        <v>660</v>
      </c>
      <c r="G470" s="293"/>
      <c r="H470" s="293"/>
      <c r="I470" s="105" t="s">
        <v>450</v>
      </c>
      <c r="J470" s="293" t="s">
        <v>17</v>
      </c>
      <c r="K470" s="293"/>
      <c r="L470" s="106" t="s">
        <v>29</v>
      </c>
      <c r="M470" s="106">
        <v>5</v>
      </c>
      <c r="N470" s="292" t="s">
        <v>19</v>
      </c>
      <c r="O470" s="292"/>
      <c r="P470" s="292"/>
      <c r="Q470" s="106" t="s">
        <v>18</v>
      </c>
      <c r="W470" s="122">
        <f t="shared" si="7"/>
        <v>0</v>
      </c>
    </row>
    <row r="471" spans="1:256" ht="31.2" customHeight="1">
      <c r="B471" s="124"/>
      <c r="C471" s="292">
        <v>2018</v>
      </c>
      <c r="D471" s="292"/>
      <c r="E471" s="105" t="s">
        <v>659</v>
      </c>
      <c r="F471" s="293" t="s">
        <v>658</v>
      </c>
      <c r="G471" s="293"/>
      <c r="H471" s="293"/>
      <c r="I471" s="105" t="s">
        <v>450</v>
      </c>
      <c r="J471" s="293" t="s">
        <v>17</v>
      </c>
      <c r="K471" s="293"/>
      <c r="L471" s="106" t="s">
        <v>29</v>
      </c>
      <c r="M471" s="106">
        <v>5</v>
      </c>
      <c r="N471" s="292" t="s">
        <v>19</v>
      </c>
      <c r="O471" s="292"/>
      <c r="P471" s="292"/>
      <c r="Q471" s="106" t="s">
        <v>18</v>
      </c>
      <c r="W471" s="122">
        <f t="shared" si="7"/>
        <v>0</v>
      </c>
    </row>
    <row r="472" spans="1:256" ht="31.2" customHeight="1">
      <c r="B472" s="124"/>
      <c r="C472" s="292">
        <v>2018</v>
      </c>
      <c r="D472" s="292"/>
      <c r="E472" s="105" t="s">
        <v>657</v>
      </c>
      <c r="F472" s="293" t="s">
        <v>656</v>
      </c>
      <c r="G472" s="293"/>
      <c r="H472" s="293"/>
      <c r="I472" s="105" t="s">
        <v>450</v>
      </c>
      <c r="J472" s="293" t="s">
        <v>17</v>
      </c>
      <c r="K472" s="293"/>
      <c r="L472" s="106" t="s">
        <v>29</v>
      </c>
      <c r="M472" s="106">
        <v>5</v>
      </c>
      <c r="N472" s="292" t="s">
        <v>19</v>
      </c>
      <c r="O472" s="292"/>
      <c r="P472" s="292"/>
      <c r="Q472" s="106" t="s">
        <v>18</v>
      </c>
      <c r="W472" s="122">
        <f t="shared" si="7"/>
        <v>0</v>
      </c>
    </row>
    <row r="473" spans="1:256" ht="31.2" customHeight="1">
      <c r="B473" s="124"/>
      <c r="C473" s="292">
        <v>2018</v>
      </c>
      <c r="D473" s="292"/>
      <c r="E473" s="105" t="s">
        <v>655</v>
      </c>
      <c r="F473" s="293" t="s">
        <v>654</v>
      </c>
      <c r="G473" s="293"/>
      <c r="H473" s="293"/>
      <c r="I473" s="105" t="s">
        <v>450</v>
      </c>
      <c r="J473" s="293" t="s">
        <v>17</v>
      </c>
      <c r="K473" s="293"/>
      <c r="L473" s="106" t="s">
        <v>29</v>
      </c>
      <c r="M473" s="106">
        <v>5</v>
      </c>
      <c r="N473" s="292" t="s">
        <v>19</v>
      </c>
      <c r="O473" s="292"/>
      <c r="P473" s="292"/>
      <c r="Q473" s="106" t="s">
        <v>18</v>
      </c>
      <c r="W473" s="122">
        <f t="shared" si="7"/>
        <v>0</v>
      </c>
    </row>
    <row r="474" spans="1:256" ht="31.2" customHeight="1">
      <c r="B474" s="124"/>
      <c r="C474" s="292">
        <v>2018</v>
      </c>
      <c r="D474" s="292"/>
      <c r="E474" s="105" t="s">
        <v>653</v>
      </c>
      <c r="F474" s="293" t="s">
        <v>652</v>
      </c>
      <c r="G474" s="293"/>
      <c r="H474" s="293"/>
      <c r="I474" s="105" t="s">
        <v>450</v>
      </c>
      <c r="J474" s="293" t="s">
        <v>17</v>
      </c>
      <c r="K474" s="293"/>
      <c r="L474" s="106" t="s">
        <v>29</v>
      </c>
      <c r="M474" s="106">
        <v>5</v>
      </c>
      <c r="N474" s="292" t="s">
        <v>19</v>
      </c>
      <c r="O474" s="292"/>
      <c r="P474" s="292"/>
      <c r="Q474" s="106" t="s">
        <v>18</v>
      </c>
      <c r="W474" s="122">
        <f t="shared" si="7"/>
        <v>0</v>
      </c>
    </row>
    <row r="475" spans="1:256" ht="31.2" customHeight="1">
      <c r="B475" s="124"/>
      <c r="C475" s="292">
        <v>2018</v>
      </c>
      <c r="D475" s="292"/>
      <c r="E475" s="105" t="s">
        <v>651</v>
      </c>
      <c r="F475" s="293" t="s">
        <v>650</v>
      </c>
      <c r="G475" s="293"/>
      <c r="H475" s="293"/>
      <c r="I475" s="105" t="s">
        <v>450</v>
      </c>
      <c r="J475" s="293" t="s">
        <v>17</v>
      </c>
      <c r="K475" s="293"/>
      <c r="L475" s="106" t="s">
        <v>29</v>
      </c>
      <c r="M475" s="106">
        <v>5</v>
      </c>
      <c r="N475" s="292" t="s">
        <v>19</v>
      </c>
      <c r="O475" s="292"/>
      <c r="P475" s="292"/>
      <c r="Q475" s="106" t="s">
        <v>18</v>
      </c>
      <c r="W475" s="122">
        <f t="shared" si="7"/>
        <v>0</v>
      </c>
    </row>
    <row r="476" spans="1:256" ht="31.2" customHeight="1">
      <c r="A476" s="116"/>
      <c r="B476" s="117"/>
      <c r="C476" s="294">
        <v>2018</v>
      </c>
      <c r="D476" s="294"/>
      <c r="E476" s="118" t="s">
        <v>649</v>
      </c>
      <c r="F476" s="295" t="s">
        <v>647</v>
      </c>
      <c r="G476" s="295"/>
      <c r="H476" s="295"/>
      <c r="I476" s="118" t="s">
        <v>450</v>
      </c>
      <c r="J476" s="295" t="s">
        <v>17</v>
      </c>
      <c r="K476" s="295"/>
      <c r="L476" s="119" t="s">
        <v>18</v>
      </c>
      <c r="M476" s="119">
        <v>3</v>
      </c>
      <c r="N476" s="294" t="s">
        <v>19</v>
      </c>
      <c r="O476" s="294"/>
      <c r="P476" s="294"/>
      <c r="Q476" s="119" t="s">
        <v>18</v>
      </c>
      <c r="R476" s="120"/>
      <c r="S476" s="120">
        <f>SUM(S477:S488)</f>
        <v>0</v>
      </c>
      <c r="T476" s="120">
        <f>SUM(T477:T488)</f>
        <v>0</v>
      </c>
      <c r="U476" s="120">
        <f>U477</f>
        <v>12000</v>
      </c>
      <c r="V476" s="120"/>
      <c r="W476" s="120">
        <f t="shared" si="7"/>
        <v>12000</v>
      </c>
      <c r="X476" s="116"/>
      <c r="Y476" s="116"/>
      <c r="Z476" s="116"/>
      <c r="AA476" s="116"/>
      <c r="AB476" s="116"/>
      <c r="AC476" s="116"/>
      <c r="AD476" s="116"/>
      <c r="AE476" s="116"/>
      <c r="AF476" s="116"/>
      <c r="AG476" s="116"/>
      <c r="AH476" s="116"/>
      <c r="AI476" s="116"/>
      <c r="AJ476" s="116"/>
      <c r="AK476" s="116"/>
      <c r="AL476" s="116"/>
      <c r="AM476" s="116"/>
      <c r="AN476" s="116"/>
      <c r="AO476" s="116"/>
      <c r="AP476" s="116"/>
      <c r="AQ476" s="116"/>
      <c r="AR476" s="116"/>
      <c r="AS476" s="116"/>
      <c r="AT476" s="116"/>
      <c r="AU476" s="116"/>
      <c r="AV476" s="116"/>
      <c r="AW476" s="116"/>
      <c r="AX476" s="116"/>
      <c r="AY476" s="116"/>
      <c r="AZ476" s="116"/>
      <c r="BA476" s="116"/>
      <c r="BB476" s="116"/>
      <c r="BC476" s="116"/>
      <c r="BD476" s="116"/>
      <c r="BE476" s="116"/>
      <c r="BF476" s="116"/>
      <c r="BG476" s="116"/>
      <c r="BH476" s="116"/>
      <c r="BI476" s="116"/>
      <c r="BJ476" s="116"/>
      <c r="BK476" s="116"/>
      <c r="BL476" s="116"/>
      <c r="BM476" s="116"/>
      <c r="BN476" s="116"/>
      <c r="BO476" s="116"/>
      <c r="BP476" s="116"/>
      <c r="BQ476" s="116"/>
      <c r="BR476" s="116"/>
      <c r="BS476" s="116"/>
      <c r="BT476" s="116"/>
      <c r="BU476" s="116"/>
      <c r="BV476" s="116"/>
      <c r="BW476" s="116"/>
      <c r="BX476" s="116"/>
      <c r="BY476" s="116"/>
      <c r="BZ476" s="116"/>
      <c r="CA476" s="116"/>
      <c r="CB476" s="116"/>
      <c r="CC476" s="116"/>
      <c r="CD476" s="116"/>
      <c r="CE476" s="116"/>
      <c r="CF476" s="116"/>
      <c r="CG476" s="116"/>
      <c r="CH476" s="116"/>
      <c r="CI476" s="116"/>
      <c r="CJ476" s="116"/>
      <c r="CK476" s="116"/>
      <c r="CL476" s="116"/>
      <c r="CM476" s="116"/>
      <c r="CN476" s="116"/>
      <c r="CO476" s="116"/>
      <c r="CP476" s="116"/>
      <c r="CQ476" s="116"/>
      <c r="CR476" s="116"/>
      <c r="CS476" s="116"/>
      <c r="CT476" s="116"/>
      <c r="CU476" s="116"/>
      <c r="CV476" s="116"/>
      <c r="CW476" s="116"/>
      <c r="CX476" s="116"/>
      <c r="CY476" s="116"/>
      <c r="CZ476" s="116"/>
      <c r="DA476" s="116"/>
      <c r="DB476" s="116"/>
      <c r="DC476" s="116"/>
      <c r="DD476" s="116"/>
      <c r="DE476" s="116"/>
      <c r="DF476" s="116"/>
      <c r="DG476" s="116"/>
      <c r="DH476" s="116"/>
      <c r="DI476" s="116"/>
      <c r="DJ476" s="116"/>
      <c r="DK476" s="116"/>
      <c r="DL476" s="116"/>
      <c r="DM476" s="116"/>
      <c r="DN476" s="116"/>
      <c r="DO476" s="116"/>
      <c r="DP476" s="116"/>
      <c r="DQ476" s="116"/>
      <c r="DR476" s="116"/>
      <c r="DS476" s="116"/>
      <c r="DT476" s="116"/>
      <c r="DU476" s="116"/>
      <c r="DV476" s="116"/>
      <c r="DW476" s="116"/>
      <c r="DX476" s="116"/>
      <c r="DY476" s="116"/>
      <c r="DZ476" s="116"/>
      <c r="EA476" s="116"/>
      <c r="EB476" s="116"/>
      <c r="EC476" s="116"/>
      <c r="ED476" s="116"/>
      <c r="EE476" s="116"/>
      <c r="EF476" s="116"/>
      <c r="EG476" s="116"/>
      <c r="EH476" s="116"/>
      <c r="EI476" s="116"/>
      <c r="EJ476" s="116"/>
      <c r="EK476" s="116"/>
      <c r="EL476" s="116"/>
      <c r="EM476" s="116"/>
      <c r="EN476" s="116"/>
      <c r="EO476" s="116"/>
      <c r="EP476" s="116"/>
      <c r="EQ476" s="116"/>
      <c r="ER476" s="116"/>
      <c r="ES476" s="116"/>
      <c r="ET476" s="116"/>
      <c r="EU476" s="116"/>
      <c r="EV476" s="116"/>
      <c r="EW476" s="116"/>
      <c r="EX476" s="116"/>
      <c r="EY476" s="116"/>
      <c r="EZ476" s="116"/>
      <c r="FA476" s="116"/>
      <c r="FB476" s="116"/>
      <c r="FC476" s="116"/>
      <c r="FD476" s="116"/>
      <c r="FE476" s="116"/>
      <c r="FF476" s="116"/>
      <c r="FG476" s="116"/>
      <c r="FH476" s="116"/>
      <c r="FI476" s="116"/>
      <c r="FJ476" s="116"/>
      <c r="FK476" s="116"/>
      <c r="FL476" s="116"/>
      <c r="FM476" s="116"/>
      <c r="FN476" s="116"/>
      <c r="FO476" s="116"/>
      <c r="FP476" s="116"/>
      <c r="FQ476" s="116"/>
      <c r="FR476" s="116"/>
      <c r="FS476" s="116"/>
      <c r="FT476" s="116"/>
      <c r="FU476" s="116"/>
      <c r="FV476" s="116"/>
      <c r="FW476" s="116"/>
      <c r="FX476" s="116"/>
      <c r="FY476" s="116"/>
      <c r="FZ476" s="116"/>
      <c r="GA476" s="116"/>
      <c r="GB476" s="116"/>
      <c r="GC476" s="116"/>
      <c r="GD476" s="116"/>
      <c r="GE476" s="116"/>
      <c r="GF476" s="116"/>
      <c r="GG476" s="116"/>
      <c r="GH476" s="116"/>
      <c r="GI476" s="116"/>
      <c r="GJ476" s="116"/>
      <c r="GK476" s="116"/>
      <c r="GL476" s="116"/>
      <c r="GM476" s="116"/>
      <c r="GN476" s="116"/>
      <c r="GO476" s="116"/>
      <c r="GP476" s="116"/>
      <c r="GQ476" s="116"/>
      <c r="GR476" s="116"/>
      <c r="GS476" s="116"/>
      <c r="GT476" s="116"/>
      <c r="GU476" s="116"/>
      <c r="GV476" s="116"/>
      <c r="GW476" s="116"/>
      <c r="GX476" s="116"/>
      <c r="GY476" s="116"/>
      <c r="GZ476" s="116"/>
      <c r="HA476" s="116"/>
      <c r="HB476" s="116"/>
      <c r="HC476" s="116"/>
      <c r="HD476" s="116"/>
      <c r="HE476" s="116"/>
      <c r="HF476" s="116"/>
      <c r="HG476" s="116"/>
      <c r="HH476" s="116"/>
      <c r="HI476" s="116"/>
      <c r="HJ476" s="116"/>
      <c r="HK476" s="116"/>
      <c r="HL476" s="116"/>
      <c r="HM476" s="116"/>
      <c r="HN476" s="116"/>
      <c r="HO476" s="116"/>
      <c r="HP476" s="116"/>
      <c r="HQ476" s="116"/>
      <c r="HR476" s="116"/>
      <c r="HS476" s="116"/>
      <c r="HT476" s="116"/>
      <c r="HU476" s="116"/>
      <c r="HV476" s="116"/>
      <c r="HW476" s="116"/>
      <c r="HX476" s="116"/>
      <c r="HY476" s="116"/>
      <c r="HZ476" s="116"/>
      <c r="IA476" s="116"/>
      <c r="IB476" s="116"/>
      <c r="IC476" s="116"/>
      <c r="ID476" s="116"/>
      <c r="IE476" s="116"/>
      <c r="IF476" s="116"/>
      <c r="IG476" s="116"/>
      <c r="IH476" s="116"/>
      <c r="II476" s="116"/>
      <c r="IJ476" s="116"/>
      <c r="IK476" s="116"/>
      <c r="IL476" s="116"/>
      <c r="IM476" s="116"/>
      <c r="IN476" s="116"/>
      <c r="IO476" s="116"/>
      <c r="IP476" s="116"/>
      <c r="IQ476" s="116"/>
      <c r="IR476" s="116"/>
      <c r="IS476" s="116"/>
      <c r="IT476" s="116"/>
      <c r="IU476" s="116"/>
      <c r="IV476" s="116"/>
    </row>
    <row r="477" spans="1:256" ht="31.2" customHeight="1">
      <c r="B477" s="101"/>
      <c r="C477" s="292">
        <v>2018</v>
      </c>
      <c r="D477" s="292"/>
      <c r="E477" s="105" t="s">
        <v>648</v>
      </c>
      <c r="F477" s="293" t="s">
        <v>647</v>
      </c>
      <c r="G477" s="293"/>
      <c r="H477" s="293"/>
      <c r="I477" s="105" t="s">
        <v>450</v>
      </c>
      <c r="J477" s="293" t="s">
        <v>17</v>
      </c>
      <c r="K477" s="293"/>
      <c r="L477" s="106" t="s">
        <v>18</v>
      </c>
      <c r="M477" s="106">
        <v>4</v>
      </c>
      <c r="N477" s="292" t="s">
        <v>19</v>
      </c>
      <c r="O477" s="292"/>
      <c r="P477" s="292"/>
      <c r="Q477" s="106" t="s">
        <v>18</v>
      </c>
      <c r="U477" s="122">
        <v>12000</v>
      </c>
      <c r="W477" s="122">
        <f>R477+S477+T477+U477+V477</f>
        <v>12000</v>
      </c>
    </row>
    <row r="478" spans="1:256" ht="31.2" customHeight="1">
      <c r="B478" s="124"/>
      <c r="C478" s="292">
        <v>2018</v>
      </c>
      <c r="D478" s="292"/>
      <c r="E478" s="105" t="s">
        <v>646</v>
      </c>
      <c r="F478" s="293" t="s">
        <v>645</v>
      </c>
      <c r="G478" s="293"/>
      <c r="H478" s="293"/>
      <c r="I478" s="105" t="s">
        <v>450</v>
      </c>
      <c r="J478" s="293" t="s">
        <v>17</v>
      </c>
      <c r="K478" s="293"/>
      <c r="L478" s="106" t="s">
        <v>29</v>
      </c>
      <c r="M478" s="106">
        <v>5</v>
      </c>
      <c r="N478" s="292" t="s">
        <v>19</v>
      </c>
      <c r="O478" s="292"/>
      <c r="P478" s="292"/>
      <c r="Q478" s="106" t="s">
        <v>18</v>
      </c>
      <c r="W478" s="122">
        <f t="shared" si="7"/>
        <v>0</v>
      </c>
    </row>
    <row r="479" spans="1:256" ht="31.2" customHeight="1">
      <c r="B479" s="124"/>
      <c r="C479" s="292">
        <v>2018</v>
      </c>
      <c r="D479" s="292"/>
      <c r="E479" s="105" t="s">
        <v>644</v>
      </c>
      <c r="F479" s="293" t="s">
        <v>643</v>
      </c>
      <c r="G479" s="293"/>
      <c r="H479" s="293"/>
      <c r="I479" s="105" t="s">
        <v>450</v>
      </c>
      <c r="J479" s="293" t="s">
        <v>17</v>
      </c>
      <c r="K479" s="293"/>
      <c r="L479" s="106" t="s">
        <v>29</v>
      </c>
      <c r="M479" s="106">
        <v>5</v>
      </c>
      <c r="N479" s="292" t="s">
        <v>19</v>
      </c>
      <c r="O479" s="292"/>
      <c r="P479" s="292"/>
      <c r="Q479" s="106" t="s">
        <v>18</v>
      </c>
      <c r="W479" s="122">
        <f t="shared" si="7"/>
        <v>0</v>
      </c>
    </row>
    <row r="480" spans="1:256" ht="31.2" customHeight="1">
      <c r="B480" s="124"/>
      <c r="C480" s="292">
        <v>2018</v>
      </c>
      <c r="D480" s="292"/>
      <c r="E480" s="105" t="s">
        <v>642</v>
      </c>
      <c r="F480" s="293" t="s">
        <v>641</v>
      </c>
      <c r="G480" s="293"/>
      <c r="H480" s="293"/>
      <c r="I480" s="105" t="s">
        <v>450</v>
      </c>
      <c r="J480" s="293" t="s">
        <v>17</v>
      </c>
      <c r="K480" s="293"/>
      <c r="L480" s="106" t="s">
        <v>29</v>
      </c>
      <c r="M480" s="106">
        <v>5</v>
      </c>
      <c r="N480" s="292" t="s">
        <v>19</v>
      </c>
      <c r="O480" s="292"/>
      <c r="P480" s="292"/>
      <c r="Q480" s="106" t="s">
        <v>18</v>
      </c>
      <c r="W480" s="122">
        <f t="shared" si="7"/>
        <v>0</v>
      </c>
    </row>
    <row r="481" spans="1:256" ht="31.2" customHeight="1">
      <c r="B481" s="124"/>
      <c r="C481" s="292">
        <v>2018</v>
      </c>
      <c r="D481" s="292"/>
      <c r="E481" s="105" t="s">
        <v>640</v>
      </c>
      <c r="F481" s="293" t="s">
        <v>639</v>
      </c>
      <c r="G481" s="293"/>
      <c r="H481" s="293"/>
      <c r="I481" s="105" t="s">
        <v>450</v>
      </c>
      <c r="J481" s="293" t="s">
        <v>17</v>
      </c>
      <c r="K481" s="293"/>
      <c r="L481" s="106" t="s">
        <v>29</v>
      </c>
      <c r="M481" s="106">
        <v>5</v>
      </c>
      <c r="N481" s="292" t="s">
        <v>19</v>
      </c>
      <c r="O481" s="292"/>
      <c r="P481" s="292"/>
      <c r="Q481" s="106" t="s">
        <v>18</v>
      </c>
      <c r="W481" s="122">
        <f t="shared" si="7"/>
        <v>0</v>
      </c>
    </row>
    <row r="482" spans="1:256" ht="31.2" customHeight="1">
      <c r="B482" s="124"/>
      <c r="C482" s="292">
        <v>2018</v>
      </c>
      <c r="D482" s="292"/>
      <c r="E482" s="105" t="s">
        <v>638</v>
      </c>
      <c r="F482" s="293" t="s">
        <v>637</v>
      </c>
      <c r="G482" s="293"/>
      <c r="H482" s="293"/>
      <c r="I482" s="105" t="s">
        <v>450</v>
      </c>
      <c r="J482" s="293" t="s">
        <v>17</v>
      </c>
      <c r="K482" s="293"/>
      <c r="L482" s="106" t="s">
        <v>29</v>
      </c>
      <c r="M482" s="106">
        <v>5</v>
      </c>
      <c r="N482" s="292" t="s">
        <v>19</v>
      </c>
      <c r="O482" s="292"/>
      <c r="P482" s="292"/>
      <c r="Q482" s="106" t="s">
        <v>18</v>
      </c>
      <c r="W482" s="122">
        <f t="shared" si="7"/>
        <v>0</v>
      </c>
    </row>
    <row r="483" spans="1:256" ht="31.2" customHeight="1">
      <c r="B483" s="124"/>
      <c r="C483" s="292">
        <v>2018</v>
      </c>
      <c r="D483" s="292"/>
      <c r="E483" s="105" t="s">
        <v>636</v>
      </c>
      <c r="F483" s="293" t="s">
        <v>635</v>
      </c>
      <c r="G483" s="293"/>
      <c r="H483" s="293"/>
      <c r="I483" s="105" t="s">
        <v>450</v>
      </c>
      <c r="J483" s="293" t="s">
        <v>17</v>
      </c>
      <c r="K483" s="293"/>
      <c r="L483" s="106" t="s">
        <v>29</v>
      </c>
      <c r="M483" s="106">
        <v>5</v>
      </c>
      <c r="N483" s="292" t="s">
        <v>19</v>
      </c>
      <c r="O483" s="292"/>
      <c r="P483" s="292"/>
      <c r="Q483" s="106" t="s">
        <v>18</v>
      </c>
      <c r="W483" s="122">
        <f t="shared" si="7"/>
        <v>0</v>
      </c>
    </row>
    <row r="484" spans="1:256" ht="31.2" customHeight="1">
      <c r="B484" s="124"/>
      <c r="C484" s="292">
        <v>2018</v>
      </c>
      <c r="D484" s="292"/>
      <c r="E484" s="105" t="s">
        <v>634</v>
      </c>
      <c r="F484" s="293" t="s">
        <v>633</v>
      </c>
      <c r="G484" s="293"/>
      <c r="H484" s="293"/>
      <c r="I484" s="105" t="s">
        <v>450</v>
      </c>
      <c r="J484" s="293" t="s">
        <v>17</v>
      </c>
      <c r="K484" s="293"/>
      <c r="L484" s="106" t="s">
        <v>29</v>
      </c>
      <c r="M484" s="106">
        <v>5</v>
      </c>
      <c r="N484" s="292" t="s">
        <v>19</v>
      </c>
      <c r="O484" s="292"/>
      <c r="P484" s="292"/>
      <c r="Q484" s="106" t="s">
        <v>18</v>
      </c>
      <c r="W484" s="122">
        <f t="shared" si="7"/>
        <v>0</v>
      </c>
    </row>
    <row r="485" spans="1:256" ht="31.2" customHeight="1">
      <c r="B485" s="101"/>
      <c r="C485" s="292">
        <v>2018</v>
      </c>
      <c r="D485" s="292"/>
      <c r="E485" s="105" t="s">
        <v>632</v>
      </c>
      <c r="F485" s="293" t="s">
        <v>631</v>
      </c>
      <c r="G485" s="293"/>
      <c r="H485" s="293"/>
      <c r="I485" s="105" t="s">
        <v>450</v>
      </c>
      <c r="J485" s="293" t="s">
        <v>17</v>
      </c>
      <c r="K485" s="293"/>
      <c r="L485" s="106" t="s">
        <v>18</v>
      </c>
      <c r="M485" s="106">
        <v>4</v>
      </c>
      <c r="N485" s="292" t="s">
        <v>19</v>
      </c>
      <c r="O485" s="292"/>
      <c r="P485" s="292"/>
      <c r="Q485" s="106" t="s">
        <v>18</v>
      </c>
      <c r="W485" s="122">
        <f t="shared" si="7"/>
        <v>0</v>
      </c>
    </row>
    <row r="486" spans="1:256" ht="31.2" customHeight="1">
      <c r="B486" s="124"/>
      <c r="C486" s="292">
        <v>2018</v>
      </c>
      <c r="D486" s="292"/>
      <c r="E486" s="105" t="s">
        <v>630</v>
      </c>
      <c r="F486" s="293" t="s">
        <v>629</v>
      </c>
      <c r="G486" s="293"/>
      <c r="H486" s="293"/>
      <c r="I486" s="105" t="s">
        <v>450</v>
      </c>
      <c r="J486" s="293" t="s">
        <v>17</v>
      </c>
      <c r="K486" s="293"/>
      <c r="L486" s="106" t="s">
        <v>29</v>
      </c>
      <c r="M486" s="106">
        <v>5</v>
      </c>
      <c r="N486" s="292" t="s">
        <v>19</v>
      </c>
      <c r="O486" s="292"/>
      <c r="P486" s="292"/>
      <c r="Q486" s="106" t="s">
        <v>18</v>
      </c>
      <c r="W486" s="122">
        <f t="shared" si="7"/>
        <v>0</v>
      </c>
    </row>
    <row r="487" spans="1:256" ht="31.2" customHeight="1">
      <c r="B487" s="101"/>
      <c r="C487" s="292">
        <v>2018</v>
      </c>
      <c r="D487" s="292"/>
      <c r="E487" s="105" t="s">
        <v>628</v>
      </c>
      <c r="F487" s="293" t="s">
        <v>627</v>
      </c>
      <c r="G487" s="293"/>
      <c r="H487" s="293"/>
      <c r="I487" s="105" t="s">
        <v>450</v>
      </c>
      <c r="J487" s="293" t="s">
        <v>17</v>
      </c>
      <c r="K487" s="293"/>
      <c r="L487" s="106" t="s">
        <v>18</v>
      </c>
      <c r="M487" s="106">
        <v>4</v>
      </c>
      <c r="N487" s="292" t="s">
        <v>19</v>
      </c>
      <c r="O487" s="292"/>
      <c r="P487" s="292"/>
      <c r="Q487" s="106" t="s">
        <v>18</v>
      </c>
      <c r="W487" s="122">
        <f t="shared" si="7"/>
        <v>0</v>
      </c>
    </row>
    <row r="488" spans="1:256" ht="31.2" customHeight="1">
      <c r="B488" s="124"/>
      <c r="C488" s="292">
        <v>2018</v>
      </c>
      <c r="D488" s="292"/>
      <c r="E488" s="105" t="s">
        <v>626</v>
      </c>
      <c r="F488" s="293" t="s">
        <v>625</v>
      </c>
      <c r="G488" s="293"/>
      <c r="H488" s="293"/>
      <c r="I488" s="105" t="s">
        <v>450</v>
      </c>
      <c r="J488" s="293" t="s">
        <v>17</v>
      </c>
      <c r="K488" s="293"/>
      <c r="L488" s="106" t="s">
        <v>29</v>
      </c>
      <c r="M488" s="106">
        <v>5</v>
      </c>
      <c r="N488" s="292" t="s">
        <v>19</v>
      </c>
      <c r="O488" s="292"/>
      <c r="P488" s="292"/>
      <c r="Q488" s="106" t="s">
        <v>18</v>
      </c>
      <c r="W488" s="122">
        <f t="shared" si="7"/>
        <v>0</v>
      </c>
    </row>
    <row r="489" spans="1:256" ht="31.2" customHeight="1">
      <c r="A489" s="116"/>
      <c r="B489" s="117"/>
      <c r="C489" s="294">
        <v>2018</v>
      </c>
      <c r="D489" s="294"/>
      <c r="E489" s="118" t="s">
        <v>624</v>
      </c>
      <c r="F489" s="295" t="s">
        <v>623</v>
      </c>
      <c r="G489" s="295"/>
      <c r="H489" s="295"/>
      <c r="I489" s="118" t="s">
        <v>450</v>
      </c>
      <c r="J489" s="295" t="s">
        <v>17</v>
      </c>
      <c r="K489" s="295"/>
      <c r="L489" s="119" t="s">
        <v>18</v>
      </c>
      <c r="M489" s="119">
        <v>3</v>
      </c>
      <c r="N489" s="294" t="s">
        <v>19</v>
      </c>
      <c r="O489" s="294"/>
      <c r="P489" s="294"/>
      <c r="Q489" s="119" t="s">
        <v>18</v>
      </c>
      <c r="R489" s="120"/>
      <c r="S489" s="120"/>
      <c r="T489" s="120"/>
      <c r="U489" s="120">
        <f>U490+U491+U492+U493+U494+U495+U496</f>
        <v>0</v>
      </c>
      <c r="V489" s="120"/>
      <c r="W489" s="120">
        <f t="shared" si="7"/>
        <v>0</v>
      </c>
      <c r="X489" s="116"/>
      <c r="Y489" s="116"/>
      <c r="Z489" s="116"/>
      <c r="AA489" s="116"/>
      <c r="AB489" s="116"/>
      <c r="AC489" s="116"/>
      <c r="AD489" s="116"/>
      <c r="AE489" s="116"/>
      <c r="AF489" s="116"/>
      <c r="AG489" s="116"/>
      <c r="AH489" s="116"/>
      <c r="AI489" s="116"/>
      <c r="AJ489" s="116"/>
      <c r="AK489" s="116"/>
      <c r="AL489" s="116"/>
      <c r="AM489" s="116"/>
      <c r="AN489" s="116"/>
      <c r="AO489" s="116"/>
      <c r="AP489" s="116"/>
      <c r="AQ489" s="116"/>
      <c r="AR489" s="116"/>
      <c r="AS489" s="116"/>
      <c r="AT489" s="116"/>
      <c r="AU489" s="116"/>
      <c r="AV489" s="116"/>
      <c r="AW489" s="116"/>
      <c r="AX489" s="116"/>
      <c r="AY489" s="116"/>
      <c r="AZ489" s="116"/>
      <c r="BA489" s="116"/>
      <c r="BB489" s="116"/>
      <c r="BC489" s="116"/>
      <c r="BD489" s="116"/>
      <c r="BE489" s="116"/>
      <c r="BF489" s="116"/>
      <c r="BG489" s="116"/>
      <c r="BH489" s="116"/>
      <c r="BI489" s="116"/>
      <c r="BJ489" s="116"/>
      <c r="BK489" s="116"/>
      <c r="BL489" s="116"/>
      <c r="BM489" s="116"/>
      <c r="BN489" s="116"/>
      <c r="BO489" s="116"/>
      <c r="BP489" s="116"/>
      <c r="BQ489" s="116"/>
      <c r="BR489" s="116"/>
      <c r="BS489" s="116"/>
      <c r="BT489" s="116"/>
      <c r="BU489" s="116"/>
      <c r="BV489" s="116"/>
      <c r="BW489" s="116"/>
      <c r="BX489" s="116"/>
      <c r="BY489" s="116"/>
      <c r="BZ489" s="116"/>
      <c r="CA489" s="116"/>
      <c r="CB489" s="116"/>
      <c r="CC489" s="116"/>
      <c r="CD489" s="116"/>
      <c r="CE489" s="116"/>
      <c r="CF489" s="116"/>
      <c r="CG489" s="116"/>
      <c r="CH489" s="116"/>
      <c r="CI489" s="116"/>
      <c r="CJ489" s="116"/>
      <c r="CK489" s="116"/>
      <c r="CL489" s="116"/>
      <c r="CM489" s="116"/>
      <c r="CN489" s="116"/>
      <c r="CO489" s="116"/>
      <c r="CP489" s="116"/>
      <c r="CQ489" s="116"/>
      <c r="CR489" s="116"/>
      <c r="CS489" s="116"/>
      <c r="CT489" s="116"/>
      <c r="CU489" s="116"/>
      <c r="CV489" s="116"/>
      <c r="CW489" s="116"/>
      <c r="CX489" s="116"/>
      <c r="CY489" s="116"/>
      <c r="CZ489" s="116"/>
      <c r="DA489" s="116"/>
      <c r="DB489" s="116"/>
      <c r="DC489" s="116"/>
      <c r="DD489" s="116"/>
      <c r="DE489" s="116"/>
      <c r="DF489" s="116"/>
      <c r="DG489" s="116"/>
      <c r="DH489" s="116"/>
      <c r="DI489" s="116"/>
      <c r="DJ489" s="116"/>
      <c r="DK489" s="116"/>
      <c r="DL489" s="116"/>
      <c r="DM489" s="116"/>
      <c r="DN489" s="116"/>
      <c r="DO489" s="116"/>
      <c r="DP489" s="116"/>
      <c r="DQ489" s="116"/>
      <c r="DR489" s="116"/>
      <c r="DS489" s="116"/>
      <c r="DT489" s="116"/>
      <c r="DU489" s="116"/>
      <c r="DV489" s="116"/>
      <c r="DW489" s="116"/>
      <c r="DX489" s="116"/>
      <c r="DY489" s="116"/>
      <c r="DZ489" s="116"/>
      <c r="EA489" s="116"/>
      <c r="EB489" s="116"/>
      <c r="EC489" s="116"/>
      <c r="ED489" s="116"/>
      <c r="EE489" s="116"/>
      <c r="EF489" s="116"/>
      <c r="EG489" s="116"/>
      <c r="EH489" s="116"/>
      <c r="EI489" s="116"/>
      <c r="EJ489" s="116"/>
      <c r="EK489" s="116"/>
      <c r="EL489" s="116"/>
      <c r="EM489" s="116"/>
      <c r="EN489" s="116"/>
      <c r="EO489" s="116"/>
      <c r="EP489" s="116"/>
      <c r="EQ489" s="116"/>
      <c r="ER489" s="116"/>
      <c r="ES489" s="116"/>
      <c r="ET489" s="116"/>
      <c r="EU489" s="116"/>
      <c r="EV489" s="116"/>
      <c r="EW489" s="116"/>
      <c r="EX489" s="116"/>
      <c r="EY489" s="116"/>
      <c r="EZ489" s="116"/>
      <c r="FA489" s="116"/>
      <c r="FB489" s="116"/>
      <c r="FC489" s="116"/>
      <c r="FD489" s="116"/>
      <c r="FE489" s="116"/>
      <c r="FF489" s="116"/>
      <c r="FG489" s="116"/>
      <c r="FH489" s="116"/>
      <c r="FI489" s="116"/>
      <c r="FJ489" s="116"/>
      <c r="FK489" s="116"/>
      <c r="FL489" s="116"/>
      <c r="FM489" s="116"/>
      <c r="FN489" s="116"/>
      <c r="FO489" s="116"/>
      <c r="FP489" s="116"/>
      <c r="FQ489" s="116"/>
      <c r="FR489" s="116"/>
      <c r="FS489" s="116"/>
      <c r="FT489" s="116"/>
      <c r="FU489" s="116"/>
      <c r="FV489" s="116"/>
      <c r="FW489" s="116"/>
      <c r="FX489" s="116"/>
      <c r="FY489" s="116"/>
      <c r="FZ489" s="116"/>
      <c r="GA489" s="116"/>
      <c r="GB489" s="116"/>
      <c r="GC489" s="116"/>
      <c r="GD489" s="116"/>
      <c r="GE489" s="116"/>
      <c r="GF489" s="116"/>
      <c r="GG489" s="116"/>
      <c r="GH489" s="116"/>
      <c r="GI489" s="116"/>
      <c r="GJ489" s="116"/>
      <c r="GK489" s="116"/>
      <c r="GL489" s="116"/>
      <c r="GM489" s="116"/>
      <c r="GN489" s="116"/>
      <c r="GO489" s="116"/>
      <c r="GP489" s="116"/>
      <c r="GQ489" s="116"/>
      <c r="GR489" s="116"/>
      <c r="GS489" s="116"/>
      <c r="GT489" s="116"/>
      <c r="GU489" s="116"/>
      <c r="GV489" s="116"/>
      <c r="GW489" s="116"/>
      <c r="GX489" s="116"/>
      <c r="GY489" s="116"/>
      <c r="GZ489" s="116"/>
      <c r="HA489" s="116"/>
      <c r="HB489" s="116"/>
      <c r="HC489" s="116"/>
      <c r="HD489" s="116"/>
      <c r="HE489" s="116"/>
      <c r="HF489" s="116"/>
      <c r="HG489" s="116"/>
      <c r="HH489" s="116"/>
      <c r="HI489" s="116"/>
      <c r="HJ489" s="116"/>
      <c r="HK489" s="116"/>
      <c r="HL489" s="116"/>
      <c r="HM489" s="116"/>
      <c r="HN489" s="116"/>
      <c r="HO489" s="116"/>
      <c r="HP489" s="116"/>
      <c r="HQ489" s="116"/>
      <c r="HR489" s="116"/>
      <c r="HS489" s="116"/>
      <c r="HT489" s="116"/>
      <c r="HU489" s="116"/>
      <c r="HV489" s="116"/>
      <c r="HW489" s="116"/>
      <c r="HX489" s="116"/>
      <c r="HY489" s="116"/>
      <c r="HZ489" s="116"/>
      <c r="IA489" s="116"/>
      <c r="IB489" s="116"/>
      <c r="IC489" s="116"/>
      <c r="ID489" s="116"/>
      <c r="IE489" s="116"/>
      <c r="IF489" s="116"/>
      <c r="IG489" s="116"/>
      <c r="IH489" s="116"/>
      <c r="II489" s="116"/>
      <c r="IJ489" s="116"/>
      <c r="IK489" s="116"/>
      <c r="IL489" s="116"/>
      <c r="IM489" s="116"/>
      <c r="IN489" s="116"/>
      <c r="IO489" s="116"/>
      <c r="IP489" s="116"/>
      <c r="IQ489" s="116"/>
      <c r="IR489" s="116"/>
      <c r="IS489" s="116"/>
      <c r="IT489" s="116"/>
      <c r="IU489" s="116"/>
      <c r="IV489" s="116"/>
    </row>
    <row r="490" spans="1:256" ht="31.2" customHeight="1">
      <c r="B490" s="101"/>
      <c r="C490" s="292">
        <v>2018</v>
      </c>
      <c r="D490" s="292"/>
      <c r="E490" s="105" t="s">
        <v>622</v>
      </c>
      <c r="F490" s="293" t="s">
        <v>621</v>
      </c>
      <c r="G490" s="293"/>
      <c r="H490" s="293"/>
      <c r="I490" s="105" t="s">
        <v>450</v>
      </c>
      <c r="J490" s="293" t="s">
        <v>17</v>
      </c>
      <c r="K490" s="293"/>
      <c r="L490" s="106" t="s">
        <v>29</v>
      </c>
      <c r="M490" s="106">
        <v>4</v>
      </c>
      <c r="N490" s="292" t="s">
        <v>19</v>
      </c>
      <c r="O490" s="292"/>
      <c r="P490" s="292"/>
      <c r="Q490" s="106" t="s">
        <v>18</v>
      </c>
      <c r="W490" s="122">
        <f t="shared" si="7"/>
        <v>0</v>
      </c>
    </row>
    <row r="491" spans="1:256" ht="31.2" customHeight="1">
      <c r="B491" s="101"/>
      <c r="C491" s="292">
        <v>2018</v>
      </c>
      <c r="D491" s="292"/>
      <c r="E491" s="105" t="s">
        <v>620</v>
      </c>
      <c r="F491" s="293" t="s">
        <v>619</v>
      </c>
      <c r="G491" s="293"/>
      <c r="H491" s="293"/>
      <c r="I491" s="105" t="s">
        <v>450</v>
      </c>
      <c r="J491" s="293" t="s">
        <v>17</v>
      </c>
      <c r="K491" s="293"/>
      <c r="L491" s="106" t="s">
        <v>29</v>
      </c>
      <c r="M491" s="106">
        <v>4</v>
      </c>
      <c r="N491" s="292" t="s">
        <v>19</v>
      </c>
      <c r="O491" s="292"/>
      <c r="P491" s="292"/>
      <c r="Q491" s="106" t="s">
        <v>18</v>
      </c>
      <c r="W491" s="122">
        <f t="shared" si="7"/>
        <v>0</v>
      </c>
    </row>
    <row r="492" spans="1:256" ht="31.2" customHeight="1">
      <c r="B492" s="101"/>
      <c r="C492" s="292">
        <v>2018</v>
      </c>
      <c r="D492" s="292"/>
      <c r="E492" s="105" t="s">
        <v>618</v>
      </c>
      <c r="F492" s="293" t="s">
        <v>617</v>
      </c>
      <c r="G492" s="293"/>
      <c r="H492" s="293"/>
      <c r="I492" s="105" t="s">
        <v>450</v>
      </c>
      <c r="J492" s="293" t="s">
        <v>17</v>
      </c>
      <c r="K492" s="293"/>
      <c r="L492" s="106" t="s">
        <v>29</v>
      </c>
      <c r="M492" s="106">
        <v>4</v>
      </c>
      <c r="N492" s="292" t="s">
        <v>19</v>
      </c>
      <c r="O492" s="292"/>
      <c r="P492" s="292"/>
      <c r="Q492" s="106" t="s">
        <v>18</v>
      </c>
      <c r="W492" s="122">
        <f t="shared" si="7"/>
        <v>0</v>
      </c>
    </row>
    <row r="493" spans="1:256" ht="31.2" customHeight="1">
      <c r="B493" s="101"/>
      <c r="C493" s="292">
        <v>2018</v>
      </c>
      <c r="D493" s="292"/>
      <c r="E493" s="105" t="s">
        <v>616</v>
      </c>
      <c r="F493" s="293" t="s">
        <v>615</v>
      </c>
      <c r="G493" s="293"/>
      <c r="H493" s="293"/>
      <c r="I493" s="105" t="s">
        <v>450</v>
      </c>
      <c r="J493" s="293" t="s">
        <v>17</v>
      </c>
      <c r="K493" s="293"/>
      <c r="L493" s="106" t="s">
        <v>29</v>
      </c>
      <c r="M493" s="106">
        <v>4</v>
      </c>
      <c r="N493" s="292" t="s">
        <v>19</v>
      </c>
      <c r="O493" s="292"/>
      <c r="P493" s="292"/>
      <c r="Q493" s="106" t="s">
        <v>18</v>
      </c>
      <c r="W493" s="122">
        <f t="shared" si="7"/>
        <v>0</v>
      </c>
    </row>
    <row r="494" spans="1:256" ht="31.2" customHeight="1">
      <c r="B494" s="101"/>
      <c r="C494" s="292">
        <v>2018</v>
      </c>
      <c r="D494" s="292"/>
      <c r="E494" s="105" t="s">
        <v>614</v>
      </c>
      <c r="F494" s="293" t="s">
        <v>613</v>
      </c>
      <c r="G494" s="293"/>
      <c r="H494" s="293"/>
      <c r="I494" s="105" t="s">
        <v>450</v>
      </c>
      <c r="J494" s="293" t="s">
        <v>17</v>
      </c>
      <c r="K494" s="293"/>
      <c r="L494" s="106" t="s">
        <v>29</v>
      </c>
      <c r="M494" s="106">
        <v>4</v>
      </c>
      <c r="N494" s="292" t="s">
        <v>19</v>
      </c>
      <c r="O494" s="292"/>
      <c r="P494" s="292"/>
      <c r="Q494" s="106" t="s">
        <v>18</v>
      </c>
      <c r="W494" s="122">
        <f t="shared" si="7"/>
        <v>0</v>
      </c>
    </row>
    <row r="495" spans="1:256" ht="31.2" customHeight="1">
      <c r="B495" s="101"/>
      <c r="C495" s="292">
        <v>2018</v>
      </c>
      <c r="D495" s="292"/>
      <c r="E495" s="105" t="s">
        <v>612</v>
      </c>
      <c r="F495" s="293" t="s">
        <v>611</v>
      </c>
      <c r="G495" s="293"/>
      <c r="H495" s="293"/>
      <c r="I495" s="105" t="s">
        <v>450</v>
      </c>
      <c r="J495" s="293" t="s">
        <v>17</v>
      </c>
      <c r="K495" s="293"/>
      <c r="L495" s="106" t="s">
        <v>29</v>
      </c>
      <c r="M495" s="106">
        <v>4</v>
      </c>
      <c r="N495" s="292" t="s">
        <v>19</v>
      </c>
      <c r="O495" s="292"/>
      <c r="P495" s="292"/>
      <c r="Q495" s="106" t="s">
        <v>18</v>
      </c>
      <c r="W495" s="122">
        <f t="shared" si="7"/>
        <v>0</v>
      </c>
    </row>
    <row r="496" spans="1:256" ht="31.2" customHeight="1">
      <c r="B496" s="101"/>
      <c r="C496" s="292">
        <v>2018</v>
      </c>
      <c r="D496" s="292"/>
      <c r="E496" s="105" t="s">
        <v>610</v>
      </c>
      <c r="F496" s="293" t="s">
        <v>609</v>
      </c>
      <c r="G496" s="293"/>
      <c r="H496" s="293"/>
      <c r="I496" s="105" t="s">
        <v>450</v>
      </c>
      <c r="J496" s="293" t="s">
        <v>17</v>
      </c>
      <c r="K496" s="293"/>
      <c r="L496" s="106" t="s">
        <v>29</v>
      </c>
      <c r="M496" s="106">
        <v>4</v>
      </c>
      <c r="N496" s="292" t="s">
        <v>19</v>
      </c>
      <c r="O496" s="292"/>
      <c r="P496" s="292"/>
      <c r="Q496" s="106" t="s">
        <v>18</v>
      </c>
      <c r="W496" s="122">
        <f t="shared" si="7"/>
        <v>0</v>
      </c>
    </row>
    <row r="497" spans="1:256" ht="31.2" customHeight="1">
      <c r="A497" s="113"/>
      <c r="B497" s="114"/>
      <c r="C497" s="289">
        <v>2018</v>
      </c>
      <c r="D497" s="289"/>
      <c r="E497" s="110" t="s">
        <v>608</v>
      </c>
      <c r="F497" s="290" t="s">
        <v>607</v>
      </c>
      <c r="G497" s="290"/>
      <c r="H497" s="290"/>
      <c r="I497" s="110" t="s">
        <v>450</v>
      </c>
      <c r="J497" s="290" t="s">
        <v>17</v>
      </c>
      <c r="K497" s="290"/>
      <c r="L497" s="111" t="s">
        <v>18</v>
      </c>
      <c r="M497" s="111">
        <v>2</v>
      </c>
      <c r="N497" s="289" t="s">
        <v>19</v>
      </c>
      <c r="O497" s="289"/>
      <c r="P497" s="289"/>
      <c r="Q497" s="111" t="s">
        <v>18</v>
      </c>
      <c r="R497" s="115"/>
      <c r="S497" s="115"/>
      <c r="T497" s="115"/>
      <c r="U497" s="115">
        <f>U498+U503+U507</f>
        <v>1000</v>
      </c>
      <c r="V497" s="115"/>
      <c r="W497" s="115">
        <f t="shared" si="7"/>
        <v>1000</v>
      </c>
      <c r="X497" s="113"/>
      <c r="Y497" s="113"/>
      <c r="Z497" s="113"/>
      <c r="AA497" s="113"/>
      <c r="AB497" s="113"/>
      <c r="AC497" s="113"/>
      <c r="AD497" s="113"/>
      <c r="AE497" s="113"/>
      <c r="AF497" s="113"/>
      <c r="AG497" s="113"/>
      <c r="AH497" s="113"/>
      <c r="AI497" s="113"/>
      <c r="AJ497" s="113"/>
      <c r="AK497" s="113"/>
      <c r="AL497" s="113"/>
      <c r="AM497" s="113"/>
      <c r="AN497" s="113"/>
      <c r="AO497" s="113"/>
      <c r="AP497" s="113"/>
      <c r="AQ497" s="113"/>
      <c r="AR497" s="113"/>
      <c r="AS497" s="113"/>
      <c r="AT497" s="113"/>
      <c r="AU497" s="113"/>
      <c r="AV497" s="113"/>
      <c r="AW497" s="113"/>
      <c r="AX497" s="113"/>
      <c r="AY497" s="113"/>
      <c r="AZ497" s="113"/>
      <c r="BA497" s="113"/>
      <c r="BB497" s="113"/>
      <c r="BC497" s="113"/>
      <c r="BD497" s="113"/>
      <c r="BE497" s="113"/>
      <c r="BF497" s="113"/>
      <c r="BG497" s="113"/>
      <c r="BH497" s="113"/>
      <c r="BI497" s="113"/>
      <c r="BJ497" s="113"/>
      <c r="BK497" s="113"/>
      <c r="BL497" s="113"/>
      <c r="BM497" s="113"/>
      <c r="BN497" s="113"/>
      <c r="BO497" s="113"/>
      <c r="BP497" s="113"/>
      <c r="BQ497" s="113"/>
      <c r="BR497" s="113"/>
      <c r="BS497" s="113"/>
      <c r="BT497" s="113"/>
      <c r="BU497" s="113"/>
      <c r="BV497" s="113"/>
      <c r="BW497" s="113"/>
      <c r="BX497" s="113"/>
      <c r="BY497" s="113"/>
      <c r="BZ497" s="113"/>
      <c r="CA497" s="113"/>
      <c r="CB497" s="113"/>
      <c r="CC497" s="113"/>
      <c r="CD497" s="113"/>
      <c r="CE497" s="113"/>
      <c r="CF497" s="113"/>
      <c r="CG497" s="113"/>
      <c r="CH497" s="113"/>
      <c r="CI497" s="113"/>
      <c r="CJ497" s="113"/>
      <c r="CK497" s="113"/>
      <c r="CL497" s="113"/>
      <c r="CM497" s="113"/>
      <c r="CN497" s="113"/>
      <c r="CO497" s="113"/>
      <c r="CP497" s="113"/>
      <c r="CQ497" s="113"/>
      <c r="CR497" s="113"/>
      <c r="CS497" s="113"/>
      <c r="CT497" s="113"/>
      <c r="CU497" s="113"/>
      <c r="CV497" s="113"/>
      <c r="CW497" s="113"/>
      <c r="CX497" s="113"/>
      <c r="CY497" s="113"/>
      <c r="CZ497" s="113"/>
      <c r="DA497" s="113"/>
      <c r="DB497" s="113"/>
      <c r="DC497" s="113"/>
      <c r="DD497" s="113"/>
      <c r="DE497" s="113"/>
      <c r="DF497" s="113"/>
      <c r="DG497" s="113"/>
      <c r="DH497" s="113"/>
      <c r="DI497" s="113"/>
      <c r="DJ497" s="113"/>
      <c r="DK497" s="113"/>
      <c r="DL497" s="113"/>
      <c r="DM497" s="113"/>
      <c r="DN497" s="113"/>
      <c r="DO497" s="113"/>
      <c r="DP497" s="113"/>
      <c r="DQ497" s="113"/>
      <c r="DR497" s="113"/>
      <c r="DS497" s="113"/>
      <c r="DT497" s="113"/>
      <c r="DU497" s="113"/>
      <c r="DV497" s="113"/>
      <c r="DW497" s="113"/>
      <c r="DX497" s="113"/>
      <c r="DY497" s="113"/>
      <c r="DZ497" s="113"/>
      <c r="EA497" s="113"/>
      <c r="EB497" s="113"/>
      <c r="EC497" s="113"/>
      <c r="ED497" s="113"/>
      <c r="EE497" s="113"/>
      <c r="EF497" s="113"/>
      <c r="EG497" s="113"/>
      <c r="EH497" s="113"/>
      <c r="EI497" s="113"/>
      <c r="EJ497" s="113"/>
      <c r="EK497" s="113"/>
      <c r="EL497" s="113"/>
      <c r="EM497" s="113"/>
      <c r="EN497" s="113"/>
      <c r="EO497" s="113"/>
      <c r="EP497" s="113"/>
      <c r="EQ497" s="113"/>
      <c r="ER497" s="113"/>
      <c r="ES497" s="113"/>
      <c r="ET497" s="113"/>
      <c r="EU497" s="113"/>
      <c r="EV497" s="113"/>
      <c r="EW497" s="113"/>
      <c r="EX497" s="113"/>
      <c r="EY497" s="113"/>
      <c r="EZ497" s="113"/>
      <c r="FA497" s="113"/>
      <c r="FB497" s="113"/>
      <c r="FC497" s="113"/>
      <c r="FD497" s="113"/>
      <c r="FE497" s="113"/>
      <c r="FF497" s="113"/>
      <c r="FG497" s="113"/>
      <c r="FH497" s="113"/>
      <c r="FI497" s="113"/>
      <c r="FJ497" s="113"/>
      <c r="FK497" s="113"/>
      <c r="FL497" s="113"/>
      <c r="FM497" s="113"/>
      <c r="FN497" s="113"/>
      <c r="FO497" s="113"/>
      <c r="FP497" s="113"/>
      <c r="FQ497" s="113"/>
      <c r="FR497" s="113"/>
      <c r="FS497" s="113"/>
      <c r="FT497" s="113"/>
      <c r="FU497" s="113"/>
      <c r="FV497" s="113"/>
      <c r="FW497" s="113"/>
      <c r="FX497" s="113"/>
      <c r="FY497" s="113"/>
      <c r="FZ497" s="113"/>
      <c r="GA497" s="113"/>
      <c r="GB497" s="113"/>
      <c r="GC497" s="113"/>
      <c r="GD497" s="113"/>
      <c r="GE497" s="113"/>
      <c r="GF497" s="113"/>
      <c r="GG497" s="113"/>
      <c r="GH497" s="113"/>
      <c r="GI497" s="113"/>
      <c r="GJ497" s="113"/>
      <c r="GK497" s="113"/>
      <c r="GL497" s="113"/>
      <c r="GM497" s="113"/>
      <c r="GN497" s="113"/>
      <c r="GO497" s="113"/>
      <c r="GP497" s="113"/>
      <c r="GQ497" s="113"/>
      <c r="GR497" s="113"/>
      <c r="GS497" s="113"/>
      <c r="GT497" s="113"/>
      <c r="GU497" s="113"/>
      <c r="GV497" s="113"/>
      <c r="GW497" s="113"/>
      <c r="GX497" s="113"/>
      <c r="GY497" s="113"/>
      <c r="GZ497" s="113"/>
      <c r="HA497" s="113"/>
      <c r="HB497" s="113"/>
      <c r="HC497" s="113"/>
      <c r="HD497" s="113"/>
      <c r="HE497" s="113"/>
      <c r="HF497" s="113"/>
      <c r="HG497" s="113"/>
      <c r="HH497" s="113"/>
      <c r="HI497" s="113"/>
      <c r="HJ497" s="113"/>
      <c r="HK497" s="113"/>
      <c r="HL497" s="113"/>
      <c r="HM497" s="113"/>
      <c r="HN497" s="113"/>
      <c r="HO497" s="113"/>
      <c r="HP497" s="113"/>
      <c r="HQ497" s="113"/>
      <c r="HR497" s="113"/>
      <c r="HS497" s="113"/>
      <c r="HT497" s="113"/>
      <c r="HU497" s="113"/>
      <c r="HV497" s="113"/>
      <c r="HW497" s="113"/>
      <c r="HX497" s="113"/>
      <c r="HY497" s="113"/>
      <c r="HZ497" s="113"/>
      <c r="IA497" s="113"/>
      <c r="IB497" s="113"/>
      <c r="IC497" s="113"/>
      <c r="ID497" s="113"/>
      <c r="IE497" s="113"/>
      <c r="IF497" s="113"/>
      <c r="IG497" s="113"/>
      <c r="IH497" s="113"/>
      <c r="II497" s="113"/>
      <c r="IJ497" s="113"/>
      <c r="IK497" s="113"/>
      <c r="IL497" s="113"/>
      <c r="IM497" s="113"/>
      <c r="IN497" s="113"/>
      <c r="IO497" s="113"/>
      <c r="IP497" s="113"/>
      <c r="IQ497" s="113"/>
      <c r="IR497" s="113"/>
      <c r="IS497" s="113"/>
      <c r="IT497" s="113"/>
      <c r="IU497" s="113"/>
      <c r="IV497" s="113"/>
    </row>
    <row r="498" spans="1:256" ht="31.2" customHeight="1">
      <c r="A498" s="116"/>
      <c r="B498" s="117"/>
      <c r="C498" s="294">
        <v>2018</v>
      </c>
      <c r="D498" s="294"/>
      <c r="E498" s="118" t="s">
        <v>606</v>
      </c>
      <c r="F498" s="295" t="s">
        <v>605</v>
      </c>
      <c r="G498" s="295"/>
      <c r="H498" s="295"/>
      <c r="I498" s="118" t="s">
        <v>450</v>
      </c>
      <c r="J498" s="295" t="s">
        <v>17</v>
      </c>
      <c r="K498" s="295"/>
      <c r="L498" s="119" t="s">
        <v>18</v>
      </c>
      <c r="M498" s="119">
        <v>3</v>
      </c>
      <c r="N498" s="294" t="s">
        <v>19</v>
      </c>
      <c r="O498" s="294"/>
      <c r="P498" s="294"/>
      <c r="Q498" s="119" t="s">
        <v>18</v>
      </c>
      <c r="R498" s="120"/>
      <c r="S498" s="120"/>
      <c r="T498" s="120"/>
      <c r="U498" s="120">
        <f>U499+U500+U501+U502</f>
        <v>1000</v>
      </c>
      <c r="V498" s="120"/>
      <c r="W498" s="120">
        <f t="shared" si="7"/>
        <v>1000</v>
      </c>
      <c r="X498" s="116"/>
      <c r="Y498" s="116"/>
      <c r="Z498" s="116"/>
      <c r="AA498" s="116"/>
      <c r="AB498" s="116"/>
      <c r="AC498" s="116"/>
      <c r="AD498" s="116"/>
      <c r="AE498" s="116"/>
      <c r="AF498" s="116"/>
      <c r="AG498" s="116"/>
      <c r="AH498" s="116"/>
      <c r="AI498" s="116"/>
      <c r="AJ498" s="116"/>
      <c r="AK498" s="116"/>
      <c r="AL498" s="116"/>
      <c r="AM498" s="116"/>
      <c r="AN498" s="116"/>
      <c r="AO498" s="116"/>
      <c r="AP498" s="116"/>
      <c r="AQ498" s="116"/>
      <c r="AR498" s="116"/>
      <c r="AS498" s="116"/>
      <c r="AT498" s="116"/>
      <c r="AU498" s="116"/>
      <c r="AV498" s="116"/>
      <c r="AW498" s="116"/>
      <c r="AX498" s="116"/>
      <c r="AY498" s="116"/>
      <c r="AZ498" s="116"/>
      <c r="BA498" s="116"/>
      <c r="BB498" s="116"/>
      <c r="BC498" s="116"/>
      <c r="BD498" s="116"/>
      <c r="BE498" s="116"/>
      <c r="BF498" s="116"/>
      <c r="BG498" s="116"/>
      <c r="BH498" s="116"/>
      <c r="BI498" s="116"/>
      <c r="BJ498" s="116"/>
      <c r="BK498" s="116"/>
      <c r="BL498" s="116"/>
      <c r="BM498" s="116"/>
      <c r="BN498" s="116"/>
      <c r="BO498" s="116"/>
      <c r="BP498" s="116"/>
      <c r="BQ498" s="116"/>
      <c r="BR498" s="116"/>
      <c r="BS498" s="116"/>
      <c r="BT498" s="116"/>
      <c r="BU498" s="116"/>
      <c r="BV498" s="116"/>
      <c r="BW498" s="116"/>
      <c r="BX498" s="116"/>
      <c r="BY498" s="116"/>
      <c r="BZ498" s="116"/>
      <c r="CA498" s="116"/>
      <c r="CB498" s="116"/>
      <c r="CC498" s="116"/>
      <c r="CD498" s="116"/>
      <c r="CE498" s="116"/>
      <c r="CF498" s="116"/>
      <c r="CG498" s="116"/>
      <c r="CH498" s="116"/>
      <c r="CI498" s="116"/>
      <c r="CJ498" s="116"/>
      <c r="CK498" s="116"/>
      <c r="CL498" s="116"/>
      <c r="CM498" s="116"/>
      <c r="CN498" s="116"/>
      <c r="CO498" s="116"/>
      <c r="CP498" s="116"/>
      <c r="CQ498" s="116"/>
      <c r="CR498" s="116"/>
      <c r="CS498" s="116"/>
      <c r="CT498" s="116"/>
      <c r="CU498" s="116"/>
      <c r="CV498" s="116"/>
      <c r="CW498" s="116"/>
      <c r="CX498" s="116"/>
      <c r="CY498" s="116"/>
      <c r="CZ498" s="116"/>
      <c r="DA498" s="116"/>
      <c r="DB498" s="116"/>
      <c r="DC498" s="116"/>
      <c r="DD498" s="116"/>
      <c r="DE498" s="116"/>
      <c r="DF498" s="116"/>
      <c r="DG498" s="116"/>
      <c r="DH498" s="116"/>
      <c r="DI498" s="116"/>
      <c r="DJ498" s="116"/>
      <c r="DK498" s="116"/>
      <c r="DL498" s="116"/>
      <c r="DM498" s="116"/>
      <c r="DN498" s="116"/>
      <c r="DO498" s="116"/>
      <c r="DP498" s="116"/>
      <c r="DQ498" s="116"/>
      <c r="DR498" s="116"/>
      <c r="DS498" s="116"/>
      <c r="DT498" s="116"/>
      <c r="DU498" s="116"/>
      <c r="DV498" s="116"/>
      <c r="DW498" s="116"/>
      <c r="DX498" s="116"/>
      <c r="DY498" s="116"/>
      <c r="DZ498" s="116"/>
      <c r="EA498" s="116"/>
      <c r="EB498" s="116"/>
      <c r="EC498" s="116"/>
      <c r="ED498" s="116"/>
      <c r="EE498" s="116"/>
      <c r="EF498" s="116"/>
      <c r="EG498" s="116"/>
      <c r="EH498" s="116"/>
      <c r="EI498" s="116"/>
      <c r="EJ498" s="116"/>
      <c r="EK498" s="116"/>
      <c r="EL498" s="116"/>
      <c r="EM498" s="116"/>
      <c r="EN498" s="116"/>
      <c r="EO498" s="116"/>
      <c r="EP498" s="116"/>
      <c r="EQ498" s="116"/>
      <c r="ER498" s="116"/>
      <c r="ES498" s="116"/>
      <c r="ET498" s="116"/>
      <c r="EU498" s="116"/>
      <c r="EV498" s="116"/>
      <c r="EW498" s="116"/>
      <c r="EX498" s="116"/>
      <c r="EY498" s="116"/>
      <c r="EZ498" s="116"/>
      <c r="FA498" s="116"/>
      <c r="FB498" s="116"/>
      <c r="FC498" s="116"/>
      <c r="FD498" s="116"/>
      <c r="FE498" s="116"/>
      <c r="FF498" s="116"/>
      <c r="FG498" s="116"/>
      <c r="FH498" s="116"/>
      <c r="FI498" s="116"/>
      <c r="FJ498" s="116"/>
      <c r="FK498" s="116"/>
      <c r="FL498" s="116"/>
      <c r="FM498" s="116"/>
      <c r="FN498" s="116"/>
      <c r="FO498" s="116"/>
      <c r="FP498" s="116"/>
      <c r="FQ498" s="116"/>
      <c r="FR498" s="116"/>
      <c r="FS498" s="116"/>
      <c r="FT498" s="116"/>
      <c r="FU498" s="116"/>
      <c r="FV498" s="116"/>
      <c r="FW498" s="116"/>
      <c r="FX498" s="116"/>
      <c r="FY498" s="116"/>
      <c r="FZ498" s="116"/>
      <c r="GA498" s="116"/>
      <c r="GB498" s="116"/>
      <c r="GC498" s="116"/>
      <c r="GD498" s="116"/>
      <c r="GE498" s="116"/>
      <c r="GF498" s="116"/>
      <c r="GG498" s="116"/>
      <c r="GH498" s="116"/>
      <c r="GI498" s="116"/>
      <c r="GJ498" s="116"/>
      <c r="GK498" s="116"/>
      <c r="GL498" s="116"/>
      <c r="GM498" s="116"/>
      <c r="GN498" s="116"/>
      <c r="GO498" s="116"/>
      <c r="GP498" s="116"/>
      <c r="GQ498" s="116"/>
      <c r="GR498" s="116"/>
      <c r="GS498" s="116"/>
      <c r="GT498" s="116"/>
      <c r="GU498" s="116"/>
      <c r="GV498" s="116"/>
      <c r="GW498" s="116"/>
      <c r="GX498" s="116"/>
      <c r="GY498" s="116"/>
      <c r="GZ498" s="116"/>
      <c r="HA498" s="116"/>
      <c r="HB498" s="116"/>
      <c r="HC498" s="116"/>
      <c r="HD498" s="116"/>
      <c r="HE498" s="116"/>
      <c r="HF498" s="116"/>
      <c r="HG498" s="116"/>
      <c r="HH498" s="116"/>
      <c r="HI498" s="116"/>
      <c r="HJ498" s="116"/>
      <c r="HK498" s="116"/>
      <c r="HL498" s="116"/>
      <c r="HM498" s="116"/>
      <c r="HN498" s="116"/>
      <c r="HO498" s="116"/>
      <c r="HP498" s="116"/>
      <c r="HQ498" s="116"/>
      <c r="HR498" s="116"/>
      <c r="HS498" s="116"/>
      <c r="HT498" s="116"/>
      <c r="HU498" s="116"/>
      <c r="HV498" s="116"/>
      <c r="HW498" s="116"/>
      <c r="HX498" s="116"/>
      <c r="HY498" s="116"/>
      <c r="HZ498" s="116"/>
      <c r="IA498" s="116"/>
      <c r="IB498" s="116"/>
      <c r="IC498" s="116"/>
      <c r="ID498" s="116"/>
      <c r="IE498" s="116"/>
      <c r="IF498" s="116"/>
      <c r="IG498" s="116"/>
      <c r="IH498" s="116"/>
      <c r="II498" s="116"/>
      <c r="IJ498" s="116"/>
      <c r="IK498" s="116"/>
      <c r="IL498" s="116"/>
      <c r="IM498" s="116"/>
      <c r="IN498" s="116"/>
      <c r="IO498" s="116"/>
      <c r="IP498" s="116"/>
      <c r="IQ498" s="116"/>
      <c r="IR498" s="116"/>
      <c r="IS498" s="116"/>
      <c r="IT498" s="116"/>
      <c r="IU498" s="116"/>
      <c r="IV498" s="116"/>
    </row>
    <row r="499" spans="1:256" ht="31.2" customHeight="1">
      <c r="B499" s="101"/>
      <c r="C499" s="292">
        <v>2018</v>
      </c>
      <c r="D499" s="292"/>
      <c r="E499" s="105" t="s">
        <v>604</v>
      </c>
      <c r="F499" s="293" t="s">
        <v>603</v>
      </c>
      <c r="G499" s="293"/>
      <c r="H499" s="293"/>
      <c r="I499" s="105" t="s">
        <v>450</v>
      </c>
      <c r="J499" s="293" t="s">
        <v>17</v>
      </c>
      <c r="K499" s="293"/>
      <c r="L499" s="106" t="s">
        <v>29</v>
      </c>
      <c r="M499" s="106">
        <v>4</v>
      </c>
      <c r="N499" s="292" t="s">
        <v>19</v>
      </c>
      <c r="O499" s="292"/>
      <c r="P499" s="292"/>
      <c r="Q499" s="106" t="s">
        <v>18</v>
      </c>
      <c r="W499" s="122">
        <f t="shared" si="7"/>
        <v>0</v>
      </c>
    </row>
    <row r="500" spans="1:256" ht="31.2" customHeight="1">
      <c r="B500" s="101"/>
      <c r="C500" s="292">
        <v>2018</v>
      </c>
      <c r="D500" s="292"/>
      <c r="E500" s="105" t="s">
        <v>602</v>
      </c>
      <c r="F500" s="293" t="s">
        <v>601</v>
      </c>
      <c r="G500" s="293"/>
      <c r="H500" s="293"/>
      <c r="I500" s="105" t="s">
        <v>450</v>
      </c>
      <c r="J500" s="293" t="s">
        <v>17</v>
      </c>
      <c r="K500" s="293"/>
      <c r="L500" s="106" t="s">
        <v>29</v>
      </c>
      <c r="M500" s="106">
        <v>4</v>
      </c>
      <c r="N500" s="292" t="s">
        <v>19</v>
      </c>
      <c r="O500" s="292"/>
      <c r="P500" s="292"/>
      <c r="Q500" s="106" t="s">
        <v>18</v>
      </c>
      <c r="W500" s="122">
        <f t="shared" si="7"/>
        <v>0</v>
      </c>
    </row>
    <row r="501" spans="1:256" ht="31.2" customHeight="1">
      <c r="B501" s="101"/>
      <c r="C501" s="292">
        <v>2018</v>
      </c>
      <c r="D501" s="292"/>
      <c r="E501" s="105" t="s">
        <v>600</v>
      </c>
      <c r="F501" s="293" t="s">
        <v>599</v>
      </c>
      <c r="G501" s="293"/>
      <c r="H501" s="293"/>
      <c r="I501" s="105" t="s">
        <v>450</v>
      </c>
      <c r="J501" s="293" t="s">
        <v>17</v>
      </c>
      <c r="K501" s="293"/>
      <c r="L501" s="106" t="s">
        <v>29</v>
      </c>
      <c r="M501" s="106">
        <v>4</v>
      </c>
      <c r="N501" s="292" t="s">
        <v>19</v>
      </c>
      <c r="O501" s="292"/>
      <c r="P501" s="292"/>
      <c r="Q501" s="106" t="s">
        <v>18</v>
      </c>
      <c r="W501" s="122">
        <f t="shared" si="7"/>
        <v>0</v>
      </c>
    </row>
    <row r="502" spans="1:256" ht="31.2" customHeight="1">
      <c r="B502" s="101"/>
      <c r="C502" s="292">
        <v>2018</v>
      </c>
      <c r="D502" s="292"/>
      <c r="E502" s="105" t="s">
        <v>598</v>
      </c>
      <c r="F502" s="293" t="s">
        <v>597</v>
      </c>
      <c r="G502" s="293"/>
      <c r="H502" s="293"/>
      <c r="I502" s="105" t="s">
        <v>450</v>
      </c>
      <c r="J502" s="293" t="s">
        <v>17</v>
      </c>
      <c r="K502" s="293"/>
      <c r="L502" s="106" t="s">
        <v>29</v>
      </c>
      <c r="M502" s="106">
        <v>4</v>
      </c>
      <c r="N502" s="292" t="s">
        <v>19</v>
      </c>
      <c r="O502" s="292"/>
      <c r="P502" s="292"/>
      <c r="Q502" s="106" t="s">
        <v>18</v>
      </c>
      <c r="U502" s="122">
        <v>1000</v>
      </c>
      <c r="W502" s="122">
        <f t="shared" si="7"/>
        <v>1000</v>
      </c>
    </row>
    <row r="503" spans="1:256" ht="31.2" customHeight="1">
      <c r="A503" s="116"/>
      <c r="B503" s="117"/>
      <c r="C503" s="294">
        <v>2018</v>
      </c>
      <c r="D503" s="294"/>
      <c r="E503" s="118" t="s">
        <v>596</v>
      </c>
      <c r="F503" s="295" t="s">
        <v>595</v>
      </c>
      <c r="G503" s="295"/>
      <c r="H503" s="295"/>
      <c r="I503" s="118" t="s">
        <v>450</v>
      </c>
      <c r="J503" s="295" t="s">
        <v>17</v>
      </c>
      <c r="K503" s="295"/>
      <c r="L503" s="119" t="s">
        <v>18</v>
      </c>
      <c r="M503" s="119">
        <v>3</v>
      </c>
      <c r="N503" s="294" t="s">
        <v>19</v>
      </c>
      <c r="O503" s="294"/>
      <c r="P503" s="294"/>
      <c r="Q503" s="119" t="s">
        <v>18</v>
      </c>
      <c r="R503" s="120"/>
      <c r="S503" s="120"/>
      <c r="T503" s="120"/>
      <c r="U503" s="120"/>
      <c r="V503" s="120"/>
      <c r="W503" s="120">
        <f t="shared" si="7"/>
        <v>0</v>
      </c>
      <c r="X503" s="116"/>
      <c r="Y503" s="116"/>
      <c r="Z503" s="116"/>
      <c r="AA503" s="116"/>
      <c r="AB503" s="116"/>
      <c r="AC503" s="116"/>
      <c r="AD503" s="116"/>
      <c r="AE503" s="116"/>
      <c r="AF503" s="116"/>
      <c r="AG503" s="116"/>
      <c r="AH503" s="116"/>
      <c r="AI503" s="116"/>
      <c r="AJ503" s="116"/>
      <c r="AK503" s="116"/>
      <c r="AL503" s="116"/>
      <c r="AM503" s="116"/>
      <c r="AN503" s="116"/>
      <c r="AO503" s="116"/>
      <c r="AP503" s="116"/>
      <c r="AQ503" s="116"/>
      <c r="AR503" s="116"/>
      <c r="AS503" s="116"/>
      <c r="AT503" s="116"/>
      <c r="AU503" s="116"/>
      <c r="AV503" s="116"/>
      <c r="AW503" s="116"/>
      <c r="AX503" s="116"/>
      <c r="AY503" s="116"/>
      <c r="AZ503" s="116"/>
      <c r="BA503" s="116"/>
      <c r="BB503" s="116"/>
      <c r="BC503" s="116"/>
      <c r="BD503" s="116"/>
      <c r="BE503" s="116"/>
      <c r="BF503" s="116"/>
      <c r="BG503" s="116"/>
      <c r="BH503" s="116"/>
      <c r="BI503" s="116"/>
      <c r="BJ503" s="116"/>
      <c r="BK503" s="116"/>
      <c r="BL503" s="116"/>
      <c r="BM503" s="116"/>
      <c r="BN503" s="116"/>
      <c r="BO503" s="116"/>
      <c r="BP503" s="116"/>
      <c r="BQ503" s="116"/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6"/>
      <c r="CB503" s="116"/>
      <c r="CC503" s="116"/>
      <c r="CD503" s="116"/>
      <c r="CE503" s="116"/>
      <c r="CF503" s="116"/>
      <c r="CG503" s="116"/>
      <c r="CH503" s="116"/>
      <c r="CI503" s="116"/>
      <c r="CJ503" s="116"/>
      <c r="CK503" s="116"/>
      <c r="CL503" s="116"/>
      <c r="CM503" s="116"/>
      <c r="CN503" s="116"/>
      <c r="CO503" s="116"/>
      <c r="CP503" s="116"/>
      <c r="CQ503" s="116"/>
      <c r="CR503" s="116"/>
      <c r="CS503" s="116"/>
      <c r="CT503" s="116"/>
      <c r="CU503" s="116"/>
      <c r="CV503" s="116"/>
      <c r="CW503" s="116"/>
      <c r="CX503" s="116"/>
      <c r="CY503" s="116"/>
      <c r="CZ503" s="116"/>
      <c r="DA503" s="116"/>
      <c r="DB503" s="116"/>
      <c r="DC503" s="116"/>
      <c r="DD503" s="116"/>
      <c r="DE503" s="116"/>
      <c r="DF503" s="116"/>
      <c r="DG503" s="116"/>
      <c r="DH503" s="116"/>
      <c r="DI503" s="116"/>
      <c r="DJ503" s="116"/>
      <c r="DK503" s="116"/>
      <c r="DL503" s="116"/>
      <c r="DM503" s="116"/>
      <c r="DN503" s="116"/>
      <c r="DO503" s="116"/>
      <c r="DP503" s="116"/>
      <c r="DQ503" s="116"/>
      <c r="DR503" s="116"/>
      <c r="DS503" s="116"/>
      <c r="DT503" s="116"/>
      <c r="DU503" s="116"/>
      <c r="DV503" s="116"/>
      <c r="DW503" s="116"/>
      <c r="DX503" s="116"/>
      <c r="DY503" s="116"/>
      <c r="DZ503" s="116"/>
      <c r="EA503" s="116"/>
      <c r="EB503" s="116"/>
      <c r="EC503" s="116"/>
      <c r="ED503" s="116"/>
      <c r="EE503" s="116"/>
      <c r="EF503" s="116"/>
      <c r="EG503" s="116"/>
      <c r="EH503" s="116"/>
      <c r="EI503" s="116"/>
      <c r="EJ503" s="116"/>
      <c r="EK503" s="116"/>
      <c r="EL503" s="116"/>
      <c r="EM503" s="116"/>
      <c r="EN503" s="116"/>
      <c r="EO503" s="116"/>
      <c r="EP503" s="116"/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6"/>
      <c r="FA503" s="116"/>
      <c r="FB503" s="116"/>
      <c r="FC503" s="116"/>
      <c r="FD503" s="116"/>
      <c r="FE503" s="116"/>
      <c r="FF503" s="116"/>
      <c r="FG503" s="116"/>
      <c r="FH503" s="116"/>
      <c r="FI503" s="116"/>
      <c r="FJ503" s="116"/>
      <c r="FK503" s="116"/>
      <c r="FL503" s="116"/>
      <c r="FM503" s="116"/>
      <c r="FN503" s="116"/>
      <c r="FO503" s="116"/>
      <c r="FP503" s="116"/>
      <c r="FQ503" s="116"/>
      <c r="FR503" s="116"/>
      <c r="FS503" s="116"/>
      <c r="FT503" s="116"/>
      <c r="FU503" s="116"/>
      <c r="FV503" s="116"/>
      <c r="FW503" s="116"/>
      <c r="FX503" s="116"/>
      <c r="FY503" s="116"/>
      <c r="FZ503" s="116"/>
      <c r="GA503" s="116"/>
      <c r="GB503" s="116"/>
      <c r="GC503" s="116"/>
      <c r="GD503" s="116"/>
      <c r="GE503" s="116"/>
      <c r="GF503" s="116"/>
      <c r="GG503" s="116"/>
      <c r="GH503" s="116"/>
      <c r="GI503" s="116"/>
      <c r="GJ503" s="116"/>
      <c r="GK503" s="116"/>
      <c r="GL503" s="116"/>
      <c r="GM503" s="116"/>
      <c r="GN503" s="116"/>
      <c r="GO503" s="116"/>
      <c r="GP503" s="116"/>
      <c r="GQ503" s="116"/>
      <c r="GR503" s="116"/>
      <c r="GS503" s="116"/>
      <c r="GT503" s="116"/>
      <c r="GU503" s="116"/>
      <c r="GV503" s="116"/>
      <c r="GW503" s="116"/>
      <c r="GX503" s="116"/>
      <c r="GY503" s="116"/>
      <c r="GZ503" s="116"/>
      <c r="HA503" s="116"/>
      <c r="HB503" s="116"/>
      <c r="HC503" s="116"/>
      <c r="HD503" s="116"/>
      <c r="HE503" s="116"/>
      <c r="HF503" s="116"/>
      <c r="HG503" s="116"/>
      <c r="HH503" s="116"/>
      <c r="HI503" s="116"/>
      <c r="HJ503" s="116"/>
      <c r="HK503" s="116"/>
      <c r="HL503" s="116"/>
      <c r="HM503" s="116"/>
      <c r="HN503" s="116"/>
      <c r="HO503" s="116"/>
      <c r="HP503" s="116"/>
      <c r="HQ503" s="116"/>
      <c r="HR503" s="116"/>
      <c r="HS503" s="116"/>
      <c r="HT503" s="116"/>
      <c r="HU503" s="116"/>
      <c r="HV503" s="116"/>
      <c r="HW503" s="116"/>
      <c r="HX503" s="116"/>
      <c r="HY503" s="116"/>
      <c r="HZ503" s="116"/>
      <c r="IA503" s="116"/>
      <c r="IB503" s="116"/>
      <c r="IC503" s="116"/>
      <c r="ID503" s="116"/>
      <c r="IE503" s="116"/>
      <c r="IF503" s="116"/>
      <c r="IG503" s="116"/>
      <c r="IH503" s="116"/>
      <c r="II503" s="116"/>
      <c r="IJ503" s="116"/>
      <c r="IK503" s="116"/>
      <c r="IL503" s="116"/>
      <c r="IM503" s="116"/>
      <c r="IN503" s="116"/>
      <c r="IO503" s="116"/>
      <c r="IP503" s="116"/>
      <c r="IQ503" s="116"/>
      <c r="IR503" s="116"/>
      <c r="IS503" s="116"/>
      <c r="IT503" s="116"/>
      <c r="IU503" s="116"/>
      <c r="IV503" s="116"/>
    </row>
    <row r="504" spans="1:256" ht="31.2" customHeight="1">
      <c r="B504" s="101"/>
      <c r="C504" s="292">
        <v>2018</v>
      </c>
      <c r="D504" s="292"/>
      <c r="E504" s="105" t="s">
        <v>594</v>
      </c>
      <c r="F504" s="293" t="s">
        <v>593</v>
      </c>
      <c r="G504" s="293"/>
      <c r="H504" s="293"/>
      <c r="I504" s="105" t="s">
        <v>450</v>
      </c>
      <c r="J504" s="293" t="s">
        <v>17</v>
      </c>
      <c r="K504" s="293"/>
      <c r="L504" s="106" t="s">
        <v>29</v>
      </c>
      <c r="M504" s="106">
        <v>4</v>
      </c>
      <c r="N504" s="292" t="s">
        <v>19</v>
      </c>
      <c r="O504" s="292"/>
      <c r="P504" s="292"/>
      <c r="Q504" s="106" t="s">
        <v>18</v>
      </c>
      <c r="W504" s="122">
        <f t="shared" si="7"/>
        <v>0</v>
      </c>
    </row>
    <row r="505" spans="1:256" ht="31.2" customHeight="1">
      <c r="B505" s="101"/>
      <c r="C505" s="292">
        <v>2018</v>
      </c>
      <c r="D505" s="292"/>
      <c r="E505" s="105" t="s">
        <v>592</v>
      </c>
      <c r="F505" s="293" t="s">
        <v>591</v>
      </c>
      <c r="G505" s="293"/>
      <c r="H505" s="293"/>
      <c r="I505" s="105" t="s">
        <v>450</v>
      </c>
      <c r="J505" s="293" t="s">
        <v>17</v>
      </c>
      <c r="K505" s="293"/>
      <c r="L505" s="106" t="s">
        <v>29</v>
      </c>
      <c r="M505" s="106">
        <v>4</v>
      </c>
      <c r="N505" s="292" t="s">
        <v>19</v>
      </c>
      <c r="O505" s="292"/>
      <c r="P505" s="292"/>
      <c r="Q505" s="106" t="s">
        <v>18</v>
      </c>
      <c r="W505" s="122">
        <f t="shared" si="7"/>
        <v>0</v>
      </c>
    </row>
    <row r="506" spans="1:256" ht="31.2" customHeight="1">
      <c r="B506" s="101"/>
      <c r="C506" s="292">
        <v>2018</v>
      </c>
      <c r="D506" s="292"/>
      <c r="E506" s="105" t="s">
        <v>590</v>
      </c>
      <c r="F506" s="293" t="s">
        <v>589</v>
      </c>
      <c r="G506" s="293"/>
      <c r="H506" s="293"/>
      <c r="I506" s="105" t="s">
        <v>450</v>
      </c>
      <c r="J506" s="293" t="s">
        <v>17</v>
      </c>
      <c r="K506" s="293"/>
      <c r="L506" s="106" t="s">
        <v>29</v>
      </c>
      <c r="M506" s="106">
        <v>4</v>
      </c>
      <c r="N506" s="292" t="s">
        <v>19</v>
      </c>
      <c r="O506" s="292"/>
      <c r="P506" s="292"/>
      <c r="Q506" s="106" t="s">
        <v>18</v>
      </c>
      <c r="W506" s="122">
        <f t="shared" si="7"/>
        <v>0</v>
      </c>
    </row>
    <row r="507" spans="1:256" ht="31.2" customHeight="1">
      <c r="A507" s="116"/>
      <c r="B507" s="117"/>
      <c r="C507" s="294">
        <v>2018</v>
      </c>
      <c r="D507" s="294"/>
      <c r="E507" s="118" t="s">
        <v>588</v>
      </c>
      <c r="F507" s="295" t="s">
        <v>587</v>
      </c>
      <c r="G507" s="295"/>
      <c r="H507" s="295"/>
      <c r="I507" s="118" t="s">
        <v>450</v>
      </c>
      <c r="J507" s="295" t="s">
        <v>17</v>
      </c>
      <c r="K507" s="295"/>
      <c r="L507" s="119" t="s">
        <v>18</v>
      </c>
      <c r="M507" s="119">
        <v>3</v>
      </c>
      <c r="N507" s="294" t="s">
        <v>19</v>
      </c>
      <c r="O507" s="294"/>
      <c r="P507" s="294"/>
      <c r="Q507" s="119" t="s">
        <v>18</v>
      </c>
      <c r="R507" s="120"/>
      <c r="S507" s="120"/>
      <c r="T507" s="120"/>
      <c r="U507" s="120"/>
      <c r="V507" s="120"/>
      <c r="W507" s="120">
        <f t="shared" si="7"/>
        <v>0</v>
      </c>
      <c r="X507" s="116"/>
      <c r="Y507" s="116"/>
      <c r="Z507" s="116"/>
      <c r="AA507" s="116"/>
      <c r="AB507" s="116"/>
      <c r="AC507" s="116"/>
      <c r="AD507" s="116"/>
      <c r="AE507" s="116"/>
      <c r="AF507" s="116"/>
      <c r="AG507" s="116"/>
      <c r="AH507" s="116"/>
      <c r="AI507" s="116"/>
      <c r="AJ507" s="116"/>
      <c r="AK507" s="116"/>
      <c r="AL507" s="116"/>
      <c r="AM507" s="116"/>
      <c r="AN507" s="116"/>
      <c r="AO507" s="116"/>
      <c r="AP507" s="116"/>
      <c r="AQ507" s="116"/>
      <c r="AR507" s="116"/>
      <c r="AS507" s="116"/>
      <c r="AT507" s="116"/>
      <c r="AU507" s="116"/>
      <c r="AV507" s="116"/>
      <c r="AW507" s="116"/>
      <c r="AX507" s="116"/>
      <c r="AY507" s="116"/>
      <c r="AZ507" s="116"/>
      <c r="BA507" s="116"/>
      <c r="BB507" s="116"/>
      <c r="BC507" s="116"/>
      <c r="BD507" s="116"/>
      <c r="BE507" s="116"/>
      <c r="BF507" s="116"/>
      <c r="BG507" s="116"/>
      <c r="BH507" s="116"/>
      <c r="BI507" s="116"/>
      <c r="BJ507" s="116"/>
      <c r="BK507" s="116"/>
      <c r="BL507" s="116"/>
      <c r="BM507" s="116"/>
      <c r="BN507" s="116"/>
      <c r="BO507" s="116"/>
      <c r="BP507" s="116"/>
      <c r="BQ507" s="116"/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6"/>
      <c r="CB507" s="116"/>
      <c r="CC507" s="116"/>
      <c r="CD507" s="116"/>
      <c r="CE507" s="116"/>
      <c r="CF507" s="116"/>
      <c r="CG507" s="116"/>
      <c r="CH507" s="116"/>
      <c r="CI507" s="116"/>
      <c r="CJ507" s="116"/>
      <c r="CK507" s="116"/>
      <c r="CL507" s="116"/>
      <c r="CM507" s="116"/>
      <c r="CN507" s="116"/>
      <c r="CO507" s="116"/>
      <c r="CP507" s="116"/>
      <c r="CQ507" s="116"/>
      <c r="CR507" s="116"/>
      <c r="CS507" s="116"/>
      <c r="CT507" s="116"/>
      <c r="CU507" s="116"/>
      <c r="CV507" s="116"/>
      <c r="CW507" s="116"/>
      <c r="CX507" s="116"/>
      <c r="CY507" s="116"/>
      <c r="CZ507" s="116"/>
      <c r="DA507" s="116"/>
      <c r="DB507" s="116"/>
      <c r="DC507" s="116"/>
      <c r="DD507" s="116"/>
      <c r="DE507" s="116"/>
      <c r="DF507" s="116"/>
      <c r="DG507" s="116"/>
      <c r="DH507" s="116"/>
      <c r="DI507" s="116"/>
      <c r="DJ507" s="116"/>
      <c r="DK507" s="116"/>
      <c r="DL507" s="116"/>
      <c r="DM507" s="116"/>
      <c r="DN507" s="116"/>
      <c r="DO507" s="116"/>
      <c r="DP507" s="116"/>
      <c r="DQ507" s="116"/>
      <c r="DR507" s="116"/>
      <c r="DS507" s="116"/>
      <c r="DT507" s="116"/>
      <c r="DU507" s="116"/>
      <c r="DV507" s="116"/>
      <c r="DW507" s="116"/>
      <c r="DX507" s="116"/>
      <c r="DY507" s="116"/>
      <c r="DZ507" s="116"/>
      <c r="EA507" s="116"/>
      <c r="EB507" s="116"/>
      <c r="EC507" s="116"/>
      <c r="ED507" s="116"/>
      <c r="EE507" s="116"/>
      <c r="EF507" s="116"/>
      <c r="EG507" s="116"/>
      <c r="EH507" s="116"/>
      <c r="EI507" s="116"/>
      <c r="EJ507" s="116"/>
      <c r="EK507" s="116"/>
      <c r="EL507" s="116"/>
      <c r="EM507" s="116"/>
      <c r="EN507" s="116"/>
      <c r="EO507" s="116"/>
      <c r="EP507" s="116"/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6"/>
      <c r="FA507" s="116"/>
      <c r="FB507" s="116"/>
      <c r="FC507" s="116"/>
      <c r="FD507" s="116"/>
      <c r="FE507" s="116"/>
      <c r="FF507" s="116"/>
      <c r="FG507" s="116"/>
      <c r="FH507" s="116"/>
      <c r="FI507" s="116"/>
      <c r="FJ507" s="116"/>
      <c r="FK507" s="116"/>
      <c r="FL507" s="116"/>
      <c r="FM507" s="116"/>
      <c r="FN507" s="116"/>
      <c r="FO507" s="116"/>
      <c r="FP507" s="116"/>
      <c r="FQ507" s="116"/>
      <c r="FR507" s="116"/>
      <c r="FS507" s="116"/>
      <c r="FT507" s="116"/>
      <c r="FU507" s="116"/>
      <c r="FV507" s="116"/>
      <c r="FW507" s="116"/>
      <c r="FX507" s="116"/>
      <c r="FY507" s="116"/>
      <c r="FZ507" s="116"/>
      <c r="GA507" s="116"/>
      <c r="GB507" s="116"/>
      <c r="GC507" s="116"/>
      <c r="GD507" s="116"/>
      <c r="GE507" s="116"/>
      <c r="GF507" s="116"/>
      <c r="GG507" s="116"/>
      <c r="GH507" s="116"/>
      <c r="GI507" s="116"/>
      <c r="GJ507" s="116"/>
      <c r="GK507" s="116"/>
      <c r="GL507" s="116"/>
      <c r="GM507" s="116"/>
      <c r="GN507" s="116"/>
      <c r="GO507" s="116"/>
      <c r="GP507" s="116"/>
      <c r="GQ507" s="116"/>
      <c r="GR507" s="116"/>
      <c r="GS507" s="116"/>
      <c r="GT507" s="116"/>
      <c r="GU507" s="116"/>
      <c r="GV507" s="116"/>
      <c r="GW507" s="116"/>
      <c r="GX507" s="116"/>
      <c r="GY507" s="116"/>
      <c r="GZ507" s="116"/>
      <c r="HA507" s="116"/>
      <c r="HB507" s="116"/>
      <c r="HC507" s="116"/>
      <c r="HD507" s="116"/>
      <c r="HE507" s="116"/>
      <c r="HF507" s="116"/>
      <c r="HG507" s="116"/>
      <c r="HH507" s="116"/>
      <c r="HI507" s="116"/>
      <c r="HJ507" s="116"/>
      <c r="HK507" s="116"/>
      <c r="HL507" s="116"/>
      <c r="HM507" s="116"/>
      <c r="HN507" s="116"/>
      <c r="HO507" s="116"/>
      <c r="HP507" s="116"/>
      <c r="HQ507" s="116"/>
      <c r="HR507" s="116"/>
      <c r="HS507" s="116"/>
      <c r="HT507" s="116"/>
      <c r="HU507" s="116"/>
      <c r="HV507" s="116"/>
      <c r="HW507" s="116"/>
      <c r="HX507" s="116"/>
      <c r="HY507" s="116"/>
      <c r="HZ507" s="116"/>
      <c r="IA507" s="116"/>
      <c r="IB507" s="116"/>
      <c r="IC507" s="116"/>
      <c r="ID507" s="116"/>
      <c r="IE507" s="116"/>
      <c r="IF507" s="116"/>
      <c r="IG507" s="116"/>
      <c r="IH507" s="116"/>
      <c r="II507" s="116"/>
      <c r="IJ507" s="116"/>
      <c r="IK507" s="116"/>
      <c r="IL507" s="116"/>
      <c r="IM507" s="116"/>
      <c r="IN507" s="116"/>
      <c r="IO507" s="116"/>
      <c r="IP507" s="116"/>
      <c r="IQ507" s="116"/>
      <c r="IR507" s="116"/>
      <c r="IS507" s="116"/>
      <c r="IT507" s="116"/>
      <c r="IU507" s="116"/>
      <c r="IV507" s="116"/>
    </row>
    <row r="508" spans="1:256" ht="31.2" customHeight="1">
      <c r="B508" s="101"/>
      <c r="C508" s="292">
        <v>2018</v>
      </c>
      <c r="D508" s="292"/>
      <c r="E508" s="105" t="s">
        <v>586</v>
      </c>
      <c r="F508" s="293" t="s">
        <v>585</v>
      </c>
      <c r="G508" s="293"/>
      <c r="H508" s="293"/>
      <c r="I508" s="105" t="s">
        <v>450</v>
      </c>
      <c r="J508" s="293" t="s">
        <v>17</v>
      </c>
      <c r="K508" s="293"/>
      <c r="L508" s="106" t="s">
        <v>29</v>
      </c>
      <c r="M508" s="106">
        <v>4</v>
      </c>
      <c r="N508" s="292" t="s">
        <v>19</v>
      </c>
      <c r="O508" s="292"/>
      <c r="P508" s="292"/>
      <c r="Q508" s="106" t="s">
        <v>18</v>
      </c>
      <c r="W508" s="122">
        <f t="shared" si="7"/>
        <v>0</v>
      </c>
    </row>
    <row r="509" spans="1:256" ht="31.2" customHeight="1">
      <c r="B509" s="101"/>
      <c r="C509" s="292">
        <v>2018</v>
      </c>
      <c r="D509" s="292"/>
      <c r="E509" s="105" t="s">
        <v>584</v>
      </c>
      <c r="F509" s="293" t="s">
        <v>583</v>
      </c>
      <c r="G509" s="293"/>
      <c r="H509" s="293"/>
      <c r="I509" s="105" t="s">
        <v>450</v>
      </c>
      <c r="J509" s="293" t="s">
        <v>17</v>
      </c>
      <c r="K509" s="293"/>
      <c r="L509" s="106" t="s">
        <v>29</v>
      </c>
      <c r="M509" s="106">
        <v>4</v>
      </c>
      <c r="N509" s="292" t="s">
        <v>19</v>
      </c>
      <c r="O509" s="292"/>
      <c r="P509" s="292"/>
      <c r="Q509" s="106" t="s">
        <v>18</v>
      </c>
      <c r="W509" s="122">
        <f t="shared" si="7"/>
        <v>0</v>
      </c>
    </row>
    <row r="510" spans="1:256" ht="31.2" customHeight="1">
      <c r="B510" s="101"/>
      <c r="C510" s="292">
        <v>2018</v>
      </c>
      <c r="D510" s="292"/>
      <c r="E510" s="105" t="s">
        <v>582</v>
      </c>
      <c r="F510" s="293" t="s">
        <v>581</v>
      </c>
      <c r="G510" s="293"/>
      <c r="H510" s="293"/>
      <c r="I510" s="105" t="s">
        <v>450</v>
      </c>
      <c r="J510" s="293" t="s">
        <v>17</v>
      </c>
      <c r="K510" s="293"/>
      <c r="L510" s="106" t="s">
        <v>29</v>
      </c>
      <c r="M510" s="106">
        <v>4</v>
      </c>
      <c r="N510" s="292" t="s">
        <v>19</v>
      </c>
      <c r="O510" s="292"/>
      <c r="P510" s="292"/>
      <c r="Q510" s="106" t="s">
        <v>18</v>
      </c>
      <c r="W510" s="122">
        <f t="shared" si="7"/>
        <v>0</v>
      </c>
    </row>
    <row r="511" spans="1:256" ht="31.2" customHeight="1">
      <c r="A511" s="113"/>
      <c r="B511" s="114"/>
      <c r="C511" s="289">
        <v>2018</v>
      </c>
      <c r="D511" s="289"/>
      <c r="E511" s="110" t="s">
        <v>580</v>
      </c>
      <c r="F511" s="290" t="s">
        <v>579</v>
      </c>
      <c r="G511" s="290"/>
      <c r="H511" s="290"/>
      <c r="I511" s="110" t="s">
        <v>450</v>
      </c>
      <c r="J511" s="290" t="s">
        <v>17</v>
      </c>
      <c r="K511" s="290"/>
      <c r="L511" s="111" t="s">
        <v>18</v>
      </c>
      <c r="M511" s="111">
        <v>2</v>
      </c>
      <c r="N511" s="289" t="s">
        <v>19</v>
      </c>
      <c r="O511" s="289"/>
      <c r="P511" s="289"/>
      <c r="Q511" s="111" t="s">
        <v>18</v>
      </c>
      <c r="R511" s="115"/>
      <c r="S511" s="115"/>
      <c r="T511" s="115"/>
      <c r="U511" s="115"/>
      <c r="V511" s="115"/>
      <c r="W511" s="115">
        <f t="shared" si="7"/>
        <v>0</v>
      </c>
      <c r="X511" s="113"/>
      <c r="Y511" s="113"/>
      <c r="Z511" s="113"/>
      <c r="AA511" s="113"/>
      <c r="AB511" s="113"/>
      <c r="AC511" s="113"/>
      <c r="AD511" s="113"/>
      <c r="AE511" s="113"/>
      <c r="AF511" s="113"/>
      <c r="AG511" s="113"/>
      <c r="AH511" s="113"/>
      <c r="AI511" s="113"/>
      <c r="AJ511" s="113"/>
      <c r="AK511" s="113"/>
      <c r="AL511" s="113"/>
      <c r="AM511" s="113"/>
      <c r="AN511" s="113"/>
      <c r="AO511" s="113"/>
      <c r="AP511" s="113"/>
      <c r="AQ511" s="113"/>
      <c r="AR511" s="113"/>
      <c r="AS511" s="113"/>
      <c r="AT511" s="113"/>
      <c r="AU511" s="113"/>
      <c r="AV511" s="113"/>
      <c r="AW511" s="113"/>
      <c r="AX511" s="113"/>
      <c r="AY511" s="113"/>
      <c r="AZ511" s="113"/>
      <c r="BA511" s="113"/>
      <c r="BB511" s="113"/>
      <c r="BC511" s="113"/>
      <c r="BD511" s="113"/>
      <c r="BE511" s="113"/>
      <c r="BF511" s="113"/>
      <c r="BG511" s="113"/>
      <c r="BH511" s="113"/>
      <c r="BI511" s="113"/>
      <c r="BJ511" s="113"/>
      <c r="BK511" s="113"/>
      <c r="BL511" s="113"/>
      <c r="BM511" s="113"/>
      <c r="BN511" s="113"/>
      <c r="BO511" s="113"/>
      <c r="BP511" s="113"/>
      <c r="BQ511" s="113"/>
      <c r="BR511" s="113"/>
      <c r="BS511" s="113"/>
      <c r="BT511" s="113"/>
      <c r="BU511" s="113"/>
      <c r="BV511" s="113"/>
      <c r="BW511" s="113"/>
      <c r="BX511" s="113"/>
      <c r="BY511" s="113"/>
      <c r="BZ511" s="113"/>
      <c r="CA511" s="113"/>
      <c r="CB511" s="113"/>
      <c r="CC511" s="113"/>
      <c r="CD511" s="113"/>
      <c r="CE511" s="113"/>
      <c r="CF511" s="113"/>
      <c r="CG511" s="113"/>
      <c r="CH511" s="113"/>
      <c r="CI511" s="113"/>
      <c r="CJ511" s="113"/>
      <c r="CK511" s="113"/>
      <c r="CL511" s="113"/>
      <c r="CM511" s="113"/>
      <c r="CN511" s="113"/>
      <c r="CO511" s="113"/>
      <c r="CP511" s="113"/>
      <c r="CQ511" s="113"/>
      <c r="CR511" s="113"/>
      <c r="CS511" s="113"/>
      <c r="CT511" s="113"/>
      <c r="CU511" s="113"/>
      <c r="CV511" s="113"/>
      <c r="CW511" s="113"/>
      <c r="CX511" s="113"/>
      <c r="CY511" s="113"/>
      <c r="CZ511" s="113"/>
      <c r="DA511" s="113"/>
      <c r="DB511" s="113"/>
      <c r="DC511" s="113"/>
      <c r="DD511" s="113"/>
      <c r="DE511" s="113"/>
      <c r="DF511" s="113"/>
      <c r="DG511" s="113"/>
      <c r="DH511" s="113"/>
      <c r="DI511" s="113"/>
      <c r="DJ511" s="113"/>
      <c r="DK511" s="113"/>
      <c r="DL511" s="113"/>
      <c r="DM511" s="113"/>
      <c r="DN511" s="113"/>
      <c r="DO511" s="113"/>
      <c r="DP511" s="113"/>
      <c r="DQ511" s="113"/>
      <c r="DR511" s="113"/>
      <c r="DS511" s="113"/>
      <c r="DT511" s="113"/>
      <c r="DU511" s="113"/>
      <c r="DV511" s="113"/>
      <c r="DW511" s="113"/>
      <c r="DX511" s="113"/>
      <c r="DY511" s="113"/>
      <c r="DZ511" s="113"/>
      <c r="EA511" s="113"/>
      <c r="EB511" s="113"/>
      <c r="EC511" s="113"/>
      <c r="ED511" s="113"/>
      <c r="EE511" s="113"/>
      <c r="EF511" s="113"/>
      <c r="EG511" s="113"/>
      <c r="EH511" s="113"/>
      <c r="EI511" s="113"/>
      <c r="EJ511" s="113"/>
      <c r="EK511" s="113"/>
      <c r="EL511" s="113"/>
      <c r="EM511" s="113"/>
      <c r="EN511" s="113"/>
      <c r="EO511" s="113"/>
      <c r="EP511" s="113"/>
      <c r="EQ511" s="113"/>
      <c r="ER511" s="113"/>
      <c r="ES511" s="113"/>
      <c r="ET511" s="113"/>
      <c r="EU511" s="113"/>
      <c r="EV511" s="113"/>
      <c r="EW511" s="113"/>
      <c r="EX511" s="113"/>
      <c r="EY511" s="113"/>
      <c r="EZ511" s="113"/>
      <c r="FA511" s="113"/>
      <c r="FB511" s="113"/>
      <c r="FC511" s="113"/>
      <c r="FD511" s="113"/>
      <c r="FE511" s="113"/>
      <c r="FF511" s="113"/>
      <c r="FG511" s="113"/>
      <c r="FH511" s="113"/>
      <c r="FI511" s="113"/>
      <c r="FJ511" s="113"/>
      <c r="FK511" s="113"/>
      <c r="FL511" s="113"/>
      <c r="FM511" s="113"/>
      <c r="FN511" s="113"/>
      <c r="FO511" s="113"/>
      <c r="FP511" s="113"/>
      <c r="FQ511" s="113"/>
      <c r="FR511" s="113"/>
      <c r="FS511" s="113"/>
      <c r="FT511" s="113"/>
      <c r="FU511" s="113"/>
      <c r="FV511" s="113"/>
      <c r="FW511" s="113"/>
      <c r="FX511" s="113"/>
      <c r="FY511" s="113"/>
      <c r="FZ511" s="113"/>
      <c r="GA511" s="113"/>
      <c r="GB511" s="113"/>
      <c r="GC511" s="113"/>
      <c r="GD511" s="113"/>
      <c r="GE511" s="113"/>
      <c r="GF511" s="113"/>
      <c r="GG511" s="113"/>
      <c r="GH511" s="113"/>
      <c r="GI511" s="113"/>
      <c r="GJ511" s="113"/>
      <c r="GK511" s="113"/>
      <c r="GL511" s="113"/>
      <c r="GM511" s="113"/>
      <c r="GN511" s="113"/>
      <c r="GO511" s="113"/>
      <c r="GP511" s="113"/>
      <c r="GQ511" s="113"/>
      <c r="GR511" s="113"/>
      <c r="GS511" s="113"/>
      <c r="GT511" s="113"/>
      <c r="GU511" s="113"/>
      <c r="GV511" s="113"/>
      <c r="GW511" s="113"/>
      <c r="GX511" s="113"/>
      <c r="GY511" s="113"/>
      <c r="GZ511" s="113"/>
      <c r="HA511" s="113"/>
      <c r="HB511" s="113"/>
      <c r="HC511" s="113"/>
      <c r="HD511" s="113"/>
      <c r="HE511" s="113"/>
      <c r="HF511" s="113"/>
      <c r="HG511" s="113"/>
      <c r="HH511" s="113"/>
      <c r="HI511" s="113"/>
      <c r="HJ511" s="113"/>
      <c r="HK511" s="113"/>
      <c r="HL511" s="113"/>
      <c r="HM511" s="113"/>
      <c r="HN511" s="113"/>
      <c r="HO511" s="113"/>
      <c r="HP511" s="113"/>
      <c r="HQ511" s="113"/>
      <c r="HR511" s="113"/>
      <c r="HS511" s="113"/>
      <c r="HT511" s="113"/>
      <c r="HU511" s="113"/>
      <c r="HV511" s="113"/>
      <c r="HW511" s="113"/>
      <c r="HX511" s="113"/>
      <c r="HY511" s="113"/>
      <c r="HZ511" s="113"/>
      <c r="IA511" s="113"/>
      <c r="IB511" s="113"/>
      <c r="IC511" s="113"/>
      <c r="ID511" s="113"/>
      <c r="IE511" s="113"/>
      <c r="IF511" s="113"/>
      <c r="IG511" s="113"/>
      <c r="IH511" s="113"/>
      <c r="II511" s="113"/>
      <c r="IJ511" s="113"/>
      <c r="IK511" s="113"/>
      <c r="IL511" s="113"/>
      <c r="IM511" s="113"/>
      <c r="IN511" s="113"/>
      <c r="IO511" s="113"/>
      <c r="IP511" s="113"/>
      <c r="IQ511" s="113"/>
      <c r="IR511" s="113"/>
      <c r="IS511" s="113"/>
      <c r="IT511" s="113"/>
      <c r="IU511" s="113"/>
      <c r="IV511" s="113"/>
    </row>
    <row r="512" spans="1:256" ht="31.2" customHeight="1">
      <c r="A512" s="116"/>
      <c r="B512" s="117"/>
      <c r="C512" s="294">
        <v>2018</v>
      </c>
      <c r="D512" s="294"/>
      <c r="E512" s="118" t="s">
        <v>578</v>
      </c>
      <c r="F512" s="295" t="s">
        <v>577</v>
      </c>
      <c r="G512" s="295"/>
      <c r="H512" s="295"/>
      <c r="I512" s="118" t="s">
        <v>450</v>
      </c>
      <c r="J512" s="295" t="s">
        <v>17</v>
      </c>
      <c r="K512" s="295"/>
      <c r="L512" s="119" t="s">
        <v>18</v>
      </c>
      <c r="M512" s="119">
        <v>3</v>
      </c>
      <c r="N512" s="294" t="s">
        <v>19</v>
      </c>
      <c r="O512" s="294"/>
      <c r="P512" s="294"/>
      <c r="Q512" s="119" t="s">
        <v>18</v>
      </c>
      <c r="R512" s="120"/>
      <c r="S512" s="120"/>
      <c r="T512" s="120"/>
      <c r="U512" s="120"/>
      <c r="V512" s="120"/>
      <c r="W512" s="120">
        <f t="shared" si="7"/>
        <v>0</v>
      </c>
      <c r="X512" s="116"/>
      <c r="Y512" s="116"/>
      <c r="Z512" s="116"/>
      <c r="AA512" s="116"/>
      <c r="AB512" s="116"/>
      <c r="AC512" s="116"/>
      <c r="AD512" s="116"/>
      <c r="AE512" s="116"/>
      <c r="AF512" s="116"/>
      <c r="AG512" s="116"/>
      <c r="AH512" s="116"/>
      <c r="AI512" s="116"/>
      <c r="AJ512" s="116"/>
      <c r="AK512" s="116"/>
      <c r="AL512" s="116"/>
      <c r="AM512" s="116"/>
      <c r="AN512" s="116"/>
      <c r="AO512" s="116"/>
      <c r="AP512" s="116"/>
      <c r="AQ512" s="116"/>
      <c r="AR512" s="116"/>
      <c r="AS512" s="116"/>
      <c r="AT512" s="116"/>
      <c r="AU512" s="116"/>
      <c r="AV512" s="116"/>
      <c r="AW512" s="116"/>
      <c r="AX512" s="116"/>
      <c r="AY512" s="116"/>
      <c r="AZ512" s="116"/>
      <c r="BA512" s="116"/>
      <c r="BB512" s="116"/>
      <c r="BC512" s="116"/>
      <c r="BD512" s="116"/>
      <c r="BE512" s="116"/>
      <c r="BF512" s="116"/>
      <c r="BG512" s="116"/>
      <c r="BH512" s="116"/>
      <c r="BI512" s="116"/>
      <c r="BJ512" s="116"/>
      <c r="BK512" s="116"/>
      <c r="BL512" s="116"/>
      <c r="BM512" s="116"/>
      <c r="BN512" s="116"/>
      <c r="BO512" s="116"/>
      <c r="BP512" s="116"/>
      <c r="BQ512" s="116"/>
      <c r="BR512" s="116"/>
      <c r="BS512" s="116"/>
      <c r="BT512" s="116"/>
      <c r="BU512" s="116"/>
      <c r="BV512" s="116"/>
      <c r="BW512" s="116"/>
      <c r="BX512" s="116"/>
      <c r="BY512" s="116"/>
      <c r="BZ512" s="116"/>
      <c r="CA512" s="116"/>
      <c r="CB512" s="116"/>
      <c r="CC512" s="116"/>
      <c r="CD512" s="116"/>
      <c r="CE512" s="116"/>
      <c r="CF512" s="116"/>
      <c r="CG512" s="116"/>
      <c r="CH512" s="116"/>
      <c r="CI512" s="116"/>
      <c r="CJ512" s="116"/>
      <c r="CK512" s="116"/>
      <c r="CL512" s="116"/>
      <c r="CM512" s="116"/>
      <c r="CN512" s="116"/>
      <c r="CO512" s="116"/>
      <c r="CP512" s="116"/>
      <c r="CQ512" s="116"/>
      <c r="CR512" s="116"/>
      <c r="CS512" s="116"/>
      <c r="CT512" s="116"/>
      <c r="CU512" s="116"/>
      <c r="CV512" s="116"/>
      <c r="CW512" s="116"/>
      <c r="CX512" s="116"/>
      <c r="CY512" s="116"/>
      <c r="CZ512" s="116"/>
      <c r="DA512" s="116"/>
      <c r="DB512" s="116"/>
      <c r="DC512" s="116"/>
      <c r="DD512" s="116"/>
      <c r="DE512" s="116"/>
      <c r="DF512" s="116"/>
      <c r="DG512" s="116"/>
      <c r="DH512" s="116"/>
      <c r="DI512" s="116"/>
      <c r="DJ512" s="116"/>
      <c r="DK512" s="116"/>
      <c r="DL512" s="116"/>
      <c r="DM512" s="116"/>
      <c r="DN512" s="116"/>
      <c r="DO512" s="116"/>
      <c r="DP512" s="116"/>
      <c r="DQ512" s="116"/>
      <c r="DR512" s="116"/>
      <c r="DS512" s="116"/>
      <c r="DT512" s="116"/>
      <c r="DU512" s="116"/>
      <c r="DV512" s="116"/>
      <c r="DW512" s="116"/>
      <c r="DX512" s="116"/>
      <c r="DY512" s="116"/>
      <c r="DZ512" s="116"/>
      <c r="EA512" s="116"/>
      <c r="EB512" s="116"/>
      <c r="EC512" s="116"/>
      <c r="ED512" s="116"/>
      <c r="EE512" s="116"/>
      <c r="EF512" s="116"/>
      <c r="EG512" s="116"/>
      <c r="EH512" s="116"/>
      <c r="EI512" s="116"/>
      <c r="EJ512" s="116"/>
      <c r="EK512" s="116"/>
      <c r="EL512" s="116"/>
      <c r="EM512" s="116"/>
      <c r="EN512" s="116"/>
      <c r="EO512" s="116"/>
      <c r="EP512" s="116"/>
      <c r="EQ512" s="116"/>
      <c r="ER512" s="116"/>
      <c r="ES512" s="116"/>
      <c r="ET512" s="116"/>
      <c r="EU512" s="116"/>
      <c r="EV512" s="116"/>
      <c r="EW512" s="116"/>
      <c r="EX512" s="116"/>
      <c r="EY512" s="116"/>
      <c r="EZ512" s="116"/>
      <c r="FA512" s="116"/>
      <c r="FB512" s="116"/>
      <c r="FC512" s="116"/>
      <c r="FD512" s="116"/>
      <c r="FE512" s="116"/>
      <c r="FF512" s="116"/>
      <c r="FG512" s="116"/>
      <c r="FH512" s="116"/>
      <c r="FI512" s="116"/>
      <c r="FJ512" s="116"/>
      <c r="FK512" s="116"/>
      <c r="FL512" s="116"/>
      <c r="FM512" s="116"/>
      <c r="FN512" s="116"/>
      <c r="FO512" s="116"/>
      <c r="FP512" s="116"/>
      <c r="FQ512" s="116"/>
      <c r="FR512" s="116"/>
      <c r="FS512" s="116"/>
      <c r="FT512" s="116"/>
      <c r="FU512" s="116"/>
      <c r="FV512" s="116"/>
      <c r="FW512" s="116"/>
      <c r="FX512" s="116"/>
      <c r="FY512" s="116"/>
      <c r="FZ512" s="116"/>
      <c r="GA512" s="116"/>
      <c r="GB512" s="116"/>
      <c r="GC512" s="116"/>
      <c r="GD512" s="116"/>
      <c r="GE512" s="116"/>
      <c r="GF512" s="116"/>
      <c r="GG512" s="116"/>
      <c r="GH512" s="116"/>
      <c r="GI512" s="116"/>
      <c r="GJ512" s="116"/>
      <c r="GK512" s="116"/>
      <c r="GL512" s="116"/>
      <c r="GM512" s="116"/>
      <c r="GN512" s="116"/>
      <c r="GO512" s="116"/>
      <c r="GP512" s="116"/>
      <c r="GQ512" s="116"/>
      <c r="GR512" s="116"/>
      <c r="GS512" s="116"/>
      <c r="GT512" s="116"/>
      <c r="GU512" s="116"/>
      <c r="GV512" s="116"/>
      <c r="GW512" s="116"/>
      <c r="GX512" s="116"/>
      <c r="GY512" s="116"/>
      <c r="GZ512" s="116"/>
      <c r="HA512" s="116"/>
      <c r="HB512" s="116"/>
      <c r="HC512" s="116"/>
      <c r="HD512" s="116"/>
      <c r="HE512" s="116"/>
      <c r="HF512" s="116"/>
      <c r="HG512" s="116"/>
      <c r="HH512" s="116"/>
      <c r="HI512" s="116"/>
      <c r="HJ512" s="116"/>
      <c r="HK512" s="116"/>
      <c r="HL512" s="116"/>
      <c r="HM512" s="116"/>
      <c r="HN512" s="116"/>
      <c r="HO512" s="116"/>
      <c r="HP512" s="116"/>
      <c r="HQ512" s="116"/>
      <c r="HR512" s="116"/>
      <c r="HS512" s="116"/>
      <c r="HT512" s="116"/>
      <c r="HU512" s="116"/>
      <c r="HV512" s="116"/>
      <c r="HW512" s="116"/>
      <c r="HX512" s="116"/>
      <c r="HY512" s="116"/>
      <c r="HZ512" s="116"/>
      <c r="IA512" s="116"/>
      <c r="IB512" s="116"/>
      <c r="IC512" s="116"/>
      <c r="ID512" s="116"/>
      <c r="IE512" s="116"/>
      <c r="IF512" s="116"/>
      <c r="IG512" s="116"/>
      <c r="IH512" s="116"/>
      <c r="II512" s="116"/>
      <c r="IJ512" s="116"/>
      <c r="IK512" s="116"/>
      <c r="IL512" s="116"/>
      <c r="IM512" s="116"/>
      <c r="IN512" s="116"/>
      <c r="IO512" s="116"/>
      <c r="IP512" s="116"/>
      <c r="IQ512" s="116"/>
      <c r="IR512" s="116"/>
      <c r="IS512" s="116"/>
      <c r="IT512" s="116"/>
      <c r="IU512" s="116"/>
      <c r="IV512" s="116"/>
    </row>
    <row r="513" spans="1:256" ht="31.2" customHeight="1">
      <c r="B513" s="101"/>
      <c r="C513" s="292">
        <v>2018</v>
      </c>
      <c r="D513" s="292"/>
      <c r="E513" s="105" t="s">
        <v>576</v>
      </c>
      <c r="F513" s="293" t="s">
        <v>575</v>
      </c>
      <c r="G513" s="293"/>
      <c r="H513" s="293"/>
      <c r="I513" s="105" t="s">
        <v>450</v>
      </c>
      <c r="J513" s="293" t="s">
        <v>17</v>
      </c>
      <c r="K513" s="293"/>
      <c r="L513" s="106" t="s">
        <v>29</v>
      </c>
      <c r="M513" s="106">
        <v>4</v>
      </c>
      <c r="N513" s="292" t="s">
        <v>19</v>
      </c>
      <c r="O513" s="292"/>
      <c r="P513" s="292"/>
      <c r="Q513" s="106" t="s">
        <v>18</v>
      </c>
      <c r="W513" s="122">
        <f t="shared" si="7"/>
        <v>0</v>
      </c>
    </row>
    <row r="514" spans="1:256" ht="31.2" customHeight="1">
      <c r="B514" s="101"/>
      <c r="C514" s="292">
        <v>2018</v>
      </c>
      <c r="D514" s="292"/>
      <c r="E514" s="105" t="s">
        <v>574</v>
      </c>
      <c r="F514" s="293" t="s">
        <v>573</v>
      </c>
      <c r="G514" s="293"/>
      <c r="H514" s="293"/>
      <c r="I514" s="105" t="s">
        <v>450</v>
      </c>
      <c r="J514" s="293" t="s">
        <v>17</v>
      </c>
      <c r="K514" s="293"/>
      <c r="L514" s="106" t="s">
        <v>29</v>
      </c>
      <c r="M514" s="106">
        <v>4</v>
      </c>
      <c r="N514" s="292" t="s">
        <v>19</v>
      </c>
      <c r="O514" s="292"/>
      <c r="P514" s="292"/>
      <c r="Q514" s="106" t="s">
        <v>18</v>
      </c>
      <c r="W514" s="122">
        <f t="shared" si="7"/>
        <v>0</v>
      </c>
    </row>
    <row r="515" spans="1:256" ht="31.2" customHeight="1">
      <c r="A515" s="116"/>
      <c r="B515" s="117"/>
      <c r="C515" s="294">
        <v>2018</v>
      </c>
      <c r="D515" s="294"/>
      <c r="E515" s="118" t="s">
        <v>572</v>
      </c>
      <c r="F515" s="295" t="s">
        <v>571</v>
      </c>
      <c r="G515" s="295"/>
      <c r="H515" s="295"/>
      <c r="I515" s="118" t="s">
        <v>450</v>
      </c>
      <c r="J515" s="295" t="s">
        <v>17</v>
      </c>
      <c r="K515" s="295"/>
      <c r="L515" s="119" t="s">
        <v>18</v>
      </c>
      <c r="M515" s="119">
        <v>3</v>
      </c>
      <c r="N515" s="294" t="s">
        <v>19</v>
      </c>
      <c r="O515" s="294"/>
      <c r="P515" s="294"/>
      <c r="Q515" s="119" t="s">
        <v>18</v>
      </c>
      <c r="R515" s="120"/>
      <c r="S515" s="120"/>
      <c r="T515" s="120"/>
      <c r="U515" s="120"/>
      <c r="V515" s="120"/>
      <c r="W515" s="120">
        <f t="shared" si="7"/>
        <v>0</v>
      </c>
      <c r="X515" s="116"/>
      <c r="Y515" s="116"/>
      <c r="Z515" s="116"/>
      <c r="AA515" s="116"/>
      <c r="AB515" s="116"/>
      <c r="AC515" s="116"/>
      <c r="AD515" s="116"/>
      <c r="AE515" s="116"/>
      <c r="AF515" s="116"/>
      <c r="AG515" s="116"/>
      <c r="AH515" s="116"/>
      <c r="AI515" s="116"/>
      <c r="AJ515" s="116"/>
      <c r="AK515" s="116"/>
      <c r="AL515" s="116"/>
      <c r="AM515" s="116"/>
      <c r="AN515" s="116"/>
      <c r="AO515" s="116"/>
      <c r="AP515" s="116"/>
      <c r="AQ515" s="116"/>
      <c r="AR515" s="116"/>
      <c r="AS515" s="116"/>
      <c r="AT515" s="116"/>
      <c r="AU515" s="116"/>
      <c r="AV515" s="116"/>
      <c r="AW515" s="116"/>
      <c r="AX515" s="116"/>
      <c r="AY515" s="116"/>
      <c r="AZ515" s="116"/>
      <c r="BA515" s="116"/>
      <c r="BB515" s="116"/>
      <c r="BC515" s="116"/>
      <c r="BD515" s="116"/>
      <c r="BE515" s="116"/>
      <c r="BF515" s="116"/>
      <c r="BG515" s="116"/>
      <c r="BH515" s="116"/>
      <c r="BI515" s="116"/>
      <c r="BJ515" s="116"/>
      <c r="BK515" s="116"/>
      <c r="BL515" s="116"/>
      <c r="BM515" s="116"/>
      <c r="BN515" s="116"/>
      <c r="BO515" s="116"/>
      <c r="BP515" s="116"/>
      <c r="BQ515" s="116"/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6"/>
      <c r="CB515" s="116"/>
      <c r="CC515" s="116"/>
      <c r="CD515" s="116"/>
      <c r="CE515" s="116"/>
      <c r="CF515" s="116"/>
      <c r="CG515" s="116"/>
      <c r="CH515" s="116"/>
      <c r="CI515" s="116"/>
      <c r="CJ515" s="116"/>
      <c r="CK515" s="116"/>
      <c r="CL515" s="116"/>
      <c r="CM515" s="116"/>
      <c r="CN515" s="116"/>
      <c r="CO515" s="116"/>
      <c r="CP515" s="116"/>
      <c r="CQ515" s="116"/>
      <c r="CR515" s="116"/>
      <c r="CS515" s="116"/>
      <c r="CT515" s="116"/>
      <c r="CU515" s="116"/>
      <c r="CV515" s="116"/>
      <c r="CW515" s="116"/>
      <c r="CX515" s="116"/>
      <c r="CY515" s="116"/>
      <c r="CZ515" s="116"/>
      <c r="DA515" s="116"/>
      <c r="DB515" s="116"/>
      <c r="DC515" s="116"/>
      <c r="DD515" s="116"/>
      <c r="DE515" s="116"/>
      <c r="DF515" s="116"/>
      <c r="DG515" s="116"/>
      <c r="DH515" s="116"/>
      <c r="DI515" s="116"/>
      <c r="DJ515" s="116"/>
      <c r="DK515" s="116"/>
      <c r="DL515" s="116"/>
      <c r="DM515" s="116"/>
      <c r="DN515" s="116"/>
      <c r="DO515" s="116"/>
      <c r="DP515" s="116"/>
      <c r="DQ515" s="116"/>
      <c r="DR515" s="116"/>
      <c r="DS515" s="116"/>
      <c r="DT515" s="116"/>
      <c r="DU515" s="116"/>
      <c r="DV515" s="116"/>
      <c r="DW515" s="116"/>
      <c r="DX515" s="116"/>
      <c r="DY515" s="116"/>
      <c r="DZ515" s="116"/>
      <c r="EA515" s="116"/>
      <c r="EB515" s="116"/>
      <c r="EC515" s="116"/>
      <c r="ED515" s="116"/>
      <c r="EE515" s="116"/>
      <c r="EF515" s="116"/>
      <c r="EG515" s="116"/>
      <c r="EH515" s="116"/>
      <c r="EI515" s="116"/>
      <c r="EJ515" s="116"/>
      <c r="EK515" s="116"/>
      <c r="EL515" s="116"/>
      <c r="EM515" s="116"/>
      <c r="EN515" s="116"/>
      <c r="EO515" s="116"/>
      <c r="EP515" s="116"/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6"/>
      <c r="FA515" s="116"/>
      <c r="FB515" s="116"/>
      <c r="FC515" s="116"/>
      <c r="FD515" s="116"/>
      <c r="FE515" s="116"/>
      <c r="FF515" s="116"/>
      <c r="FG515" s="116"/>
      <c r="FH515" s="116"/>
      <c r="FI515" s="116"/>
      <c r="FJ515" s="116"/>
      <c r="FK515" s="116"/>
      <c r="FL515" s="116"/>
      <c r="FM515" s="116"/>
      <c r="FN515" s="116"/>
      <c r="FO515" s="116"/>
      <c r="FP515" s="116"/>
      <c r="FQ515" s="116"/>
      <c r="FR515" s="116"/>
      <c r="FS515" s="116"/>
      <c r="FT515" s="116"/>
      <c r="FU515" s="116"/>
      <c r="FV515" s="116"/>
      <c r="FW515" s="116"/>
      <c r="FX515" s="116"/>
      <c r="FY515" s="116"/>
      <c r="FZ515" s="116"/>
      <c r="GA515" s="116"/>
      <c r="GB515" s="116"/>
      <c r="GC515" s="116"/>
      <c r="GD515" s="116"/>
      <c r="GE515" s="116"/>
      <c r="GF515" s="116"/>
      <c r="GG515" s="116"/>
      <c r="GH515" s="116"/>
      <c r="GI515" s="116"/>
      <c r="GJ515" s="116"/>
      <c r="GK515" s="116"/>
      <c r="GL515" s="116"/>
      <c r="GM515" s="116"/>
      <c r="GN515" s="116"/>
      <c r="GO515" s="116"/>
      <c r="GP515" s="116"/>
      <c r="GQ515" s="116"/>
      <c r="GR515" s="116"/>
      <c r="GS515" s="116"/>
      <c r="GT515" s="116"/>
      <c r="GU515" s="116"/>
      <c r="GV515" s="116"/>
      <c r="GW515" s="116"/>
      <c r="GX515" s="116"/>
      <c r="GY515" s="116"/>
      <c r="GZ515" s="116"/>
      <c r="HA515" s="116"/>
      <c r="HB515" s="116"/>
      <c r="HC515" s="116"/>
      <c r="HD515" s="116"/>
      <c r="HE515" s="116"/>
      <c r="HF515" s="116"/>
      <c r="HG515" s="116"/>
      <c r="HH515" s="116"/>
      <c r="HI515" s="116"/>
      <c r="HJ515" s="116"/>
      <c r="HK515" s="116"/>
      <c r="HL515" s="116"/>
      <c r="HM515" s="116"/>
      <c r="HN515" s="116"/>
      <c r="HO515" s="116"/>
      <c r="HP515" s="116"/>
      <c r="HQ515" s="116"/>
      <c r="HR515" s="116"/>
      <c r="HS515" s="116"/>
      <c r="HT515" s="116"/>
      <c r="HU515" s="116"/>
      <c r="HV515" s="116"/>
      <c r="HW515" s="116"/>
      <c r="HX515" s="116"/>
      <c r="HY515" s="116"/>
      <c r="HZ515" s="116"/>
      <c r="IA515" s="116"/>
      <c r="IB515" s="116"/>
      <c r="IC515" s="116"/>
      <c r="ID515" s="116"/>
      <c r="IE515" s="116"/>
      <c r="IF515" s="116"/>
      <c r="IG515" s="116"/>
      <c r="IH515" s="116"/>
      <c r="II515" s="116"/>
      <c r="IJ515" s="116"/>
      <c r="IK515" s="116"/>
      <c r="IL515" s="116"/>
      <c r="IM515" s="116"/>
      <c r="IN515" s="116"/>
      <c r="IO515" s="116"/>
      <c r="IP515" s="116"/>
      <c r="IQ515" s="116"/>
      <c r="IR515" s="116"/>
      <c r="IS515" s="116"/>
      <c r="IT515" s="116"/>
      <c r="IU515" s="116"/>
      <c r="IV515" s="116"/>
    </row>
    <row r="516" spans="1:256" ht="31.2" customHeight="1">
      <c r="B516" s="101"/>
      <c r="C516" s="292">
        <v>2018</v>
      </c>
      <c r="D516" s="292"/>
      <c r="E516" s="105" t="s">
        <v>570</v>
      </c>
      <c r="F516" s="293" t="s">
        <v>569</v>
      </c>
      <c r="G516" s="293"/>
      <c r="H516" s="293"/>
      <c r="I516" s="105" t="s">
        <v>450</v>
      </c>
      <c r="J516" s="293" t="s">
        <v>17</v>
      </c>
      <c r="K516" s="293"/>
      <c r="L516" s="106" t="s">
        <v>29</v>
      </c>
      <c r="M516" s="106">
        <v>4</v>
      </c>
      <c r="N516" s="292" t="s">
        <v>19</v>
      </c>
      <c r="O516" s="292"/>
      <c r="P516" s="292"/>
      <c r="Q516" s="106" t="s">
        <v>18</v>
      </c>
      <c r="W516" s="122">
        <f t="shared" ref="W516:W578" si="8">R516+S516+T516+U516+V516</f>
        <v>0</v>
      </c>
    </row>
    <row r="517" spans="1:256" ht="31.2" customHeight="1">
      <c r="A517" s="116"/>
      <c r="B517" s="117"/>
      <c r="C517" s="294">
        <v>2018</v>
      </c>
      <c r="D517" s="294"/>
      <c r="E517" s="118" t="s">
        <v>568</v>
      </c>
      <c r="F517" s="295" t="s">
        <v>567</v>
      </c>
      <c r="G517" s="295"/>
      <c r="H517" s="295"/>
      <c r="I517" s="118" t="s">
        <v>450</v>
      </c>
      <c r="J517" s="295" t="s">
        <v>17</v>
      </c>
      <c r="K517" s="295"/>
      <c r="L517" s="119" t="s">
        <v>18</v>
      </c>
      <c r="M517" s="119">
        <v>3</v>
      </c>
      <c r="N517" s="294" t="s">
        <v>19</v>
      </c>
      <c r="O517" s="294"/>
      <c r="P517" s="294"/>
      <c r="Q517" s="119" t="s">
        <v>18</v>
      </c>
      <c r="R517" s="120"/>
      <c r="S517" s="120"/>
      <c r="T517" s="120"/>
      <c r="U517" s="120"/>
      <c r="V517" s="120"/>
      <c r="W517" s="120">
        <f t="shared" si="8"/>
        <v>0</v>
      </c>
      <c r="X517" s="116"/>
      <c r="Y517" s="116"/>
      <c r="Z517" s="116"/>
      <c r="AA517" s="116"/>
      <c r="AB517" s="116"/>
      <c r="AC517" s="116"/>
      <c r="AD517" s="116"/>
      <c r="AE517" s="116"/>
      <c r="AF517" s="116"/>
      <c r="AG517" s="116"/>
      <c r="AH517" s="116"/>
      <c r="AI517" s="116"/>
      <c r="AJ517" s="116"/>
      <c r="AK517" s="116"/>
      <c r="AL517" s="116"/>
      <c r="AM517" s="116"/>
      <c r="AN517" s="116"/>
      <c r="AO517" s="116"/>
      <c r="AP517" s="116"/>
      <c r="AQ517" s="116"/>
      <c r="AR517" s="116"/>
      <c r="AS517" s="116"/>
      <c r="AT517" s="116"/>
      <c r="AU517" s="116"/>
      <c r="AV517" s="116"/>
      <c r="AW517" s="116"/>
      <c r="AX517" s="116"/>
      <c r="AY517" s="116"/>
      <c r="AZ517" s="116"/>
      <c r="BA517" s="116"/>
      <c r="BB517" s="116"/>
      <c r="BC517" s="116"/>
      <c r="BD517" s="116"/>
      <c r="BE517" s="116"/>
      <c r="BF517" s="116"/>
      <c r="BG517" s="116"/>
      <c r="BH517" s="116"/>
      <c r="BI517" s="116"/>
      <c r="BJ517" s="116"/>
      <c r="BK517" s="116"/>
      <c r="BL517" s="116"/>
      <c r="BM517" s="116"/>
      <c r="BN517" s="116"/>
      <c r="BO517" s="116"/>
      <c r="BP517" s="116"/>
      <c r="BQ517" s="116"/>
      <c r="BR517" s="116"/>
      <c r="BS517" s="116"/>
      <c r="BT517" s="116"/>
      <c r="BU517" s="116"/>
      <c r="BV517" s="116"/>
      <c r="BW517" s="116"/>
      <c r="BX517" s="116"/>
      <c r="BY517" s="116"/>
      <c r="BZ517" s="116"/>
      <c r="CA517" s="116"/>
      <c r="CB517" s="116"/>
      <c r="CC517" s="116"/>
      <c r="CD517" s="116"/>
      <c r="CE517" s="116"/>
      <c r="CF517" s="116"/>
      <c r="CG517" s="116"/>
      <c r="CH517" s="116"/>
      <c r="CI517" s="116"/>
      <c r="CJ517" s="116"/>
      <c r="CK517" s="116"/>
      <c r="CL517" s="116"/>
      <c r="CM517" s="116"/>
      <c r="CN517" s="116"/>
      <c r="CO517" s="116"/>
      <c r="CP517" s="116"/>
      <c r="CQ517" s="116"/>
      <c r="CR517" s="116"/>
      <c r="CS517" s="116"/>
      <c r="CT517" s="116"/>
      <c r="CU517" s="116"/>
      <c r="CV517" s="116"/>
      <c r="CW517" s="116"/>
      <c r="CX517" s="116"/>
      <c r="CY517" s="116"/>
      <c r="CZ517" s="116"/>
      <c r="DA517" s="116"/>
      <c r="DB517" s="116"/>
      <c r="DC517" s="116"/>
      <c r="DD517" s="116"/>
      <c r="DE517" s="116"/>
      <c r="DF517" s="116"/>
      <c r="DG517" s="116"/>
      <c r="DH517" s="116"/>
      <c r="DI517" s="116"/>
      <c r="DJ517" s="116"/>
      <c r="DK517" s="116"/>
      <c r="DL517" s="116"/>
      <c r="DM517" s="116"/>
      <c r="DN517" s="116"/>
      <c r="DO517" s="116"/>
      <c r="DP517" s="116"/>
      <c r="DQ517" s="116"/>
      <c r="DR517" s="116"/>
      <c r="DS517" s="116"/>
      <c r="DT517" s="116"/>
      <c r="DU517" s="116"/>
      <c r="DV517" s="116"/>
      <c r="DW517" s="116"/>
      <c r="DX517" s="116"/>
      <c r="DY517" s="116"/>
      <c r="DZ517" s="116"/>
      <c r="EA517" s="116"/>
      <c r="EB517" s="116"/>
      <c r="EC517" s="116"/>
      <c r="ED517" s="116"/>
      <c r="EE517" s="116"/>
      <c r="EF517" s="116"/>
      <c r="EG517" s="116"/>
      <c r="EH517" s="116"/>
      <c r="EI517" s="116"/>
      <c r="EJ517" s="116"/>
      <c r="EK517" s="116"/>
      <c r="EL517" s="116"/>
      <c r="EM517" s="116"/>
      <c r="EN517" s="116"/>
      <c r="EO517" s="116"/>
      <c r="EP517" s="116"/>
      <c r="EQ517" s="116"/>
      <c r="ER517" s="116"/>
      <c r="ES517" s="116"/>
      <c r="ET517" s="116"/>
      <c r="EU517" s="116"/>
      <c r="EV517" s="116"/>
      <c r="EW517" s="116"/>
      <c r="EX517" s="116"/>
      <c r="EY517" s="116"/>
      <c r="EZ517" s="116"/>
      <c r="FA517" s="116"/>
      <c r="FB517" s="116"/>
      <c r="FC517" s="116"/>
      <c r="FD517" s="116"/>
      <c r="FE517" s="116"/>
      <c r="FF517" s="116"/>
      <c r="FG517" s="116"/>
      <c r="FH517" s="116"/>
      <c r="FI517" s="116"/>
      <c r="FJ517" s="116"/>
      <c r="FK517" s="116"/>
      <c r="FL517" s="116"/>
      <c r="FM517" s="116"/>
      <c r="FN517" s="116"/>
      <c r="FO517" s="116"/>
      <c r="FP517" s="116"/>
      <c r="FQ517" s="116"/>
      <c r="FR517" s="116"/>
      <c r="FS517" s="116"/>
      <c r="FT517" s="116"/>
      <c r="FU517" s="116"/>
      <c r="FV517" s="116"/>
      <c r="FW517" s="116"/>
      <c r="FX517" s="116"/>
      <c r="FY517" s="116"/>
      <c r="FZ517" s="116"/>
      <c r="GA517" s="116"/>
      <c r="GB517" s="116"/>
      <c r="GC517" s="116"/>
      <c r="GD517" s="116"/>
      <c r="GE517" s="116"/>
      <c r="GF517" s="116"/>
      <c r="GG517" s="116"/>
      <c r="GH517" s="116"/>
      <c r="GI517" s="116"/>
      <c r="GJ517" s="116"/>
      <c r="GK517" s="116"/>
      <c r="GL517" s="116"/>
      <c r="GM517" s="116"/>
      <c r="GN517" s="116"/>
      <c r="GO517" s="116"/>
      <c r="GP517" s="116"/>
      <c r="GQ517" s="116"/>
      <c r="GR517" s="116"/>
      <c r="GS517" s="116"/>
      <c r="GT517" s="116"/>
      <c r="GU517" s="116"/>
      <c r="GV517" s="116"/>
      <c r="GW517" s="116"/>
      <c r="GX517" s="116"/>
      <c r="GY517" s="116"/>
      <c r="GZ517" s="116"/>
      <c r="HA517" s="116"/>
      <c r="HB517" s="116"/>
      <c r="HC517" s="116"/>
      <c r="HD517" s="116"/>
      <c r="HE517" s="116"/>
      <c r="HF517" s="116"/>
      <c r="HG517" s="116"/>
      <c r="HH517" s="116"/>
      <c r="HI517" s="116"/>
      <c r="HJ517" s="116"/>
      <c r="HK517" s="116"/>
      <c r="HL517" s="116"/>
      <c r="HM517" s="116"/>
      <c r="HN517" s="116"/>
      <c r="HO517" s="116"/>
      <c r="HP517" s="116"/>
      <c r="HQ517" s="116"/>
      <c r="HR517" s="116"/>
      <c r="HS517" s="116"/>
      <c r="HT517" s="116"/>
      <c r="HU517" s="116"/>
      <c r="HV517" s="116"/>
      <c r="HW517" s="116"/>
      <c r="HX517" s="116"/>
      <c r="HY517" s="116"/>
      <c r="HZ517" s="116"/>
      <c r="IA517" s="116"/>
      <c r="IB517" s="116"/>
      <c r="IC517" s="116"/>
      <c r="ID517" s="116"/>
      <c r="IE517" s="116"/>
      <c r="IF517" s="116"/>
      <c r="IG517" s="116"/>
      <c r="IH517" s="116"/>
      <c r="II517" s="116"/>
      <c r="IJ517" s="116"/>
      <c r="IK517" s="116"/>
      <c r="IL517" s="116"/>
      <c r="IM517" s="116"/>
      <c r="IN517" s="116"/>
      <c r="IO517" s="116"/>
      <c r="IP517" s="116"/>
      <c r="IQ517" s="116"/>
      <c r="IR517" s="116"/>
      <c r="IS517" s="116"/>
      <c r="IT517" s="116"/>
      <c r="IU517" s="116"/>
      <c r="IV517" s="116"/>
    </row>
    <row r="518" spans="1:256" ht="31.2" customHeight="1">
      <c r="B518" s="101"/>
      <c r="C518" s="292">
        <v>2018</v>
      </c>
      <c r="D518" s="292"/>
      <c r="E518" s="105" t="s">
        <v>566</v>
      </c>
      <c r="F518" s="293" t="s">
        <v>565</v>
      </c>
      <c r="G518" s="293"/>
      <c r="H518" s="293"/>
      <c r="I518" s="105" t="s">
        <v>450</v>
      </c>
      <c r="J518" s="293" t="s">
        <v>17</v>
      </c>
      <c r="K518" s="293"/>
      <c r="L518" s="106" t="s">
        <v>29</v>
      </c>
      <c r="M518" s="106">
        <v>4</v>
      </c>
      <c r="N518" s="292" t="s">
        <v>19</v>
      </c>
      <c r="O518" s="292"/>
      <c r="P518" s="292"/>
      <c r="Q518" s="106" t="s">
        <v>18</v>
      </c>
      <c r="W518" s="122">
        <f t="shared" si="8"/>
        <v>0</v>
      </c>
    </row>
    <row r="519" spans="1:256" ht="31.2" customHeight="1">
      <c r="B519" s="101"/>
      <c r="C519" s="292">
        <v>2018</v>
      </c>
      <c r="D519" s="292"/>
      <c r="E519" s="105" t="s">
        <v>564</v>
      </c>
      <c r="F519" s="293" t="s">
        <v>563</v>
      </c>
      <c r="G519" s="293"/>
      <c r="H519" s="293"/>
      <c r="I519" s="105" t="s">
        <v>450</v>
      </c>
      <c r="J519" s="293" t="s">
        <v>17</v>
      </c>
      <c r="K519" s="293"/>
      <c r="L519" s="106" t="s">
        <v>29</v>
      </c>
      <c r="M519" s="106">
        <v>4</v>
      </c>
      <c r="N519" s="292" t="s">
        <v>19</v>
      </c>
      <c r="O519" s="292"/>
      <c r="P519" s="292"/>
      <c r="Q519" s="106" t="s">
        <v>18</v>
      </c>
      <c r="W519" s="122">
        <f t="shared" si="8"/>
        <v>0</v>
      </c>
    </row>
    <row r="520" spans="1:256" ht="31.2" customHeight="1">
      <c r="B520" s="101"/>
      <c r="C520" s="292">
        <v>2018</v>
      </c>
      <c r="D520" s="292"/>
      <c r="E520" s="105" t="s">
        <v>562</v>
      </c>
      <c r="F520" s="293" t="s">
        <v>561</v>
      </c>
      <c r="G520" s="293"/>
      <c r="H520" s="293"/>
      <c r="I520" s="105" t="s">
        <v>450</v>
      </c>
      <c r="J520" s="293" t="s">
        <v>17</v>
      </c>
      <c r="K520" s="293"/>
      <c r="L520" s="106" t="s">
        <v>29</v>
      </c>
      <c r="M520" s="106">
        <v>4</v>
      </c>
      <c r="N520" s="292" t="s">
        <v>19</v>
      </c>
      <c r="O520" s="292"/>
      <c r="P520" s="292"/>
      <c r="Q520" s="106" t="s">
        <v>18</v>
      </c>
      <c r="W520" s="122">
        <f t="shared" si="8"/>
        <v>0</v>
      </c>
    </row>
    <row r="521" spans="1:256" ht="31.2" customHeight="1">
      <c r="B521" s="101"/>
      <c r="C521" s="292">
        <v>2018</v>
      </c>
      <c r="D521" s="292"/>
      <c r="E521" s="105" t="s">
        <v>560</v>
      </c>
      <c r="F521" s="293" t="s">
        <v>559</v>
      </c>
      <c r="G521" s="293"/>
      <c r="H521" s="293"/>
      <c r="I521" s="105" t="s">
        <v>450</v>
      </c>
      <c r="J521" s="293" t="s">
        <v>17</v>
      </c>
      <c r="K521" s="293"/>
      <c r="L521" s="106" t="s">
        <v>29</v>
      </c>
      <c r="M521" s="106">
        <v>4</v>
      </c>
      <c r="N521" s="292" t="s">
        <v>19</v>
      </c>
      <c r="O521" s="292"/>
      <c r="P521" s="292"/>
      <c r="Q521" s="106" t="s">
        <v>18</v>
      </c>
      <c r="W521" s="122">
        <f t="shared" si="8"/>
        <v>0</v>
      </c>
    </row>
    <row r="522" spans="1:256" ht="31.2" customHeight="1">
      <c r="B522" s="101"/>
      <c r="C522" s="292">
        <v>2018</v>
      </c>
      <c r="D522" s="292"/>
      <c r="E522" s="105" t="s">
        <v>558</v>
      </c>
      <c r="F522" s="293" t="s">
        <v>557</v>
      </c>
      <c r="G522" s="293"/>
      <c r="H522" s="293"/>
      <c r="I522" s="105" t="s">
        <v>450</v>
      </c>
      <c r="J522" s="293" t="s">
        <v>17</v>
      </c>
      <c r="K522" s="293"/>
      <c r="L522" s="106" t="s">
        <v>29</v>
      </c>
      <c r="M522" s="106">
        <v>4</v>
      </c>
      <c r="N522" s="292" t="s">
        <v>19</v>
      </c>
      <c r="O522" s="292"/>
      <c r="P522" s="292"/>
      <c r="Q522" s="106" t="s">
        <v>18</v>
      </c>
      <c r="W522" s="122">
        <f t="shared" si="8"/>
        <v>0</v>
      </c>
    </row>
    <row r="523" spans="1:256" ht="31.2" customHeight="1">
      <c r="A523" s="116"/>
      <c r="B523" s="117"/>
      <c r="C523" s="294">
        <v>2018</v>
      </c>
      <c r="D523" s="294"/>
      <c r="E523" s="118" t="s">
        <v>556</v>
      </c>
      <c r="F523" s="295" t="s">
        <v>555</v>
      </c>
      <c r="G523" s="295"/>
      <c r="H523" s="295"/>
      <c r="I523" s="118" t="s">
        <v>450</v>
      </c>
      <c r="J523" s="295" t="s">
        <v>17</v>
      </c>
      <c r="K523" s="295"/>
      <c r="L523" s="119" t="s">
        <v>18</v>
      </c>
      <c r="M523" s="119">
        <v>3</v>
      </c>
      <c r="N523" s="294" t="s">
        <v>19</v>
      </c>
      <c r="O523" s="294"/>
      <c r="P523" s="294"/>
      <c r="Q523" s="119" t="s">
        <v>18</v>
      </c>
      <c r="R523" s="120"/>
      <c r="S523" s="120"/>
      <c r="T523" s="120"/>
      <c r="U523" s="120"/>
      <c r="V523" s="120"/>
      <c r="W523" s="120">
        <f t="shared" si="8"/>
        <v>0</v>
      </c>
      <c r="X523" s="116"/>
      <c r="Y523" s="116"/>
      <c r="Z523" s="116"/>
      <c r="AA523" s="116"/>
      <c r="AB523" s="116"/>
      <c r="AC523" s="116"/>
      <c r="AD523" s="116"/>
      <c r="AE523" s="116"/>
      <c r="AF523" s="116"/>
      <c r="AG523" s="116"/>
      <c r="AH523" s="116"/>
      <c r="AI523" s="116"/>
      <c r="AJ523" s="116"/>
      <c r="AK523" s="116"/>
      <c r="AL523" s="116"/>
      <c r="AM523" s="116"/>
      <c r="AN523" s="116"/>
      <c r="AO523" s="116"/>
      <c r="AP523" s="116"/>
      <c r="AQ523" s="116"/>
      <c r="AR523" s="116"/>
      <c r="AS523" s="116"/>
      <c r="AT523" s="116"/>
      <c r="AU523" s="116"/>
      <c r="AV523" s="116"/>
      <c r="AW523" s="116"/>
      <c r="AX523" s="116"/>
      <c r="AY523" s="116"/>
      <c r="AZ523" s="116"/>
      <c r="BA523" s="116"/>
      <c r="BB523" s="116"/>
      <c r="BC523" s="116"/>
      <c r="BD523" s="116"/>
      <c r="BE523" s="116"/>
      <c r="BF523" s="116"/>
      <c r="BG523" s="116"/>
      <c r="BH523" s="116"/>
      <c r="BI523" s="116"/>
      <c r="BJ523" s="116"/>
      <c r="BK523" s="116"/>
      <c r="BL523" s="116"/>
      <c r="BM523" s="116"/>
      <c r="BN523" s="116"/>
      <c r="BO523" s="116"/>
      <c r="BP523" s="116"/>
      <c r="BQ523" s="116"/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6"/>
      <c r="CB523" s="116"/>
      <c r="CC523" s="116"/>
      <c r="CD523" s="116"/>
      <c r="CE523" s="116"/>
      <c r="CF523" s="116"/>
      <c r="CG523" s="116"/>
      <c r="CH523" s="116"/>
      <c r="CI523" s="116"/>
      <c r="CJ523" s="116"/>
      <c r="CK523" s="116"/>
      <c r="CL523" s="116"/>
      <c r="CM523" s="116"/>
      <c r="CN523" s="116"/>
      <c r="CO523" s="116"/>
      <c r="CP523" s="116"/>
      <c r="CQ523" s="116"/>
      <c r="CR523" s="116"/>
      <c r="CS523" s="116"/>
      <c r="CT523" s="116"/>
      <c r="CU523" s="116"/>
      <c r="CV523" s="116"/>
      <c r="CW523" s="116"/>
      <c r="CX523" s="116"/>
      <c r="CY523" s="116"/>
      <c r="CZ523" s="116"/>
      <c r="DA523" s="116"/>
      <c r="DB523" s="116"/>
      <c r="DC523" s="116"/>
      <c r="DD523" s="116"/>
      <c r="DE523" s="116"/>
      <c r="DF523" s="116"/>
      <c r="DG523" s="116"/>
      <c r="DH523" s="116"/>
      <c r="DI523" s="116"/>
      <c r="DJ523" s="116"/>
      <c r="DK523" s="116"/>
      <c r="DL523" s="116"/>
      <c r="DM523" s="116"/>
      <c r="DN523" s="116"/>
      <c r="DO523" s="116"/>
      <c r="DP523" s="116"/>
      <c r="DQ523" s="116"/>
      <c r="DR523" s="116"/>
      <c r="DS523" s="116"/>
      <c r="DT523" s="116"/>
      <c r="DU523" s="116"/>
      <c r="DV523" s="116"/>
      <c r="DW523" s="116"/>
      <c r="DX523" s="116"/>
      <c r="DY523" s="116"/>
      <c r="DZ523" s="116"/>
      <c r="EA523" s="116"/>
      <c r="EB523" s="116"/>
      <c r="EC523" s="116"/>
      <c r="ED523" s="116"/>
      <c r="EE523" s="116"/>
      <c r="EF523" s="116"/>
      <c r="EG523" s="116"/>
      <c r="EH523" s="116"/>
      <c r="EI523" s="116"/>
      <c r="EJ523" s="116"/>
      <c r="EK523" s="116"/>
      <c r="EL523" s="116"/>
      <c r="EM523" s="116"/>
      <c r="EN523" s="116"/>
      <c r="EO523" s="116"/>
      <c r="EP523" s="116"/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6"/>
      <c r="FA523" s="116"/>
      <c r="FB523" s="116"/>
      <c r="FC523" s="116"/>
      <c r="FD523" s="116"/>
      <c r="FE523" s="116"/>
      <c r="FF523" s="116"/>
      <c r="FG523" s="116"/>
      <c r="FH523" s="116"/>
      <c r="FI523" s="116"/>
      <c r="FJ523" s="116"/>
      <c r="FK523" s="116"/>
      <c r="FL523" s="116"/>
      <c r="FM523" s="116"/>
      <c r="FN523" s="116"/>
      <c r="FO523" s="116"/>
      <c r="FP523" s="116"/>
      <c r="FQ523" s="116"/>
      <c r="FR523" s="116"/>
      <c r="FS523" s="116"/>
      <c r="FT523" s="116"/>
      <c r="FU523" s="116"/>
      <c r="FV523" s="116"/>
      <c r="FW523" s="116"/>
      <c r="FX523" s="116"/>
      <c r="FY523" s="116"/>
      <c r="FZ523" s="116"/>
      <c r="GA523" s="116"/>
      <c r="GB523" s="116"/>
      <c r="GC523" s="116"/>
      <c r="GD523" s="116"/>
      <c r="GE523" s="116"/>
      <c r="GF523" s="116"/>
      <c r="GG523" s="116"/>
      <c r="GH523" s="116"/>
      <c r="GI523" s="116"/>
      <c r="GJ523" s="116"/>
      <c r="GK523" s="116"/>
      <c r="GL523" s="116"/>
      <c r="GM523" s="116"/>
      <c r="GN523" s="116"/>
      <c r="GO523" s="116"/>
      <c r="GP523" s="116"/>
      <c r="GQ523" s="116"/>
      <c r="GR523" s="116"/>
      <c r="GS523" s="116"/>
      <c r="GT523" s="116"/>
      <c r="GU523" s="116"/>
      <c r="GV523" s="116"/>
      <c r="GW523" s="116"/>
      <c r="GX523" s="116"/>
      <c r="GY523" s="116"/>
      <c r="GZ523" s="116"/>
      <c r="HA523" s="116"/>
      <c r="HB523" s="116"/>
      <c r="HC523" s="116"/>
      <c r="HD523" s="116"/>
      <c r="HE523" s="116"/>
      <c r="HF523" s="116"/>
      <c r="HG523" s="116"/>
      <c r="HH523" s="116"/>
      <c r="HI523" s="116"/>
      <c r="HJ523" s="116"/>
      <c r="HK523" s="116"/>
      <c r="HL523" s="116"/>
      <c r="HM523" s="116"/>
      <c r="HN523" s="116"/>
      <c r="HO523" s="116"/>
      <c r="HP523" s="116"/>
      <c r="HQ523" s="116"/>
      <c r="HR523" s="116"/>
      <c r="HS523" s="116"/>
      <c r="HT523" s="116"/>
      <c r="HU523" s="116"/>
      <c r="HV523" s="116"/>
      <c r="HW523" s="116"/>
      <c r="HX523" s="116"/>
      <c r="HY523" s="116"/>
      <c r="HZ523" s="116"/>
      <c r="IA523" s="116"/>
      <c r="IB523" s="116"/>
      <c r="IC523" s="116"/>
      <c r="ID523" s="116"/>
      <c r="IE523" s="116"/>
      <c r="IF523" s="116"/>
      <c r="IG523" s="116"/>
      <c r="IH523" s="116"/>
      <c r="II523" s="116"/>
      <c r="IJ523" s="116"/>
      <c r="IK523" s="116"/>
      <c r="IL523" s="116"/>
      <c r="IM523" s="116"/>
      <c r="IN523" s="116"/>
      <c r="IO523" s="116"/>
      <c r="IP523" s="116"/>
      <c r="IQ523" s="116"/>
      <c r="IR523" s="116"/>
      <c r="IS523" s="116"/>
      <c r="IT523" s="116"/>
      <c r="IU523" s="116"/>
      <c r="IV523" s="116"/>
    </row>
    <row r="524" spans="1:256" ht="31.2" customHeight="1">
      <c r="B524" s="101"/>
      <c r="C524" s="292">
        <v>2018</v>
      </c>
      <c r="D524" s="292"/>
      <c r="E524" s="105" t="s">
        <v>554</v>
      </c>
      <c r="F524" s="293" t="s">
        <v>553</v>
      </c>
      <c r="G524" s="293"/>
      <c r="H524" s="293"/>
      <c r="I524" s="105" t="s">
        <v>450</v>
      </c>
      <c r="J524" s="293" t="s">
        <v>17</v>
      </c>
      <c r="K524" s="293"/>
      <c r="L524" s="106" t="s">
        <v>29</v>
      </c>
      <c r="M524" s="106">
        <v>4</v>
      </c>
      <c r="N524" s="292" t="s">
        <v>19</v>
      </c>
      <c r="O524" s="292"/>
      <c r="P524" s="292"/>
      <c r="Q524" s="106" t="s">
        <v>18</v>
      </c>
      <c r="W524" s="122">
        <f t="shared" si="8"/>
        <v>0</v>
      </c>
    </row>
    <row r="525" spans="1:256" ht="31.2" customHeight="1">
      <c r="B525" s="101"/>
      <c r="C525" s="292">
        <v>2018</v>
      </c>
      <c r="D525" s="292"/>
      <c r="E525" s="105" t="s">
        <v>552</v>
      </c>
      <c r="F525" s="293" t="s">
        <v>551</v>
      </c>
      <c r="G525" s="293"/>
      <c r="H525" s="293"/>
      <c r="I525" s="105" t="s">
        <v>450</v>
      </c>
      <c r="J525" s="293" t="s">
        <v>17</v>
      </c>
      <c r="K525" s="293"/>
      <c r="L525" s="106" t="s">
        <v>29</v>
      </c>
      <c r="M525" s="106">
        <v>4</v>
      </c>
      <c r="N525" s="292" t="s">
        <v>19</v>
      </c>
      <c r="O525" s="292"/>
      <c r="P525" s="292"/>
      <c r="Q525" s="106" t="s">
        <v>18</v>
      </c>
      <c r="W525" s="122">
        <f t="shared" si="8"/>
        <v>0</v>
      </c>
    </row>
    <row r="526" spans="1:256" ht="31.2" customHeight="1">
      <c r="A526" s="116"/>
      <c r="B526" s="117"/>
      <c r="C526" s="294">
        <v>2018</v>
      </c>
      <c r="D526" s="294"/>
      <c r="E526" s="118" t="s">
        <v>550</v>
      </c>
      <c r="F526" s="295" t="s">
        <v>549</v>
      </c>
      <c r="G526" s="295"/>
      <c r="H526" s="295"/>
      <c r="I526" s="118" t="s">
        <v>450</v>
      </c>
      <c r="J526" s="295" t="s">
        <v>17</v>
      </c>
      <c r="K526" s="295"/>
      <c r="L526" s="119" t="s">
        <v>18</v>
      </c>
      <c r="M526" s="119">
        <v>3</v>
      </c>
      <c r="N526" s="294" t="s">
        <v>19</v>
      </c>
      <c r="O526" s="294"/>
      <c r="P526" s="294"/>
      <c r="Q526" s="119" t="s">
        <v>18</v>
      </c>
      <c r="R526" s="120"/>
      <c r="S526" s="120"/>
      <c r="T526" s="120"/>
      <c r="U526" s="120"/>
      <c r="V526" s="120"/>
      <c r="W526" s="120">
        <f t="shared" si="8"/>
        <v>0</v>
      </c>
      <c r="X526" s="116"/>
      <c r="Y526" s="116"/>
      <c r="Z526" s="116"/>
      <c r="AA526" s="116"/>
      <c r="AB526" s="116"/>
      <c r="AC526" s="116"/>
      <c r="AD526" s="116"/>
      <c r="AE526" s="116"/>
      <c r="AF526" s="116"/>
      <c r="AG526" s="116"/>
      <c r="AH526" s="116"/>
      <c r="AI526" s="116"/>
      <c r="AJ526" s="116"/>
      <c r="AK526" s="116"/>
      <c r="AL526" s="116"/>
      <c r="AM526" s="116"/>
      <c r="AN526" s="116"/>
      <c r="AO526" s="116"/>
      <c r="AP526" s="116"/>
      <c r="AQ526" s="116"/>
      <c r="AR526" s="116"/>
      <c r="AS526" s="116"/>
      <c r="AT526" s="116"/>
      <c r="AU526" s="116"/>
      <c r="AV526" s="116"/>
      <c r="AW526" s="116"/>
      <c r="AX526" s="116"/>
      <c r="AY526" s="116"/>
      <c r="AZ526" s="116"/>
      <c r="BA526" s="116"/>
      <c r="BB526" s="116"/>
      <c r="BC526" s="116"/>
      <c r="BD526" s="116"/>
      <c r="BE526" s="116"/>
      <c r="BF526" s="116"/>
      <c r="BG526" s="116"/>
      <c r="BH526" s="116"/>
      <c r="BI526" s="116"/>
      <c r="BJ526" s="116"/>
      <c r="BK526" s="116"/>
      <c r="BL526" s="116"/>
      <c r="BM526" s="116"/>
      <c r="BN526" s="116"/>
      <c r="BO526" s="116"/>
      <c r="BP526" s="116"/>
      <c r="BQ526" s="116"/>
      <c r="BR526" s="116"/>
      <c r="BS526" s="116"/>
      <c r="BT526" s="116"/>
      <c r="BU526" s="116"/>
      <c r="BV526" s="116"/>
      <c r="BW526" s="116"/>
      <c r="BX526" s="116"/>
      <c r="BY526" s="116"/>
      <c r="BZ526" s="116"/>
      <c r="CA526" s="116"/>
      <c r="CB526" s="116"/>
      <c r="CC526" s="116"/>
      <c r="CD526" s="116"/>
      <c r="CE526" s="116"/>
      <c r="CF526" s="116"/>
      <c r="CG526" s="116"/>
      <c r="CH526" s="116"/>
      <c r="CI526" s="116"/>
      <c r="CJ526" s="116"/>
      <c r="CK526" s="116"/>
      <c r="CL526" s="116"/>
      <c r="CM526" s="116"/>
      <c r="CN526" s="116"/>
      <c r="CO526" s="116"/>
      <c r="CP526" s="116"/>
      <c r="CQ526" s="116"/>
      <c r="CR526" s="116"/>
      <c r="CS526" s="116"/>
      <c r="CT526" s="116"/>
      <c r="CU526" s="116"/>
      <c r="CV526" s="116"/>
      <c r="CW526" s="116"/>
      <c r="CX526" s="116"/>
      <c r="CY526" s="116"/>
      <c r="CZ526" s="116"/>
      <c r="DA526" s="116"/>
      <c r="DB526" s="116"/>
      <c r="DC526" s="116"/>
      <c r="DD526" s="116"/>
      <c r="DE526" s="116"/>
      <c r="DF526" s="116"/>
      <c r="DG526" s="116"/>
      <c r="DH526" s="116"/>
      <c r="DI526" s="116"/>
      <c r="DJ526" s="116"/>
      <c r="DK526" s="116"/>
      <c r="DL526" s="116"/>
      <c r="DM526" s="116"/>
      <c r="DN526" s="116"/>
      <c r="DO526" s="116"/>
      <c r="DP526" s="116"/>
      <c r="DQ526" s="116"/>
      <c r="DR526" s="116"/>
      <c r="DS526" s="116"/>
      <c r="DT526" s="116"/>
      <c r="DU526" s="116"/>
      <c r="DV526" s="116"/>
      <c r="DW526" s="116"/>
      <c r="DX526" s="116"/>
      <c r="DY526" s="116"/>
      <c r="DZ526" s="116"/>
      <c r="EA526" s="116"/>
      <c r="EB526" s="116"/>
      <c r="EC526" s="116"/>
      <c r="ED526" s="116"/>
      <c r="EE526" s="116"/>
      <c r="EF526" s="116"/>
      <c r="EG526" s="116"/>
      <c r="EH526" s="116"/>
      <c r="EI526" s="116"/>
      <c r="EJ526" s="116"/>
      <c r="EK526" s="116"/>
      <c r="EL526" s="116"/>
      <c r="EM526" s="116"/>
      <c r="EN526" s="116"/>
      <c r="EO526" s="116"/>
      <c r="EP526" s="116"/>
      <c r="EQ526" s="116"/>
      <c r="ER526" s="116"/>
      <c r="ES526" s="116"/>
      <c r="ET526" s="116"/>
      <c r="EU526" s="116"/>
      <c r="EV526" s="116"/>
      <c r="EW526" s="116"/>
      <c r="EX526" s="116"/>
      <c r="EY526" s="116"/>
      <c r="EZ526" s="116"/>
      <c r="FA526" s="116"/>
      <c r="FB526" s="116"/>
      <c r="FC526" s="116"/>
      <c r="FD526" s="116"/>
      <c r="FE526" s="116"/>
      <c r="FF526" s="116"/>
      <c r="FG526" s="116"/>
      <c r="FH526" s="116"/>
      <c r="FI526" s="116"/>
      <c r="FJ526" s="116"/>
      <c r="FK526" s="116"/>
      <c r="FL526" s="116"/>
      <c r="FM526" s="116"/>
      <c r="FN526" s="116"/>
      <c r="FO526" s="116"/>
      <c r="FP526" s="116"/>
      <c r="FQ526" s="116"/>
      <c r="FR526" s="116"/>
      <c r="FS526" s="116"/>
      <c r="FT526" s="116"/>
      <c r="FU526" s="116"/>
      <c r="FV526" s="116"/>
      <c r="FW526" s="116"/>
      <c r="FX526" s="116"/>
      <c r="FY526" s="116"/>
      <c r="FZ526" s="116"/>
      <c r="GA526" s="116"/>
      <c r="GB526" s="116"/>
      <c r="GC526" s="116"/>
      <c r="GD526" s="116"/>
      <c r="GE526" s="116"/>
      <c r="GF526" s="116"/>
      <c r="GG526" s="116"/>
      <c r="GH526" s="116"/>
      <c r="GI526" s="116"/>
      <c r="GJ526" s="116"/>
      <c r="GK526" s="116"/>
      <c r="GL526" s="116"/>
      <c r="GM526" s="116"/>
      <c r="GN526" s="116"/>
      <c r="GO526" s="116"/>
      <c r="GP526" s="116"/>
      <c r="GQ526" s="116"/>
      <c r="GR526" s="116"/>
      <c r="GS526" s="116"/>
      <c r="GT526" s="116"/>
      <c r="GU526" s="116"/>
      <c r="GV526" s="116"/>
      <c r="GW526" s="116"/>
      <c r="GX526" s="116"/>
      <c r="GY526" s="116"/>
      <c r="GZ526" s="116"/>
      <c r="HA526" s="116"/>
      <c r="HB526" s="116"/>
      <c r="HC526" s="116"/>
      <c r="HD526" s="116"/>
      <c r="HE526" s="116"/>
      <c r="HF526" s="116"/>
      <c r="HG526" s="116"/>
      <c r="HH526" s="116"/>
      <c r="HI526" s="116"/>
      <c r="HJ526" s="116"/>
      <c r="HK526" s="116"/>
      <c r="HL526" s="116"/>
      <c r="HM526" s="116"/>
      <c r="HN526" s="116"/>
      <c r="HO526" s="116"/>
      <c r="HP526" s="116"/>
      <c r="HQ526" s="116"/>
      <c r="HR526" s="116"/>
      <c r="HS526" s="116"/>
      <c r="HT526" s="116"/>
      <c r="HU526" s="116"/>
      <c r="HV526" s="116"/>
      <c r="HW526" s="116"/>
      <c r="HX526" s="116"/>
      <c r="HY526" s="116"/>
      <c r="HZ526" s="116"/>
      <c r="IA526" s="116"/>
      <c r="IB526" s="116"/>
      <c r="IC526" s="116"/>
      <c r="ID526" s="116"/>
      <c r="IE526" s="116"/>
      <c r="IF526" s="116"/>
      <c r="IG526" s="116"/>
      <c r="IH526" s="116"/>
      <c r="II526" s="116"/>
      <c r="IJ526" s="116"/>
      <c r="IK526" s="116"/>
      <c r="IL526" s="116"/>
      <c r="IM526" s="116"/>
      <c r="IN526" s="116"/>
      <c r="IO526" s="116"/>
      <c r="IP526" s="116"/>
      <c r="IQ526" s="116"/>
      <c r="IR526" s="116"/>
      <c r="IS526" s="116"/>
      <c r="IT526" s="116"/>
      <c r="IU526" s="116"/>
      <c r="IV526" s="116"/>
    </row>
    <row r="527" spans="1:256" ht="31.2" customHeight="1">
      <c r="B527" s="101"/>
      <c r="C527" s="292">
        <v>2018</v>
      </c>
      <c r="D527" s="292"/>
      <c r="E527" s="105" t="s">
        <v>548</v>
      </c>
      <c r="F527" s="293" t="s">
        <v>547</v>
      </c>
      <c r="G527" s="293"/>
      <c r="H527" s="293"/>
      <c r="I527" s="105" t="s">
        <v>450</v>
      </c>
      <c r="J527" s="293" t="s">
        <v>17</v>
      </c>
      <c r="K527" s="293"/>
      <c r="L527" s="106" t="s">
        <v>29</v>
      </c>
      <c r="M527" s="106">
        <v>4</v>
      </c>
      <c r="N527" s="292" t="s">
        <v>19</v>
      </c>
      <c r="O527" s="292"/>
      <c r="P527" s="292"/>
      <c r="Q527" s="106" t="s">
        <v>18</v>
      </c>
      <c r="W527" s="122">
        <f t="shared" si="8"/>
        <v>0</v>
      </c>
    </row>
    <row r="528" spans="1:256" ht="31.2" customHeight="1">
      <c r="B528" s="101"/>
      <c r="C528" s="292">
        <v>2018</v>
      </c>
      <c r="D528" s="292"/>
      <c r="E528" s="105" t="s">
        <v>546</v>
      </c>
      <c r="F528" s="293" t="s">
        <v>545</v>
      </c>
      <c r="G528" s="293"/>
      <c r="H528" s="293"/>
      <c r="I528" s="105" t="s">
        <v>450</v>
      </c>
      <c r="J528" s="293" t="s">
        <v>17</v>
      </c>
      <c r="K528" s="293"/>
      <c r="L528" s="106" t="s">
        <v>29</v>
      </c>
      <c r="M528" s="106">
        <v>4</v>
      </c>
      <c r="N528" s="292" t="s">
        <v>19</v>
      </c>
      <c r="O528" s="292"/>
      <c r="P528" s="292"/>
      <c r="Q528" s="106" t="s">
        <v>18</v>
      </c>
      <c r="W528" s="122">
        <f t="shared" si="8"/>
        <v>0</v>
      </c>
    </row>
    <row r="529" spans="1:256" ht="31.2" customHeight="1">
      <c r="A529" s="116"/>
      <c r="B529" s="117"/>
      <c r="C529" s="294">
        <v>2018</v>
      </c>
      <c r="D529" s="294"/>
      <c r="E529" s="118" t="s">
        <v>544</v>
      </c>
      <c r="F529" s="295" t="s">
        <v>543</v>
      </c>
      <c r="G529" s="295"/>
      <c r="H529" s="295"/>
      <c r="I529" s="118" t="s">
        <v>450</v>
      </c>
      <c r="J529" s="295" t="s">
        <v>17</v>
      </c>
      <c r="K529" s="295"/>
      <c r="L529" s="119" t="s">
        <v>18</v>
      </c>
      <c r="M529" s="119">
        <v>3</v>
      </c>
      <c r="N529" s="294" t="s">
        <v>19</v>
      </c>
      <c r="O529" s="294"/>
      <c r="P529" s="294"/>
      <c r="Q529" s="119" t="s">
        <v>18</v>
      </c>
      <c r="R529" s="120"/>
      <c r="S529" s="120"/>
      <c r="T529" s="120"/>
      <c r="U529" s="120"/>
      <c r="V529" s="120"/>
      <c r="W529" s="120">
        <f t="shared" si="8"/>
        <v>0</v>
      </c>
      <c r="X529" s="116"/>
      <c r="Y529" s="116"/>
      <c r="Z529" s="116"/>
      <c r="AA529" s="116"/>
      <c r="AB529" s="116"/>
      <c r="AC529" s="116"/>
      <c r="AD529" s="116"/>
      <c r="AE529" s="116"/>
      <c r="AF529" s="116"/>
      <c r="AG529" s="116"/>
      <c r="AH529" s="116"/>
      <c r="AI529" s="116"/>
      <c r="AJ529" s="116"/>
      <c r="AK529" s="116"/>
      <c r="AL529" s="116"/>
      <c r="AM529" s="116"/>
      <c r="AN529" s="116"/>
      <c r="AO529" s="116"/>
      <c r="AP529" s="116"/>
      <c r="AQ529" s="116"/>
      <c r="AR529" s="116"/>
      <c r="AS529" s="116"/>
      <c r="AT529" s="116"/>
      <c r="AU529" s="116"/>
      <c r="AV529" s="116"/>
      <c r="AW529" s="116"/>
      <c r="AX529" s="116"/>
      <c r="AY529" s="116"/>
      <c r="AZ529" s="116"/>
      <c r="BA529" s="116"/>
      <c r="BB529" s="116"/>
      <c r="BC529" s="116"/>
      <c r="BD529" s="116"/>
      <c r="BE529" s="116"/>
      <c r="BF529" s="116"/>
      <c r="BG529" s="116"/>
      <c r="BH529" s="116"/>
      <c r="BI529" s="116"/>
      <c r="BJ529" s="116"/>
      <c r="BK529" s="116"/>
      <c r="BL529" s="116"/>
      <c r="BM529" s="116"/>
      <c r="BN529" s="116"/>
      <c r="BO529" s="116"/>
      <c r="BP529" s="116"/>
      <c r="BQ529" s="116"/>
      <c r="BR529" s="116"/>
      <c r="BS529" s="116"/>
      <c r="BT529" s="116"/>
      <c r="BU529" s="116"/>
      <c r="BV529" s="116"/>
      <c r="BW529" s="116"/>
      <c r="BX529" s="116"/>
      <c r="BY529" s="116"/>
      <c r="BZ529" s="116"/>
      <c r="CA529" s="116"/>
      <c r="CB529" s="116"/>
      <c r="CC529" s="116"/>
      <c r="CD529" s="116"/>
      <c r="CE529" s="116"/>
      <c r="CF529" s="116"/>
      <c r="CG529" s="116"/>
      <c r="CH529" s="116"/>
      <c r="CI529" s="116"/>
      <c r="CJ529" s="116"/>
      <c r="CK529" s="116"/>
      <c r="CL529" s="116"/>
      <c r="CM529" s="116"/>
      <c r="CN529" s="116"/>
      <c r="CO529" s="116"/>
      <c r="CP529" s="116"/>
      <c r="CQ529" s="116"/>
      <c r="CR529" s="116"/>
      <c r="CS529" s="116"/>
      <c r="CT529" s="116"/>
      <c r="CU529" s="116"/>
      <c r="CV529" s="116"/>
      <c r="CW529" s="116"/>
      <c r="CX529" s="116"/>
      <c r="CY529" s="116"/>
      <c r="CZ529" s="116"/>
      <c r="DA529" s="116"/>
      <c r="DB529" s="116"/>
      <c r="DC529" s="116"/>
      <c r="DD529" s="116"/>
      <c r="DE529" s="116"/>
      <c r="DF529" s="116"/>
      <c r="DG529" s="116"/>
      <c r="DH529" s="116"/>
      <c r="DI529" s="116"/>
      <c r="DJ529" s="116"/>
      <c r="DK529" s="116"/>
      <c r="DL529" s="116"/>
      <c r="DM529" s="116"/>
      <c r="DN529" s="116"/>
      <c r="DO529" s="116"/>
      <c r="DP529" s="116"/>
      <c r="DQ529" s="116"/>
      <c r="DR529" s="116"/>
      <c r="DS529" s="116"/>
      <c r="DT529" s="116"/>
      <c r="DU529" s="116"/>
      <c r="DV529" s="116"/>
      <c r="DW529" s="116"/>
      <c r="DX529" s="116"/>
      <c r="DY529" s="116"/>
      <c r="DZ529" s="116"/>
      <c r="EA529" s="116"/>
      <c r="EB529" s="116"/>
      <c r="EC529" s="116"/>
      <c r="ED529" s="116"/>
      <c r="EE529" s="116"/>
      <c r="EF529" s="116"/>
      <c r="EG529" s="116"/>
      <c r="EH529" s="116"/>
      <c r="EI529" s="116"/>
      <c r="EJ529" s="116"/>
      <c r="EK529" s="116"/>
      <c r="EL529" s="116"/>
      <c r="EM529" s="116"/>
      <c r="EN529" s="116"/>
      <c r="EO529" s="116"/>
      <c r="EP529" s="116"/>
      <c r="EQ529" s="116"/>
      <c r="ER529" s="116"/>
      <c r="ES529" s="116"/>
      <c r="ET529" s="116"/>
      <c r="EU529" s="116"/>
      <c r="EV529" s="116"/>
      <c r="EW529" s="116"/>
      <c r="EX529" s="116"/>
      <c r="EY529" s="116"/>
      <c r="EZ529" s="116"/>
      <c r="FA529" s="116"/>
      <c r="FB529" s="116"/>
      <c r="FC529" s="116"/>
      <c r="FD529" s="116"/>
      <c r="FE529" s="116"/>
      <c r="FF529" s="116"/>
      <c r="FG529" s="116"/>
      <c r="FH529" s="116"/>
      <c r="FI529" s="116"/>
      <c r="FJ529" s="116"/>
      <c r="FK529" s="116"/>
      <c r="FL529" s="116"/>
      <c r="FM529" s="116"/>
      <c r="FN529" s="116"/>
      <c r="FO529" s="116"/>
      <c r="FP529" s="116"/>
      <c r="FQ529" s="116"/>
      <c r="FR529" s="116"/>
      <c r="FS529" s="116"/>
      <c r="FT529" s="116"/>
      <c r="FU529" s="116"/>
      <c r="FV529" s="116"/>
      <c r="FW529" s="116"/>
      <c r="FX529" s="116"/>
      <c r="FY529" s="116"/>
      <c r="FZ529" s="116"/>
      <c r="GA529" s="116"/>
      <c r="GB529" s="116"/>
      <c r="GC529" s="116"/>
      <c r="GD529" s="116"/>
      <c r="GE529" s="116"/>
      <c r="GF529" s="116"/>
      <c r="GG529" s="116"/>
      <c r="GH529" s="116"/>
      <c r="GI529" s="116"/>
      <c r="GJ529" s="116"/>
      <c r="GK529" s="116"/>
      <c r="GL529" s="116"/>
      <c r="GM529" s="116"/>
      <c r="GN529" s="116"/>
      <c r="GO529" s="116"/>
      <c r="GP529" s="116"/>
      <c r="GQ529" s="116"/>
      <c r="GR529" s="116"/>
      <c r="GS529" s="116"/>
      <c r="GT529" s="116"/>
      <c r="GU529" s="116"/>
      <c r="GV529" s="116"/>
      <c r="GW529" s="116"/>
      <c r="GX529" s="116"/>
      <c r="GY529" s="116"/>
      <c r="GZ529" s="116"/>
      <c r="HA529" s="116"/>
      <c r="HB529" s="116"/>
      <c r="HC529" s="116"/>
      <c r="HD529" s="116"/>
      <c r="HE529" s="116"/>
      <c r="HF529" s="116"/>
      <c r="HG529" s="116"/>
      <c r="HH529" s="116"/>
      <c r="HI529" s="116"/>
      <c r="HJ529" s="116"/>
      <c r="HK529" s="116"/>
      <c r="HL529" s="116"/>
      <c r="HM529" s="116"/>
      <c r="HN529" s="116"/>
      <c r="HO529" s="116"/>
      <c r="HP529" s="116"/>
      <c r="HQ529" s="116"/>
      <c r="HR529" s="116"/>
      <c r="HS529" s="116"/>
      <c r="HT529" s="116"/>
      <c r="HU529" s="116"/>
      <c r="HV529" s="116"/>
      <c r="HW529" s="116"/>
      <c r="HX529" s="116"/>
      <c r="HY529" s="116"/>
      <c r="HZ529" s="116"/>
      <c r="IA529" s="116"/>
      <c r="IB529" s="116"/>
      <c r="IC529" s="116"/>
      <c r="ID529" s="116"/>
      <c r="IE529" s="116"/>
      <c r="IF529" s="116"/>
      <c r="IG529" s="116"/>
      <c r="IH529" s="116"/>
      <c r="II529" s="116"/>
      <c r="IJ529" s="116"/>
      <c r="IK529" s="116"/>
      <c r="IL529" s="116"/>
      <c r="IM529" s="116"/>
      <c r="IN529" s="116"/>
      <c r="IO529" s="116"/>
      <c r="IP529" s="116"/>
      <c r="IQ529" s="116"/>
      <c r="IR529" s="116"/>
      <c r="IS529" s="116"/>
      <c r="IT529" s="116"/>
      <c r="IU529" s="116"/>
      <c r="IV529" s="116"/>
    </row>
    <row r="530" spans="1:256" ht="31.2" customHeight="1">
      <c r="B530" s="101"/>
      <c r="C530" s="292">
        <v>2018</v>
      </c>
      <c r="D530" s="292"/>
      <c r="E530" s="105" t="s">
        <v>542</v>
      </c>
      <c r="F530" s="293" t="s">
        <v>541</v>
      </c>
      <c r="G530" s="293"/>
      <c r="H530" s="293"/>
      <c r="I530" s="105" t="s">
        <v>450</v>
      </c>
      <c r="J530" s="293" t="s">
        <v>17</v>
      </c>
      <c r="K530" s="293"/>
      <c r="L530" s="106" t="s">
        <v>29</v>
      </c>
      <c r="M530" s="106">
        <v>4</v>
      </c>
      <c r="N530" s="292" t="s">
        <v>19</v>
      </c>
      <c r="O530" s="292"/>
      <c r="P530" s="292"/>
      <c r="Q530" s="106" t="s">
        <v>18</v>
      </c>
      <c r="W530" s="122">
        <f t="shared" si="8"/>
        <v>0</v>
      </c>
    </row>
    <row r="531" spans="1:256" ht="31.2" customHeight="1">
      <c r="A531" s="113"/>
      <c r="B531" s="114"/>
      <c r="C531" s="289">
        <v>2018</v>
      </c>
      <c r="D531" s="289"/>
      <c r="E531" s="110" t="s">
        <v>540</v>
      </c>
      <c r="F531" s="290" t="s">
        <v>538</v>
      </c>
      <c r="G531" s="290"/>
      <c r="H531" s="290"/>
      <c r="I531" s="110" t="s">
        <v>450</v>
      </c>
      <c r="J531" s="290" t="s">
        <v>17</v>
      </c>
      <c r="K531" s="290"/>
      <c r="L531" s="111" t="s">
        <v>18</v>
      </c>
      <c r="M531" s="111">
        <v>2</v>
      </c>
      <c r="N531" s="289" t="s">
        <v>19</v>
      </c>
      <c r="O531" s="289"/>
      <c r="P531" s="289"/>
      <c r="Q531" s="111" t="s">
        <v>18</v>
      </c>
      <c r="R531" s="115"/>
      <c r="S531" s="115"/>
      <c r="T531" s="115"/>
      <c r="U531" s="115"/>
      <c r="V531" s="115"/>
      <c r="W531" s="115">
        <f t="shared" si="8"/>
        <v>0</v>
      </c>
      <c r="X531" s="113"/>
      <c r="Y531" s="113"/>
      <c r="Z531" s="113"/>
      <c r="AA531" s="113"/>
      <c r="AB531" s="113"/>
      <c r="AC531" s="113"/>
      <c r="AD531" s="113"/>
      <c r="AE531" s="113"/>
      <c r="AF531" s="113"/>
      <c r="AG531" s="113"/>
      <c r="AH531" s="113"/>
      <c r="AI531" s="113"/>
      <c r="AJ531" s="113"/>
      <c r="AK531" s="113"/>
      <c r="AL531" s="113"/>
      <c r="AM531" s="113"/>
      <c r="AN531" s="113"/>
      <c r="AO531" s="113"/>
      <c r="AP531" s="113"/>
      <c r="AQ531" s="113"/>
      <c r="AR531" s="113"/>
      <c r="AS531" s="113"/>
      <c r="AT531" s="113"/>
      <c r="AU531" s="113"/>
      <c r="AV531" s="113"/>
      <c r="AW531" s="113"/>
      <c r="AX531" s="113"/>
      <c r="AY531" s="113"/>
      <c r="AZ531" s="113"/>
      <c r="BA531" s="113"/>
      <c r="BB531" s="113"/>
      <c r="BC531" s="113"/>
      <c r="BD531" s="113"/>
      <c r="BE531" s="113"/>
      <c r="BF531" s="113"/>
      <c r="BG531" s="113"/>
      <c r="BH531" s="113"/>
      <c r="BI531" s="113"/>
      <c r="BJ531" s="113"/>
      <c r="BK531" s="113"/>
      <c r="BL531" s="113"/>
      <c r="BM531" s="113"/>
      <c r="BN531" s="113"/>
      <c r="BO531" s="113"/>
      <c r="BP531" s="113"/>
      <c r="BQ531" s="113"/>
      <c r="BR531" s="113"/>
      <c r="BS531" s="113"/>
      <c r="BT531" s="113"/>
      <c r="BU531" s="113"/>
      <c r="BV531" s="113"/>
      <c r="BW531" s="113"/>
      <c r="BX531" s="113"/>
      <c r="BY531" s="113"/>
      <c r="BZ531" s="113"/>
      <c r="CA531" s="113"/>
      <c r="CB531" s="113"/>
      <c r="CC531" s="113"/>
      <c r="CD531" s="113"/>
      <c r="CE531" s="113"/>
      <c r="CF531" s="113"/>
      <c r="CG531" s="113"/>
      <c r="CH531" s="113"/>
      <c r="CI531" s="113"/>
      <c r="CJ531" s="113"/>
      <c r="CK531" s="113"/>
      <c r="CL531" s="113"/>
      <c r="CM531" s="113"/>
      <c r="CN531" s="113"/>
      <c r="CO531" s="113"/>
      <c r="CP531" s="113"/>
      <c r="CQ531" s="113"/>
      <c r="CR531" s="113"/>
      <c r="CS531" s="113"/>
      <c r="CT531" s="113"/>
      <c r="CU531" s="113"/>
      <c r="CV531" s="113"/>
      <c r="CW531" s="113"/>
      <c r="CX531" s="113"/>
      <c r="CY531" s="113"/>
      <c r="CZ531" s="113"/>
      <c r="DA531" s="113"/>
      <c r="DB531" s="113"/>
      <c r="DC531" s="113"/>
      <c r="DD531" s="113"/>
      <c r="DE531" s="113"/>
      <c r="DF531" s="113"/>
      <c r="DG531" s="113"/>
      <c r="DH531" s="113"/>
      <c r="DI531" s="113"/>
      <c r="DJ531" s="113"/>
      <c r="DK531" s="113"/>
      <c r="DL531" s="113"/>
      <c r="DM531" s="113"/>
      <c r="DN531" s="113"/>
      <c r="DO531" s="113"/>
      <c r="DP531" s="113"/>
      <c r="DQ531" s="113"/>
      <c r="DR531" s="113"/>
      <c r="DS531" s="113"/>
      <c r="DT531" s="113"/>
      <c r="DU531" s="113"/>
      <c r="DV531" s="113"/>
      <c r="DW531" s="113"/>
      <c r="DX531" s="113"/>
      <c r="DY531" s="113"/>
      <c r="DZ531" s="113"/>
      <c r="EA531" s="113"/>
      <c r="EB531" s="113"/>
      <c r="EC531" s="113"/>
      <c r="ED531" s="113"/>
      <c r="EE531" s="113"/>
      <c r="EF531" s="113"/>
      <c r="EG531" s="113"/>
      <c r="EH531" s="113"/>
      <c r="EI531" s="113"/>
      <c r="EJ531" s="113"/>
      <c r="EK531" s="113"/>
      <c r="EL531" s="113"/>
      <c r="EM531" s="113"/>
      <c r="EN531" s="113"/>
      <c r="EO531" s="113"/>
      <c r="EP531" s="113"/>
      <c r="EQ531" s="113"/>
      <c r="ER531" s="113"/>
      <c r="ES531" s="113"/>
      <c r="ET531" s="113"/>
      <c r="EU531" s="113"/>
      <c r="EV531" s="113"/>
      <c r="EW531" s="113"/>
      <c r="EX531" s="113"/>
      <c r="EY531" s="113"/>
      <c r="EZ531" s="113"/>
      <c r="FA531" s="113"/>
      <c r="FB531" s="113"/>
      <c r="FC531" s="113"/>
      <c r="FD531" s="113"/>
      <c r="FE531" s="113"/>
      <c r="FF531" s="113"/>
      <c r="FG531" s="113"/>
      <c r="FH531" s="113"/>
      <c r="FI531" s="113"/>
      <c r="FJ531" s="113"/>
      <c r="FK531" s="113"/>
      <c r="FL531" s="113"/>
      <c r="FM531" s="113"/>
      <c r="FN531" s="113"/>
      <c r="FO531" s="113"/>
      <c r="FP531" s="113"/>
      <c r="FQ531" s="113"/>
      <c r="FR531" s="113"/>
      <c r="FS531" s="113"/>
      <c r="FT531" s="113"/>
      <c r="FU531" s="113"/>
      <c r="FV531" s="113"/>
      <c r="FW531" s="113"/>
      <c r="FX531" s="113"/>
      <c r="FY531" s="113"/>
      <c r="FZ531" s="113"/>
      <c r="GA531" s="113"/>
      <c r="GB531" s="113"/>
      <c r="GC531" s="113"/>
      <c r="GD531" s="113"/>
      <c r="GE531" s="113"/>
      <c r="GF531" s="113"/>
      <c r="GG531" s="113"/>
      <c r="GH531" s="113"/>
      <c r="GI531" s="113"/>
      <c r="GJ531" s="113"/>
      <c r="GK531" s="113"/>
      <c r="GL531" s="113"/>
      <c r="GM531" s="113"/>
      <c r="GN531" s="113"/>
      <c r="GO531" s="113"/>
      <c r="GP531" s="113"/>
      <c r="GQ531" s="113"/>
      <c r="GR531" s="113"/>
      <c r="GS531" s="113"/>
      <c r="GT531" s="113"/>
      <c r="GU531" s="113"/>
      <c r="GV531" s="113"/>
      <c r="GW531" s="113"/>
      <c r="GX531" s="113"/>
      <c r="GY531" s="113"/>
      <c r="GZ531" s="113"/>
      <c r="HA531" s="113"/>
      <c r="HB531" s="113"/>
      <c r="HC531" s="113"/>
      <c r="HD531" s="113"/>
      <c r="HE531" s="113"/>
      <c r="HF531" s="113"/>
      <c r="HG531" s="113"/>
      <c r="HH531" s="113"/>
      <c r="HI531" s="113"/>
      <c r="HJ531" s="113"/>
      <c r="HK531" s="113"/>
      <c r="HL531" s="113"/>
      <c r="HM531" s="113"/>
      <c r="HN531" s="113"/>
      <c r="HO531" s="113"/>
      <c r="HP531" s="113"/>
      <c r="HQ531" s="113"/>
      <c r="HR531" s="113"/>
      <c r="HS531" s="113"/>
      <c r="HT531" s="113"/>
      <c r="HU531" s="113"/>
      <c r="HV531" s="113"/>
      <c r="HW531" s="113"/>
      <c r="HX531" s="113"/>
      <c r="HY531" s="113"/>
      <c r="HZ531" s="113"/>
      <c r="IA531" s="113"/>
      <c r="IB531" s="113"/>
      <c r="IC531" s="113"/>
      <c r="ID531" s="113"/>
      <c r="IE531" s="113"/>
      <c r="IF531" s="113"/>
      <c r="IG531" s="113"/>
      <c r="IH531" s="113"/>
      <c r="II531" s="113"/>
      <c r="IJ531" s="113"/>
      <c r="IK531" s="113"/>
      <c r="IL531" s="113"/>
      <c r="IM531" s="113"/>
      <c r="IN531" s="113"/>
      <c r="IO531" s="113"/>
      <c r="IP531" s="113"/>
      <c r="IQ531" s="113"/>
      <c r="IR531" s="113"/>
      <c r="IS531" s="113"/>
      <c r="IT531" s="113"/>
      <c r="IU531" s="113"/>
      <c r="IV531" s="113"/>
    </row>
    <row r="532" spans="1:256" ht="31.2" customHeight="1">
      <c r="A532" s="116"/>
      <c r="B532" s="117"/>
      <c r="C532" s="294">
        <v>2018</v>
      </c>
      <c r="D532" s="294"/>
      <c r="E532" s="118" t="s">
        <v>539</v>
      </c>
      <c r="F532" s="295" t="s">
        <v>538</v>
      </c>
      <c r="G532" s="295"/>
      <c r="H532" s="295"/>
      <c r="I532" s="118" t="s">
        <v>450</v>
      </c>
      <c r="J532" s="295" t="s">
        <v>17</v>
      </c>
      <c r="K532" s="295"/>
      <c r="L532" s="119" t="s">
        <v>18</v>
      </c>
      <c r="M532" s="119">
        <v>3</v>
      </c>
      <c r="N532" s="294" t="s">
        <v>19</v>
      </c>
      <c r="O532" s="294"/>
      <c r="P532" s="294"/>
      <c r="Q532" s="119" t="s">
        <v>18</v>
      </c>
      <c r="R532" s="120"/>
      <c r="S532" s="120"/>
      <c r="T532" s="120"/>
      <c r="U532" s="120"/>
      <c r="V532" s="120"/>
      <c r="W532" s="120">
        <f t="shared" si="8"/>
        <v>0</v>
      </c>
      <c r="X532" s="116"/>
      <c r="Y532" s="116"/>
      <c r="Z532" s="116"/>
      <c r="AA532" s="116"/>
      <c r="AB532" s="116"/>
      <c r="AC532" s="116"/>
      <c r="AD532" s="116"/>
      <c r="AE532" s="116"/>
      <c r="AF532" s="116"/>
      <c r="AG532" s="116"/>
      <c r="AH532" s="116"/>
      <c r="AI532" s="116"/>
      <c r="AJ532" s="116"/>
      <c r="AK532" s="116"/>
      <c r="AL532" s="116"/>
      <c r="AM532" s="116"/>
      <c r="AN532" s="116"/>
      <c r="AO532" s="116"/>
      <c r="AP532" s="116"/>
      <c r="AQ532" s="116"/>
      <c r="AR532" s="116"/>
      <c r="AS532" s="116"/>
      <c r="AT532" s="116"/>
      <c r="AU532" s="116"/>
      <c r="AV532" s="116"/>
      <c r="AW532" s="116"/>
      <c r="AX532" s="116"/>
      <c r="AY532" s="116"/>
      <c r="AZ532" s="116"/>
      <c r="BA532" s="116"/>
      <c r="BB532" s="116"/>
      <c r="BC532" s="116"/>
      <c r="BD532" s="116"/>
      <c r="BE532" s="116"/>
      <c r="BF532" s="116"/>
      <c r="BG532" s="116"/>
      <c r="BH532" s="116"/>
      <c r="BI532" s="116"/>
      <c r="BJ532" s="116"/>
      <c r="BK532" s="116"/>
      <c r="BL532" s="116"/>
      <c r="BM532" s="116"/>
      <c r="BN532" s="116"/>
      <c r="BO532" s="116"/>
      <c r="BP532" s="116"/>
      <c r="BQ532" s="116"/>
      <c r="BR532" s="116"/>
      <c r="BS532" s="116"/>
      <c r="BT532" s="116"/>
      <c r="BU532" s="116"/>
      <c r="BV532" s="116"/>
      <c r="BW532" s="116"/>
      <c r="BX532" s="116"/>
      <c r="BY532" s="116"/>
      <c r="BZ532" s="116"/>
      <c r="CA532" s="116"/>
      <c r="CB532" s="116"/>
      <c r="CC532" s="116"/>
      <c r="CD532" s="116"/>
      <c r="CE532" s="116"/>
      <c r="CF532" s="116"/>
      <c r="CG532" s="116"/>
      <c r="CH532" s="116"/>
      <c r="CI532" s="116"/>
      <c r="CJ532" s="116"/>
      <c r="CK532" s="116"/>
      <c r="CL532" s="116"/>
      <c r="CM532" s="116"/>
      <c r="CN532" s="116"/>
      <c r="CO532" s="116"/>
      <c r="CP532" s="116"/>
      <c r="CQ532" s="116"/>
      <c r="CR532" s="116"/>
      <c r="CS532" s="116"/>
      <c r="CT532" s="116"/>
      <c r="CU532" s="116"/>
      <c r="CV532" s="116"/>
      <c r="CW532" s="116"/>
      <c r="CX532" s="116"/>
      <c r="CY532" s="116"/>
      <c r="CZ532" s="116"/>
      <c r="DA532" s="116"/>
      <c r="DB532" s="116"/>
      <c r="DC532" s="116"/>
      <c r="DD532" s="116"/>
      <c r="DE532" s="116"/>
      <c r="DF532" s="116"/>
      <c r="DG532" s="116"/>
      <c r="DH532" s="116"/>
      <c r="DI532" s="116"/>
      <c r="DJ532" s="116"/>
      <c r="DK532" s="116"/>
      <c r="DL532" s="116"/>
      <c r="DM532" s="116"/>
      <c r="DN532" s="116"/>
      <c r="DO532" s="116"/>
      <c r="DP532" s="116"/>
      <c r="DQ532" s="116"/>
      <c r="DR532" s="116"/>
      <c r="DS532" s="116"/>
      <c r="DT532" s="116"/>
      <c r="DU532" s="116"/>
      <c r="DV532" s="116"/>
      <c r="DW532" s="116"/>
      <c r="DX532" s="116"/>
      <c r="DY532" s="116"/>
      <c r="DZ532" s="116"/>
      <c r="EA532" s="116"/>
      <c r="EB532" s="116"/>
      <c r="EC532" s="116"/>
      <c r="ED532" s="116"/>
      <c r="EE532" s="116"/>
      <c r="EF532" s="116"/>
      <c r="EG532" s="116"/>
      <c r="EH532" s="116"/>
      <c r="EI532" s="116"/>
      <c r="EJ532" s="116"/>
      <c r="EK532" s="116"/>
      <c r="EL532" s="116"/>
      <c r="EM532" s="116"/>
      <c r="EN532" s="116"/>
      <c r="EO532" s="116"/>
      <c r="EP532" s="116"/>
      <c r="EQ532" s="116"/>
      <c r="ER532" s="116"/>
      <c r="ES532" s="116"/>
      <c r="ET532" s="116"/>
      <c r="EU532" s="116"/>
      <c r="EV532" s="116"/>
      <c r="EW532" s="116"/>
      <c r="EX532" s="116"/>
      <c r="EY532" s="116"/>
      <c r="EZ532" s="116"/>
      <c r="FA532" s="116"/>
      <c r="FB532" s="116"/>
      <c r="FC532" s="116"/>
      <c r="FD532" s="116"/>
      <c r="FE532" s="116"/>
      <c r="FF532" s="116"/>
      <c r="FG532" s="116"/>
      <c r="FH532" s="116"/>
      <c r="FI532" s="116"/>
      <c r="FJ532" s="116"/>
      <c r="FK532" s="116"/>
      <c r="FL532" s="116"/>
      <c r="FM532" s="116"/>
      <c r="FN532" s="116"/>
      <c r="FO532" s="116"/>
      <c r="FP532" s="116"/>
      <c r="FQ532" s="116"/>
      <c r="FR532" s="116"/>
      <c r="FS532" s="116"/>
      <c r="FT532" s="116"/>
      <c r="FU532" s="116"/>
      <c r="FV532" s="116"/>
      <c r="FW532" s="116"/>
      <c r="FX532" s="116"/>
      <c r="FY532" s="116"/>
      <c r="FZ532" s="116"/>
      <c r="GA532" s="116"/>
      <c r="GB532" s="116"/>
      <c r="GC532" s="116"/>
      <c r="GD532" s="116"/>
      <c r="GE532" s="116"/>
      <c r="GF532" s="116"/>
      <c r="GG532" s="116"/>
      <c r="GH532" s="116"/>
      <c r="GI532" s="116"/>
      <c r="GJ532" s="116"/>
      <c r="GK532" s="116"/>
      <c r="GL532" s="116"/>
      <c r="GM532" s="116"/>
      <c r="GN532" s="116"/>
      <c r="GO532" s="116"/>
      <c r="GP532" s="116"/>
      <c r="GQ532" s="116"/>
      <c r="GR532" s="116"/>
      <c r="GS532" s="116"/>
      <c r="GT532" s="116"/>
      <c r="GU532" s="116"/>
      <c r="GV532" s="116"/>
      <c r="GW532" s="116"/>
      <c r="GX532" s="116"/>
      <c r="GY532" s="116"/>
      <c r="GZ532" s="116"/>
      <c r="HA532" s="116"/>
      <c r="HB532" s="116"/>
      <c r="HC532" s="116"/>
      <c r="HD532" s="116"/>
      <c r="HE532" s="116"/>
      <c r="HF532" s="116"/>
      <c r="HG532" s="116"/>
      <c r="HH532" s="116"/>
      <c r="HI532" s="116"/>
      <c r="HJ532" s="116"/>
      <c r="HK532" s="116"/>
      <c r="HL532" s="116"/>
      <c r="HM532" s="116"/>
      <c r="HN532" s="116"/>
      <c r="HO532" s="116"/>
      <c r="HP532" s="116"/>
      <c r="HQ532" s="116"/>
      <c r="HR532" s="116"/>
      <c r="HS532" s="116"/>
      <c r="HT532" s="116"/>
      <c r="HU532" s="116"/>
      <c r="HV532" s="116"/>
      <c r="HW532" s="116"/>
      <c r="HX532" s="116"/>
      <c r="HY532" s="116"/>
      <c r="HZ532" s="116"/>
      <c r="IA532" s="116"/>
      <c r="IB532" s="116"/>
      <c r="IC532" s="116"/>
      <c r="ID532" s="116"/>
      <c r="IE532" s="116"/>
      <c r="IF532" s="116"/>
      <c r="IG532" s="116"/>
      <c r="IH532" s="116"/>
      <c r="II532" s="116"/>
      <c r="IJ532" s="116"/>
      <c r="IK532" s="116"/>
      <c r="IL532" s="116"/>
      <c r="IM532" s="116"/>
      <c r="IN532" s="116"/>
      <c r="IO532" s="116"/>
      <c r="IP532" s="116"/>
      <c r="IQ532" s="116"/>
      <c r="IR532" s="116"/>
      <c r="IS532" s="116"/>
      <c r="IT532" s="116"/>
      <c r="IU532" s="116"/>
      <c r="IV532" s="116"/>
    </row>
    <row r="533" spans="1:256" ht="31.2" customHeight="1">
      <c r="B533" s="101"/>
      <c r="C533" s="292">
        <v>2018</v>
      </c>
      <c r="D533" s="292"/>
      <c r="E533" s="105" t="s">
        <v>537</v>
      </c>
      <c r="F533" s="293" t="s">
        <v>536</v>
      </c>
      <c r="G533" s="293"/>
      <c r="H533" s="293"/>
      <c r="I533" s="105" t="s">
        <v>450</v>
      </c>
      <c r="J533" s="293" t="s">
        <v>17</v>
      </c>
      <c r="K533" s="293"/>
      <c r="L533" s="106" t="s">
        <v>29</v>
      </c>
      <c r="M533" s="106">
        <v>4</v>
      </c>
      <c r="N533" s="292" t="s">
        <v>19</v>
      </c>
      <c r="O533" s="292"/>
      <c r="P533" s="292"/>
      <c r="Q533" s="106" t="s">
        <v>18</v>
      </c>
      <c r="W533" s="122">
        <f t="shared" si="8"/>
        <v>0</v>
      </c>
    </row>
    <row r="534" spans="1:256" ht="31.2" customHeight="1">
      <c r="B534" s="101"/>
      <c r="C534" s="292">
        <v>2018</v>
      </c>
      <c r="D534" s="292"/>
      <c r="E534" s="105" t="s">
        <v>535</v>
      </c>
      <c r="F534" s="293" t="s">
        <v>534</v>
      </c>
      <c r="G534" s="293"/>
      <c r="H534" s="293"/>
      <c r="I534" s="105" t="s">
        <v>450</v>
      </c>
      <c r="J534" s="293" t="s">
        <v>17</v>
      </c>
      <c r="K534" s="293"/>
      <c r="L534" s="106" t="s">
        <v>29</v>
      </c>
      <c r="M534" s="106">
        <v>4</v>
      </c>
      <c r="N534" s="292" t="s">
        <v>19</v>
      </c>
      <c r="O534" s="292"/>
      <c r="P534" s="292"/>
      <c r="Q534" s="106" t="s">
        <v>18</v>
      </c>
      <c r="W534" s="122">
        <f t="shared" si="8"/>
        <v>0</v>
      </c>
    </row>
    <row r="535" spans="1:256" ht="31.2" customHeight="1">
      <c r="A535" s="113"/>
      <c r="B535" s="114"/>
      <c r="C535" s="289">
        <v>2018</v>
      </c>
      <c r="D535" s="289"/>
      <c r="E535" s="110" t="s">
        <v>533</v>
      </c>
      <c r="F535" s="290" t="s">
        <v>531</v>
      </c>
      <c r="G535" s="290"/>
      <c r="H535" s="290"/>
      <c r="I535" s="110" t="s">
        <v>450</v>
      </c>
      <c r="J535" s="290" t="s">
        <v>17</v>
      </c>
      <c r="K535" s="290"/>
      <c r="L535" s="111" t="s">
        <v>18</v>
      </c>
      <c r="M535" s="111">
        <v>1</v>
      </c>
      <c r="N535" s="289" t="s">
        <v>19</v>
      </c>
      <c r="O535" s="289"/>
      <c r="P535" s="289"/>
      <c r="Q535" s="111" t="s">
        <v>18</v>
      </c>
      <c r="R535" s="115"/>
      <c r="S535" s="115"/>
      <c r="T535" s="115"/>
      <c r="U535" s="115">
        <f>U536</f>
        <v>6453.79</v>
      </c>
      <c r="V535" s="115"/>
      <c r="W535" s="115">
        <f t="shared" si="8"/>
        <v>6453.79</v>
      </c>
      <c r="X535" s="113"/>
      <c r="Y535" s="113"/>
      <c r="Z535" s="113"/>
      <c r="AA535" s="113"/>
      <c r="AB535" s="113"/>
      <c r="AC535" s="113"/>
      <c r="AD535" s="113"/>
      <c r="AE535" s="113"/>
      <c r="AF535" s="113"/>
      <c r="AG535" s="113"/>
      <c r="AH535" s="113"/>
      <c r="AI535" s="113"/>
      <c r="AJ535" s="113"/>
      <c r="AK535" s="113"/>
      <c r="AL535" s="113"/>
      <c r="AM535" s="113"/>
      <c r="AN535" s="113"/>
      <c r="AO535" s="113"/>
      <c r="AP535" s="113"/>
      <c r="AQ535" s="113"/>
      <c r="AR535" s="113"/>
      <c r="AS535" s="113"/>
      <c r="AT535" s="113"/>
      <c r="AU535" s="113"/>
      <c r="AV535" s="113"/>
      <c r="AW535" s="113"/>
      <c r="AX535" s="113"/>
      <c r="AY535" s="113"/>
      <c r="AZ535" s="113"/>
      <c r="BA535" s="113"/>
      <c r="BB535" s="113"/>
      <c r="BC535" s="113"/>
      <c r="BD535" s="113"/>
      <c r="BE535" s="113"/>
      <c r="BF535" s="113"/>
      <c r="BG535" s="113"/>
      <c r="BH535" s="113"/>
      <c r="BI535" s="113"/>
      <c r="BJ535" s="113"/>
      <c r="BK535" s="113"/>
      <c r="BL535" s="113"/>
      <c r="BM535" s="113"/>
      <c r="BN535" s="113"/>
      <c r="BO535" s="113"/>
      <c r="BP535" s="113"/>
      <c r="BQ535" s="113"/>
      <c r="BR535" s="113"/>
      <c r="BS535" s="113"/>
      <c r="BT535" s="113"/>
      <c r="BU535" s="113"/>
      <c r="BV535" s="113"/>
      <c r="BW535" s="113"/>
      <c r="BX535" s="113"/>
      <c r="BY535" s="113"/>
      <c r="BZ535" s="113"/>
      <c r="CA535" s="113"/>
      <c r="CB535" s="113"/>
      <c r="CC535" s="113"/>
      <c r="CD535" s="113"/>
      <c r="CE535" s="113"/>
      <c r="CF535" s="113"/>
      <c r="CG535" s="113"/>
      <c r="CH535" s="113"/>
      <c r="CI535" s="113"/>
      <c r="CJ535" s="113"/>
      <c r="CK535" s="113"/>
      <c r="CL535" s="113"/>
      <c r="CM535" s="113"/>
      <c r="CN535" s="113"/>
      <c r="CO535" s="113"/>
      <c r="CP535" s="113"/>
      <c r="CQ535" s="113"/>
      <c r="CR535" s="113"/>
      <c r="CS535" s="113"/>
      <c r="CT535" s="113"/>
      <c r="CU535" s="113"/>
      <c r="CV535" s="113"/>
      <c r="CW535" s="113"/>
      <c r="CX535" s="113"/>
      <c r="CY535" s="113"/>
      <c r="CZ535" s="113"/>
      <c r="DA535" s="113"/>
      <c r="DB535" s="113"/>
      <c r="DC535" s="113"/>
      <c r="DD535" s="113"/>
      <c r="DE535" s="113"/>
      <c r="DF535" s="113"/>
      <c r="DG535" s="113"/>
      <c r="DH535" s="113"/>
      <c r="DI535" s="113"/>
      <c r="DJ535" s="113"/>
      <c r="DK535" s="113"/>
      <c r="DL535" s="113"/>
      <c r="DM535" s="113"/>
      <c r="DN535" s="113"/>
      <c r="DO535" s="113"/>
      <c r="DP535" s="113"/>
      <c r="DQ535" s="113"/>
      <c r="DR535" s="113"/>
      <c r="DS535" s="113"/>
      <c r="DT535" s="113"/>
      <c r="DU535" s="113"/>
      <c r="DV535" s="113"/>
      <c r="DW535" s="113"/>
      <c r="DX535" s="113"/>
      <c r="DY535" s="113"/>
      <c r="DZ535" s="113"/>
      <c r="EA535" s="113"/>
      <c r="EB535" s="113"/>
      <c r="EC535" s="113"/>
      <c r="ED535" s="113"/>
      <c r="EE535" s="113"/>
      <c r="EF535" s="113"/>
      <c r="EG535" s="113"/>
      <c r="EH535" s="113"/>
      <c r="EI535" s="113"/>
      <c r="EJ535" s="113"/>
      <c r="EK535" s="113"/>
      <c r="EL535" s="113"/>
      <c r="EM535" s="113"/>
      <c r="EN535" s="113"/>
      <c r="EO535" s="113"/>
      <c r="EP535" s="113"/>
      <c r="EQ535" s="113"/>
      <c r="ER535" s="113"/>
      <c r="ES535" s="113"/>
      <c r="ET535" s="113"/>
      <c r="EU535" s="113"/>
      <c r="EV535" s="113"/>
      <c r="EW535" s="113"/>
      <c r="EX535" s="113"/>
      <c r="EY535" s="113"/>
      <c r="EZ535" s="113"/>
      <c r="FA535" s="113"/>
      <c r="FB535" s="113"/>
      <c r="FC535" s="113"/>
      <c r="FD535" s="113"/>
      <c r="FE535" s="113"/>
      <c r="FF535" s="113"/>
      <c r="FG535" s="113"/>
      <c r="FH535" s="113"/>
      <c r="FI535" s="113"/>
      <c r="FJ535" s="113"/>
      <c r="FK535" s="113"/>
      <c r="FL535" s="113"/>
      <c r="FM535" s="113"/>
      <c r="FN535" s="113"/>
      <c r="FO535" s="113"/>
      <c r="FP535" s="113"/>
      <c r="FQ535" s="113"/>
      <c r="FR535" s="113"/>
      <c r="FS535" s="113"/>
      <c r="FT535" s="113"/>
      <c r="FU535" s="113"/>
      <c r="FV535" s="113"/>
      <c r="FW535" s="113"/>
      <c r="FX535" s="113"/>
      <c r="FY535" s="113"/>
      <c r="FZ535" s="113"/>
      <c r="GA535" s="113"/>
      <c r="GB535" s="113"/>
      <c r="GC535" s="113"/>
      <c r="GD535" s="113"/>
      <c r="GE535" s="113"/>
      <c r="GF535" s="113"/>
      <c r="GG535" s="113"/>
      <c r="GH535" s="113"/>
      <c r="GI535" s="113"/>
      <c r="GJ535" s="113"/>
      <c r="GK535" s="113"/>
      <c r="GL535" s="113"/>
      <c r="GM535" s="113"/>
      <c r="GN535" s="113"/>
      <c r="GO535" s="113"/>
      <c r="GP535" s="113"/>
      <c r="GQ535" s="113"/>
      <c r="GR535" s="113"/>
      <c r="GS535" s="113"/>
      <c r="GT535" s="113"/>
      <c r="GU535" s="113"/>
      <c r="GV535" s="113"/>
      <c r="GW535" s="113"/>
      <c r="GX535" s="113"/>
      <c r="GY535" s="113"/>
      <c r="GZ535" s="113"/>
      <c r="HA535" s="113"/>
      <c r="HB535" s="113"/>
      <c r="HC535" s="113"/>
      <c r="HD535" s="113"/>
      <c r="HE535" s="113"/>
      <c r="HF535" s="113"/>
      <c r="HG535" s="113"/>
      <c r="HH535" s="113"/>
      <c r="HI535" s="113"/>
      <c r="HJ535" s="113"/>
      <c r="HK535" s="113"/>
      <c r="HL535" s="113"/>
      <c r="HM535" s="113"/>
      <c r="HN535" s="113"/>
      <c r="HO535" s="113"/>
      <c r="HP535" s="113"/>
      <c r="HQ535" s="113"/>
      <c r="HR535" s="113"/>
      <c r="HS535" s="113"/>
      <c r="HT535" s="113"/>
      <c r="HU535" s="113"/>
      <c r="HV535" s="113"/>
      <c r="HW535" s="113"/>
      <c r="HX535" s="113"/>
      <c r="HY535" s="113"/>
      <c r="HZ535" s="113"/>
      <c r="IA535" s="113"/>
      <c r="IB535" s="113"/>
      <c r="IC535" s="113"/>
      <c r="ID535" s="113"/>
      <c r="IE535" s="113"/>
      <c r="IF535" s="113"/>
      <c r="IG535" s="113"/>
      <c r="IH535" s="113"/>
      <c r="II535" s="113"/>
      <c r="IJ535" s="113"/>
      <c r="IK535" s="113"/>
      <c r="IL535" s="113"/>
      <c r="IM535" s="113"/>
      <c r="IN535" s="113"/>
      <c r="IO535" s="113"/>
      <c r="IP535" s="113"/>
      <c r="IQ535" s="113"/>
      <c r="IR535" s="113"/>
      <c r="IS535" s="113"/>
      <c r="IT535" s="113"/>
      <c r="IU535" s="113"/>
      <c r="IV535" s="113"/>
    </row>
    <row r="536" spans="1:256" ht="31.2" customHeight="1">
      <c r="A536" s="113"/>
      <c r="B536" s="114"/>
      <c r="C536" s="289">
        <v>2018</v>
      </c>
      <c r="D536" s="289"/>
      <c r="E536" s="110" t="s">
        <v>532</v>
      </c>
      <c r="F536" s="290" t="s">
        <v>531</v>
      </c>
      <c r="G536" s="290"/>
      <c r="H536" s="290"/>
      <c r="I536" s="110" t="s">
        <v>450</v>
      </c>
      <c r="J536" s="290" t="s">
        <v>17</v>
      </c>
      <c r="K536" s="290"/>
      <c r="L536" s="111" t="s">
        <v>18</v>
      </c>
      <c r="M536" s="111">
        <v>2</v>
      </c>
      <c r="N536" s="289" t="s">
        <v>19</v>
      </c>
      <c r="O536" s="289"/>
      <c r="P536" s="289"/>
      <c r="Q536" s="111" t="s">
        <v>18</v>
      </c>
      <c r="R536" s="115"/>
      <c r="S536" s="115"/>
      <c r="T536" s="115"/>
      <c r="U536" s="115">
        <f>U537+U541</f>
        <v>6453.79</v>
      </c>
      <c r="V536" s="115"/>
      <c r="W536" s="115">
        <f t="shared" si="8"/>
        <v>6453.79</v>
      </c>
      <c r="X536" s="113"/>
      <c r="Y536" s="113"/>
      <c r="Z536" s="113"/>
      <c r="AA536" s="113"/>
      <c r="AB536" s="113"/>
      <c r="AC536" s="113"/>
      <c r="AD536" s="113"/>
      <c r="AE536" s="113"/>
      <c r="AF536" s="113"/>
      <c r="AG536" s="113"/>
      <c r="AH536" s="113"/>
      <c r="AI536" s="113"/>
      <c r="AJ536" s="113"/>
      <c r="AK536" s="113"/>
      <c r="AL536" s="113"/>
      <c r="AM536" s="113"/>
      <c r="AN536" s="113"/>
      <c r="AO536" s="113"/>
      <c r="AP536" s="113"/>
      <c r="AQ536" s="113"/>
      <c r="AR536" s="113"/>
      <c r="AS536" s="113"/>
      <c r="AT536" s="113"/>
      <c r="AU536" s="113"/>
      <c r="AV536" s="113"/>
      <c r="AW536" s="113"/>
      <c r="AX536" s="113"/>
      <c r="AY536" s="113"/>
      <c r="AZ536" s="113"/>
      <c r="BA536" s="113"/>
      <c r="BB536" s="113"/>
      <c r="BC536" s="113"/>
      <c r="BD536" s="113"/>
      <c r="BE536" s="113"/>
      <c r="BF536" s="113"/>
      <c r="BG536" s="113"/>
      <c r="BH536" s="113"/>
      <c r="BI536" s="113"/>
      <c r="BJ536" s="113"/>
      <c r="BK536" s="113"/>
      <c r="BL536" s="113"/>
      <c r="BM536" s="113"/>
      <c r="BN536" s="113"/>
      <c r="BO536" s="113"/>
      <c r="BP536" s="113"/>
      <c r="BQ536" s="113"/>
      <c r="BR536" s="113"/>
      <c r="BS536" s="113"/>
      <c r="BT536" s="113"/>
      <c r="BU536" s="113"/>
      <c r="BV536" s="113"/>
      <c r="BW536" s="113"/>
      <c r="BX536" s="113"/>
      <c r="BY536" s="113"/>
      <c r="BZ536" s="113"/>
      <c r="CA536" s="113"/>
      <c r="CB536" s="113"/>
      <c r="CC536" s="113"/>
      <c r="CD536" s="113"/>
      <c r="CE536" s="113"/>
      <c r="CF536" s="113"/>
      <c r="CG536" s="113"/>
      <c r="CH536" s="113"/>
      <c r="CI536" s="113"/>
      <c r="CJ536" s="113"/>
      <c r="CK536" s="113"/>
      <c r="CL536" s="113"/>
      <c r="CM536" s="113"/>
      <c r="CN536" s="113"/>
      <c r="CO536" s="113"/>
      <c r="CP536" s="113"/>
      <c r="CQ536" s="113"/>
      <c r="CR536" s="113"/>
      <c r="CS536" s="113"/>
      <c r="CT536" s="113"/>
      <c r="CU536" s="113"/>
      <c r="CV536" s="113"/>
      <c r="CW536" s="113"/>
      <c r="CX536" s="113"/>
      <c r="CY536" s="113"/>
      <c r="CZ536" s="113"/>
      <c r="DA536" s="113"/>
      <c r="DB536" s="113"/>
      <c r="DC536" s="113"/>
      <c r="DD536" s="113"/>
      <c r="DE536" s="113"/>
      <c r="DF536" s="113"/>
      <c r="DG536" s="113"/>
      <c r="DH536" s="113"/>
      <c r="DI536" s="113"/>
      <c r="DJ536" s="113"/>
      <c r="DK536" s="113"/>
      <c r="DL536" s="113"/>
      <c r="DM536" s="113"/>
      <c r="DN536" s="113"/>
      <c r="DO536" s="113"/>
      <c r="DP536" s="113"/>
      <c r="DQ536" s="113"/>
      <c r="DR536" s="113"/>
      <c r="DS536" s="113"/>
      <c r="DT536" s="113"/>
      <c r="DU536" s="113"/>
      <c r="DV536" s="113"/>
      <c r="DW536" s="113"/>
      <c r="DX536" s="113"/>
      <c r="DY536" s="113"/>
      <c r="DZ536" s="113"/>
      <c r="EA536" s="113"/>
      <c r="EB536" s="113"/>
      <c r="EC536" s="113"/>
      <c r="ED536" s="113"/>
      <c r="EE536" s="113"/>
      <c r="EF536" s="113"/>
      <c r="EG536" s="113"/>
      <c r="EH536" s="113"/>
      <c r="EI536" s="113"/>
      <c r="EJ536" s="113"/>
      <c r="EK536" s="113"/>
      <c r="EL536" s="113"/>
      <c r="EM536" s="113"/>
      <c r="EN536" s="113"/>
      <c r="EO536" s="113"/>
      <c r="EP536" s="113"/>
      <c r="EQ536" s="113"/>
      <c r="ER536" s="113"/>
      <c r="ES536" s="113"/>
      <c r="ET536" s="113"/>
      <c r="EU536" s="113"/>
      <c r="EV536" s="113"/>
      <c r="EW536" s="113"/>
      <c r="EX536" s="113"/>
      <c r="EY536" s="113"/>
      <c r="EZ536" s="113"/>
      <c r="FA536" s="113"/>
      <c r="FB536" s="113"/>
      <c r="FC536" s="113"/>
      <c r="FD536" s="113"/>
      <c r="FE536" s="113"/>
      <c r="FF536" s="113"/>
      <c r="FG536" s="113"/>
      <c r="FH536" s="113"/>
      <c r="FI536" s="113"/>
      <c r="FJ536" s="113"/>
      <c r="FK536" s="113"/>
      <c r="FL536" s="113"/>
      <c r="FM536" s="113"/>
      <c r="FN536" s="113"/>
      <c r="FO536" s="113"/>
      <c r="FP536" s="113"/>
      <c r="FQ536" s="113"/>
      <c r="FR536" s="113"/>
      <c r="FS536" s="113"/>
      <c r="FT536" s="113"/>
      <c r="FU536" s="113"/>
      <c r="FV536" s="113"/>
      <c r="FW536" s="113"/>
      <c r="FX536" s="113"/>
      <c r="FY536" s="113"/>
      <c r="FZ536" s="113"/>
      <c r="GA536" s="113"/>
      <c r="GB536" s="113"/>
      <c r="GC536" s="113"/>
      <c r="GD536" s="113"/>
      <c r="GE536" s="113"/>
      <c r="GF536" s="113"/>
      <c r="GG536" s="113"/>
      <c r="GH536" s="113"/>
      <c r="GI536" s="113"/>
      <c r="GJ536" s="113"/>
      <c r="GK536" s="113"/>
      <c r="GL536" s="113"/>
      <c r="GM536" s="113"/>
      <c r="GN536" s="113"/>
      <c r="GO536" s="113"/>
      <c r="GP536" s="113"/>
      <c r="GQ536" s="113"/>
      <c r="GR536" s="113"/>
      <c r="GS536" s="113"/>
      <c r="GT536" s="113"/>
      <c r="GU536" s="113"/>
      <c r="GV536" s="113"/>
      <c r="GW536" s="113"/>
      <c r="GX536" s="113"/>
      <c r="GY536" s="113"/>
      <c r="GZ536" s="113"/>
      <c r="HA536" s="113"/>
      <c r="HB536" s="113"/>
      <c r="HC536" s="113"/>
      <c r="HD536" s="113"/>
      <c r="HE536" s="113"/>
      <c r="HF536" s="113"/>
      <c r="HG536" s="113"/>
      <c r="HH536" s="113"/>
      <c r="HI536" s="113"/>
      <c r="HJ536" s="113"/>
      <c r="HK536" s="113"/>
      <c r="HL536" s="113"/>
      <c r="HM536" s="113"/>
      <c r="HN536" s="113"/>
      <c r="HO536" s="113"/>
      <c r="HP536" s="113"/>
      <c r="HQ536" s="113"/>
      <c r="HR536" s="113"/>
      <c r="HS536" s="113"/>
      <c r="HT536" s="113"/>
      <c r="HU536" s="113"/>
      <c r="HV536" s="113"/>
      <c r="HW536" s="113"/>
      <c r="HX536" s="113"/>
      <c r="HY536" s="113"/>
      <c r="HZ536" s="113"/>
      <c r="IA536" s="113"/>
      <c r="IB536" s="113"/>
      <c r="IC536" s="113"/>
      <c r="ID536" s="113"/>
      <c r="IE536" s="113"/>
      <c r="IF536" s="113"/>
      <c r="IG536" s="113"/>
      <c r="IH536" s="113"/>
      <c r="II536" s="113"/>
      <c r="IJ536" s="113"/>
      <c r="IK536" s="113"/>
      <c r="IL536" s="113"/>
      <c r="IM536" s="113"/>
      <c r="IN536" s="113"/>
      <c r="IO536" s="113"/>
      <c r="IP536" s="113"/>
      <c r="IQ536" s="113"/>
      <c r="IR536" s="113"/>
      <c r="IS536" s="113"/>
      <c r="IT536" s="113"/>
      <c r="IU536" s="113"/>
      <c r="IV536" s="113"/>
    </row>
    <row r="537" spans="1:256" ht="31.2" customHeight="1">
      <c r="A537" s="116"/>
      <c r="B537" s="117"/>
      <c r="C537" s="294">
        <v>2018</v>
      </c>
      <c r="D537" s="294"/>
      <c r="E537" s="118" t="s">
        <v>530</v>
      </c>
      <c r="F537" s="295" t="s">
        <v>529</v>
      </c>
      <c r="G537" s="295"/>
      <c r="H537" s="295"/>
      <c r="I537" s="118" t="s">
        <v>450</v>
      </c>
      <c r="J537" s="295" t="s">
        <v>17</v>
      </c>
      <c r="K537" s="295"/>
      <c r="L537" s="119" t="s">
        <v>18</v>
      </c>
      <c r="M537" s="119">
        <v>3</v>
      </c>
      <c r="N537" s="294" t="s">
        <v>19</v>
      </c>
      <c r="O537" s="294"/>
      <c r="P537" s="294"/>
      <c r="Q537" s="119" t="s">
        <v>18</v>
      </c>
      <c r="R537" s="120"/>
      <c r="S537" s="120"/>
      <c r="T537" s="120"/>
      <c r="U537" s="120"/>
      <c r="V537" s="120"/>
      <c r="W537" s="120">
        <f t="shared" si="8"/>
        <v>0</v>
      </c>
      <c r="X537" s="116"/>
      <c r="Y537" s="116"/>
      <c r="Z537" s="116"/>
      <c r="AA537" s="116"/>
      <c r="AB537" s="116"/>
      <c r="AC537" s="116"/>
      <c r="AD537" s="116"/>
      <c r="AE537" s="116"/>
      <c r="AF537" s="116"/>
      <c r="AG537" s="116"/>
      <c r="AH537" s="116"/>
      <c r="AI537" s="116"/>
      <c r="AJ537" s="116"/>
      <c r="AK537" s="116"/>
      <c r="AL537" s="116"/>
      <c r="AM537" s="116"/>
      <c r="AN537" s="116"/>
      <c r="AO537" s="116"/>
      <c r="AP537" s="116"/>
      <c r="AQ537" s="116"/>
      <c r="AR537" s="116"/>
      <c r="AS537" s="116"/>
      <c r="AT537" s="116"/>
      <c r="AU537" s="116"/>
      <c r="AV537" s="116"/>
      <c r="AW537" s="116"/>
      <c r="AX537" s="116"/>
      <c r="AY537" s="116"/>
      <c r="AZ537" s="116"/>
      <c r="BA537" s="116"/>
      <c r="BB537" s="116"/>
      <c r="BC537" s="116"/>
      <c r="BD537" s="116"/>
      <c r="BE537" s="116"/>
      <c r="BF537" s="116"/>
      <c r="BG537" s="116"/>
      <c r="BH537" s="116"/>
      <c r="BI537" s="116"/>
      <c r="BJ537" s="116"/>
      <c r="BK537" s="116"/>
      <c r="BL537" s="116"/>
      <c r="BM537" s="116"/>
      <c r="BN537" s="116"/>
      <c r="BO537" s="116"/>
      <c r="BP537" s="116"/>
      <c r="BQ537" s="116"/>
      <c r="BR537" s="116"/>
      <c r="BS537" s="116"/>
      <c r="BT537" s="116"/>
      <c r="BU537" s="116"/>
      <c r="BV537" s="116"/>
      <c r="BW537" s="116"/>
      <c r="BX537" s="116"/>
      <c r="BY537" s="116"/>
      <c r="BZ537" s="116"/>
      <c r="CA537" s="116"/>
      <c r="CB537" s="116"/>
      <c r="CC537" s="116"/>
      <c r="CD537" s="116"/>
      <c r="CE537" s="116"/>
      <c r="CF537" s="116"/>
      <c r="CG537" s="116"/>
      <c r="CH537" s="116"/>
      <c r="CI537" s="116"/>
      <c r="CJ537" s="116"/>
      <c r="CK537" s="116"/>
      <c r="CL537" s="116"/>
      <c r="CM537" s="116"/>
      <c r="CN537" s="116"/>
      <c r="CO537" s="116"/>
      <c r="CP537" s="116"/>
      <c r="CQ537" s="116"/>
      <c r="CR537" s="116"/>
      <c r="CS537" s="116"/>
      <c r="CT537" s="116"/>
      <c r="CU537" s="116"/>
      <c r="CV537" s="116"/>
      <c r="CW537" s="116"/>
      <c r="CX537" s="116"/>
      <c r="CY537" s="116"/>
      <c r="CZ537" s="116"/>
      <c r="DA537" s="116"/>
      <c r="DB537" s="116"/>
      <c r="DC537" s="116"/>
      <c r="DD537" s="116"/>
      <c r="DE537" s="116"/>
      <c r="DF537" s="116"/>
      <c r="DG537" s="116"/>
      <c r="DH537" s="116"/>
      <c r="DI537" s="116"/>
      <c r="DJ537" s="116"/>
      <c r="DK537" s="116"/>
      <c r="DL537" s="116"/>
      <c r="DM537" s="116"/>
      <c r="DN537" s="116"/>
      <c r="DO537" s="116"/>
      <c r="DP537" s="116"/>
      <c r="DQ537" s="116"/>
      <c r="DR537" s="116"/>
      <c r="DS537" s="116"/>
      <c r="DT537" s="116"/>
      <c r="DU537" s="116"/>
      <c r="DV537" s="116"/>
      <c r="DW537" s="116"/>
      <c r="DX537" s="116"/>
      <c r="DY537" s="116"/>
      <c r="DZ537" s="116"/>
      <c r="EA537" s="116"/>
      <c r="EB537" s="116"/>
      <c r="EC537" s="116"/>
      <c r="ED537" s="116"/>
      <c r="EE537" s="116"/>
      <c r="EF537" s="116"/>
      <c r="EG537" s="116"/>
      <c r="EH537" s="116"/>
      <c r="EI537" s="116"/>
      <c r="EJ537" s="116"/>
      <c r="EK537" s="116"/>
      <c r="EL537" s="116"/>
      <c r="EM537" s="116"/>
      <c r="EN537" s="116"/>
      <c r="EO537" s="116"/>
      <c r="EP537" s="116"/>
      <c r="EQ537" s="116"/>
      <c r="ER537" s="116"/>
      <c r="ES537" s="116"/>
      <c r="ET537" s="116"/>
      <c r="EU537" s="116"/>
      <c r="EV537" s="116"/>
      <c r="EW537" s="116"/>
      <c r="EX537" s="116"/>
      <c r="EY537" s="116"/>
      <c r="EZ537" s="116"/>
      <c r="FA537" s="116"/>
      <c r="FB537" s="116"/>
      <c r="FC537" s="116"/>
      <c r="FD537" s="116"/>
      <c r="FE537" s="116"/>
      <c r="FF537" s="116"/>
      <c r="FG537" s="116"/>
      <c r="FH537" s="116"/>
      <c r="FI537" s="116"/>
      <c r="FJ537" s="116"/>
      <c r="FK537" s="116"/>
      <c r="FL537" s="116"/>
      <c r="FM537" s="116"/>
      <c r="FN537" s="116"/>
      <c r="FO537" s="116"/>
      <c r="FP537" s="116"/>
      <c r="FQ537" s="116"/>
      <c r="FR537" s="116"/>
      <c r="FS537" s="116"/>
      <c r="FT537" s="116"/>
      <c r="FU537" s="116"/>
      <c r="FV537" s="116"/>
      <c r="FW537" s="116"/>
      <c r="FX537" s="116"/>
      <c r="FY537" s="116"/>
      <c r="FZ537" s="116"/>
      <c r="GA537" s="116"/>
      <c r="GB537" s="116"/>
      <c r="GC537" s="116"/>
      <c r="GD537" s="116"/>
      <c r="GE537" s="116"/>
      <c r="GF537" s="116"/>
      <c r="GG537" s="116"/>
      <c r="GH537" s="116"/>
      <c r="GI537" s="116"/>
      <c r="GJ537" s="116"/>
      <c r="GK537" s="116"/>
      <c r="GL537" s="116"/>
      <c r="GM537" s="116"/>
      <c r="GN537" s="116"/>
      <c r="GO537" s="116"/>
      <c r="GP537" s="116"/>
      <c r="GQ537" s="116"/>
      <c r="GR537" s="116"/>
      <c r="GS537" s="116"/>
      <c r="GT537" s="116"/>
      <c r="GU537" s="116"/>
      <c r="GV537" s="116"/>
      <c r="GW537" s="116"/>
      <c r="GX537" s="116"/>
      <c r="GY537" s="116"/>
      <c r="GZ537" s="116"/>
      <c r="HA537" s="116"/>
      <c r="HB537" s="116"/>
      <c r="HC537" s="116"/>
      <c r="HD537" s="116"/>
      <c r="HE537" s="116"/>
      <c r="HF537" s="116"/>
      <c r="HG537" s="116"/>
      <c r="HH537" s="116"/>
      <c r="HI537" s="116"/>
      <c r="HJ537" s="116"/>
      <c r="HK537" s="116"/>
      <c r="HL537" s="116"/>
      <c r="HM537" s="116"/>
      <c r="HN537" s="116"/>
      <c r="HO537" s="116"/>
      <c r="HP537" s="116"/>
      <c r="HQ537" s="116"/>
      <c r="HR537" s="116"/>
      <c r="HS537" s="116"/>
      <c r="HT537" s="116"/>
      <c r="HU537" s="116"/>
      <c r="HV537" s="116"/>
      <c r="HW537" s="116"/>
      <c r="HX537" s="116"/>
      <c r="HY537" s="116"/>
      <c r="HZ537" s="116"/>
      <c r="IA537" s="116"/>
      <c r="IB537" s="116"/>
      <c r="IC537" s="116"/>
      <c r="ID537" s="116"/>
      <c r="IE537" s="116"/>
      <c r="IF537" s="116"/>
      <c r="IG537" s="116"/>
      <c r="IH537" s="116"/>
      <c r="II537" s="116"/>
      <c r="IJ537" s="116"/>
      <c r="IK537" s="116"/>
      <c r="IL537" s="116"/>
      <c r="IM537" s="116"/>
      <c r="IN537" s="116"/>
      <c r="IO537" s="116"/>
      <c r="IP537" s="116"/>
      <c r="IQ537" s="116"/>
      <c r="IR537" s="116"/>
      <c r="IS537" s="116"/>
      <c r="IT537" s="116"/>
      <c r="IU537" s="116"/>
      <c r="IV537" s="116"/>
    </row>
    <row r="538" spans="1:256" ht="31.2" customHeight="1">
      <c r="B538" s="101"/>
      <c r="C538" s="292">
        <v>2018</v>
      </c>
      <c r="D538" s="292"/>
      <c r="E538" s="105" t="s">
        <v>528</v>
      </c>
      <c r="F538" s="293" t="s">
        <v>527</v>
      </c>
      <c r="G538" s="293"/>
      <c r="H538" s="293"/>
      <c r="I538" s="105" t="s">
        <v>450</v>
      </c>
      <c r="J538" s="293" t="s">
        <v>17</v>
      </c>
      <c r="K538" s="293"/>
      <c r="L538" s="106" t="s">
        <v>29</v>
      </c>
      <c r="M538" s="106">
        <v>4</v>
      </c>
      <c r="N538" s="292" t="s">
        <v>19</v>
      </c>
      <c r="O538" s="292"/>
      <c r="P538" s="292"/>
      <c r="Q538" s="106" t="s">
        <v>18</v>
      </c>
      <c r="W538" s="122">
        <f t="shared" si="8"/>
        <v>0</v>
      </c>
    </row>
    <row r="539" spans="1:256" ht="31.2" customHeight="1">
      <c r="B539" s="101"/>
      <c r="C539" s="292">
        <v>2018</v>
      </c>
      <c r="D539" s="292"/>
      <c r="E539" s="105" t="s">
        <v>526</v>
      </c>
      <c r="F539" s="293" t="s">
        <v>525</v>
      </c>
      <c r="G539" s="293"/>
      <c r="H539" s="293"/>
      <c r="I539" s="105" t="s">
        <v>450</v>
      </c>
      <c r="J539" s="293" t="s">
        <v>17</v>
      </c>
      <c r="K539" s="293"/>
      <c r="L539" s="106" t="s">
        <v>29</v>
      </c>
      <c r="M539" s="106">
        <v>4</v>
      </c>
      <c r="N539" s="292" t="s">
        <v>19</v>
      </c>
      <c r="O539" s="292"/>
      <c r="P539" s="292"/>
      <c r="Q539" s="106" t="s">
        <v>18</v>
      </c>
      <c r="W539" s="122">
        <f t="shared" si="8"/>
        <v>0</v>
      </c>
    </row>
    <row r="540" spans="1:256" ht="31.2" customHeight="1">
      <c r="B540" s="101"/>
      <c r="C540" s="292">
        <v>2018</v>
      </c>
      <c r="D540" s="292"/>
      <c r="E540" s="105" t="s">
        <v>524</v>
      </c>
      <c r="F540" s="293" t="s">
        <v>523</v>
      </c>
      <c r="G540" s="293"/>
      <c r="H540" s="293"/>
      <c r="I540" s="105" t="s">
        <v>450</v>
      </c>
      <c r="J540" s="293" t="s">
        <v>17</v>
      </c>
      <c r="K540" s="293"/>
      <c r="L540" s="106" t="s">
        <v>29</v>
      </c>
      <c r="M540" s="106">
        <v>4</v>
      </c>
      <c r="N540" s="292" t="s">
        <v>19</v>
      </c>
      <c r="O540" s="292"/>
      <c r="P540" s="292"/>
      <c r="Q540" s="106" t="s">
        <v>18</v>
      </c>
      <c r="W540" s="122">
        <f t="shared" si="8"/>
        <v>0</v>
      </c>
    </row>
    <row r="541" spans="1:256" ht="31.2" customHeight="1">
      <c r="A541" s="116"/>
      <c r="B541" s="117"/>
      <c r="C541" s="294">
        <v>2018</v>
      </c>
      <c r="D541" s="294"/>
      <c r="E541" s="118" t="s">
        <v>522</v>
      </c>
      <c r="F541" s="295" t="s">
        <v>521</v>
      </c>
      <c r="G541" s="295"/>
      <c r="H541" s="295"/>
      <c r="I541" s="118" t="s">
        <v>450</v>
      </c>
      <c r="J541" s="295" t="s">
        <v>17</v>
      </c>
      <c r="K541" s="295"/>
      <c r="L541" s="119" t="s">
        <v>18</v>
      </c>
      <c r="M541" s="119">
        <v>3</v>
      </c>
      <c r="N541" s="294"/>
      <c r="O541" s="294"/>
      <c r="P541" s="294"/>
      <c r="Q541" s="119"/>
      <c r="R541" s="120"/>
      <c r="S541" s="120"/>
      <c r="T541" s="120"/>
      <c r="U541" s="120">
        <f>U542+U543+U544+U545+U546+U547+U548+U549+U550+U551+U552+U553+U554+U555+U556+U557+U558+U559+U560+U561+U562+U563+U564+U565+U566+U567+U568+U569+U570</f>
        <v>6453.79</v>
      </c>
      <c r="V541" s="120"/>
      <c r="W541" s="120">
        <f t="shared" si="8"/>
        <v>6453.79</v>
      </c>
      <c r="X541" s="116"/>
      <c r="Y541" s="116"/>
      <c r="Z541" s="116"/>
      <c r="AA541" s="116"/>
      <c r="AB541" s="116"/>
      <c r="AC541" s="116"/>
      <c r="AD541" s="116"/>
      <c r="AE541" s="116"/>
      <c r="AF541" s="116"/>
      <c r="AG541" s="116"/>
      <c r="AH541" s="116"/>
      <c r="AI541" s="116"/>
      <c r="AJ541" s="116"/>
      <c r="AK541" s="116"/>
      <c r="AL541" s="116"/>
      <c r="AM541" s="116"/>
      <c r="AN541" s="116"/>
      <c r="AO541" s="116"/>
      <c r="AP541" s="116"/>
      <c r="AQ541" s="116"/>
      <c r="AR541" s="116"/>
      <c r="AS541" s="116"/>
      <c r="AT541" s="116"/>
      <c r="AU541" s="116"/>
      <c r="AV541" s="116"/>
      <c r="AW541" s="116"/>
      <c r="AX541" s="116"/>
      <c r="AY541" s="116"/>
      <c r="AZ541" s="116"/>
      <c r="BA541" s="116"/>
      <c r="BB541" s="116"/>
      <c r="BC541" s="116"/>
      <c r="BD541" s="116"/>
      <c r="BE541" s="116"/>
      <c r="BF541" s="116"/>
      <c r="BG541" s="116"/>
      <c r="BH541" s="116"/>
      <c r="BI541" s="116"/>
      <c r="BJ541" s="116"/>
      <c r="BK541" s="116"/>
      <c r="BL541" s="116"/>
      <c r="BM541" s="116"/>
      <c r="BN541" s="116"/>
      <c r="BO541" s="116"/>
      <c r="BP541" s="116"/>
      <c r="BQ541" s="116"/>
      <c r="BR541" s="116"/>
      <c r="BS541" s="116"/>
      <c r="BT541" s="116"/>
      <c r="BU541" s="116"/>
      <c r="BV541" s="116"/>
      <c r="BW541" s="116"/>
      <c r="BX541" s="116"/>
      <c r="BY541" s="116"/>
      <c r="BZ541" s="116"/>
      <c r="CA541" s="116"/>
      <c r="CB541" s="116"/>
      <c r="CC541" s="116"/>
      <c r="CD541" s="116"/>
      <c r="CE541" s="116"/>
      <c r="CF541" s="116"/>
      <c r="CG541" s="116"/>
      <c r="CH541" s="116"/>
      <c r="CI541" s="116"/>
      <c r="CJ541" s="116"/>
      <c r="CK541" s="116"/>
      <c r="CL541" s="116"/>
      <c r="CM541" s="116"/>
      <c r="CN541" s="116"/>
      <c r="CO541" s="116"/>
      <c r="CP541" s="116"/>
      <c r="CQ541" s="116"/>
      <c r="CR541" s="116"/>
      <c r="CS541" s="116"/>
      <c r="CT541" s="116"/>
      <c r="CU541" s="116"/>
      <c r="CV541" s="116"/>
      <c r="CW541" s="116"/>
      <c r="CX541" s="116"/>
      <c r="CY541" s="116"/>
      <c r="CZ541" s="116"/>
      <c r="DA541" s="116"/>
      <c r="DB541" s="116"/>
      <c r="DC541" s="116"/>
      <c r="DD541" s="116"/>
      <c r="DE541" s="116"/>
      <c r="DF541" s="116"/>
      <c r="DG541" s="116"/>
      <c r="DH541" s="116"/>
      <c r="DI541" s="116"/>
      <c r="DJ541" s="116"/>
      <c r="DK541" s="116"/>
      <c r="DL541" s="116"/>
      <c r="DM541" s="116"/>
      <c r="DN541" s="116"/>
      <c r="DO541" s="116"/>
      <c r="DP541" s="116"/>
      <c r="DQ541" s="116"/>
      <c r="DR541" s="116"/>
      <c r="DS541" s="116"/>
      <c r="DT541" s="116"/>
      <c r="DU541" s="116"/>
      <c r="DV541" s="116"/>
      <c r="DW541" s="116"/>
      <c r="DX541" s="116"/>
      <c r="DY541" s="116"/>
      <c r="DZ541" s="116"/>
      <c r="EA541" s="116"/>
      <c r="EB541" s="116"/>
      <c r="EC541" s="116"/>
      <c r="ED541" s="116"/>
      <c r="EE541" s="116"/>
      <c r="EF541" s="116"/>
      <c r="EG541" s="116"/>
      <c r="EH541" s="116"/>
      <c r="EI541" s="116"/>
      <c r="EJ541" s="116"/>
      <c r="EK541" s="116"/>
      <c r="EL541" s="116"/>
      <c r="EM541" s="116"/>
      <c r="EN541" s="116"/>
      <c r="EO541" s="116"/>
      <c r="EP541" s="116"/>
      <c r="EQ541" s="116"/>
      <c r="ER541" s="116"/>
      <c r="ES541" s="116"/>
      <c r="ET541" s="116"/>
      <c r="EU541" s="116"/>
      <c r="EV541" s="116"/>
      <c r="EW541" s="116"/>
      <c r="EX541" s="116"/>
      <c r="EY541" s="116"/>
      <c r="EZ541" s="116"/>
      <c r="FA541" s="116"/>
      <c r="FB541" s="116"/>
      <c r="FC541" s="116"/>
      <c r="FD541" s="116"/>
      <c r="FE541" s="116"/>
      <c r="FF541" s="116"/>
      <c r="FG541" s="116"/>
      <c r="FH541" s="116"/>
      <c r="FI541" s="116"/>
      <c r="FJ541" s="116"/>
      <c r="FK541" s="116"/>
      <c r="FL541" s="116"/>
      <c r="FM541" s="116"/>
      <c r="FN541" s="116"/>
      <c r="FO541" s="116"/>
      <c r="FP541" s="116"/>
      <c r="FQ541" s="116"/>
      <c r="FR541" s="116"/>
      <c r="FS541" s="116"/>
      <c r="FT541" s="116"/>
      <c r="FU541" s="116"/>
      <c r="FV541" s="116"/>
      <c r="FW541" s="116"/>
      <c r="FX541" s="116"/>
      <c r="FY541" s="116"/>
      <c r="FZ541" s="116"/>
      <c r="GA541" s="116"/>
      <c r="GB541" s="116"/>
      <c r="GC541" s="116"/>
      <c r="GD541" s="116"/>
      <c r="GE541" s="116"/>
      <c r="GF541" s="116"/>
      <c r="GG541" s="116"/>
      <c r="GH541" s="116"/>
      <c r="GI541" s="116"/>
      <c r="GJ541" s="116"/>
      <c r="GK541" s="116"/>
      <c r="GL541" s="116"/>
      <c r="GM541" s="116"/>
      <c r="GN541" s="116"/>
      <c r="GO541" s="116"/>
      <c r="GP541" s="116"/>
      <c r="GQ541" s="116"/>
      <c r="GR541" s="116"/>
      <c r="GS541" s="116"/>
      <c r="GT541" s="116"/>
      <c r="GU541" s="116"/>
      <c r="GV541" s="116"/>
      <c r="GW541" s="116"/>
      <c r="GX541" s="116"/>
      <c r="GY541" s="116"/>
      <c r="GZ541" s="116"/>
      <c r="HA541" s="116"/>
      <c r="HB541" s="116"/>
      <c r="HC541" s="116"/>
      <c r="HD541" s="116"/>
      <c r="HE541" s="116"/>
      <c r="HF541" s="116"/>
      <c r="HG541" s="116"/>
      <c r="HH541" s="116"/>
      <c r="HI541" s="116"/>
      <c r="HJ541" s="116"/>
      <c r="HK541" s="116"/>
      <c r="HL541" s="116"/>
      <c r="HM541" s="116"/>
      <c r="HN541" s="116"/>
      <c r="HO541" s="116"/>
      <c r="HP541" s="116"/>
      <c r="HQ541" s="116"/>
      <c r="HR541" s="116"/>
      <c r="HS541" s="116"/>
      <c r="HT541" s="116"/>
      <c r="HU541" s="116"/>
      <c r="HV541" s="116"/>
      <c r="HW541" s="116"/>
      <c r="HX541" s="116"/>
      <c r="HY541" s="116"/>
      <c r="HZ541" s="116"/>
      <c r="IA541" s="116"/>
      <c r="IB541" s="116"/>
      <c r="IC541" s="116"/>
      <c r="ID541" s="116"/>
      <c r="IE541" s="116"/>
      <c r="IF541" s="116"/>
      <c r="IG541" s="116"/>
      <c r="IH541" s="116"/>
      <c r="II541" s="116"/>
      <c r="IJ541" s="116"/>
      <c r="IK541" s="116"/>
      <c r="IL541" s="116"/>
      <c r="IM541" s="116"/>
      <c r="IN541" s="116"/>
      <c r="IO541" s="116"/>
      <c r="IP541" s="116"/>
      <c r="IQ541" s="116"/>
      <c r="IR541" s="116"/>
      <c r="IS541" s="116"/>
      <c r="IT541" s="116"/>
      <c r="IU541" s="116"/>
      <c r="IV541" s="116"/>
    </row>
    <row r="542" spans="1:256" ht="31.2" customHeight="1">
      <c r="B542" s="101"/>
      <c r="C542" s="292">
        <v>2018</v>
      </c>
      <c r="D542" s="292"/>
      <c r="E542" s="105" t="s">
        <v>520</v>
      </c>
      <c r="F542" s="293" t="s">
        <v>519</v>
      </c>
      <c r="G542" s="293"/>
      <c r="H542" s="293"/>
      <c r="I542" s="105" t="s">
        <v>450</v>
      </c>
      <c r="J542" s="293" t="s">
        <v>17</v>
      </c>
      <c r="K542" s="293"/>
      <c r="L542" s="106" t="s">
        <v>29</v>
      </c>
      <c r="M542" s="106">
        <v>4</v>
      </c>
      <c r="N542" s="292" t="s">
        <v>19</v>
      </c>
      <c r="O542" s="292"/>
      <c r="P542" s="292"/>
      <c r="Q542" s="106" t="s">
        <v>18</v>
      </c>
      <c r="W542" s="122">
        <f t="shared" si="8"/>
        <v>0</v>
      </c>
    </row>
    <row r="543" spans="1:256" ht="31.2" customHeight="1">
      <c r="B543" s="101"/>
      <c r="C543" s="292">
        <v>2018</v>
      </c>
      <c r="D543" s="292"/>
      <c r="E543" s="105" t="s">
        <v>518</v>
      </c>
      <c r="F543" s="293" t="s">
        <v>517</v>
      </c>
      <c r="G543" s="293"/>
      <c r="H543" s="293"/>
      <c r="I543" s="105" t="s">
        <v>450</v>
      </c>
      <c r="J543" s="293" t="s">
        <v>17</v>
      </c>
      <c r="K543" s="293"/>
      <c r="L543" s="106" t="s">
        <v>29</v>
      </c>
      <c r="M543" s="106">
        <v>4</v>
      </c>
      <c r="N543" s="292" t="s">
        <v>19</v>
      </c>
      <c r="O543" s="292"/>
      <c r="P543" s="292"/>
      <c r="Q543" s="106" t="s">
        <v>18</v>
      </c>
      <c r="W543" s="122">
        <f t="shared" si="8"/>
        <v>0</v>
      </c>
    </row>
    <row r="544" spans="1:256" ht="31.2" customHeight="1">
      <c r="B544" s="101"/>
      <c r="C544" s="292">
        <v>2018</v>
      </c>
      <c r="D544" s="292"/>
      <c r="E544" s="105" t="s">
        <v>516</v>
      </c>
      <c r="F544" s="293" t="s">
        <v>515</v>
      </c>
      <c r="G544" s="293"/>
      <c r="H544" s="293"/>
      <c r="I544" s="105" t="s">
        <v>450</v>
      </c>
      <c r="J544" s="293" t="s">
        <v>17</v>
      </c>
      <c r="K544" s="293"/>
      <c r="L544" s="106" t="s">
        <v>29</v>
      </c>
      <c r="M544" s="106">
        <v>4</v>
      </c>
      <c r="N544" s="292" t="s">
        <v>19</v>
      </c>
      <c r="O544" s="292"/>
      <c r="P544" s="292"/>
      <c r="Q544" s="106" t="s">
        <v>18</v>
      </c>
      <c r="W544" s="122">
        <f t="shared" si="8"/>
        <v>0</v>
      </c>
    </row>
    <row r="545" spans="2:23" ht="31.2" customHeight="1">
      <c r="B545" s="101"/>
      <c r="C545" s="292">
        <v>2018</v>
      </c>
      <c r="D545" s="292"/>
      <c r="E545" s="105" t="s">
        <v>514</v>
      </c>
      <c r="F545" s="293" t="s">
        <v>513</v>
      </c>
      <c r="G545" s="293"/>
      <c r="H545" s="293"/>
      <c r="I545" s="105" t="s">
        <v>450</v>
      </c>
      <c r="J545" s="293" t="s">
        <v>17</v>
      </c>
      <c r="K545" s="293"/>
      <c r="L545" s="106" t="s">
        <v>29</v>
      </c>
      <c r="M545" s="106">
        <v>4</v>
      </c>
      <c r="N545" s="292" t="s">
        <v>19</v>
      </c>
      <c r="O545" s="292"/>
      <c r="P545" s="292"/>
      <c r="Q545" s="106" t="s">
        <v>18</v>
      </c>
      <c r="W545" s="122">
        <f t="shared" si="8"/>
        <v>0</v>
      </c>
    </row>
    <row r="546" spans="2:23" ht="31.2" customHeight="1">
      <c r="B546" s="101"/>
      <c r="C546" s="292">
        <v>2018</v>
      </c>
      <c r="D546" s="292"/>
      <c r="E546" s="105" t="s">
        <v>512</v>
      </c>
      <c r="F546" s="293" t="s">
        <v>511</v>
      </c>
      <c r="G546" s="293"/>
      <c r="H546" s="293"/>
      <c r="I546" s="105" t="s">
        <v>450</v>
      </c>
      <c r="J546" s="293" t="s">
        <v>17</v>
      </c>
      <c r="K546" s="293"/>
      <c r="L546" s="106" t="s">
        <v>29</v>
      </c>
      <c r="M546" s="106">
        <v>4</v>
      </c>
      <c r="N546" s="292" t="s">
        <v>19</v>
      </c>
      <c r="O546" s="292"/>
      <c r="P546" s="292"/>
      <c r="Q546" s="106" t="s">
        <v>18</v>
      </c>
      <c r="W546" s="122">
        <f t="shared" si="8"/>
        <v>0</v>
      </c>
    </row>
    <row r="547" spans="2:23" ht="31.2" customHeight="1">
      <c r="B547" s="101"/>
      <c r="C547" s="292">
        <v>2018</v>
      </c>
      <c r="D547" s="292"/>
      <c r="E547" s="105" t="s">
        <v>510</v>
      </c>
      <c r="F547" s="293" t="s">
        <v>509</v>
      </c>
      <c r="G547" s="293"/>
      <c r="H547" s="293"/>
      <c r="I547" s="105" t="s">
        <v>450</v>
      </c>
      <c r="J547" s="293" t="s">
        <v>17</v>
      </c>
      <c r="K547" s="293"/>
      <c r="L547" s="106" t="s">
        <v>29</v>
      </c>
      <c r="M547" s="106">
        <v>4</v>
      </c>
      <c r="N547" s="292" t="s">
        <v>19</v>
      </c>
      <c r="O547" s="292"/>
      <c r="P547" s="292"/>
      <c r="Q547" s="106" t="s">
        <v>18</v>
      </c>
      <c r="W547" s="122">
        <f t="shared" si="8"/>
        <v>0</v>
      </c>
    </row>
    <row r="548" spans="2:23" ht="31.2" customHeight="1">
      <c r="B548" s="101"/>
      <c r="C548" s="292">
        <v>2018</v>
      </c>
      <c r="D548" s="292"/>
      <c r="E548" s="105" t="s">
        <v>508</v>
      </c>
      <c r="F548" s="293" t="s">
        <v>507</v>
      </c>
      <c r="G548" s="293"/>
      <c r="H548" s="293"/>
      <c r="I548" s="105" t="s">
        <v>450</v>
      </c>
      <c r="J548" s="293" t="s">
        <v>17</v>
      </c>
      <c r="K548" s="293"/>
      <c r="L548" s="106" t="s">
        <v>29</v>
      </c>
      <c r="M548" s="106">
        <v>4</v>
      </c>
      <c r="N548" s="292" t="s">
        <v>19</v>
      </c>
      <c r="O548" s="292"/>
      <c r="P548" s="292"/>
      <c r="Q548" s="106" t="s">
        <v>18</v>
      </c>
      <c r="W548" s="122">
        <f t="shared" si="8"/>
        <v>0</v>
      </c>
    </row>
    <row r="549" spans="2:23" ht="31.2" customHeight="1">
      <c r="B549" s="101"/>
      <c r="C549" s="292">
        <v>2018</v>
      </c>
      <c r="D549" s="292"/>
      <c r="E549" s="105" t="s">
        <v>506</v>
      </c>
      <c r="F549" s="293" t="s">
        <v>505</v>
      </c>
      <c r="G549" s="293"/>
      <c r="H549" s="293"/>
      <c r="I549" s="105" t="s">
        <v>450</v>
      </c>
      <c r="J549" s="293" t="s">
        <v>17</v>
      </c>
      <c r="K549" s="293"/>
      <c r="L549" s="106" t="s">
        <v>29</v>
      </c>
      <c r="M549" s="106">
        <v>4</v>
      </c>
      <c r="N549" s="292" t="s">
        <v>19</v>
      </c>
      <c r="O549" s="292"/>
      <c r="P549" s="292"/>
      <c r="Q549" s="106" t="s">
        <v>18</v>
      </c>
      <c r="W549" s="122">
        <f t="shared" si="8"/>
        <v>0</v>
      </c>
    </row>
    <row r="550" spans="2:23" ht="31.2" customHeight="1">
      <c r="B550" s="101"/>
      <c r="C550" s="292">
        <v>2018</v>
      </c>
      <c r="D550" s="292"/>
      <c r="E550" s="105" t="s">
        <v>504</v>
      </c>
      <c r="F550" s="293" t="s">
        <v>503</v>
      </c>
      <c r="G550" s="293"/>
      <c r="H550" s="293"/>
      <c r="I550" s="105" t="s">
        <v>450</v>
      </c>
      <c r="J550" s="293" t="s">
        <v>17</v>
      </c>
      <c r="K550" s="293"/>
      <c r="L550" s="106" t="s">
        <v>29</v>
      </c>
      <c r="M550" s="106">
        <v>4</v>
      </c>
      <c r="N550" s="292" t="s">
        <v>19</v>
      </c>
      <c r="O550" s="292"/>
      <c r="P550" s="292"/>
      <c r="Q550" s="106" t="s">
        <v>18</v>
      </c>
      <c r="U550" s="122">
        <v>6453.79</v>
      </c>
      <c r="W550" s="122">
        <f t="shared" si="8"/>
        <v>6453.79</v>
      </c>
    </row>
    <row r="551" spans="2:23" ht="31.2" customHeight="1">
      <c r="B551" s="101"/>
      <c r="C551" s="292">
        <v>2018</v>
      </c>
      <c r="D551" s="292"/>
      <c r="E551" s="105" t="s">
        <v>502</v>
      </c>
      <c r="F551" s="293" t="s">
        <v>501</v>
      </c>
      <c r="G551" s="293"/>
      <c r="H551" s="293"/>
      <c r="I551" s="105" t="s">
        <v>450</v>
      </c>
      <c r="J551" s="293" t="s">
        <v>17</v>
      </c>
      <c r="K551" s="293"/>
      <c r="L551" s="106" t="s">
        <v>29</v>
      </c>
      <c r="M551" s="106">
        <v>4</v>
      </c>
      <c r="N551" s="292" t="s">
        <v>19</v>
      </c>
      <c r="O551" s="292"/>
      <c r="P551" s="292"/>
      <c r="Q551" s="106" t="s">
        <v>18</v>
      </c>
      <c r="W551" s="122">
        <f t="shared" si="8"/>
        <v>0</v>
      </c>
    </row>
    <row r="552" spans="2:23" ht="31.2" customHeight="1">
      <c r="B552" s="101"/>
      <c r="C552" s="292">
        <v>2018</v>
      </c>
      <c r="D552" s="292"/>
      <c r="E552" s="105" t="s">
        <v>500</v>
      </c>
      <c r="F552" s="293" t="s">
        <v>499</v>
      </c>
      <c r="G552" s="293"/>
      <c r="H552" s="293"/>
      <c r="I552" s="105" t="s">
        <v>450</v>
      </c>
      <c r="J552" s="293" t="s">
        <v>17</v>
      </c>
      <c r="K552" s="293"/>
      <c r="L552" s="106" t="s">
        <v>29</v>
      </c>
      <c r="M552" s="106">
        <v>4</v>
      </c>
      <c r="N552" s="292" t="s">
        <v>19</v>
      </c>
      <c r="O552" s="292"/>
      <c r="P552" s="292"/>
      <c r="Q552" s="106" t="s">
        <v>18</v>
      </c>
      <c r="W552" s="122">
        <f t="shared" si="8"/>
        <v>0</v>
      </c>
    </row>
    <row r="553" spans="2:23" ht="31.2" customHeight="1">
      <c r="B553" s="101"/>
      <c r="C553" s="292">
        <v>2018</v>
      </c>
      <c r="D553" s="292"/>
      <c r="E553" s="105" t="s">
        <v>498</v>
      </c>
      <c r="F553" s="293" t="s">
        <v>497</v>
      </c>
      <c r="G553" s="293"/>
      <c r="H553" s="293"/>
      <c r="I553" s="105" t="s">
        <v>450</v>
      </c>
      <c r="J553" s="293" t="s">
        <v>17</v>
      </c>
      <c r="K553" s="293"/>
      <c r="L553" s="106" t="s">
        <v>29</v>
      </c>
      <c r="M553" s="106">
        <v>4</v>
      </c>
      <c r="N553" s="292" t="s">
        <v>19</v>
      </c>
      <c r="O553" s="292"/>
      <c r="P553" s="292"/>
      <c r="Q553" s="106" t="s">
        <v>18</v>
      </c>
      <c r="W553" s="122">
        <f t="shared" si="8"/>
        <v>0</v>
      </c>
    </row>
    <row r="554" spans="2:23" ht="31.2" customHeight="1">
      <c r="B554" s="101"/>
      <c r="C554" s="292">
        <v>2018</v>
      </c>
      <c r="D554" s="292"/>
      <c r="E554" s="105" t="s">
        <v>496</v>
      </c>
      <c r="F554" s="293" t="s">
        <v>495</v>
      </c>
      <c r="G554" s="293"/>
      <c r="H554" s="293"/>
      <c r="I554" s="105" t="s">
        <v>450</v>
      </c>
      <c r="J554" s="293" t="s">
        <v>17</v>
      </c>
      <c r="K554" s="293"/>
      <c r="L554" s="106" t="s">
        <v>29</v>
      </c>
      <c r="M554" s="106">
        <v>4</v>
      </c>
      <c r="N554" s="292" t="s">
        <v>19</v>
      </c>
      <c r="O554" s="292"/>
      <c r="P554" s="292"/>
      <c r="Q554" s="106" t="s">
        <v>18</v>
      </c>
      <c r="W554" s="122">
        <f t="shared" si="8"/>
        <v>0</v>
      </c>
    </row>
    <row r="555" spans="2:23" ht="31.2" customHeight="1">
      <c r="B555" s="101"/>
      <c r="C555" s="292">
        <v>2018</v>
      </c>
      <c r="D555" s="292"/>
      <c r="E555" s="105" t="s">
        <v>494</v>
      </c>
      <c r="F555" s="293" t="s">
        <v>493</v>
      </c>
      <c r="G555" s="293"/>
      <c r="H555" s="293"/>
      <c r="I555" s="105" t="s">
        <v>450</v>
      </c>
      <c r="J555" s="293" t="s">
        <v>17</v>
      </c>
      <c r="K555" s="293"/>
      <c r="L555" s="106" t="s">
        <v>29</v>
      </c>
      <c r="M555" s="106">
        <v>4</v>
      </c>
      <c r="N555" s="292" t="s">
        <v>19</v>
      </c>
      <c r="O555" s="292"/>
      <c r="P555" s="292"/>
      <c r="Q555" s="106" t="s">
        <v>18</v>
      </c>
      <c r="W555" s="122">
        <f t="shared" si="8"/>
        <v>0</v>
      </c>
    </row>
    <row r="556" spans="2:23" ht="31.2" customHeight="1">
      <c r="B556" s="101"/>
      <c r="C556" s="292">
        <v>2018</v>
      </c>
      <c r="D556" s="292"/>
      <c r="E556" s="105" t="s">
        <v>492</v>
      </c>
      <c r="F556" s="293" t="s">
        <v>491</v>
      </c>
      <c r="G556" s="293"/>
      <c r="H556" s="293"/>
      <c r="I556" s="105" t="s">
        <v>450</v>
      </c>
      <c r="J556" s="293" t="s">
        <v>17</v>
      </c>
      <c r="K556" s="293"/>
      <c r="L556" s="106" t="s">
        <v>29</v>
      </c>
      <c r="M556" s="106">
        <v>4</v>
      </c>
      <c r="N556" s="292" t="s">
        <v>19</v>
      </c>
      <c r="O556" s="292"/>
      <c r="P556" s="292"/>
      <c r="Q556" s="106" t="s">
        <v>18</v>
      </c>
      <c r="W556" s="122">
        <f t="shared" si="8"/>
        <v>0</v>
      </c>
    </row>
    <row r="557" spans="2:23" ht="31.2" customHeight="1">
      <c r="B557" s="101"/>
      <c r="C557" s="292">
        <v>2018</v>
      </c>
      <c r="D557" s="292"/>
      <c r="E557" s="105" t="s">
        <v>490</v>
      </c>
      <c r="F557" s="293" t="s">
        <v>489</v>
      </c>
      <c r="G557" s="293"/>
      <c r="H557" s="293"/>
      <c r="I557" s="105" t="s">
        <v>450</v>
      </c>
      <c r="J557" s="293" t="s">
        <v>17</v>
      </c>
      <c r="K557" s="293"/>
      <c r="L557" s="106" t="s">
        <v>29</v>
      </c>
      <c r="M557" s="106">
        <v>4</v>
      </c>
      <c r="N557" s="292" t="s">
        <v>19</v>
      </c>
      <c r="O557" s="292"/>
      <c r="P557" s="292"/>
      <c r="Q557" s="106" t="s">
        <v>18</v>
      </c>
      <c r="W557" s="122">
        <f t="shared" si="8"/>
        <v>0</v>
      </c>
    </row>
    <row r="558" spans="2:23" ht="31.2" customHeight="1">
      <c r="B558" s="101"/>
      <c r="C558" s="292">
        <v>2018</v>
      </c>
      <c r="D558" s="292"/>
      <c r="E558" s="105" t="s">
        <v>488</v>
      </c>
      <c r="F558" s="293" t="s">
        <v>487</v>
      </c>
      <c r="G558" s="293"/>
      <c r="H558" s="293"/>
      <c r="I558" s="105" t="s">
        <v>450</v>
      </c>
      <c r="J558" s="293" t="s">
        <v>17</v>
      </c>
      <c r="K558" s="293"/>
      <c r="L558" s="106" t="s">
        <v>29</v>
      </c>
      <c r="M558" s="106">
        <v>4</v>
      </c>
      <c r="N558" s="292" t="s">
        <v>19</v>
      </c>
      <c r="O558" s="292"/>
      <c r="P558" s="292"/>
      <c r="Q558" s="106" t="s">
        <v>18</v>
      </c>
      <c r="W558" s="122">
        <f t="shared" si="8"/>
        <v>0</v>
      </c>
    </row>
    <row r="559" spans="2:23" ht="31.2" customHeight="1">
      <c r="B559" s="101"/>
      <c r="C559" s="292">
        <v>2018</v>
      </c>
      <c r="D559" s="292"/>
      <c r="E559" s="105" t="s">
        <v>486</v>
      </c>
      <c r="F559" s="293" t="s">
        <v>485</v>
      </c>
      <c r="G559" s="293"/>
      <c r="H559" s="293"/>
      <c r="I559" s="105" t="s">
        <v>450</v>
      </c>
      <c r="J559" s="293" t="s">
        <v>17</v>
      </c>
      <c r="K559" s="293"/>
      <c r="L559" s="106" t="s">
        <v>29</v>
      </c>
      <c r="M559" s="106">
        <v>4</v>
      </c>
      <c r="N559" s="292" t="s">
        <v>19</v>
      </c>
      <c r="O559" s="292"/>
      <c r="P559" s="292"/>
      <c r="Q559" s="106" t="s">
        <v>18</v>
      </c>
      <c r="W559" s="122">
        <f t="shared" si="8"/>
        <v>0</v>
      </c>
    </row>
    <row r="560" spans="2:23" ht="31.2" customHeight="1">
      <c r="B560" s="101"/>
      <c r="C560" s="292">
        <v>2018</v>
      </c>
      <c r="D560" s="292"/>
      <c r="E560" s="105" t="s">
        <v>484</v>
      </c>
      <c r="F560" s="293" t="s">
        <v>483</v>
      </c>
      <c r="G560" s="293"/>
      <c r="H560" s="293"/>
      <c r="I560" s="105" t="s">
        <v>450</v>
      </c>
      <c r="J560" s="293" t="s">
        <v>17</v>
      </c>
      <c r="K560" s="293"/>
      <c r="L560" s="106" t="s">
        <v>29</v>
      </c>
      <c r="M560" s="106">
        <v>4</v>
      </c>
      <c r="N560" s="292" t="s">
        <v>19</v>
      </c>
      <c r="O560" s="292"/>
      <c r="P560" s="292"/>
      <c r="Q560" s="106" t="s">
        <v>18</v>
      </c>
      <c r="W560" s="122">
        <f t="shared" si="8"/>
        <v>0</v>
      </c>
    </row>
    <row r="561" spans="1:256" ht="31.2" customHeight="1">
      <c r="B561" s="101"/>
      <c r="C561" s="292">
        <v>2018</v>
      </c>
      <c r="D561" s="292"/>
      <c r="E561" s="105" t="s">
        <v>482</v>
      </c>
      <c r="F561" s="293" t="s">
        <v>481</v>
      </c>
      <c r="G561" s="293"/>
      <c r="H561" s="293"/>
      <c r="I561" s="105" t="s">
        <v>450</v>
      </c>
      <c r="J561" s="293" t="s">
        <v>17</v>
      </c>
      <c r="K561" s="293"/>
      <c r="L561" s="106" t="s">
        <v>29</v>
      </c>
      <c r="M561" s="106">
        <v>4</v>
      </c>
      <c r="N561" s="292" t="s">
        <v>19</v>
      </c>
      <c r="O561" s="292"/>
      <c r="P561" s="292"/>
      <c r="Q561" s="106" t="s">
        <v>18</v>
      </c>
      <c r="W561" s="122">
        <f t="shared" si="8"/>
        <v>0</v>
      </c>
    </row>
    <row r="562" spans="1:256" ht="31.2" customHeight="1">
      <c r="B562" s="101"/>
      <c r="C562" s="292">
        <v>2018</v>
      </c>
      <c r="D562" s="292"/>
      <c r="E562" s="105" t="s">
        <v>480</v>
      </c>
      <c r="F562" s="293" t="s">
        <v>479</v>
      </c>
      <c r="G562" s="293"/>
      <c r="H562" s="293"/>
      <c r="I562" s="105" t="s">
        <v>450</v>
      </c>
      <c r="J562" s="293" t="s">
        <v>17</v>
      </c>
      <c r="K562" s="293"/>
      <c r="L562" s="106" t="s">
        <v>29</v>
      </c>
      <c r="M562" s="106">
        <v>4</v>
      </c>
      <c r="N562" s="292" t="s">
        <v>19</v>
      </c>
      <c r="O562" s="292"/>
      <c r="P562" s="292"/>
      <c r="Q562" s="106" t="s">
        <v>18</v>
      </c>
      <c r="W562" s="122">
        <f t="shared" si="8"/>
        <v>0</v>
      </c>
    </row>
    <row r="563" spans="1:256" ht="31.2" customHeight="1">
      <c r="B563" s="101"/>
      <c r="C563" s="292">
        <v>2018</v>
      </c>
      <c r="D563" s="292"/>
      <c r="E563" s="105" t="s">
        <v>478</v>
      </c>
      <c r="F563" s="293" t="s">
        <v>477</v>
      </c>
      <c r="G563" s="293"/>
      <c r="H563" s="293"/>
      <c r="I563" s="105" t="s">
        <v>450</v>
      </c>
      <c r="J563" s="293" t="s">
        <v>17</v>
      </c>
      <c r="K563" s="293"/>
      <c r="L563" s="106" t="s">
        <v>29</v>
      </c>
      <c r="M563" s="106">
        <v>4</v>
      </c>
      <c r="N563" s="292" t="s">
        <v>19</v>
      </c>
      <c r="O563" s="292"/>
      <c r="P563" s="292"/>
      <c r="Q563" s="106" t="s">
        <v>18</v>
      </c>
      <c r="W563" s="122">
        <f t="shared" si="8"/>
        <v>0</v>
      </c>
    </row>
    <row r="564" spans="1:256" ht="31.2" customHeight="1">
      <c r="B564" s="101"/>
      <c r="C564" s="292">
        <v>2018</v>
      </c>
      <c r="D564" s="292"/>
      <c r="E564" s="105" t="s">
        <v>476</v>
      </c>
      <c r="F564" s="293" t="s">
        <v>475</v>
      </c>
      <c r="G564" s="293"/>
      <c r="H564" s="293"/>
      <c r="I564" s="105" t="s">
        <v>450</v>
      </c>
      <c r="J564" s="293" t="s">
        <v>17</v>
      </c>
      <c r="K564" s="293"/>
      <c r="L564" s="106" t="s">
        <v>29</v>
      </c>
      <c r="M564" s="106">
        <v>4</v>
      </c>
      <c r="N564" s="292" t="s">
        <v>19</v>
      </c>
      <c r="O564" s="292"/>
      <c r="P564" s="292"/>
      <c r="Q564" s="106" t="s">
        <v>18</v>
      </c>
      <c r="W564" s="122">
        <f t="shared" si="8"/>
        <v>0</v>
      </c>
    </row>
    <row r="565" spans="1:256" ht="31.2" customHeight="1">
      <c r="A565" s="125"/>
      <c r="B565" s="101"/>
      <c r="C565" s="296">
        <v>2018</v>
      </c>
      <c r="D565" s="296"/>
      <c r="E565" s="127" t="s">
        <v>474</v>
      </c>
      <c r="F565" s="297" t="s">
        <v>473</v>
      </c>
      <c r="G565" s="297"/>
      <c r="H565" s="297"/>
      <c r="I565" s="127" t="s">
        <v>450</v>
      </c>
      <c r="J565" s="297" t="s">
        <v>17</v>
      </c>
      <c r="K565" s="297"/>
      <c r="L565" s="128" t="s">
        <v>29</v>
      </c>
      <c r="M565" s="128">
        <v>4</v>
      </c>
      <c r="N565" s="296" t="s">
        <v>19</v>
      </c>
      <c r="O565" s="296"/>
      <c r="P565" s="296"/>
      <c r="Q565" s="128" t="s">
        <v>18</v>
      </c>
      <c r="R565" s="129"/>
      <c r="S565" s="129"/>
      <c r="T565" s="129"/>
      <c r="U565" s="129"/>
      <c r="V565" s="129"/>
      <c r="W565" s="129">
        <f t="shared" si="8"/>
        <v>0</v>
      </c>
      <c r="X565" s="125"/>
      <c r="Y565" s="125"/>
      <c r="Z565" s="125"/>
      <c r="AA565" s="125"/>
      <c r="AB565" s="125"/>
      <c r="AC565" s="125"/>
      <c r="AD565" s="125"/>
      <c r="AE565" s="125"/>
      <c r="AF565" s="125"/>
      <c r="AG565" s="125"/>
      <c r="AH565" s="125"/>
      <c r="AI565" s="125"/>
      <c r="AJ565" s="125"/>
      <c r="AK565" s="125"/>
      <c r="AL565" s="125"/>
      <c r="AM565" s="125"/>
      <c r="AN565" s="125"/>
      <c r="AO565" s="125"/>
      <c r="AP565" s="125"/>
      <c r="AQ565" s="125"/>
      <c r="AR565" s="125"/>
      <c r="AS565" s="125"/>
      <c r="AT565" s="125"/>
      <c r="AU565" s="125"/>
      <c r="AV565" s="125"/>
      <c r="AW565" s="125"/>
      <c r="AX565" s="125"/>
      <c r="AY565" s="125"/>
      <c r="AZ565" s="125"/>
      <c r="BA565" s="125"/>
      <c r="BB565" s="125"/>
      <c r="BC565" s="125"/>
      <c r="BD565" s="125"/>
      <c r="BE565" s="125"/>
      <c r="BF565" s="125"/>
      <c r="BG565" s="125"/>
      <c r="BH565" s="125"/>
      <c r="BI565" s="125"/>
      <c r="BJ565" s="125"/>
      <c r="BK565" s="125"/>
      <c r="BL565" s="125"/>
      <c r="BM565" s="125"/>
      <c r="BN565" s="125"/>
      <c r="BO565" s="125"/>
      <c r="BP565" s="125"/>
      <c r="BQ565" s="125"/>
      <c r="BR565" s="125"/>
      <c r="BS565" s="125"/>
      <c r="BT565" s="125"/>
      <c r="BU565" s="125"/>
      <c r="BV565" s="125"/>
      <c r="BW565" s="125"/>
      <c r="BX565" s="125"/>
      <c r="BY565" s="125"/>
      <c r="BZ565" s="125"/>
      <c r="CA565" s="125"/>
      <c r="CB565" s="125"/>
      <c r="CC565" s="125"/>
      <c r="CD565" s="125"/>
      <c r="CE565" s="125"/>
      <c r="CF565" s="125"/>
      <c r="CG565" s="125"/>
      <c r="CH565" s="125"/>
      <c r="CI565" s="125"/>
      <c r="CJ565" s="125"/>
      <c r="CK565" s="125"/>
      <c r="CL565" s="125"/>
      <c r="CM565" s="125"/>
      <c r="CN565" s="125"/>
      <c r="CO565" s="125"/>
      <c r="CP565" s="125"/>
      <c r="CQ565" s="125"/>
      <c r="CR565" s="125"/>
      <c r="CS565" s="125"/>
      <c r="CT565" s="125"/>
      <c r="CU565" s="125"/>
      <c r="CV565" s="125"/>
      <c r="CW565" s="125"/>
      <c r="CX565" s="125"/>
      <c r="CY565" s="125"/>
      <c r="CZ565" s="125"/>
      <c r="DA565" s="125"/>
      <c r="DB565" s="125"/>
      <c r="DC565" s="125"/>
      <c r="DD565" s="125"/>
      <c r="DE565" s="125"/>
      <c r="DF565" s="125"/>
      <c r="DG565" s="125"/>
      <c r="DH565" s="125"/>
      <c r="DI565" s="125"/>
      <c r="DJ565" s="125"/>
      <c r="DK565" s="125"/>
      <c r="DL565" s="125"/>
      <c r="DM565" s="125"/>
      <c r="DN565" s="125"/>
      <c r="DO565" s="125"/>
      <c r="DP565" s="125"/>
      <c r="DQ565" s="125"/>
      <c r="DR565" s="125"/>
      <c r="DS565" s="125"/>
      <c r="DT565" s="125"/>
      <c r="DU565" s="125"/>
      <c r="DV565" s="125"/>
      <c r="DW565" s="125"/>
      <c r="DX565" s="125"/>
      <c r="DY565" s="125"/>
      <c r="DZ565" s="125"/>
      <c r="EA565" s="125"/>
      <c r="EB565" s="125"/>
      <c r="EC565" s="125"/>
      <c r="ED565" s="125"/>
      <c r="EE565" s="125"/>
      <c r="EF565" s="125"/>
      <c r="EG565" s="125"/>
      <c r="EH565" s="125"/>
      <c r="EI565" s="125"/>
      <c r="EJ565" s="125"/>
      <c r="EK565" s="125"/>
      <c r="EL565" s="125"/>
      <c r="EM565" s="125"/>
      <c r="EN565" s="125"/>
      <c r="EO565" s="125"/>
      <c r="EP565" s="125"/>
      <c r="EQ565" s="125"/>
      <c r="ER565" s="125"/>
      <c r="ES565" s="125"/>
      <c r="ET565" s="125"/>
      <c r="EU565" s="125"/>
      <c r="EV565" s="125"/>
      <c r="EW565" s="125"/>
      <c r="EX565" s="125"/>
      <c r="EY565" s="125"/>
      <c r="EZ565" s="125"/>
      <c r="FA565" s="125"/>
      <c r="FB565" s="125"/>
      <c r="FC565" s="125"/>
      <c r="FD565" s="125"/>
      <c r="FE565" s="125"/>
      <c r="FF565" s="125"/>
      <c r="FG565" s="125"/>
      <c r="FH565" s="125"/>
      <c r="FI565" s="125"/>
      <c r="FJ565" s="125"/>
      <c r="FK565" s="125"/>
      <c r="FL565" s="125"/>
      <c r="FM565" s="125"/>
      <c r="FN565" s="125"/>
      <c r="FO565" s="125"/>
      <c r="FP565" s="125"/>
      <c r="FQ565" s="125"/>
      <c r="FR565" s="125"/>
      <c r="FS565" s="125"/>
      <c r="FT565" s="125"/>
      <c r="FU565" s="125"/>
      <c r="FV565" s="125"/>
      <c r="FW565" s="125"/>
      <c r="FX565" s="125"/>
      <c r="FY565" s="125"/>
      <c r="FZ565" s="125"/>
      <c r="GA565" s="125"/>
      <c r="GB565" s="125"/>
      <c r="GC565" s="125"/>
      <c r="GD565" s="125"/>
      <c r="GE565" s="125"/>
      <c r="GF565" s="125"/>
      <c r="GG565" s="125"/>
      <c r="GH565" s="125"/>
      <c r="GI565" s="125"/>
      <c r="GJ565" s="125"/>
      <c r="GK565" s="125"/>
      <c r="GL565" s="125"/>
      <c r="GM565" s="125"/>
      <c r="GN565" s="125"/>
      <c r="GO565" s="125"/>
      <c r="GP565" s="125"/>
      <c r="GQ565" s="125"/>
      <c r="GR565" s="125"/>
      <c r="GS565" s="125"/>
      <c r="GT565" s="125"/>
      <c r="GU565" s="125"/>
      <c r="GV565" s="125"/>
      <c r="GW565" s="125"/>
      <c r="GX565" s="125"/>
      <c r="GY565" s="125"/>
      <c r="GZ565" s="125"/>
      <c r="HA565" s="125"/>
      <c r="HB565" s="125"/>
      <c r="HC565" s="125"/>
      <c r="HD565" s="125"/>
      <c r="HE565" s="125"/>
      <c r="HF565" s="125"/>
      <c r="HG565" s="125"/>
      <c r="HH565" s="125"/>
      <c r="HI565" s="125"/>
      <c r="HJ565" s="125"/>
      <c r="HK565" s="125"/>
      <c r="HL565" s="125"/>
      <c r="HM565" s="125"/>
      <c r="HN565" s="125"/>
      <c r="HO565" s="125"/>
      <c r="HP565" s="125"/>
      <c r="HQ565" s="125"/>
      <c r="HR565" s="125"/>
      <c r="HS565" s="125"/>
      <c r="HT565" s="125"/>
      <c r="HU565" s="125"/>
      <c r="HV565" s="125"/>
      <c r="HW565" s="125"/>
      <c r="HX565" s="125"/>
      <c r="HY565" s="125"/>
      <c r="HZ565" s="125"/>
      <c r="IA565" s="125"/>
      <c r="IB565" s="125"/>
      <c r="IC565" s="125"/>
      <c r="ID565" s="125"/>
      <c r="IE565" s="125"/>
      <c r="IF565" s="125"/>
      <c r="IG565" s="125"/>
      <c r="IH565" s="125"/>
      <c r="II565" s="125"/>
      <c r="IJ565" s="125"/>
      <c r="IK565" s="125"/>
      <c r="IL565" s="125"/>
      <c r="IM565" s="125"/>
      <c r="IN565" s="125"/>
      <c r="IO565" s="125"/>
      <c r="IP565" s="125"/>
      <c r="IQ565" s="125"/>
      <c r="IR565" s="125"/>
      <c r="IS565" s="125"/>
      <c r="IT565" s="125"/>
      <c r="IU565" s="125"/>
      <c r="IV565" s="125"/>
    </row>
    <row r="566" spans="1:256" ht="31.2" customHeight="1">
      <c r="A566" s="125"/>
      <c r="B566" s="101"/>
      <c r="C566" s="296">
        <v>2018</v>
      </c>
      <c r="D566" s="296"/>
      <c r="E566" s="127" t="s">
        <v>472</v>
      </c>
      <c r="F566" s="297" t="s">
        <v>471</v>
      </c>
      <c r="G566" s="297"/>
      <c r="H566" s="297"/>
      <c r="I566" s="127" t="s">
        <v>450</v>
      </c>
      <c r="J566" s="297" t="s">
        <v>17</v>
      </c>
      <c r="K566" s="297"/>
      <c r="L566" s="128" t="s">
        <v>29</v>
      </c>
      <c r="M566" s="128">
        <v>4</v>
      </c>
      <c r="N566" s="296" t="s">
        <v>19</v>
      </c>
      <c r="O566" s="296"/>
      <c r="P566" s="296"/>
      <c r="Q566" s="128" t="s">
        <v>18</v>
      </c>
      <c r="R566" s="129"/>
      <c r="S566" s="129"/>
      <c r="T566" s="129"/>
      <c r="U566" s="129"/>
      <c r="V566" s="129"/>
      <c r="W566" s="129">
        <f t="shared" si="8"/>
        <v>0</v>
      </c>
      <c r="X566" s="125"/>
      <c r="Y566" s="125"/>
      <c r="Z566" s="125"/>
      <c r="AA566" s="125"/>
      <c r="AB566" s="125"/>
      <c r="AC566" s="125"/>
      <c r="AD566" s="125"/>
      <c r="AE566" s="125"/>
      <c r="AF566" s="125"/>
      <c r="AG566" s="125"/>
      <c r="AH566" s="125"/>
      <c r="AI566" s="125"/>
      <c r="AJ566" s="125"/>
      <c r="AK566" s="125"/>
      <c r="AL566" s="125"/>
      <c r="AM566" s="125"/>
      <c r="AN566" s="125"/>
      <c r="AO566" s="125"/>
      <c r="AP566" s="125"/>
      <c r="AQ566" s="125"/>
      <c r="AR566" s="125"/>
      <c r="AS566" s="125"/>
      <c r="AT566" s="125"/>
      <c r="AU566" s="125"/>
      <c r="AV566" s="125"/>
      <c r="AW566" s="125"/>
      <c r="AX566" s="125"/>
      <c r="AY566" s="125"/>
      <c r="AZ566" s="125"/>
      <c r="BA566" s="125"/>
      <c r="BB566" s="125"/>
      <c r="BC566" s="125"/>
      <c r="BD566" s="125"/>
      <c r="BE566" s="125"/>
      <c r="BF566" s="125"/>
      <c r="BG566" s="125"/>
      <c r="BH566" s="125"/>
      <c r="BI566" s="125"/>
      <c r="BJ566" s="125"/>
      <c r="BK566" s="125"/>
      <c r="BL566" s="125"/>
      <c r="BM566" s="125"/>
      <c r="BN566" s="125"/>
      <c r="BO566" s="125"/>
      <c r="BP566" s="125"/>
      <c r="BQ566" s="125"/>
      <c r="BR566" s="125"/>
      <c r="BS566" s="125"/>
      <c r="BT566" s="125"/>
      <c r="BU566" s="125"/>
      <c r="BV566" s="125"/>
      <c r="BW566" s="125"/>
      <c r="BX566" s="125"/>
      <c r="BY566" s="125"/>
      <c r="BZ566" s="125"/>
      <c r="CA566" s="125"/>
      <c r="CB566" s="125"/>
      <c r="CC566" s="125"/>
      <c r="CD566" s="125"/>
      <c r="CE566" s="125"/>
      <c r="CF566" s="125"/>
      <c r="CG566" s="125"/>
      <c r="CH566" s="125"/>
      <c r="CI566" s="125"/>
      <c r="CJ566" s="125"/>
      <c r="CK566" s="125"/>
      <c r="CL566" s="125"/>
      <c r="CM566" s="125"/>
      <c r="CN566" s="125"/>
      <c r="CO566" s="125"/>
      <c r="CP566" s="125"/>
      <c r="CQ566" s="125"/>
      <c r="CR566" s="125"/>
      <c r="CS566" s="125"/>
      <c r="CT566" s="125"/>
      <c r="CU566" s="125"/>
      <c r="CV566" s="125"/>
      <c r="CW566" s="125"/>
      <c r="CX566" s="125"/>
      <c r="CY566" s="125"/>
      <c r="CZ566" s="125"/>
      <c r="DA566" s="125"/>
      <c r="DB566" s="125"/>
      <c r="DC566" s="125"/>
      <c r="DD566" s="125"/>
      <c r="DE566" s="125"/>
      <c r="DF566" s="125"/>
      <c r="DG566" s="125"/>
      <c r="DH566" s="125"/>
      <c r="DI566" s="125"/>
      <c r="DJ566" s="125"/>
      <c r="DK566" s="125"/>
      <c r="DL566" s="125"/>
      <c r="DM566" s="125"/>
      <c r="DN566" s="125"/>
      <c r="DO566" s="125"/>
      <c r="DP566" s="125"/>
      <c r="DQ566" s="125"/>
      <c r="DR566" s="125"/>
      <c r="DS566" s="125"/>
      <c r="DT566" s="125"/>
      <c r="DU566" s="125"/>
      <c r="DV566" s="125"/>
      <c r="DW566" s="125"/>
      <c r="DX566" s="125"/>
      <c r="DY566" s="125"/>
      <c r="DZ566" s="125"/>
      <c r="EA566" s="125"/>
      <c r="EB566" s="125"/>
      <c r="EC566" s="125"/>
      <c r="ED566" s="125"/>
      <c r="EE566" s="125"/>
      <c r="EF566" s="125"/>
      <c r="EG566" s="125"/>
      <c r="EH566" s="125"/>
      <c r="EI566" s="125"/>
      <c r="EJ566" s="125"/>
      <c r="EK566" s="125"/>
      <c r="EL566" s="125"/>
      <c r="EM566" s="125"/>
      <c r="EN566" s="125"/>
      <c r="EO566" s="125"/>
      <c r="EP566" s="125"/>
      <c r="EQ566" s="125"/>
      <c r="ER566" s="125"/>
      <c r="ES566" s="125"/>
      <c r="ET566" s="125"/>
      <c r="EU566" s="125"/>
      <c r="EV566" s="125"/>
      <c r="EW566" s="125"/>
      <c r="EX566" s="125"/>
      <c r="EY566" s="125"/>
      <c r="EZ566" s="125"/>
      <c r="FA566" s="125"/>
      <c r="FB566" s="125"/>
      <c r="FC566" s="125"/>
      <c r="FD566" s="125"/>
      <c r="FE566" s="125"/>
      <c r="FF566" s="125"/>
      <c r="FG566" s="125"/>
      <c r="FH566" s="125"/>
      <c r="FI566" s="125"/>
      <c r="FJ566" s="125"/>
      <c r="FK566" s="125"/>
      <c r="FL566" s="125"/>
      <c r="FM566" s="125"/>
      <c r="FN566" s="125"/>
      <c r="FO566" s="125"/>
      <c r="FP566" s="125"/>
      <c r="FQ566" s="125"/>
      <c r="FR566" s="125"/>
      <c r="FS566" s="125"/>
      <c r="FT566" s="125"/>
      <c r="FU566" s="125"/>
      <c r="FV566" s="125"/>
      <c r="FW566" s="125"/>
      <c r="FX566" s="125"/>
      <c r="FY566" s="125"/>
      <c r="FZ566" s="125"/>
      <c r="GA566" s="125"/>
      <c r="GB566" s="125"/>
      <c r="GC566" s="125"/>
      <c r="GD566" s="125"/>
      <c r="GE566" s="125"/>
      <c r="GF566" s="125"/>
      <c r="GG566" s="125"/>
      <c r="GH566" s="125"/>
      <c r="GI566" s="125"/>
      <c r="GJ566" s="125"/>
      <c r="GK566" s="125"/>
      <c r="GL566" s="125"/>
      <c r="GM566" s="125"/>
      <c r="GN566" s="125"/>
      <c r="GO566" s="125"/>
      <c r="GP566" s="125"/>
      <c r="GQ566" s="125"/>
      <c r="GR566" s="125"/>
      <c r="GS566" s="125"/>
      <c r="GT566" s="125"/>
      <c r="GU566" s="125"/>
      <c r="GV566" s="125"/>
      <c r="GW566" s="125"/>
      <c r="GX566" s="125"/>
      <c r="GY566" s="125"/>
      <c r="GZ566" s="125"/>
      <c r="HA566" s="125"/>
      <c r="HB566" s="125"/>
      <c r="HC566" s="125"/>
      <c r="HD566" s="125"/>
      <c r="HE566" s="125"/>
      <c r="HF566" s="125"/>
      <c r="HG566" s="125"/>
      <c r="HH566" s="125"/>
      <c r="HI566" s="125"/>
      <c r="HJ566" s="125"/>
      <c r="HK566" s="125"/>
      <c r="HL566" s="125"/>
      <c r="HM566" s="125"/>
      <c r="HN566" s="125"/>
      <c r="HO566" s="125"/>
      <c r="HP566" s="125"/>
      <c r="HQ566" s="125"/>
      <c r="HR566" s="125"/>
      <c r="HS566" s="125"/>
      <c r="HT566" s="125"/>
      <c r="HU566" s="125"/>
      <c r="HV566" s="125"/>
      <c r="HW566" s="125"/>
      <c r="HX566" s="125"/>
      <c r="HY566" s="125"/>
      <c r="HZ566" s="125"/>
      <c r="IA566" s="125"/>
      <c r="IB566" s="125"/>
      <c r="IC566" s="125"/>
      <c r="ID566" s="125"/>
      <c r="IE566" s="125"/>
      <c r="IF566" s="125"/>
      <c r="IG566" s="125"/>
      <c r="IH566" s="125"/>
      <c r="II566" s="125"/>
      <c r="IJ566" s="125"/>
      <c r="IK566" s="125"/>
      <c r="IL566" s="125"/>
      <c r="IM566" s="125"/>
      <c r="IN566" s="125"/>
      <c r="IO566" s="125"/>
      <c r="IP566" s="125"/>
      <c r="IQ566" s="125"/>
      <c r="IR566" s="125"/>
      <c r="IS566" s="125"/>
      <c r="IT566" s="125"/>
      <c r="IU566" s="125"/>
      <c r="IV566" s="125"/>
    </row>
    <row r="567" spans="1:256" ht="31.2" customHeight="1">
      <c r="A567" s="125"/>
      <c r="B567" s="101"/>
      <c r="C567" s="296">
        <v>2018</v>
      </c>
      <c r="D567" s="296"/>
      <c r="E567" s="127" t="s">
        <v>470</v>
      </c>
      <c r="F567" s="297" t="s">
        <v>469</v>
      </c>
      <c r="G567" s="297"/>
      <c r="H567" s="297"/>
      <c r="I567" s="127" t="s">
        <v>450</v>
      </c>
      <c r="J567" s="297" t="s">
        <v>17</v>
      </c>
      <c r="K567" s="297"/>
      <c r="L567" s="128" t="s">
        <v>29</v>
      </c>
      <c r="M567" s="128">
        <v>4</v>
      </c>
      <c r="N567" s="296" t="s">
        <v>19</v>
      </c>
      <c r="O567" s="296"/>
      <c r="P567" s="296"/>
      <c r="Q567" s="128" t="s">
        <v>18</v>
      </c>
      <c r="R567" s="129"/>
      <c r="S567" s="129"/>
      <c r="T567" s="129"/>
      <c r="U567" s="129"/>
      <c r="V567" s="129"/>
      <c r="W567" s="129">
        <f t="shared" si="8"/>
        <v>0</v>
      </c>
      <c r="X567" s="125"/>
      <c r="Y567" s="125"/>
      <c r="Z567" s="125"/>
      <c r="AA567" s="125"/>
      <c r="AB567" s="125"/>
      <c r="AC567" s="125"/>
      <c r="AD567" s="125"/>
      <c r="AE567" s="125"/>
      <c r="AF567" s="125"/>
      <c r="AG567" s="125"/>
      <c r="AH567" s="125"/>
      <c r="AI567" s="125"/>
      <c r="AJ567" s="125"/>
      <c r="AK567" s="125"/>
      <c r="AL567" s="125"/>
      <c r="AM567" s="125"/>
      <c r="AN567" s="125"/>
      <c r="AO567" s="125"/>
      <c r="AP567" s="125"/>
      <c r="AQ567" s="125"/>
      <c r="AR567" s="125"/>
      <c r="AS567" s="125"/>
      <c r="AT567" s="125"/>
      <c r="AU567" s="125"/>
      <c r="AV567" s="125"/>
      <c r="AW567" s="125"/>
      <c r="AX567" s="125"/>
      <c r="AY567" s="125"/>
      <c r="AZ567" s="125"/>
      <c r="BA567" s="125"/>
      <c r="BB567" s="125"/>
      <c r="BC567" s="125"/>
      <c r="BD567" s="125"/>
      <c r="BE567" s="125"/>
      <c r="BF567" s="125"/>
      <c r="BG567" s="125"/>
      <c r="BH567" s="125"/>
      <c r="BI567" s="125"/>
      <c r="BJ567" s="125"/>
      <c r="BK567" s="125"/>
      <c r="BL567" s="125"/>
      <c r="BM567" s="125"/>
      <c r="BN567" s="125"/>
      <c r="BO567" s="125"/>
      <c r="BP567" s="125"/>
      <c r="BQ567" s="125"/>
      <c r="BR567" s="125"/>
      <c r="BS567" s="125"/>
      <c r="BT567" s="125"/>
      <c r="BU567" s="125"/>
      <c r="BV567" s="125"/>
      <c r="BW567" s="125"/>
      <c r="BX567" s="125"/>
      <c r="BY567" s="125"/>
      <c r="BZ567" s="125"/>
      <c r="CA567" s="125"/>
      <c r="CB567" s="125"/>
      <c r="CC567" s="125"/>
      <c r="CD567" s="125"/>
      <c r="CE567" s="125"/>
      <c r="CF567" s="125"/>
      <c r="CG567" s="125"/>
      <c r="CH567" s="125"/>
      <c r="CI567" s="125"/>
      <c r="CJ567" s="125"/>
      <c r="CK567" s="125"/>
      <c r="CL567" s="125"/>
      <c r="CM567" s="125"/>
      <c r="CN567" s="125"/>
      <c r="CO567" s="125"/>
      <c r="CP567" s="125"/>
      <c r="CQ567" s="125"/>
      <c r="CR567" s="125"/>
      <c r="CS567" s="125"/>
      <c r="CT567" s="125"/>
      <c r="CU567" s="125"/>
      <c r="CV567" s="125"/>
      <c r="CW567" s="125"/>
      <c r="CX567" s="125"/>
      <c r="CY567" s="125"/>
      <c r="CZ567" s="125"/>
      <c r="DA567" s="125"/>
      <c r="DB567" s="125"/>
      <c r="DC567" s="125"/>
      <c r="DD567" s="125"/>
      <c r="DE567" s="125"/>
      <c r="DF567" s="125"/>
      <c r="DG567" s="125"/>
      <c r="DH567" s="125"/>
      <c r="DI567" s="125"/>
      <c r="DJ567" s="125"/>
      <c r="DK567" s="125"/>
      <c r="DL567" s="125"/>
      <c r="DM567" s="125"/>
      <c r="DN567" s="125"/>
      <c r="DO567" s="125"/>
      <c r="DP567" s="125"/>
      <c r="DQ567" s="125"/>
      <c r="DR567" s="125"/>
      <c r="DS567" s="125"/>
      <c r="DT567" s="125"/>
      <c r="DU567" s="125"/>
      <c r="DV567" s="125"/>
      <c r="DW567" s="125"/>
      <c r="DX567" s="125"/>
      <c r="DY567" s="125"/>
      <c r="DZ567" s="125"/>
      <c r="EA567" s="125"/>
      <c r="EB567" s="125"/>
      <c r="EC567" s="125"/>
      <c r="ED567" s="125"/>
      <c r="EE567" s="125"/>
      <c r="EF567" s="125"/>
      <c r="EG567" s="125"/>
      <c r="EH567" s="125"/>
      <c r="EI567" s="125"/>
      <c r="EJ567" s="125"/>
      <c r="EK567" s="125"/>
      <c r="EL567" s="125"/>
      <c r="EM567" s="125"/>
      <c r="EN567" s="125"/>
      <c r="EO567" s="125"/>
      <c r="EP567" s="125"/>
      <c r="EQ567" s="125"/>
      <c r="ER567" s="125"/>
      <c r="ES567" s="125"/>
      <c r="ET567" s="125"/>
      <c r="EU567" s="125"/>
      <c r="EV567" s="125"/>
      <c r="EW567" s="125"/>
      <c r="EX567" s="125"/>
      <c r="EY567" s="125"/>
      <c r="EZ567" s="125"/>
      <c r="FA567" s="125"/>
      <c r="FB567" s="125"/>
      <c r="FC567" s="125"/>
      <c r="FD567" s="125"/>
      <c r="FE567" s="125"/>
      <c r="FF567" s="125"/>
      <c r="FG567" s="125"/>
      <c r="FH567" s="125"/>
      <c r="FI567" s="125"/>
      <c r="FJ567" s="125"/>
      <c r="FK567" s="125"/>
      <c r="FL567" s="125"/>
      <c r="FM567" s="125"/>
      <c r="FN567" s="125"/>
      <c r="FO567" s="125"/>
      <c r="FP567" s="125"/>
      <c r="FQ567" s="125"/>
      <c r="FR567" s="125"/>
      <c r="FS567" s="125"/>
      <c r="FT567" s="125"/>
      <c r="FU567" s="125"/>
      <c r="FV567" s="125"/>
      <c r="FW567" s="125"/>
      <c r="FX567" s="125"/>
      <c r="FY567" s="125"/>
      <c r="FZ567" s="125"/>
      <c r="GA567" s="125"/>
      <c r="GB567" s="125"/>
      <c r="GC567" s="125"/>
      <c r="GD567" s="125"/>
      <c r="GE567" s="125"/>
      <c r="GF567" s="125"/>
      <c r="GG567" s="125"/>
      <c r="GH567" s="125"/>
      <c r="GI567" s="125"/>
      <c r="GJ567" s="125"/>
      <c r="GK567" s="125"/>
      <c r="GL567" s="125"/>
      <c r="GM567" s="125"/>
      <c r="GN567" s="125"/>
      <c r="GO567" s="125"/>
      <c r="GP567" s="125"/>
      <c r="GQ567" s="125"/>
      <c r="GR567" s="125"/>
      <c r="GS567" s="125"/>
      <c r="GT567" s="125"/>
      <c r="GU567" s="125"/>
      <c r="GV567" s="125"/>
      <c r="GW567" s="125"/>
      <c r="GX567" s="125"/>
      <c r="GY567" s="125"/>
      <c r="GZ567" s="125"/>
      <c r="HA567" s="125"/>
      <c r="HB567" s="125"/>
      <c r="HC567" s="125"/>
      <c r="HD567" s="125"/>
      <c r="HE567" s="125"/>
      <c r="HF567" s="125"/>
      <c r="HG567" s="125"/>
      <c r="HH567" s="125"/>
      <c r="HI567" s="125"/>
      <c r="HJ567" s="125"/>
      <c r="HK567" s="125"/>
      <c r="HL567" s="125"/>
      <c r="HM567" s="125"/>
      <c r="HN567" s="125"/>
      <c r="HO567" s="125"/>
      <c r="HP567" s="125"/>
      <c r="HQ567" s="125"/>
      <c r="HR567" s="125"/>
      <c r="HS567" s="125"/>
      <c r="HT567" s="125"/>
      <c r="HU567" s="125"/>
      <c r="HV567" s="125"/>
      <c r="HW567" s="125"/>
      <c r="HX567" s="125"/>
      <c r="HY567" s="125"/>
      <c r="HZ567" s="125"/>
      <c r="IA567" s="125"/>
      <c r="IB567" s="125"/>
      <c r="IC567" s="125"/>
      <c r="ID567" s="125"/>
      <c r="IE567" s="125"/>
      <c r="IF567" s="125"/>
      <c r="IG567" s="125"/>
      <c r="IH567" s="125"/>
      <c r="II567" s="125"/>
      <c r="IJ567" s="125"/>
      <c r="IK567" s="125"/>
      <c r="IL567" s="125"/>
      <c r="IM567" s="125"/>
      <c r="IN567" s="125"/>
      <c r="IO567" s="125"/>
      <c r="IP567" s="125"/>
      <c r="IQ567" s="125"/>
      <c r="IR567" s="125"/>
      <c r="IS567" s="125"/>
      <c r="IT567" s="125"/>
      <c r="IU567" s="125"/>
      <c r="IV567" s="125"/>
    </row>
    <row r="568" spans="1:256" ht="31.2" customHeight="1">
      <c r="A568" s="125"/>
      <c r="B568" s="101"/>
      <c r="C568" s="296">
        <v>2018</v>
      </c>
      <c r="D568" s="296"/>
      <c r="E568" s="127" t="s">
        <v>468</v>
      </c>
      <c r="F568" s="297" t="s">
        <v>467</v>
      </c>
      <c r="G568" s="297"/>
      <c r="H568" s="297"/>
      <c r="I568" s="127" t="s">
        <v>450</v>
      </c>
      <c r="J568" s="297" t="s">
        <v>17</v>
      </c>
      <c r="K568" s="297"/>
      <c r="L568" s="128" t="s">
        <v>29</v>
      </c>
      <c r="M568" s="128">
        <v>4</v>
      </c>
      <c r="N568" s="296" t="s">
        <v>19</v>
      </c>
      <c r="O568" s="296"/>
      <c r="P568" s="296"/>
      <c r="Q568" s="128" t="s">
        <v>18</v>
      </c>
      <c r="R568" s="129"/>
      <c r="S568" s="129"/>
      <c r="T568" s="129"/>
      <c r="U568" s="129"/>
      <c r="V568" s="129"/>
      <c r="W568" s="129">
        <f t="shared" si="8"/>
        <v>0</v>
      </c>
      <c r="X568" s="125"/>
      <c r="Y568" s="125"/>
      <c r="Z568" s="125"/>
      <c r="AA568" s="125"/>
      <c r="AB568" s="125"/>
      <c r="AC568" s="125"/>
      <c r="AD568" s="125"/>
      <c r="AE568" s="125"/>
      <c r="AF568" s="125"/>
      <c r="AG568" s="125"/>
      <c r="AH568" s="125"/>
      <c r="AI568" s="125"/>
      <c r="AJ568" s="125"/>
      <c r="AK568" s="125"/>
      <c r="AL568" s="125"/>
      <c r="AM568" s="125"/>
      <c r="AN568" s="125"/>
      <c r="AO568" s="125"/>
      <c r="AP568" s="125"/>
      <c r="AQ568" s="125"/>
      <c r="AR568" s="125"/>
      <c r="AS568" s="125"/>
      <c r="AT568" s="125"/>
      <c r="AU568" s="125"/>
      <c r="AV568" s="125"/>
      <c r="AW568" s="125"/>
      <c r="AX568" s="125"/>
      <c r="AY568" s="125"/>
      <c r="AZ568" s="125"/>
      <c r="BA568" s="125"/>
      <c r="BB568" s="125"/>
      <c r="BC568" s="125"/>
      <c r="BD568" s="125"/>
      <c r="BE568" s="125"/>
      <c r="BF568" s="125"/>
      <c r="BG568" s="125"/>
      <c r="BH568" s="125"/>
      <c r="BI568" s="125"/>
      <c r="BJ568" s="125"/>
      <c r="BK568" s="125"/>
      <c r="BL568" s="125"/>
      <c r="BM568" s="125"/>
      <c r="BN568" s="125"/>
      <c r="BO568" s="125"/>
      <c r="BP568" s="125"/>
      <c r="BQ568" s="125"/>
      <c r="BR568" s="125"/>
      <c r="BS568" s="125"/>
      <c r="BT568" s="125"/>
      <c r="BU568" s="125"/>
      <c r="BV568" s="125"/>
      <c r="BW568" s="125"/>
      <c r="BX568" s="125"/>
      <c r="BY568" s="125"/>
      <c r="BZ568" s="125"/>
      <c r="CA568" s="125"/>
      <c r="CB568" s="125"/>
      <c r="CC568" s="125"/>
      <c r="CD568" s="125"/>
      <c r="CE568" s="125"/>
      <c r="CF568" s="125"/>
      <c r="CG568" s="125"/>
      <c r="CH568" s="125"/>
      <c r="CI568" s="125"/>
      <c r="CJ568" s="125"/>
      <c r="CK568" s="125"/>
      <c r="CL568" s="125"/>
      <c r="CM568" s="125"/>
      <c r="CN568" s="125"/>
      <c r="CO568" s="125"/>
      <c r="CP568" s="125"/>
      <c r="CQ568" s="125"/>
      <c r="CR568" s="125"/>
      <c r="CS568" s="125"/>
      <c r="CT568" s="125"/>
      <c r="CU568" s="125"/>
      <c r="CV568" s="125"/>
      <c r="CW568" s="125"/>
      <c r="CX568" s="125"/>
      <c r="CY568" s="125"/>
      <c r="CZ568" s="125"/>
      <c r="DA568" s="125"/>
      <c r="DB568" s="125"/>
      <c r="DC568" s="125"/>
      <c r="DD568" s="125"/>
      <c r="DE568" s="125"/>
      <c r="DF568" s="125"/>
      <c r="DG568" s="125"/>
      <c r="DH568" s="125"/>
      <c r="DI568" s="125"/>
      <c r="DJ568" s="125"/>
      <c r="DK568" s="125"/>
      <c r="DL568" s="125"/>
      <c r="DM568" s="125"/>
      <c r="DN568" s="125"/>
      <c r="DO568" s="125"/>
      <c r="DP568" s="125"/>
      <c r="DQ568" s="125"/>
      <c r="DR568" s="125"/>
      <c r="DS568" s="125"/>
      <c r="DT568" s="125"/>
      <c r="DU568" s="125"/>
      <c r="DV568" s="125"/>
      <c r="DW568" s="125"/>
      <c r="DX568" s="125"/>
      <c r="DY568" s="125"/>
      <c r="DZ568" s="125"/>
      <c r="EA568" s="125"/>
      <c r="EB568" s="125"/>
      <c r="EC568" s="125"/>
      <c r="ED568" s="125"/>
      <c r="EE568" s="125"/>
      <c r="EF568" s="125"/>
      <c r="EG568" s="125"/>
      <c r="EH568" s="125"/>
      <c r="EI568" s="125"/>
      <c r="EJ568" s="125"/>
      <c r="EK568" s="125"/>
      <c r="EL568" s="125"/>
      <c r="EM568" s="125"/>
      <c r="EN568" s="125"/>
      <c r="EO568" s="125"/>
      <c r="EP568" s="125"/>
      <c r="EQ568" s="125"/>
      <c r="ER568" s="125"/>
      <c r="ES568" s="125"/>
      <c r="ET568" s="125"/>
      <c r="EU568" s="125"/>
      <c r="EV568" s="125"/>
      <c r="EW568" s="125"/>
      <c r="EX568" s="125"/>
      <c r="EY568" s="125"/>
      <c r="EZ568" s="125"/>
      <c r="FA568" s="125"/>
      <c r="FB568" s="125"/>
      <c r="FC568" s="125"/>
      <c r="FD568" s="125"/>
      <c r="FE568" s="125"/>
      <c r="FF568" s="125"/>
      <c r="FG568" s="125"/>
      <c r="FH568" s="125"/>
      <c r="FI568" s="125"/>
      <c r="FJ568" s="125"/>
      <c r="FK568" s="125"/>
      <c r="FL568" s="125"/>
      <c r="FM568" s="125"/>
      <c r="FN568" s="125"/>
      <c r="FO568" s="125"/>
      <c r="FP568" s="125"/>
      <c r="FQ568" s="125"/>
      <c r="FR568" s="125"/>
      <c r="FS568" s="125"/>
      <c r="FT568" s="125"/>
      <c r="FU568" s="125"/>
      <c r="FV568" s="125"/>
      <c r="FW568" s="125"/>
      <c r="FX568" s="125"/>
      <c r="FY568" s="125"/>
      <c r="FZ568" s="125"/>
      <c r="GA568" s="125"/>
      <c r="GB568" s="125"/>
      <c r="GC568" s="125"/>
      <c r="GD568" s="125"/>
      <c r="GE568" s="125"/>
      <c r="GF568" s="125"/>
      <c r="GG568" s="125"/>
      <c r="GH568" s="125"/>
      <c r="GI568" s="125"/>
      <c r="GJ568" s="125"/>
      <c r="GK568" s="125"/>
      <c r="GL568" s="125"/>
      <c r="GM568" s="125"/>
      <c r="GN568" s="125"/>
      <c r="GO568" s="125"/>
      <c r="GP568" s="125"/>
      <c r="GQ568" s="125"/>
      <c r="GR568" s="125"/>
      <c r="GS568" s="125"/>
      <c r="GT568" s="125"/>
      <c r="GU568" s="125"/>
      <c r="GV568" s="125"/>
      <c r="GW568" s="125"/>
      <c r="GX568" s="125"/>
      <c r="GY568" s="125"/>
      <c r="GZ568" s="125"/>
      <c r="HA568" s="125"/>
      <c r="HB568" s="125"/>
      <c r="HC568" s="125"/>
      <c r="HD568" s="125"/>
      <c r="HE568" s="125"/>
      <c r="HF568" s="125"/>
      <c r="HG568" s="125"/>
      <c r="HH568" s="125"/>
      <c r="HI568" s="125"/>
      <c r="HJ568" s="125"/>
      <c r="HK568" s="125"/>
      <c r="HL568" s="125"/>
      <c r="HM568" s="125"/>
      <c r="HN568" s="125"/>
      <c r="HO568" s="125"/>
      <c r="HP568" s="125"/>
      <c r="HQ568" s="125"/>
      <c r="HR568" s="125"/>
      <c r="HS568" s="125"/>
      <c r="HT568" s="125"/>
      <c r="HU568" s="125"/>
      <c r="HV568" s="125"/>
      <c r="HW568" s="125"/>
      <c r="HX568" s="125"/>
      <c r="HY568" s="125"/>
      <c r="HZ568" s="125"/>
      <c r="IA568" s="125"/>
      <c r="IB568" s="125"/>
      <c r="IC568" s="125"/>
      <c r="ID568" s="125"/>
      <c r="IE568" s="125"/>
      <c r="IF568" s="125"/>
      <c r="IG568" s="125"/>
      <c r="IH568" s="125"/>
      <c r="II568" s="125"/>
      <c r="IJ568" s="125"/>
      <c r="IK568" s="125"/>
      <c r="IL568" s="125"/>
      <c r="IM568" s="125"/>
      <c r="IN568" s="125"/>
      <c r="IO568" s="125"/>
      <c r="IP568" s="125"/>
      <c r="IQ568" s="125"/>
      <c r="IR568" s="125"/>
      <c r="IS568" s="125"/>
      <c r="IT568" s="125"/>
      <c r="IU568" s="125"/>
      <c r="IV568" s="125"/>
    </row>
    <row r="569" spans="1:256" ht="31.2" customHeight="1">
      <c r="B569" s="101"/>
      <c r="C569" s="292">
        <v>2018</v>
      </c>
      <c r="D569" s="292"/>
      <c r="E569" s="105" t="s">
        <v>466</v>
      </c>
      <c r="F569" s="293" t="s">
        <v>465</v>
      </c>
      <c r="G569" s="293"/>
      <c r="H569" s="293"/>
      <c r="I569" s="105" t="s">
        <v>450</v>
      </c>
      <c r="J569" s="293" t="s">
        <v>17</v>
      </c>
      <c r="K569" s="293"/>
      <c r="L569" s="106" t="s">
        <v>29</v>
      </c>
      <c r="M569" s="106">
        <v>4</v>
      </c>
      <c r="N569" s="292" t="s">
        <v>19</v>
      </c>
      <c r="O569" s="292"/>
      <c r="P569" s="292"/>
      <c r="Q569" s="106" t="s">
        <v>18</v>
      </c>
      <c r="W569" s="122">
        <f t="shared" si="8"/>
        <v>0</v>
      </c>
    </row>
    <row r="570" spans="1:256" ht="31.2" customHeight="1">
      <c r="B570" s="101"/>
      <c r="C570" s="292">
        <v>2018</v>
      </c>
      <c r="D570" s="292"/>
      <c r="E570" s="105" t="s">
        <v>464</v>
      </c>
      <c r="F570" s="293" t="s">
        <v>463</v>
      </c>
      <c r="G570" s="293"/>
      <c r="H570" s="293"/>
      <c r="I570" s="105" t="s">
        <v>450</v>
      </c>
      <c r="J570" s="293" t="s">
        <v>17</v>
      </c>
      <c r="K570" s="293"/>
      <c r="L570" s="106" t="s">
        <v>29</v>
      </c>
      <c r="M570" s="106">
        <v>4</v>
      </c>
      <c r="N570" s="292" t="s">
        <v>19</v>
      </c>
      <c r="O570" s="292"/>
      <c r="P570" s="292"/>
      <c r="Q570" s="106" t="s">
        <v>18</v>
      </c>
      <c r="W570" s="122">
        <f t="shared" si="8"/>
        <v>0</v>
      </c>
    </row>
    <row r="571" spans="1:256" ht="31.2" customHeight="1">
      <c r="A571" s="113"/>
      <c r="B571" s="114"/>
      <c r="C571" s="289">
        <v>2018</v>
      </c>
      <c r="D571" s="289"/>
      <c r="E571" s="110" t="s">
        <v>462</v>
      </c>
      <c r="F571" s="290" t="s">
        <v>460</v>
      </c>
      <c r="G571" s="290"/>
      <c r="H571" s="290"/>
      <c r="I571" s="110" t="s">
        <v>450</v>
      </c>
      <c r="J571" s="290" t="s">
        <v>17</v>
      </c>
      <c r="K571" s="290"/>
      <c r="L571" s="111" t="s">
        <v>18</v>
      </c>
      <c r="M571" s="111">
        <v>1</v>
      </c>
      <c r="N571" s="289" t="s">
        <v>19</v>
      </c>
      <c r="O571" s="289"/>
      <c r="P571" s="289"/>
      <c r="Q571" s="111" t="s">
        <v>18</v>
      </c>
      <c r="R571" s="115"/>
      <c r="S571" s="115"/>
      <c r="T571" s="115"/>
      <c r="U571" s="115"/>
      <c r="V571" s="115"/>
      <c r="W571" s="115">
        <f t="shared" si="8"/>
        <v>0</v>
      </c>
      <c r="X571" s="113"/>
      <c r="Y571" s="113"/>
      <c r="Z571" s="113"/>
      <c r="AA571" s="113"/>
      <c r="AB571" s="113"/>
      <c r="AC571" s="113"/>
      <c r="AD571" s="113"/>
      <c r="AE571" s="113"/>
      <c r="AF571" s="113"/>
      <c r="AG571" s="113"/>
      <c r="AH571" s="113"/>
      <c r="AI571" s="113"/>
      <c r="AJ571" s="113"/>
      <c r="AK571" s="113"/>
      <c r="AL571" s="113"/>
      <c r="AM571" s="113"/>
      <c r="AN571" s="113"/>
      <c r="AO571" s="113"/>
      <c r="AP571" s="113"/>
      <c r="AQ571" s="113"/>
      <c r="AR571" s="113"/>
      <c r="AS571" s="113"/>
      <c r="AT571" s="113"/>
      <c r="AU571" s="113"/>
      <c r="AV571" s="113"/>
      <c r="AW571" s="113"/>
      <c r="AX571" s="113"/>
      <c r="AY571" s="113"/>
      <c r="AZ571" s="113"/>
      <c r="BA571" s="113"/>
      <c r="BB571" s="113"/>
      <c r="BC571" s="113"/>
      <c r="BD571" s="113"/>
      <c r="BE571" s="113"/>
      <c r="BF571" s="113"/>
      <c r="BG571" s="113"/>
      <c r="BH571" s="113"/>
      <c r="BI571" s="113"/>
      <c r="BJ571" s="113"/>
      <c r="BK571" s="113"/>
      <c r="BL571" s="113"/>
      <c r="BM571" s="113"/>
      <c r="BN571" s="113"/>
      <c r="BO571" s="113"/>
      <c r="BP571" s="113"/>
      <c r="BQ571" s="113"/>
      <c r="BR571" s="113"/>
      <c r="BS571" s="113"/>
      <c r="BT571" s="113"/>
      <c r="BU571" s="113"/>
      <c r="BV571" s="113"/>
      <c r="BW571" s="113"/>
      <c r="BX571" s="113"/>
      <c r="BY571" s="113"/>
      <c r="BZ571" s="113"/>
      <c r="CA571" s="113"/>
      <c r="CB571" s="113"/>
      <c r="CC571" s="113"/>
      <c r="CD571" s="113"/>
      <c r="CE571" s="113"/>
      <c r="CF571" s="113"/>
      <c r="CG571" s="113"/>
      <c r="CH571" s="113"/>
      <c r="CI571" s="113"/>
      <c r="CJ571" s="113"/>
      <c r="CK571" s="113"/>
      <c r="CL571" s="113"/>
      <c r="CM571" s="113"/>
      <c r="CN571" s="113"/>
      <c r="CO571" s="113"/>
      <c r="CP571" s="113"/>
      <c r="CQ571" s="113"/>
      <c r="CR571" s="113"/>
      <c r="CS571" s="113"/>
      <c r="CT571" s="113"/>
      <c r="CU571" s="113"/>
      <c r="CV571" s="113"/>
      <c r="CW571" s="113"/>
      <c r="CX571" s="113"/>
      <c r="CY571" s="113"/>
      <c r="CZ571" s="113"/>
      <c r="DA571" s="113"/>
      <c r="DB571" s="113"/>
      <c r="DC571" s="113"/>
      <c r="DD571" s="113"/>
      <c r="DE571" s="113"/>
      <c r="DF571" s="113"/>
      <c r="DG571" s="113"/>
      <c r="DH571" s="113"/>
      <c r="DI571" s="113"/>
      <c r="DJ571" s="113"/>
      <c r="DK571" s="113"/>
      <c r="DL571" s="113"/>
      <c r="DM571" s="113"/>
      <c r="DN571" s="113"/>
      <c r="DO571" s="113"/>
      <c r="DP571" s="113"/>
      <c r="DQ571" s="113"/>
      <c r="DR571" s="113"/>
      <c r="DS571" s="113"/>
      <c r="DT571" s="113"/>
      <c r="DU571" s="113"/>
      <c r="DV571" s="113"/>
      <c r="DW571" s="113"/>
      <c r="DX571" s="113"/>
      <c r="DY571" s="113"/>
      <c r="DZ571" s="113"/>
      <c r="EA571" s="113"/>
      <c r="EB571" s="113"/>
      <c r="EC571" s="113"/>
      <c r="ED571" s="113"/>
      <c r="EE571" s="113"/>
      <c r="EF571" s="113"/>
      <c r="EG571" s="113"/>
      <c r="EH571" s="113"/>
      <c r="EI571" s="113"/>
      <c r="EJ571" s="113"/>
      <c r="EK571" s="113"/>
      <c r="EL571" s="113"/>
      <c r="EM571" s="113"/>
      <c r="EN571" s="113"/>
      <c r="EO571" s="113"/>
      <c r="EP571" s="113"/>
      <c r="EQ571" s="113"/>
      <c r="ER571" s="113"/>
      <c r="ES571" s="113"/>
      <c r="ET571" s="113"/>
      <c r="EU571" s="113"/>
      <c r="EV571" s="113"/>
      <c r="EW571" s="113"/>
      <c r="EX571" s="113"/>
      <c r="EY571" s="113"/>
      <c r="EZ571" s="113"/>
      <c r="FA571" s="113"/>
      <c r="FB571" s="113"/>
      <c r="FC571" s="113"/>
      <c r="FD571" s="113"/>
      <c r="FE571" s="113"/>
      <c r="FF571" s="113"/>
      <c r="FG571" s="113"/>
      <c r="FH571" s="113"/>
      <c r="FI571" s="113"/>
      <c r="FJ571" s="113"/>
      <c r="FK571" s="113"/>
      <c r="FL571" s="113"/>
      <c r="FM571" s="113"/>
      <c r="FN571" s="113"/>
      <c r="FO571" s="113"/>
      <c r="FP571" s="113"/>
      <c r="FQ571" s="113"/>
      <c r="FR571" s="113"/>
      <c r="FS571" s="113"/>
      <c r="FT571" s="113"/>
      <c r="FU571" s="113"/>
      <c r="FV571" s="113"/>
      <c r="FW571" s="113"/>
      <c r="FX571" s="113"/>
      <c r="FY571" s="113"/>
      <c r="FZ571" s="113"/>
      <c r="GA571" s="113"/>
      <c r="GB571" s="113"/>
      <c r="GC571" s="113"/>
      <c r="GD571" s="113"/>
      <c r="GE571" s="113"/>
      <c r="GF571" s="113"/>
      <c r="GG571" s="113"/>
      <c r="GH571" s="113"/>
      <c r="GI571" s="113"/>
      <c r="GJ571" s="113"/>
      <c r="GK571" s="113"/>
      <c r="GL571" s="113"/>
      <c r="GM571" s="113"/>
      <c r="GN571" s="113"/>
      <c r="GO571" s="113"/>
      <c r="GP571" s="113"/>
      <c r="GQ571" s="113"/>
      <c r="GR571" s="113"/>
      <c r="GS571" s="113"/>
      <c r="GT571" s="113"/>
      <c r="GU571" s="113"/>
      <c r="GV571" s="113"/>
      <c r="GW571" s="113"/>
      <c r="GX571" s="113"/>
      <c r="GY571" s="113"/>
      <c r="GZ571" s="113"/>
      <c r="HA571" s="113"/>
      <c r="HB571" s="113"/>
      <c r="HC571" s="113"/>
      <c r="HD571" s="113"/>
      <c r="HE571" s="113"/>
      <c r="HF571" s="113"/>
      <c r="HG571" s="113"/>
      <c r="HH571" s="113"/>
      <c r="HI571" s="113"/>
      <c r="HJ571" s="113"/>
      <c r="HK571" s="113"/>
      <c r="HL571" s="113"/>
      <c r="HM571" s="113"/>
      <c r="HN571" s="113"/>
      <c r="HO571" s="113"/>
      <c r="HP571" s="113"/>
      <c r="HQ571" s="113"/>
      <c r="HR571" s="113"/>
      <c r="HS571" s="113"/>
      <c r="HT571" s="113"/>
      <c r="HU571" s="113"/>
      <c r="HV571" s="113"/>
      <c r="HW571" s="113"/>
      <c r="HX571" s="113"/>
      <c r="HY571" s="113"/>
      <c r="HZ571" s="113"/>
      <c r="IA571" s="113"/>
      <c r="IB571" s="113"/>
      <c r="IC571" s="113"/>
      <c r="ID571" s="113"/>
      <c r="IE571" s="113"/>
      <c r="IF571" s="113"/>
      <c r="IG571" s="113"/>
      <c r="IH571" s="113"/>
      <c r="II571" s="113"/>
      <c r="IJ571" s="113"/>
      <c r="IK571" s="113"/>
      <c r="IL571" s="113"/>
      <c r="IM571" s="113"/>
      <c r="IN571" s="113"/>
      <c r="IO571" s="113"/>
      <c r="IP571" s="113"/>
      <c r="IQ571" s="113"/>
      <c r="IR571" s="113"/>
      <c r="IS571" s="113"/>
      <c r="IT571" s="113"/>
      <c r="IU571" s="113"/>
      <c r="IV571" s="113"/>
    </row>
    <row r="572" spans="1:256" ht="31.2" customHeight="1">
      <c r="A572" s="113"/>
      <c r="B572" s="114"/>
      <c r="C572" s="289">
        <v>2018</v>
      </c>
      <c r="D572" s="289"/>
      <c r="E572" s="110" t="s">
        <v>461</v>
      </c>
      <c r="F572" s="290" t="s">
        <v>460</v>
      </c>
      <c r="G572" s="290"/>
      <c r="H572" s="290"/>
      <c r="I572" s="110" t="s">
        <v>450</v>
      </c>
      <c r="J572" s="290" t="s">
        <v>17</v>
      </c>
      <c r="K572" s="290"/>
      <c r="L572" s="111" t="s">
        <v>18</v>
      </c>
      <c r="M572" s="111">
        <v>2</v>
      </c>
      <c r="N572" s="289" t="s">
        <v>19</v>
      </c>
      <c r="O572" s="289"/>
      <c r="P572" s="289"/>
      <c r="Q572" s="111" t="s">
        <v>18</v>
      </c>
      <c r="R572" s="115"/>
      <c r="S572" s="115"/>
      <c r="T572" s="115"/>
      <c r="U572" s="115"/>
      <c r="V572" s="115"/>
      <c r="W572" s="115">
        <f t="shared" si="8"/>
        <v>0</v>
      </c>
      <c r="X572" s="113"/>
      <c r="Y572" s="113"/>
      <c r="Z572" s="113"/>
      <c r="AA572" s="113"/>
      <c r="AB572" s="113"/>
      <c r="AC572" s="113"/>
      <c r="AD572" s="113"/>
      <c r="AE572" s="113"/>
      <c r="AF572" s="113"/>
      <c r="AG572" s="113"/>
      <c r="AH572" s="113"/>
      <c r="AI572" s="113"/>
      <c r="AJ572" s="113"/>
      <c r="AK572" s="113"/>
      <c r="AL572" s="113"/>
      <c r="AM572" s="113"/>
      <c r="AN572" s="113"/>
      <c r="AO572" s="113"/>
      <c r="AP572" s="113"/>
      <c r="AQ572" s="113"/>
      <c r="AR572" s="113"/>
      <c r="AS572" s="113"/>
      <c r="AT572" s="113"/>
      <c r="AU572" s="113"/>
      <c r="AV572" s="113"/>
      <c r="AW572" s="113"/>
      <c r="AX572" s="113"/>
      <c r="AY572" s="113"/>
      <c r="AZ572" s="113"/>
      <c r="BA572" s="113"/>
      <c r="BB572" s="113"/>
      <c r="BC572" s="113"/>
      <c r="BD572" s="113"/>
      <c r="BE572" s="113"/>
      <c r="BF572" s="113"/>
      <c r="BG572" s="113"/>
      <c r="BH572" s="113"/>
      <c r="BI572" s="113"/>
      <c r="BJ572" s="113"/>
      <c r="BK572" s="113"/>
      <c r="BL572" s="113"/>
      <c r="BM572" s="113"/>
      <c r="BN572" s="113"/>
      <c r="BO572" s="113"/>
      <c r="BP572" s="113"/>
      <c r="BQ572" s="113"/>
      <c r="BR572" s="113"/>
      <c r="BS572" s="113"/>
      <c r="BT572" s="113"/>
      <c r="BU572" s="113"/>
      <c r="BV572" s="113"/>
      <c r="BW572" s="113"/>
      <c r="BX572" s="113"/>
      <c r="BY572" s="113"/>
      <c r="BZ572" s="113"/>
      <c r="CA572" s="113"/>
      <c r="CB572" s="113"/>
      <c r="CC572" s="113"/>
      <c r="CD572" s="113"/>
      <c r="CE572" s="113"/>
      <c r="CF572" s="113"/>
      <c r="CG572" s="113"/>
      <c r="CH572" s="113"/>
      <c r="CI572" s="113"/>
      <c r="CJ572" s="113"/>
      <c r="CK572" s="113"/>
      <c r="CL572" s="113"/>
      <c r="CM572" s="113"/>
      <c r="CN572" s="113"/>
      <c r="CO572" s="113"/>
      <c r="CP572" s="113"/>
      <c r="CQ572" s="113"/>
      <c r="CR572" s="113"/>
      <c r="CS572" s="113"/>
      <c r="CT572" s="113"/>
      <c r="CU572" s="113"/>
      <c r="CV572" s="113"/>
      <c r="CW572" s="113"/>
      <c r="CX572" s="113"/>
      <c r="CY572" s="113"/>
      <c r="CZ572" s="113"/>
      <c r="DA572" s="113"/>
      <c r="DB572" s="113"/>
      <c r="DC572" s="113"/>
      <c r="DD572" s="113"/>
      <c r="DE572" s="113"/>
      <c r="DF572" s="113"/>
      <c r="DG572" s="113"/>
      <c r="DH572" s="113"/>
      <c r="DI572" s="113"/>
      <c r="DJ572" s="113"/>
      <c r="DK572" s="113"/>
      <c r="DL572" s="113"/>
      <c r="DM572" s="113"/>
      <c r="DN572" s="113"/>
      <c r="DO572" s="113"/>
      <c r="DP572" s="113"/>
      <c r="DQ572" s="113"/>
      <c r="DR572" s="113"/>
      <c r="DS572" s="113"/>
      <c r="DT572" s="113"/>
      <c r="DU572" s="113"/>
      <c r="DV572" s="113"/>
      <c r="DW572" s="113"/>
      <c r="DX572" s="113"/>
      <c r="DY572" s="113"/>
      <c r="DZ572" s="113"/>
      <c r="EA572" s="113"/>
      <c r="EB572" s="113"/>
      <c r="EC572" s="113"/>
      <c r="ED572" s="113"/>
      <c r="EE572" s="113"/>
      <c r="EF572" s="113"/>
      <c r="EG572" s="113"/>
      <c r="EH572" s="113"/>
      <c r="EI572" s="113"/>
      <c r="EJ572" s="113"/>
      <c r="EK572" s="113"/>
      <c r="EL572" s="113"/>
      <c r="EM572" s="113"/>
      <c r="EN572" s="113"/>
      <c r="EO572" s="113"/>
      <c r="EP572" s="113"/>
      <c r="EQ572" s="113"/>
      <c r="ER572" s="113"/>
      <c r="ES572" s="113"/>
      <c r="ET572" s="113"/>
      <c r="EU572" s="113"/>
      <c r="EV572" s="113"/>
      <c r="EW572" s="113"/>
      <c r="EX572" s="113"/>
      <c r="EY572" s="113"/>
      <c r="EZ572" s="113"/>
      <c r="FA572" s="113"/>
      <c r="FB572" s="113"/>
      <c r="FC572" s="113"/>
      <c r="FD572" s="113"/>
      <c r="FE572" s="113"/>
      <c r="FF572" s="113"/>
      <c r="FG572" s="113"/>
      <c r="FH572" s="113"/>
      <c r="FI572" s="113"/>
      <c r="FJ572" s="113"/>
      <c r="FK572" s="113"/>
      <c r="FL572" s="113"/>
      <c r="FM572" s="113"/>
      <c r="FN572" s="113"/>
      <c r="FO572" s="113"/>
      <c r="FP572" s="113"/>
      <c r="FQ572" s="113"/>
      <c r="FR572" s="113"/>
      <c r="FS572" s="113"/>
      <c r="FT572" s="113"/>
      <c r="FU572" s="113"/>
      <c r="FV572" s="113"/>
      <c r="FW572" s="113"/>
      <c r="FX572" s="113"/>
      <c r="FY572" s="113"/>
      <c r="FZ572" s="113"/>
      <c r="GA572" s="113"/>
      <c r="GB572" s="113"/>
      <c r="GC572" s="113"/>
      <c r="GD572" s="113"/>
      <c r="GE572" s="113"/>
      <c r="GF572" s="113"/>
      <c r="GG572" s="113"/>
      <c r="GH572" s="113"/>
      <c r="GI572" s="113"/>
      <c r="GJ572" s="113"/>
      <c r="GK572" s="113"/>
      <c r="GL572" s="113"/>
      <c r="GM572" s="113"/>
      <c r="GN572" s="113"/>
      <c r="GO572" s="113"/>
      <c r="GP572" s="113"/>
      <c r="GQ572" s="113"/>
      <c r="GR572" s="113"/>
      <c r="GS572" s="113"/>
      <c r="GT572" s="113"/>
      <c r="GU572" s="113"/>
      <c r="GV572" s="113"/>
      <c r="GW572" s="113"/>
      <c r="GX572" s="113"/>
      <c r="GY572" s="113"/>
      <c r="GZ572" s="113"/>
      <c r="HA572" s="113"/>
      <c r="HB572" s="113"/>
      <c r="HC572" s="113"/>
      <c r="HD572" s="113"/>
      <c r="HE572" s="113"/>
      <c r="HF572" s="113"/>
      <c r="HG572" s="113"/>
      <c r="HH572" s="113"/>
      <c r="HI572" s="113"/>
      <c r="HJ572" s="113"/>
      <c r="HK572" s="113"/>
      <c r="HL572" s="113"/>
      <c r="HM572" s="113"/>
      <c r="HN572" s="113"/>
      <c r="HO572" s="113"/>
      <c r="HP572" s="113"/>
      <c r="HQ572" s="113"/>
      <c r="HR572" s="113"/>
      <c r="HS572" s="113"/>
      <c r="HT572" s="113"/>
      <c r="HU572" s="113"/>
      <c r="HV572" s="113"/>
      <c r="HW572" s="113"/>
      <c r="HX572" s="113"/>
      <c r="HY572" s="113"/>
      <c r="HZ572" s="113"/>
      <c r="IA572" s="113"/>
      <c r="IB572" s="113"/>
      <c r="IC572" s="113"/>
      <c r="ID572" s="113"/>
      <c r="IE572" s="113"/>
      <c r="IF572" s="113"/>
      <c r="IG572" s="113"/>
      <c r="IH572" s="113"/>
      <c r="II572" s="113"/>
      <c r="IJ572" s="113"/>
      <c r="IK572" s="113"/>
      <c r="IL572" s="113"/>
      <c r="IM572" s="113"/>
      <c r="IN572" s="113"/>
      <c r="IO572" s="113"/>
      <c r="IP572" s="113"/>
      <c r="IQ572" s="113"/>
      <c r="IR572" s="113"/>
      <c r="IS572" s="113"/>
      <c r="IT572" s="113"/>
      <c r="IU572" s="113"/>
      <c r="IV572" s="113"/>
    </row>
    <row r="573" spans="1:256" ht="31.2" customHeight="1">
      <c r="A573" s="116"/>
      <c r="B573" s="117"/>
      <c r="C573" s="294">
        <v>2018</v>
      </c>
      <c r="D573" s="294"/>
      <c r="E573" s="118" t="s">
        <v>459</v>
      </c>
      <c r="F573" s="295" t="s">
        <v>457</v>
      </c>
      <c r="G573" s="295"/>
      <c r="H573" s="295"/>
      <c r="I573" s="118" t="s">
        <v>450</v>
      </c>
      <c r="J573" s="295" t="s">
        <v>17</v>
      </c>
      <c r="K573" s="295"/>
      <c r="L573" s="119" t="s">
        <v>18</v>
      </c>
      <c r="M573" s="119">
        <v>3</v>
      </c>
      <c r="N573" s="294" t="s">
        <v>19</v>
      </c>
      <c r="O573" s="294"/>
      <c r="P573" s="294"/>
      <c r="Q573" s="119" t="s">
        <v>18</v>
      </c>
      <c r="R573" s="120"/>
      <c r="S573" s="120"/>
      <c r="T573" s="120"/>
      <c r="U573" s="120"/>
      <c r="V573" s="120"/>
      <c r="W573" s="120">
        <f t="shared" si="8"/>
        <v>0</v>
      </c>
      <c r="X573" s="116"/>
      <c r="Y573" s="116"/>
      <c r="Z573" s="116"/>
      <c r="AA573" s="116"/>
      <c r="AB573" s="116"/>
      <c r="AC573" s="116"/>
      <c r="AD573" s="116"/>
      <c r="AE573" s="116"/>
      <c r="AF573" s="116"/>
      <c r="AG573" s="116"/>
      <c r="AH573" s="116"/>
      <c r="AI573" s="116"/>
      <c r="AJ573" s="116"/>
      <c r="AK573" s="116"/>
      <c r="AL573" s="116"/>
      <c r="AM573" s="116"/>
      <c r="AN573" s="116"/>
      <c r="AO573" s="116"/>
      <c r="AP573" s="116"/>
      <c r="AQ573" s="116"/>
      <c r="AR573" s="116"/>
      <c r="AS573" s="116"/>
      <c r="AT573" s="116"/>
      <c r="AU573" s="116"/>
      <c r="AV573" s="116"/>
      <c r="AW573" s="116"/>
      <c r="AX573" s="116"/>
      <c r="AY573" s="116"/>
      <c r="AZ573" s="116"/>
      <c r="BA573" s="116"/>
      <c r="BB573" s="116"/>
      <c r="BC573" s="116"/>
      <c r="BD573" s="116"/>
      <c r="BE573" s="116"/>
      <c r="BF573" s="116"/>
      <c r="BG573" s="116"/>
      <c r="BH573" s="116"/>
      <c r="BI573" s="116"/>
      <c r="BJ573" s="116"/>
      <c r="BK573" s="116"/>
      <c r="BL573" s="116"/>
      <c r="BM573" s="116"/>
      <c r="BN573" s="116"/>
      <c r="BO573" s="116"/>
      <c r="BP573" s="116"/>
      <c r="BQ573" s="116"/>
      <c r="BR573" s="116"/>
      <c r="BS573" s="116"/>
      <c r="BT573" s="116"/>
      <c r="BU573" s="116"/>
      <c r="BV573" s="116"/>
      <c r="BW573" s="116"/>
      <c r="BX573" s="116"/>
      <c r="BY573" s="116"/>
      <c r="BZ573" s="116"/>
      <c r="CA573" s="116"/>
      <c r="CB573" s="116"/>
      <c r="CC573" s="116"/>
      <c r="CD573" s="116"/>
      <c r="CE573" s="116"/>
      <c r="CF573" s="116"/>
      <c r="CG573" s="116"/>
      <c r="CH573" s="116"/>
      <c r="CI573" s="116"/>
      <c r="CJ573" s="116"/>
      <c r="CK573" s="116"/>
      <c r="CL573" s="116"/>
      <c r="CM573" s="116"/>
      <c r="CN573" s="116"/>
      <c r="CO573" s="116"/>
      <c r="CP573" s="116"/>
      <c r="CQ573" s="116"/>
      <c r="CR573" s="116"/>
      <c r="CS573" s="116"/>
      <c r="CT573" s="116"/>
      <c r="CU573" s="116"/>
      <c r="CV573" s="116"/>
      <c r="CW573" s="116"/>
      <c r="CX573" s="116"/>
      <c r="CY573" s="116"/>
      <c r="CZ573" s="116"/>
      <c r="DA573" s="116"/>
      <c r="DB573" s="116"/>
      <c r="DC573" s="116"/>
      <c r="DD573" s="116"/>
      <c r="DE573" s="116"/>
      <c r="DF573" s="116"/>
      <c r="DG573" s="116"/>
      <c r="DH573" s="116"/>
      <c r="DI573" s="116"/>
      <c r="DJ573" s="116"/>
      <c r="DK573" s="116"/>
      <c r="DL573" s="116"/>
      <c r="DM573" s="116"/>
      <c r="DN573" s="116"/>
      <c r="DO573" s="116"/>
      <c r="DP573" s="116"/>
      <c r="DQ573" s="116"/>
      <c r="DR573" s="116"/>
      <c r="DS573" s="116"/>
      <c r="DT573" s="116"/>
      <c r="DU573" s="116"/>
      <c r="DV573" s="116"/>
      <c r="DW573" s="116"/>
      <c r="DX573" s="116"/>
      <c r="DY573" s="116"/>
      <c r="DZ573" s="116"/>
      <c r="EA573" s="116"/>
      <c r="EB573" s="116"/>
      <c r="EC573" s="116"/>
      <c r="ED573" s="116"/>
      <c r="EE573" s="116"/>
      <c r="EF573" s="116"/>
      <c r="EG573" s="116"/>
      <c r="EH573" s="116"/>
      <c r="EI573" s="116"/>
      <c r="EJ573" s="116"/>
      <c r="EK573" s="116"/>
      <c r="EL573" s="116"/>
      <c r="EM573" s="116"/>
      <c r="EN573" s="116"/>
      <c r="EO573" s="116"/>
      <c r="EP573" s="116"/>
      <c r="EQ573" s="116"/>
      <c r="ER573" s="116"/>
      <c r="ES573" s="116"/>
      <c r="ET573" s="116"/>
      <c r="EU573" s="116"/>
      <c r="EV573" s="116"/>
      <c r="EW573" s="116"/>
      <c r="EX573" s="116"/>
      <c r="EY573" s="116"/>
      <c r="EZ573" s="116"/>
      <c r="FA573" s="116"/>
      <c r="FB573" s="116"/>
      <c r="FC573" s="116"/>
      <c r="FD573" s="116"/>
      <c r="FE573" s="116"/>
      <c r="FF573" s="116"/>
      <c r="FG573" s="116"/>
      <c r="FH573" s="116"/>
      <c r="FI573" s="116"/>
      <c r="FJ573" s="116"/>
      <c r="FK573" s="116"/>
      <c r="FL573" s="116"/>
      <c r="FM573" s="116"/>
      <c r="FN573" s="116"/>
      <c r="FO573" s="116"/>
      <c r="FP573" s="116"/>
      <c r="FQ573" s="116"/>
      <c r="FR573" s="116"/>
      <c r="FS573" s="116"/>
      <c r="FT573" s="116"/>
      <c r="FU573" s="116"/>
      <c r="FV573" s="116"/>
      <c r="FW573" s="116"/>
      <c r="FX573" s="116"/>
      <c r="FY573" s="116"/>
      <c r="FZ573" s="116"/>
      <c r="GA573" s="116"/>
      <c r="GB573" s="116"/>
      <c r="GC573" s="116"/>
      <c r="GD573" s="116"/>
      <c r="GE573" s="116"/>
      <c r="GF573" s="116"/>
      <c r="GG573" s="116"/>
      <c r="GH573" s="116"/>
      <c r="GI573" s="116"/>
      <c r="GJ573" s="116"/>
      <c r="GK573" s="116"/>
      <c r="GL573" s="116"/>
      <c r="GM573" s="116"/>
      <c r="GN573" s="116"/>
      <c r="GO573" s="116"/>
      <c r="GP573" s="116"/>
      <c r="GQ573" s="116"/>
      <c r="GR573" s="116"/>
      <c r="GS573" s="116"/>
      <c r="GT573" s="116"/>
      <c r="GU573" s="116"/>
      <c r="GV573" s="116"/>
      <c r="GW573" s="116"/>
      <c r="GX573" s="116"/>
      <c r="GY573" s="116"/>
      <c r="GZ573" s="116"/>
      <c r="HA573" s="116"/>
      <c r="HB573" s="116"/>
      <c r="HC573" s="116"/>
      <c r="HD573" s="116"/>
      <c r="HE573" s="116"/>
      <c r="HF573" s="116"/>
      <c r="HG573" s="116"/>
      <c r="HH573" s="116"/>
      <c r="HI573" s="116"/>
      <c r="HJ573" s="116"/>
      <c r="HK573" s="116"/>
      <c r="HL573" s="116"/>
      <c r="HM573" s="116"/>
      <c r="HN573" s="116"/>
      <c r="HO573" s="116"/>
      <c r="HP573" s="116"/>
      <c r="HQ573" s="116"/>
      <c r="HR573" s="116"/>
      <c r="HS573" s="116"/>
      <c r="HT573" s="116"/>
      <c r="HU573" s="116"/>
      <c r="HV573" s="116"/>
      <c r="HW573" s="116"/>
      <c r="HX573" s="116"/>
      <c r="HY573" s="116"/>
      <c r="HZ573" s="116"/>
      <c r="IA573" s="116"/>
      <c r="IB573" s="116"/>
      <c r="IC573" s="116"/>
      <c r="ID573" s="116"/>
      <c r="IE573" s="116"/>
      <c r="IF573" s="116"/>
      <c r="IG573" s="116"/>
      <c r="IH573" s="116"/>
      <c r="II573" s="116"/>
      <c r="IJ573" s="116"/>
      <c r="IK573" s="116"/>
      <c r="IL573" s="116"/>
      <c r="IM573" s="116"/>
      <c r="IN573" s="116"/>
      <c r="IO573" s="116"/>
      <c r="IP573" s="116"/>
      <c r="IQ573" s="116"/>
      <c r="IR573" s="116"/>
      <c r="IS573" s="116"/>
      <c r="IT573" s="116"/>
      <c r="IU573" s="116"/>
      <c r="IV573" s="116"/>
    </row>
    <row r="574" spans="1:256" ht="31.2" customHeight="1">
      <c r="B574" s="101"/>
      <c r="C574" s="292">
        <v>2018</v>
      </c>
      <c r="D574" s="292"/>
      <c r="E574" s="105" t="s">
        <v>458</v>
      </c>
      <c r="F574" s="293" t="s">
        <v>457</v>
      </c>
      <c r="G574" s="293"/>
      <c r="H574" s="293"/>
      <c r="I574" s="105" t="s">
        <v>450</v>
      </c>
      <c r="J574" s="293" t="s">
        <v>17</v>
      </c>
      <c r="K574" s="293"/>
      <c r="L574" s="106" t="s">
        <v>29</v>
      </c>
      <c r="M574" s="106">
        <v>4</v>
      </c>
      <c r="N574" s="292" t="s">
        <v>19</v>
      </c>
      <c r="O574" s="292"/>
      <c r="P574" s="292"/>
      <c r="Q574" s="106" t="s">
        <v>18</v>
      </c>
      <c r="R574" s="129"/>
      <c r="S574" s="129"/>
      <c r="T574" s="129"/>
      <c r="U574" s="129"/>
      <c r="V574" s="129"/>
      <c r="W574" s="129">
        <f t="shared" si="8"/>
        <v>0</v>
      </c>
    </row>
    <row r="575" spans="1:256" ht="31.2" customHeight="1">
      <c r="A575" s="113"/>
      <c r="B575" s="114"/>
      <c r="C575" s="289">
        <v>2018</v>
      </c>
      <c r="D575" s="289"/>
      <c r="E575" s="110" t="s">
        <v>456</v>
      </c>
      <c r="F575" s="290" t="s">
        <v>454</v>
      </c>
      <c r="G575" s="290"/>
      <c r="H575" s="290"/>
      <c r="I575" s="110" t="s">
        <v>450</v>
      </c>
      <c r="J575" s="290" t="s">
        <v>17</v>
      </c>
      <c r="K575" s="290"/>
      <c r="L575" s="111" t="s">
        <v>18</v>
      </c>
      <c r="M575" s="111">
        <v>1</v>
      </c>
      <c r="N575" s="289" t="s">
        <v>19</v>
      </c>
      <c r="O575" s="289"/>
      <c r="P575" s="289"/>
      <c r="Q575" s="111" t="s">
        <v>18</v>
      </c>
      <c r="R575" s="115">
        <f t="shared" ref="R575:T577" si="9">R576</f>
        <v>0</v>
      </c>
      <c r="S575" s="115">
        <f t="shared" si="9"/>
        <v>2624303.1800000002</v>
      </c>
      <c r="T575" s="115">
        <f t="shared" si="9"/>
        <v>195880.82</v>
      </c>
      <c r="U575" s="115"/>
      <c r="V575" s="115"/>
      <c r="W575" s="115">
        <f t="shared" si="8"/>
        <v>2820184</v>
      </c>
      <c r="X575" s="113"/>
      <c r="Y575" s="113"/>
      <c r="Z575" s="113"/>
      <c r="AA575" s="113"/>
      <c r="AB575" s="113"/>
      <c r="AC575" s="113"/>
      <c r="AD575" s="113"/>
      <c r="AE575" s="113"/>
      <c r="AF575" s="113"/>
      <c r="AG575" s="113"/>
      <c r="AH575" s="113"/>
      <c r="AI575" s="113"/>
      <c r="AJ575" s="113"/>
      <c r="AK575" s="113"/>
      <c r="AL575" s="113"/>
      <c r="AM575" s="113"/>
      <c r="AN575" s="113"/>
      <c r="AO575" s="113"/>
      <c r="AP575" s="113"/>
      <c r="AQ575" s="113"/>
      <c r="AR575" s="113"/>
      <c r="AS575" s="113"/>
      <c r="AT575" s="113"/>
      <c r="AU575" s="113"/>
      <c r="AV575" s="113"/>
      <c r="AW575" s="113"/>
      <c r="AX575" s="113"/>
      <c r="AY575" s="113"/>
      <c r="AZ575" s="113"/>
      <c r="BA575" s="113"/>
      <c r="BB575" s="113"/>
      <c r="BC575" s="113"/>
      <c r="BD575" s="113"/>
      <c r="BE575" s="113"/>
      <c r="BF575" s="113"/>
      <c r="BG575" s="113"/>
      <c r="BH575" s="113"/>
      <c r="BI575" s="113"/>
      <c r="BJ575" s="113"/>
      <c r="BK575" s="113"/>
      <c r="BL575" s="113"/>
      <c r="BM575" s="113"/>
      <c r="BN575" s="113"/>
      <c r="BO575" s="113"/>
      <c r="BP575" s="113"/>
      <c r="BQ575" s="113"/>
      <c r="BR575" s="113"/>
      <c r="BS575" s="113"/>
      <c r="BT575" s="113"/>
      <c r="BU575" s="113"/>
      <c r="BV575" s="113"/>
      <c r="BW575" s="113"/>
      <c r="BX575" s="113"/>
      <c r="BY575" s="113"/>
      <c r="BZ575" s="113"/>
      <c r="CA575" s="113"/>
      <c r="CB575" s="113"/>
      <c r="CC575" s="113"/>
      <c r="CD575" s="113"/>
      <c r="CE575" s="113"/>
      <c r="CF575" s="113"/>
      <c r="CG575" s="113"/>
      <c r="CH575" s="113"/>
      <c r="CI575" s="113"/>
      <c r="CJ575" s="113"/>
      <c r="CK575" s="113"/>
      <c r="CL575" s="113"/>
      <c r="CM575" s="113"/>
      <c r="CN575" s="113"/>
      <c r="CO575" s="113"/>
      <c r="CP575" s="113"/>
      <c r="CQ575" s="113"/>
      <c r="CR575" s="113"/>
      <c r="CS575" s="113"/>
      <c r="CT575" s="113"/>
      <c r="CU575" s="113"/>
      <c r="CV575" s="113"/>
      <c r="CW575" s="113"/>
      <c r="CX575" s="113"/>
      <c r="CY575" s="113"/>
      <c r="CZ575" s="113"/>
      <c r="DA575" s="113"/>
      <c r="DB575" s="113"/>
      <c r="DC575" s="113"/>
      <c r="DD575" s="113"/>
      <c r="DE575" s="113"/>
      <c r="DF575" s="113"/>
      <c r="DG575" s="113"/>
      <c r="DH575" s="113"/>
      <c r="DI575" s="113"/>
      <c r="DJ575" s="113"/>
      <c r="DK575" s="113"/>
      <c r="DL575" s="113"/>
      <c r="DM575" s="113"/>
      <c r="DN575" s="113"/>
      <c r="DO575" s="113"/>
      <c r="DP575" s="113"/>
      <c r="DQ575" s="113"/>
      <c r="DR575" s="113"/>
      <c r="DS575" s="113"/>
      <c r="DT575" s="113"/>
      <c r="DU575" s="113"/>
      <c r="DV575" s="113"/>
      <c r="DW575" s="113"/>
      <c r="DX575" s="113"/>
      <c r="DY575" s="113"/>
      <c r="DZ575" s="113"/>
      <c r="EA575" s="113"/>
      <c r="EB575" s="113"/>
      <c r="EC575" s="113"/>
      <c r="ED575" s="113"/>
      <c r="EE575" s="113"/>
      <c r="EF575" s="113"/>
      <c r="EG575" s="113"/>
      <c r="EH575" s="113"/>
      <c r="EI575" s="113"/>
      <c r="EJ575" s="113"/>
      <c r="EK575" s="113"/>
      <c r="EL575" s="113"/>
      <c r="EM575" s="113"/>
      <c r="EN575" s="113"/>
      <c r="EO575" s="113"/>
      <c r="EP575" s="113"/>
      <c r="EQ575" s="113"/>
      <c r="ER575" s="113"/>
      <c r="ES575" s="113"/>
      <c r="ET575" s="113"/>
      <c r="EU575" s="113"/>
      <c r="EV575" s="113"/>
      <c r="EW575" s="113"/>
      <c r="EX575" s="113"/>
      <c r="EY575" s="113"/>
      <c r="EZ575" s="113"/>
      <c r="FA575" s="113"/>
      <c r="FB575" s="113"/>
      <c r="FC575" s="113"/>
      <c r="FD575" s="113"/>
      <c r="FE575" s="113"/>
      <c r="FF575" s="113"/>
      <c r="FG575" s="113"/>
      <c r="FH575" s="113"/>
      <c r="FI575" s="113"/>
      <c r="FJ575" s="113"/>
      <c r="FK575" s="113"/>
      <c r="FL575" s="113"/>
      <c r="FM575" s="113"/>
      <c r="FN575" s="113"/>
      <c r="FO575" s="113"/>
      <c r="FP575" s="113"/>
      <c r="FQ575" s="113"/>
      <c r="FR575" s="113"/>
      <c r="FS575" s="113"/>
      <c r="FT575" s="113"/>
      <c r="FU575" s="113"/>
      <c r="FV575" s="113"/>
      <c r="FW575" s="113"/>
      <c r="FX575" s="113"/>
      <c r="FY575" s="113"/>
      <c r="FZ575" s="113"/>
      <c r="GA575" s="113"/>
      <c r="GB575" s="113"/>
      <c r="GC575" s="113"/>
      <c r="GD575" s="113"/>
      <c r="GE575" s="113"/>
      <c r="GF575" s="113"/>
      <c r="GG575" s="113"/>
      <c r="GH575" s="113"/>
      <c r="GI575" s="113"/>
      <c r="GJ575" s="113"/>
      <c r="GK575" s="113"/>
      <c r="GL575" s="113"/>
      <c r="GM575" s="113"/>
      <c r="GN575" s="113"/>
      <c r="GO575" s="113"/>
      <c r="GP575" s="113"/>
      <c r="GQ575" s="113"/>
      <c r="GR575" s="113"/>
      <c r="GS575" s="113"/>
      <c r="GT575" s="113"/>
      <c r="GU575" s="113"/>
      <c r="GV575" s="113"/>
      <c r="GW575" s="113"/>
      <c r="GX575" s="113"/>
      <c r="GY575" s="113"/>
      <c r="GZ575" s="113"/>
      <c r="HA575" s="113"/>
      <c r="HB575" s="113"/>
      <c r="HC575" s="113"/>
      <c r="HD575" s="113"/>
      <c r="HE575" s="113"/>
      <c r="HF575" s="113"/>
      <c r="HG575" s="113"/>
      <c r="HH575" s="113"/>
      <c r="HI575" s="113"/>
      <c r="HJ575" s="113"/>
      <c r="HK575" s="113"/>
      <c r="HL575" s="113"/>
      <c r="HM575" s="113"/>
      <c r="HN575" s="113"/>
      <c r="HO575" s="113"/>
      <c r="HP575" s="113"/>
      <c r="HQ575" s="113"/>
      <c r="HR575" s="113"/>
      <c r="HS575" s="113"/>
      <c r="HT575" s="113"/>
      <c r="HU575" s="113"/>
      <c r="HV575" s="113"/>
      <c r="HW575" s="113"/>
      <c r="HX575" s="113"/>
      <c r="HY575" s="113"/>
      <c r="HZ575" s="113"/>
      <c r="IA575" s="113"/>
      <c r="IB575" s="113"/>
      <c r="IC575" s="113"/>
      <c r="ID575" s="113"/>
      <c r="IE575" s="113"/>
      <c r="IF575" s="113"/>
      <c r="IG575" s="113"/>
      <c r="IH575" s="113"/>
      <c r="II575" s="113"/>
      <c r="IJ575" s="113"/>
      <c r="IK575" s="113"/>
      <c r="IL575" s="113"/>
      <c r="IM575" s="113"/>
      <c r="IN575" s="113"/>
      <c r="IO575" s="113"/>
      <c r="IP575" s="113"/>
      <c r="IQ575" s="113"/>
      <c r="IR575" s="113"/>
      <c r="IS575" s="113"/>
      <c r="IT575" s="113"/>
      <c r="IU575" s="113"/>
      <c r="IV575" s="113"/>
    </row>
    <row r="576" spans="1:256" ht="31.2" customHeight="1">
      <c r="A576" s="113"/>
      <c r="B576" s="114"/>
      <c r="C576" s="289">
        <v>2018</v>
      </c>
      <c r="D576" s="289"/>
      <c r="E576" s="110" t="s">
        <v>455</v>
      </c>
      <c r="F576" s="290" t="s">
        <v>454</v>
      </c>
      <c r="G576" s="290"/>
      <c r="H576" s="290"/>
      <c r="I576" s="110" t="s">
        <v>450</v>
      </c>
      <c r="J576" s="290" t="s">
        <v>17</v>
      </c>
      <c r="K576" s="290"/>
      <c r="L576" s="111" t="s">
        <v>18</v>
      </c>
      <c r="M576" s="111">
        <v>2</v>
      </c>
      <c r="N576" s="289" t="s">
        <v>19</v>
      </c>
      <c r="O576" s="289"/>
      <c r="P576" s="289"/>
      <c r="Q576" s="111" t="s">
        <v>18</v>
      </c>
      <c r="R576" s="115">
        <f t="shared" si="9"/>
        <v>0</v>
      </c>
      <c r="S576" s="115">
        <f t="shared" si="9"/>
        <v>2624303.1800000002</v>
      </c>
      <c r="T576" s="115">
        <f t="shared" si="9"/>
        <v>195880.82</v>
      </c>
      <c r="U576" s="115">
        <f>U577</f>
        <v>0</v>
      </c>
      <c r="V576" s="115"/>
      <c r="W576" s="115">
        <f t="shared" si="8"/>
        <v>2820184</v>
      </c>
      <c r="X576" s="113"/>
      <c r="Y576" s="113"/>
      <c r="Z576" s="113"/>
      <c r="AA576" s="113"/>
      <c r="AB576" s="113"/>
      <c r="AC576" s="113"/>
      <c r="AD576" s="113"/>
      <c r="AE576" s="113"/>
      <c r="AF576" s="113"/>
      <c r="AG576" s="113"/>
      <c r="AH576" s="113"/>
      <c r="AI576" s="113"/>
      <c r="AJ576" s="113"/>
      <c r="AK576" s="113"/>
      <c r="AL576" s="113"/>
      <c r="AM576" s="113"/>
      <c r="AN576" s="113"/>
      <c r="AO576" s="113"/>
      <c r="AP576" s="113"/>
      <c r="AQ576" s="113"/>
      <c r="AR576" s="113"/>
      <c r="AS576" s="113"/>
      <c r="AT576" s="113"/>
      <c r="AU576" s="113"/>
      <c r="AV576" s="113"/>
      <c r="AW576" s="113"/>
      <c r="AX576" s="113"/>
      <c r="AY576" s="113"/>
      <c r="AZ576" s="113"/>
      <c r="BA576" s="113"/>
      <c r="BB576" s="113"/>
      <c r="BC576" s="113"/>
      <c r="BD576" s="113"/>
      <c r="BE576" s="113"/>
      <c r="BF576" s="113"/>
      <c r="BG576" s="113"/>
      <c r="BH576" s="113"/>
      <c r="BI576" s="113"/>
      <c r="BJ576" s="113"/>
      <c r="BK576" s="113"/>
      <c r="BL576" s="113"/>
      <c r="BM576" s="113"/>
      <c r="BN576" s="113"/>
      <c r="BO576" s="113"/>
      <c r="BP576" s="113"/>
      <c r="BQ576" s="113"/>
      <c r="BR576" s="113"/>
      <c r="BS576" s="113"/>
      <c r="BT576" s="113"/>
      <c r="BU576" s="113"/>
      <c r="BV576" s="113"/>
      <c r="BW576" s="113"/>
      <c r="BX576" s="113"/>
      <c r="BY576" s="113"/>
      <c r="BZ576" s="113"/>
      <c r="CA576" s="113"/>
      <c r="CB576" s="113"/>
      <c r="CC576" s="113"/>
      <c r="CD576" s="113"/>
      <c r="CE576" s="113"/>
      <c r="CF576" s="113"/>
      <c r="CG576" s="113"/>
      <c r="CH576" s="113"/>
      <c r="CI576" s="113"/>
      <c r="CJ576" s="113"/>
      <c r="CK576" s="113"/>
      <c r="CL576" s="113"/>
      <c r="CM576" s="113"/>
      <c r="CN576" s="113"/>
      <c r="CO576" s="113"/>
      <c r="CP576" s="113"/>
      <c r="CQ576" s="113"/>
      <c r="CR576" s="113"/>
      <c r="CS576" s="113"/>
      <c r="CT576" s="113"/>
      <c r="CU576" s="113"/>
      <c r="CV576" s="113"/>
      <c r="CW576" s="113"/>
      <c r="CX576" s="113"/>
      <c r="CY576" s="113"/>
      <c r="CZ576" s="113"/>
      <c r="DA576" s="113"/>
      <c r="DB576" s="113"/>
      <c r="DC576" s="113"/>
      <c r="DD576" s="113"/>
      <c r="DE576" s="113"/>
      <c r="DF576" s="113"/>
      <c r="DG576" s="113"/>
      <c r="DH576" s="113"/>
      <c r="DI576" s="113"/>
      <c r="DJ576" s="113"/>
      <c r="DK576" s="113"/>
      <c r="DL576" s="113"/>
      <c r="DM576" s="113"/>
      <c r="DN576" s="113"/>
      <c r="DO576" s="113"/>
      <c r="DP576" s="113"/>
      <c r="DQ576" s="113"/>
      <c r="DR576" s="113"/>
      <c r="DS576" s="113"/>
      <c r="DT576" s="113"/>
      <c r="DU576" s="113"/>
      <c r="DV576" s="113"/>
      <c r="DW576" s="113"/>
      <c r="DX576" s="113"/>
      <c r="DY576" s="113"/>
      <c r="DZ576" s="113"/>
      <c r="EA576" s="113"/>
      <c r="EB576" s="113"/>
      <c r="EC576" s="113"/>
      <c r="ED576" s="113"/>
      <c r="EE576" s="113"/>
      <c r="EF576" s="113"/>
      <c r="EG576" s="113"/>
      <c r="EH576" s="113"/>
      <c r="EI576" s="113"/>
      <c r="EJ576" s="113"/>
      <c r="EK576" s="113"/>
      <c r="EL576" s="113"/>
      <c r="EM576" s="113"/>
      <c r="EN576" s="113"/>
      <c r="EO576" s="113"/>
      <c r="EP576" s="113"/>
      <c r="EQ576" s="113"/>
      <c r="ER576" s="113"/>
      <c r="ES576" s="113"/>
      <c r="ET576" s="113"/>
      <c r="EU576" s="113"/>
      <c r="EV576" s="113"/>
      <c r="EW576" s="113"/>
      <c r="EX576" s="113"/>
      <c r="EY576" s="113"/>
      <c r="EZ576" s="113"/>
      <c r="FA576" s="113"/>
      <c r="FB576" s="113"/>
      <c r="FC576" s="113"/>
      <c r="FD576" s="113"/>
      <c r="FE576" s="113"/>
      <c r="FF576" s="113"/>
      <c r="FG576" s="113"/>
      <c r="FH576" s="113"/>
      <c r="FI576" s="113"/>
      <c r="FJ576" s="113"/>
      <c r="FK576" s="113"/>
      <c r="FL576" s="113"/>
      <c r="FM576" s="113"/>
      <c r="FN576" s="113"/>
      <c r="FO576" s="113"/>
      <c r="FP576" s="113"/>
      <c r="FQ576" s="113"/>
      <c r="FR576" s="113"/>
      <c r="FS576" s="113"/>
      <c r="FT576" s="113"/>
      <c r="FU576" s="113"/>
      <c r="FV576" s="113"/>
      <c r="FW576" s="113"/>
      <c r="FX576" s="113"/>
      <c r="FY576" s="113"/>
      <c r="FZ576" s="113"/>
      <c r="GA576" s="113"/>
      <c r="GB576" s="113"/>
      <c r="GC576" s="113"/>
      <c r="GD576" s="113"/>
      <c r="GE576" s="113"/>
      <c r="GF576" s="113"/>
      <c r="GG576" s="113"/>
      <c r="GH576" s="113"/>
      <c r="GI576" s="113"/>
      <c r="GJ576" s="113"/>
      <c r="GK576" s="113"/>
      <c r="GL576" s="113"/>
      <c r="GM576" s="113"/>
      <c r="GN576" s="113"/>
      <c r="GO576" s="113"/>
      <c r="GP576" s="113"/>
      <c r="GQ576" s="113"/>
      <c r="GR576" s="113"/>
      <c r="GS576" s="113"/>
      <c r="GT576" s="113"/>
      <c r="GU576" s="113"/>
      <c r="GV576" s="113"/>
      <c r="GW576" s="113"/>
      <c r="GX576" s="113"/>
      <c r="GY576" s="113"/>
      <c r="GZ576" s="113"/>
      <c r="HA576" s="113"/>
      <c r="HB576" s="113"/>
      <c r="HC576" s="113"/>
      <c r="HD576" s="113"/>
      <c r="HE576" s="113"/>
      <c r="HF576" s="113"/>
      <c r="HG576" s="113"/>
      <c r="HH576" s="113"/>
      <c r="HI576" s="113"/>
      <c r="HJ576" s="113"/>
      <c r="HK576" s="113"/>
      <c r="HL576" s="113"/>
      <c r="HM576" s="113"/>
      <c r="HN576" s="113"/>
      <c r="HO576" s="113"/>
      <c r="HP576" s="113"/>
      <c r="HQ576" s="113"/>
      <c r="HR576" s="113"/>
      <c r="HS576" s="113"/>
      <c r="HT576" s="113"/>
      <c r="HU576" s="113"/>
      <c r="HV576" s="113"/>
      <c r="HW576" s="113"/>
      <c r="HX576" s="113"/>
      <c r="HY576" s="113"/>
      <c r="HZ576" s="113"/>
      <c r="IA576" s="113"/>
      <c r="IB576" s="113"/>
      <c r="IC576" s="113"/>
      <c r="ID576" s="113"/>
      <c r="IE576" s="113"/>
      <c r="IF576" s="113"/>
      <c r="IG576" s="113"/>
      <c r="IH576" s="113"/>
      <c r="II576" s="113"/>
      <c r="IJ576" s="113"/>
      <c r="IK576" s="113"/>
      <c r="IL576" s="113"/>
      <c r="IM576" s="113"/>
      <c r="IN576" s="113"/>
      <c r="IO576" s="113"/>
      <c r="IP576" s="113"/>
      <c r="IQ576" s="113"/>
      <c r="IR576" s="113"/>
      <c r="IS576" s="113"/>
      <c r="IT576" s="113"/>
      <c r="IU576" s="113"/>
      <c r="IV576" s="113"/>
    </row>
    <row r="577" spans="1:256" ht="31.2" customHeight="1">
      <c r="A577" s="116"/>
      <c r="B577" s="117"/>
      <c r="C577" s="294">
        <v>2018</v>
      </c>
      <c r="D577" s="294"/>
      <c r="E577" s="118" t="s">
        <v>453</v>
      </c>
      <c r="F577" s="295" t="s">
        <v>451</v>
      </c>
      <c r="G577" s="295"/>
      <c r="H577" s="295"/>
      <c r="I577" s="118" t="s">
        <v>450</v>
      </c>
      <c r="J577" s="295" t="s">
        <v>17</v>
      </c>
      <c r="K577" s="295"/>
      <c r="L577" s="119" t="s">
        <v>18</v>
      </c>
      <c r="M577" s="119">
        <v>3</v>
      </c>
      <c r="N577" s="294" t="s">
        <v>19</v>
      </c>
      <c r="O577" s="294"/>
      <c r="P577" s="294"/>
      <c r="Q577" s="119" t="s">
        <v>18</v>
      </c>
      <c r="R577" s="120">
        <f t="shared" si="9"/>
        <v>0</v>
      </c>
      <c r="S577" s="120">
        <f t="shared" si="9"/>
        <v>2624303.1800000002</v>
      </c>
      <c r="T577" s="120">
        <f t="shared" si="9"/>
        <v>195880.82</v>
      </c>
      <c r="U577" s="120">
        <f>U578</f>
        <v>0</v>
      </c>
      <c r="V577" s="120"/>
      <c r="W577" s="120">
        <f t="shared" si="8"/>
        <v>2820184</v>
      </c>
      <c r="X577" s="116"/>
      <c r="Y577" s="116"/>
      <c r="Z577" s="116"/>
      <c r="AA577" s="116"/>
      <c r="AB577" s="116"/>
      <c r="AC577" s="116"/>
      <c r="AD577" s="116"/>
      <c r="AE577" s="116"/>
      <c r="AF577" s="116"/>
      <c r="AG577" s="116"/>
      <c r="AH577" s="116"/>
      <c r="AI577" s="116"/>
      <c r="AJ577" s="116"/>
      <c r="AK577" s="116"/>
      <c r="AL577" s="116"/>
      <c r="AM577" s="116"/>
      <c r="AN577" s="116"/>
      <c r="AO577" s="116"/>
      <c r="AP577" s="116"/>
      <c r="AQ577" s="116"/>
      <c r="AR577" s="116"/>
      <c r="AS577" s="116"/>
      <c r="AT577" s="116"/>
      <c r="AU577" s="116"/>
      <c r="AV577" s="116"/>
      <c r="AW577" s="116"/>
      <c r="AX577" s="116"/>
      <c r="AY577" s="116"/>
      <c r="AZ577" s="116"/>
      <c r="BA577" s="116"/>
      <c r="BB577" s="116"/>
      <c r="BC577" s="116"/>
      <c r="BD577" s="116"/>
      <c r="BE577" s="116"/>
      <c r="BF577" s="116"/>
      <c r="BG577" s="116"/>
      <c r="BH577" s="116"/>
      <c r="BI577" s="116"/>
      <c r="BJ577" s="116"/>
      <c r="BK577" s="116"/>
      <c r="BL577" s="116"/>
      <c r="BM577" s="116"/>
      <c r="BN577" s="116"/>
      <c r="BO577" s="116"/>
      <c r="BP577" s="116"/>
      <c r="BQ577" s="116"/>
      <c r="BR577" s="116"/>
      <c r="BS577" s="116"/>
      <c r="BT577" s="116"/>
      <c r="BU577" s="116"/>
      <c r="BV577" s="116"/>
      <c r="BW577" s="116"/>
      <c r="BX577" s="116"/>
      <c r="BY577" s="116"/>
      <c r="BZ577" s="116"/>
      <c r="CA577" s="116"/>
      <c r="CB577" s="116"/>
      <c r="CC577" s="116"/>
      <c r="CD577" s="116"/>
      <c r="CE577" s="116"/>
      <c r="CF577" s="116"/>
      <c r="CG577" s="116"/>
      <c r="CH577" s="116"/>
      <c r="CI577" s="116"/>
      <c r="CJ577" s="116"/>
      <c r="CK577" s="116"/>
      <c r="CL577" s="116"/>
      <c r="CM577" s="116"/>
      <c r="CN577" s="116"/>
      <c r="CO577" s="116"/>
      <c r="CP577" s="116"/>
      <c r="CQ577" s="116"/>
      <c r="CR577" s="116"/>
      <c r="CS577" s="116"/>
      <c r="CT577" s="116"/>
      <c r="CU577" s="116"/>
      <c r="CV577" s="116"/>
      <c r="CW577" s="116"/>
      <c r="CX577" s="116"/>
      <c r="CY577" s="116"/>
      <c r="CZ577" s="116"/>
      <c r="DA577" s="116"/>
      <c r="DB577" s="116"/>
      <c r="DC577" s="116"/>
      <c r="DD577" s="116"/>
      <c r="DE577" s="116"/>
      <c r="DF577" s="116"/>
      <c r="DG577" s="116"/>
      <c r="DH577" s="116"/>
      <c r="DI577" s="116"/>
      <c r="DJ577" s="116"/>
      <c r="DK577" s="116"/>
      <c r="DL577" s="116"/>
      <c r="DM577" s="116"/>
      <c r="DN577" s="116"/>
      <c r="DO577" s="116"/>
      <c r="DP577" s="116"/>
      <c r="DQ577" s="116"/>
      <c r="DR577" s="116"/>
      <c r="DS577" s="116"/>
      <c r="DT577" s="116"/>
      <c r="DU577" s="116"/>
      <c r="DV577" s="116"/>
      <c r="DW577" s="116"/>
      <c r="DX577" s="116"/>
      <c r="DY577" s="116"/>
      <c r="DZ577" s="116"/>
      <c r="EA577" s="116"/>
      <c r="EB577" s="116"/>
      <c r="EC577" s="116"/>
      <c r="ED577" s="116"/>
      <c r="EE577" s="116"/>
      <c r="EF577" s="116"/>
      <c r="EG577" s="116"/>
      <c r="EH577" s="116"/>
      <c r="EI577" s="116"/>
      <c r="EJ577" s="116"/>
      <c r="EK577" s="116"/>
      <c r="EL577" s="116"/>
      <c r="EM577" s="116"/>
      <c r="EN577" s="116"/>
      <c r="EO577" s="116"/>
      <c r="EP577" s="116"/>
      <c r="EQ577" s="116"/>
      <c r="ER577" s="116"/>
      <c r="ES577" s="116"/>
      <c r="ET577" s="116"/>
      <c r="EU577" s="116"/>
      <c r="EV577" s="116"/>
      <c r="EW577" s="116"/>
      <c r="EX577" s="116"/>
      <c r="EY577" s="116"/>
      <c r="EZ577" s="116"/>
      <c r="FA577" s="116"/>
      <c r="FB577" s="116"/>
      <c r="FC577" s="116"/>
      <c r="FD577" s="116"/>
      <c r="FE577" s="116"/>
      <c r="FF577" s="116"/>
      <c r="FG577" s="116"/>
      <c r="FH577" s="116"/>
      <c r="FI577" s="116"/>
      <c r="FJ577" s="116"/>
      <c r="FK577" s="116"/>
      <c r="FL577" s="116"/>
      <c r="FM577" s="116"/>
      <c r="FN577" s="116"/>
      <c r="FO577" s="116"/>
      <c r="FP577" s="116"/>
      <c r="FQ577" s="116"/>
      <c r="FR577" s="116"/>
      <c r="FS577" s="116"/>
      <c r="FT577" s="116"/>
      <c r="FU577" s="116"/>
      <c r="FV577" s="116"/>
      <c r="FW577" s="116"/>
      <c r="FX577" s="116"/>
      <c r="FY577" s="116"/>
      <c r="FZ577" s="116"/>
      <c r="GA577" s="116"/>
      <c r="GB577" s="116"/>
      <c r="GC577" s="116"/>
      <c r="GD577" s="116"/>
      <c r="GE577" s="116"/>
      <c r="GF577" s="116"/>
      <c r="GG577" s="116"/>
      <c r="GH577" s="116"/>
      <c r="GI577" s="116"/>
      <c r="GJ577" s="116"/>
      <c r="GK577" s="116"/>
      <c r="GL577" s="116"/>
      <c r="GM577" s="116"/>
      <c r="GN577" s="116"/>
      <c r="GO577" s="116"/>
      <c r="GP577" s="116"/>
      <c r="GQ577" s="116"/>
      <c r="GR577" s="116"/>
      <c r="GS577" s="116"/>
      <c r="GT577" s="116"/>
      <c r="GU577" s="116"/>
      <c r="GV577" s="116"/>
      <c r="GW577" s="116"/>
      <c r="GX577" s="116"/>
      <c r="GY577" s="116"/>
      <c r="GZ577" s="116"/>
      <c r="HA577" s="116"/>
      <c r="HB577" s="116"/>
      <c r="HC577" s="116"/>
      <c r="HD577" s="116"/>
      <c r="HE577" s="116"/>
      <c r="HF577" s="116"/>
      <c r="HG577" s="116"/>
      <c r="HH577" s="116"/>
      <c r="HI577" s="116"/>
      <c r="HJ577" s="116"/>
      <c r="HK577" s="116"/>
      <c r="HL577" s="116"/>
      <c r="HM577" s="116"/>
      <c r="HN577" s="116"/>
      <c r="HO577" s="116"/>
      <c r="HP577" s="116"/>
      <c r="HQ577" s="116"/>
      <c r="HR577" s="116"/>
      <c r="HS577" s="116"/>
      <c r="HT577" s="116"/>
      <c r="HU577" s="116"/>
      <c r="HV577" s="116"/>
      <c r="HW577" s="116"/>
      <c r="HX577" s="116"/>
      <c r="HY577" s="116"/>
      <c r="HZ577" s="116"/>
      <c r="IA577" s="116"/>
      <c r="IB577" s="116"/>
      <c r="IC577" s="116"/>
      <c r="ID577" s="116"/>
      <c r="IE577" s="116"/>
      <c r="IF577" s="116"/>
      <c r="IG577" s="116"/>
      <c r="IH577" s="116"/>
      <c r="II577" s="116"/>
      <c r="IJ577" s="116"/>
      <c r="IK577" s="116"/>
      <c r="IL577" s="116"/>
      <c r="IM577" s="116"/>
      <c r="IN577" s="116"/>
      <c r="IO577" s="116"/>
      <c r="IP577" s="116"/>
      <c r="IQ577" s="116"/>
      <c r="IR577" s="116"/>
      <c r="IS577" s="116"/>
      <c r="IT577" s="116"/>
      <c r="IU577" s="116"/>
      <c r="IV577" s="116"/>
    </row>
    <row r="578" spans="1:256" ht="31.2" customHeight="1">
      <c r="B578" s="101"/>
      <c r="C578" s="292">
        <v>2018</v>
      </c>
      <c r="D578" s="292"/>
      <c r="E578" s="105" t="s">
        <v>452</v>
      </c>
      <c r="F578" s="293" t="s">
        <v>451</v>
      </c>
      <c r="G578" s="293"/>
      <c r="H578" s="293"/>
      <c r="I578" s="105" t="s">
        <v>450</v>
      </c>
      <c r="J578" s="293" t="s">
        <v>17</v>
      </c>
      <c r="K578" s="293"/>
      <c r="L578" s="106" t="s">
        <v>29</v>
      </c>
      <c r="M578" s="106">
        <v>4</v>
      </c>
      <c r="N578" s="292" t="s">
        <v>19</v>
      </c>
      <c r="O578" s="292"/>
      <c r="P578" s="292"/>
      <c r="Q578" s="106" t="s">
        <v>18</v>
      </c>
      <c r="R578" s="132"/>
      <c r="S578" s="122">
        <v>2624303.1800000002</v>
      </c>
      <c r="T578" s="122">
        <f>116531.58+79349.24</f>
        <v>195880.82</v>
      </c>
      <c r="W578" s="122">
        <f t="shared" si="8"/>
        <v>2820184</v>
      </c>
    </row>
    <row r="579" spans="1:256" ht="31.2" customHeight="1" thickBot="1">
      <c r="B579" s="100"/>
      <c r="F579" s="298" t="s">
        <v>449</v>
      </c>
      <c r="G579" s="298"/>
      <c r="H579" s="298"/>
      <c r="Q579" s="100" t="s">
        <v>448</v>
      </c>
      <c r="R579" s="133">
        <f t="shared" ref="R579:W579" si="10">R575+R571+R535+R3</f>
        <v>0</v>
      </c>
      <c r="S579" s="133">
        <f t="shared" si="10"/>
        <v>2629289.3400000003</v>
      </c>
      <c r="T579" s="133">
        <f>T575+T571+T535+T3</f>
        <v>198324.56</v>
      </c>
      <c r="U579" s="133">
        <f t="shared" si="10"/>
        <v>89999.999999999985</v>
      </c>
      <c r="V579" s="133">
        <f t="shared" si="10"/>
        <v>8742.33</v>
      </c>
      <c r="W579" s="133">
        <f t="shared" si="10"/>
        <v>2926356.23</v>
      </c>
    </row>
    <row r="580" spans="1:256" ht="31.2" customHeight="1" thickTop="1">
      <c r="B580" s="100"/>
      <c r="C580" s="134"/>
      <c r="D580" s="134"/>
      <c r="E580" s="134"/>
      <c r="F580" s="134"/>
      <c r="G580" s="134"/>
      <c r="H580" s="134"/>
      <c r="I580" s="134"/>
      <c r="J580" s="134"/>
      <c r="K580" s="134"/>
      <c r="L580" s="134"/>
      <c r="M580" s="134"/>
      <c r="N580" s="134"/>
      <c r="O580" s="134"/>
      <c r="P580" s="134"/>
      <c r="Q580" s="134"/>
      <c r="R580" s="135"/>
      <c r="S580" s="135"/>
      <c r="T580" s="135"/>
      <c r="U580" s="135"/>
      <c r="V580" s="135"/>
      <c r="W580" s="135"/>
    </row>
    <row r="581" spans="1:256" ht="31.2" customHeight="1">
      <c r="B581" s="100"/>
    </row>
    <row r="582" spans="1:256" ht="31.2" customHeight="1">
      <c r="B582" s="100"/>
    </row>
    <row r="583" spans="1:256" ht="31.2" customHeight="1">
      <c r="B583" s="100"/>
    </row>
    <row r="584" spans="1:256" ht="31.2" customHeight="1">
      <c r="B584" s="100"/>
    </row>
    <row r="585" spans="1:256" ht="31.2" customHeight="1">
      <c r="B585" s="100"/>
    </row>
    <row r="586" spans="1:256" ht="31.2" customHeight="1">
      <c r="B586" s="100"/>
    </row>
    <row r="587" spans="1:256" ht="31.2" customHeight="1">
      <c r="B587" s="100"/>
    </row>
    <row r="588" spans="1:256" ht="31.2" customHeight="1">
      <c r="B588" s="100"/>
    </row>
    <row r="589" spans="1:256" ht="31.2" customHeight="1">
      <c r="B589" s="100"/>
    </row>
    <row r="590" spans="1:256" ht="31.2" customHeight="1">
      <c r="B590" s="100"/>
    </row>
  </sheetData>
  <mergeCells count="2313">
    <mergeCell ref="F579:H579"/>
    <mergeCell ref="C577:D577"/>
    <mergeCell ref="F577:H577"/>
    <mergeCell ref="J577:K577"/>
    <mergeCell ref="N577:P577"/>
    <mergeCell ref="C578:D578"/>
    <mergeCell ref="F578:H578"/>
    <mergeCell ref="J578:K578"/>
    <mergeCell ref="N578:P578"/>
    <mergeCell ref="C575:D575"/>
    <mergeCell ref="F575:H575"/>
    <mergeCell ref="J575:K575"/>
    <mergeCell ref="N575:P575"/>
    <mergeCell ref="C576:D576"/>
    <mergeCell ref="F576:H576"/>
    <mergeCell ref="J576:K576"/>
    <mergeCell ref="N576:P576"/>
    <mergeCell ref="C573:D573"/>
    <mergeCell ref="F573:H573"/>
    <mergeCell ref="J573:K573"/>
    <mergeCell ref="N573:P573"/>
    <mergeCell ref="C574:D574"/>
    <mergeCell ref="F574:H574"/>
    <mergeCell ref="J574:K574"/>
    <mergeCell ref="N574:P574"/>
    <mergeCell ref="C571:D571"/>
    <mergeCell ref="F571:H571"/>
    <mergeCell ref="J571:K571"/>
    <mergeCell ref="N571:P571"/>
    <mergeCell ref="C572:D572"/>
    <mergeCell ref="F572:H572"/>
    <mergeCell ref="J572:K572"/>
    <mergeCell ref="N572:P572"/>
    <mergeCell ref="C569:D569"/>
    <mergeCell ref="F569:H569"/>
    <mergeCell ref="J569:K569"/>
    <mergeCell ref="N569:P569"/>
    <mergeCell ref="C570:D570"/>
    <mergeCell ref="F570:H570"/>
    <mergeCell ref="J570:K570"/>
    <mergeCell ref="N570:P570"/>
    <mergeCell ref="C567:D567"/>
    <mergeCell ref="F567:H567"/>
    <mergeCell ref="J567:K567"/>
    <mergeCell ref="N567:P567"/>
    <mergeCell ref="C568:D568"/>
    <mergeCell ref="F568:H568"/>
    <mergeCell ref="J568:K568"/>
    <mergeCell ref="N568:P568"/>
    <mergeCell ref="C565:D565"/>
    <mergeCell ref="F565:H565"/>
    <mergeCell ref="J565:K565"/>
    <mergeCell ref="N565:P565"/>
    <mergeCell ref="C566:D566"/>
    <mergeCell ref="F566:H566"/>
    <mergeCell ref="J566:K566"/>
    <mergeCell ref="N566:P566"/>
    <mergeCell ref="C563:D563"/>
    <mergeCell ref="F563:H563"/>
    <mergeCell ref="J563:K563"/>
    <mergeCell ref="N563:P563"/>
    <mergeCell ref="C564:D564"/>
    <mergeCell ref="F564:H564"/>
    <mergeCell ref="J564:K564"/>
    <mergeCell ref="N564:P564"/>
    <mergeCell ref="C561:D561"/>
    <mergeCell ref="F561:H561"/>
    <mergeCell ref="J561:K561"/>
    <mergeCell ref="N561:P561"/>
    <mergeCell ref="C562:D562"/>
    <mergeCell ref="F562:H562"/>
    <mergeCell ref="J562:K562"/>
    <mergeCell ref="N562:P562"/>
    <mergeCell ref="C559:D559"/>
    <mergeCell ref="F559:H559"/>
    <mergeCell ref="J559:K559"/>
    <mergeCell ref="N559:P559"/>
    <mergeCell ref="C560:D560"/>
    <mergeCell ref="F560:H560"/>
    <mergeCell ref="J560:K560"/>
    <mergeCell ref="N560:P560"/>
    <mergeCell ref="C557:D557"/>
    <mergeCell ref="F557:H557"/>
    <mergeCell ref="J557:K557"/>
    <mergeCell ref="N557:P557"/>
    <mergeCell ref="C558:D558"/>
    <mergeCell ref="F558:H558"/>
    <mergeCell ref="J558:K558"/>
    <mergeCell ref="N558:P558"/>
    <mergeCell ref="C555:D555"/>
    <mergeCell ref="F555:H555"/>
    <mergeCell ref="J555:K555"/>
    <mergeCell ref="N555:P555"/>
    <mergeCell ref="C556:D556"/>
    <mergeCell ref="F556:H556"/>
    <mergeCell ref="J556:K556"/>
    <mergeCell ref="N556:P556"/>
    <mergeCell ref="C553:D553"/>
    <mergeCell ref="F553:H553"/>
    <mergeCell ref="J553:K553"/>
    <mergeCell ref="N553:P553"/>
    <mergeCell ref="C554:D554"/>
    <mergeCell ref="F554:H554"/>
    <mergeCell ref="J554:K554"/>
    <mergeCell ref="N554:P554"/>
    <mergeCell ref="C551:D551"/>
    <mergeCell ref="F551:H551"/>
    <mergeCell ref="J551:K551"/>
    <mergeCell ref="N551:P551"/>
    <mergeCell ref="C552:D552"/>
    <mergeCell ref="F552:H552"/>
    <mergeCell ref="J552:K552"/>
    <mergeCell ref="N552:P552"/>
    <mergeCell ref="C549:D549"/>
    <mergeCell ref="F549:H549"/>
    <mergeCell ref="J549:K549"/>
    <mergeCell ref="N549:P549"/>
    <mergeCell ref="C550:D550"/>
    <mergeCell ref="F550:H550"/>
    <mergeCell ref="J550:K550"/>
    <mergeCell ref="N550:P550"/>
    <mergeCell ref="C547:D547"/>
    <mergeCell ref="F547:H547"/>
    <mergeCell ref="J547:K547"/>
    <mergeCell ref="N547:P547"/>
    <mergeCell ref="C548:D548"/>
    <mergeCell ref="F548:H548"/>
    <mergeCell ref="J548:K548"/>
    <mergeCell ref="N548:P548"/>
    <mergeCell ref="C545:D545"/>
    <mergeCell ref="F545:H545"/>
    <mergeCell ref="J545:K545"/>
    <mergeCell ref="N545:P545"/>
    <mergeCell ref="C546:D546"/>
    <mergeCell ref="F546:H546"/>
    <mergeCell ref="J546:K546"/>
    <mergeCell ref="N546:P546"/>
    <mergeCell ref="C543:D543"/>
    <mergeCell ref="F543:H543"/>
    <mergeCell ref="J543:K543"/>
    <mergeCell ref="N543:P543"/>
    <mergeCell ref="C544:D544"/>
    <mergeCell ref="F544:H544"/>
    <mergeCell ref="J544:K544"/>
    <mergeCell ref="N544:P544"/>
    <mergeCell ref="C541:D541"/>
    <mergeCell ref="F541:H541"/>
    <mergeCell ref="J541:K541"/>
    <mergeCell ref="N541:P541"/>
    <mergeCell ref="C542:D542"/>
    <mergeCell ref="F542:H542"/>
    <mergeCell ref="J542:K542"/>
    <mergeCell ref="N542:P542"/>
    <mergeCell ref="C539:D539"/>
    <mergeCell ref="F539:H539"/>
    <mergeCell ref="J539:K539"/>
    <mergeCell ref="N539:P539"/>
    <mergeCell ref="C540:D540"/>
    <mergeCell ref="F540:H540"/>
    <mergeCell ref="J540:K540"/>
    <mergeCell ref="N540:P540"/>
    <mergeCell ref="C537:D537"/>
    <mergeCell ref="F537:H537"/>
    <mergeCell ref="J537:K537"/>
    <mergeCell ref="N537:P537"/>
    <mergeCell ref="C538:D538"/>
    <mergeCell ref="F538:H538"/>
    <mergeCell ref="J538:K538"/>
    <mergeCell ref="N538:P538"/>
    <mergeCell ref="C535:D535"/>
    <mergeCell ref="F535:H535"/>
    <mergeCell ref="J535:K535"/>
    <mergeCell ref="N535:P535"/>
    <mergeCell ref="C536:D536"/>
    <mergeCell ref="F536:H536"/>
    <mergeCell ref="J536:K536"/>
    <mergeCell ref="N536:P536"/>
    <mergeCell ref="C533:D533"/>
    <mergeCell ref="F533:H533"/>
    <mergeCell ref="J533:K533"/>
    <mergeCell ref="N533:P533"/>
    <mergeCell ref="C534:D534"/>
    <mergeCell ref="F534:H534"/>
    <mergeCell ref="J534:K534"/>
    <mergeCell ref="N534:P534"/>
    <mergeCell ref="C531:D531"/>
    <mergeCell ref="F531:H531"/>
    <mergeCell ref="J531:K531"/>
    <mergeCell ref="N531:P531"/>
    <mergeCell ref="C532:D532"/>
    <mergeCell ref="F532:H532"/>
    <mergeCell ref="J532:K532"/>
    <mergeCell ref="N532:P532"/>
    <mergeCell ref="C529:D529"/>
    <mergeCell ref="F529:H529"/>
    <mergeCell ref="J529:K529"/>
    <mergeCell ref="N529:P529"/>
    <mergeCell ref="C530:D530"/>
    <mergeCell ref="F530:H530"/>
    <mergeCell ref="J530:K530"/>
    <mergeCell ref="N530:P530"/>
    <mergeCell ref="C527:D527"/>
    <mergeCell ref="F527:H527"/>
    <mergeCell ref="J527:K527"/>
    <mergeCell ref="N527:P527"/>
    <mergeCell ref="C528:D528"/>
    <mergeCell ref="F528:H528"/>
    <mergeCell ref="J528:K528"/>
    <mergeCell ref="N528:P528"/>
    <mergeCell ref="C525:D525"/>
    <mergeCell ref="F525:H525"/>
    <mergeCell ref="J525:K525"/>
    <mergeCell ref="N525:P525"/>
    <mergeCell ref="C526:D526"/>
    <mergeCell ref="F526:H526"/>
    <mergeCell ref="J526:K526"/>
    <mergeCell ref="N526:P526"/>
    <mergeCell ref="C523:D523"/>
    <mergeCell ref="F523:H523"/>
    <mergeCell ref="J523:K523"/>
    <mergeCell ref="N523:P523"/>
    <mergeCell ref="C524:D524"/>
    <mergeCell ref="F524:H524"/>
    <mergeCell ref="J524:K524"/>
    <mergeCell ref="N524:P524"/>
    <mergeCell ref="C521:D521"/>
    <mergeCell ref="F521:H521"/>
    <mergeCell ref="J521:K521"/>
    <mergeCell ref="N521:P521"/>
    <mergeCell ref="C522:D522"/>
    <mergeCell ref="F522:H522"/>
    <mergeCell ref="J522:K522"/>
    <mergeCell ref="N522:P522"/>
    <mergeCell ref="C519:D519"/>
    <mergeCell ref="F519:H519"/>
    <mergeCell ref="J519:K519"/>
    <mergeCell ref="N519:P519"/>
    <mergeCell ref="C520:D520"/>
    <mergeCell ref="F520:H520"/>
    <mergeCell ref="J520:K520"/>
    <mergeCell ref="N520:P520"/>
    <mergeCell ref="C517:D517"/>
    <mergeCell ref="F517:H517"/>
    <mergeCell ref="J517:K517"/>
    <mergeCell ref="N517:P517"/>
    <mergeCell ref="C518:D518"/>
    <mergeCell ref="F518:H518"/>
    <mergeCell ref="J518:K518"/>
    <mergeCell ref="N518:P518"/>
    <mergeCell ref="C515:D515"/>
    <mergeCell ref="F515:H515"/>
    <mergeCell ref="J515:K515"/>
    <mergeCell ref="N515:P515"/>
    <mergeCell ref="C516:D516"/>
    <mergeCell ref="F516:H516"/>
    <mergeCell ref="J516:K516"/>
    <mergeCell ref="N516:P516"/>
    <mergeCell ref="C513:D513"/>
    <mergeCell ref="F513:H513"/>
    <mergeCell ref="J513:K513"/>
    <mergeCell ref="N513:P513"/>
    <mergeCell ref="C514:D514"/>
    <mergeCell ref="F514:H514"/>
    <mergeCell ref="J514:K514"/>
    <mergeCell ref="N514:P514"/>
    <mergeCell ref="C511:D511"/>
    <mergeCell ref="F511:H511"/>
    <mergeCell ref="J511:K511"/>
    <mergeCell ref="N511:P511"/>
    <mergeCell ref="C512:D512"/>
    <mergeCell ref="F512:H512"/>
    <mergeCell ref="J512:K512"/>
    <mergeCell ref="N512:P512"/>
    <mergeCell ref="C509:D509"/>
    <mergeCell ref="F509:H509"/>
    <mergeCell ref="J509:K509"/>
    <mergeCell ref="N509:P509"/>
    <mergeCell ref="C510:D510"/>
    <mergeCell ref="F510:H510"/>
    <mergeCell ref="J510:K510"/>
    <mergeCell ref="N510:P510"/>
    <mergeCell ref="C507:D507"/>
    <mergeCell ref="F507:H507"/>
    <mergeCell ref="J507:K507"/>
    <mergeCell ref="N507:P507"/>
    <mergeCell ref="C508:D508"/>
    <mergeCell ref="F508:H508"/>
    <mergeCell ref="J508:K508"/>
    <mergeCell ref="N508:P508"/>
    <mergeCell ref="C505:D505"/>
    <mergeCell ref="F505:H505"/>
    <mergeCell ref="J505:K505"/>
    <mergeCell ref="N505:P505"/>
    <mergeCell ref="C506:D506"/>
    <mergeCell ref="F506:H506"/>
    <mergeCell ref="J506:K506"/>
    <mergeCell ref="N506:P506"/>
    <mergeCell ref="C503:D503"/>
    <mergeCell ref="F503:H503"/>
    <mergeCell ref="J503:K503"/>
    <mergeCell ref="N503:P503"/>
    <mergeCell ref="C504:D504"/>
    <mergeCell ref="F504:H504"/>
    <mergeCell ref="J504:K504"/>
    <mergeCell ref="N504:P504"/>
    <mergeCell ref="C501:D501"/>
    <mergeCell ref="F501:H501"/>
    <mergeCell ref="J501:K501"/>
    <mergeCell ref="N501:P501"/>
    <mergeCell ref="C502:D502"/>
    <mergeCell ref="F502:H502"/>
    <mergeCell ref="J502:K502"/>
    <mergeCell ref="N502:P502"/>
    <mergeCell ref="C499:D499"/>
    <mergeCell ref="F499:H499"/>
    <mergeCell ref="J499:K499"/>
    <mergeCell ref="N499:P499"/>
    <mergeCell ref="C500:D500"/>
    <mergeCell ref="F500:H500"/>
    <mergeCell ref="J500:K500"/>
    <mergeCell ref="N500:P500"/>
    <mergeCell ref="C497:D497"/>
    <mergeCell ref="F497:H497"/>
    <mergeCell ref="J497:K497"/>
    <mergeCell ref="N497:P497"/>
    <mergeCell ref="C498:D498"/>
    <mergeCell ref="F498:H498"/>
    <mergeCell ref="J498:K498"/>
    <mergeCell ref="N498:P498"/>
    <mergeCell ref="C495:D495"/>
    <mergeCell ref="F495:H495"/>
    <mergeCell ref="J495:K495"/>
    <mergeCell ref="N495:P495"/>
    <mergeCell ref="C496:D496"/>
    <mergeCell ref="F496:H496"/>
    <mergeCell ref="J496:K496"/>
    <mergeCell ref="N496:P496"/>
    <mergeCell ref="C493:D493"/>
    <mergeCell ref="F493:H493"/>
    <mergeCell ref="J493:K493"/>
    <mergeCell ref="N493:P493"/>
    <mergeCell ref="C494:D494"/>
    <mergeCell ref="F494:H494"/>
    <mergeCell ref="J494:K494"/>
    <mergeCell ref="N494:P494"/>
    <mergeCell ref="C491:D491"/>
    <mergeCell ref="F491:H491"/>
    <mergeCell ref="J491:K491"/>
    <mergeCell ref="N491:P491"/>
    <mergeCell ref="C492:D492"/>
    <mergeCell ref="F492:H492"/>
    <mergeCell ref="J492:K492"/>
    <mergeCell ref="N492:P492"/>
    <mergeCell ref="C489:D489"/>
    <mergeCell ref="F489:H489"/>
    <mergeCell ref="J489:K489"/>
    <mergeCell ref="N489:P489"/>
    <mergeCell ref="C490:D490"/>
    <mergeCell ref="F490:H490"/>
    <mergeCell ref="J490:K490"/>
    <mergeCell ref="N490:P490"/>
    <mergeCell ref="C487:D487"/>
    <mergeCell ref="F487:H487"/>
    <mergeCell ref="J487:K487"/>
    <mergeCell ref="N487:P487"/>
    <mergeCell ref="C488:D488"/>
    <mergeCell ref="F488:H488"/>
    <mergeCell ref="J488:K488"/>
    <mergeCell ref="N488:P488"/>
    <mergeCell ref="C485:D485"/>
    <mergeCell ref="F485:H485"/>
    <mergeCell ref="J485:K485"/>
    <mergeCell ref="N485:P485"/>
    <mergeCell ref="C486:D486"/>
    <mergeCell ref="F486:H486"/>
    <mergeCell ref="J486:K486"/>
    <mergeCell ref="N486:P486"/>
    <mergeCell ref="C483:D483"/>
    <mergeCell ref="F483:H483"/>
    <mergeCell ref="J483:K483"/>
    <mergeCell ref="N483:P483"/>
    <mergeCell ref="C484:D484"/>
    <mergeCell ref="F484:H484"/>
    <mergeCell ref="J484:K484"/>
    <mergeCell ref="N484:P484"/>
    <mergeCell ref="C481:D481"/>
    <mergeCell ref="F481:H481"/>
    <mergeCell ref="J481:K481"/>
    <mergeCell ref="N481:P481"/>
    <mergeCell ref="C482:D482"/>
    <mergeCell ref="F482:H482"/>
    <mergeCell ref="J482:K482"/>
    <mergeCell ref="N482:P482"/>
    <mergeCell ref="C479:D479"/>
    <mergeCell ref="F479:H479"/>
    <mergeCell ref="J479:K479"/>
    <mergeCell ref="N479:P479"/>
    <mergeCell ref="C480:D480"/>
    <mergeCell ref="F480:H480"/>
    <mergeCell ref="J480:K480"/>
    <mergeCell ref="N480:P480"/>
    <mergeCell ref="C477:D477"/>
    <mergeCell ref="F477:H477"/>
    <mergeCell ref="J477:K477"/>
    <mergeCell ref="N477:P477"/>
    <mergeCell ref="C478:D478"/>
    <mergeCell ref="F478:H478"/>
    <mergeCell ref="J478:K478"/>
    <mergeCell ref="N478:P478"/>
    <mergeCell ref="C475:D475"/>
    <mergeCell ref="F475:H475"/>
    <mergeCell ref="J475:K475"/>
    <mergeCell ref="N475:P475"/>
    <mergeCell ref="C476:D476"/>
    <mergeCell ref="F476:H476"/>
    <mergeCell ref="J476:K476"/>
    <mergeCell ref="N476:P476"/>
    <mergeCell ref="C473:D473"/>
    <mergeCell ref="F473:H473"/>
    <mergeCell ref="J473:K473"/>
    <mergeCell ref="N473:P473"/>
    <mergeCell ref="C474:D474"/>
    <mergeCell ref="F474:H474"/>
    <mergeCell ref="J474:K474"/>
    <mergeCell ref="N474:P474"/>
    <mergeCell ref="C471:D471"/>
    <mergeCell ref="F471:H471"/>
    <mergeCell ref="J471:K471"/>
    <mergeCell ref="N471:P471"/>
    <mergeCell ref="C472:D472"/>
    <mergeCell ref="F472:H472"/>
    <mergeCell ref="J472:K472"/>
    <mergeCell ref="N472:P472"/>
    <mergeCell ref="C469:D469"/>
    <mergeCell ref="F469:H469"/>
    <mergeCell ref="J469:K469"/>
    <mergeCell ref="N469:P469"/>
    <mergeCell ref="C470:D470"/>
    <mergeCell ref="F470:H470"/>
    <mergeCell ref="J470:K470"/>
    <mergeCell ref="N470:P470"/>
    <mergeCell ref="C467:D467"/>
    <mergeCell ref="F467:H467"/>
    <mergeCell ref="J467:K467"/>
    <mergeCell ref="N467:P467"/>
    <mergeCell ref="C468:D468"/>
    <mergeCell ref="F468:H468"/>
    <mergeCell ref="J468:K468"/>
    <mergeCell ref="N468:P468"/>
    <mergeCell ref="C465:D465"/>
    <mergeCell ref="F465:H465"/>
    <mergeCell ref="J465:K465"/>
    <mergeCell ref="N465:P465"/>
    <mergeCell ref="C466:D466"/>
    <mergeCell ref="F466:H466"/>
    <mergeCell ref="J466:K466"/>
    <mergeCell ref="N466:P466"/>
    <mergeCell ref="C463:D463"/>
    <mergeCell ref="F463:H463"/>
    <mergeCell ref="J463:K463"/>
    <mergeCell ref="N463:P463"/>
    <mergeCell ref="C464:D464"/>
    <mergeCell ref="F464:H464"/>
    <mergeCell ref="J464:K464"/>
    <mergeCell ref="N464:P464"/>
    <mergeCell ref="C461:D461"/>
    <mergeCell ref="F461:H461"/>
    <mergeCell ref="J461:K461"/>
    <mergeCell ref="N461:P461"/>
    <mergeCell ref="C462:D462"/>
    <mergeCell ref="F462:H462"/>
    <mergeCell ref="J462:K462"/>
    <mergeCell ref="N462:P462"/>
    <mergeCell ref="C459:D459"/>
    <mergeCell ref="F459:H459"/>
    <mergeCell ref="J459:K459"/>
    <mergeCell ref="N459:P459"/>
    <mergeCell ref="C460:D460"/>
    <mergeCell ref="F460:H460"/>
    <mergeCell ref="J460:K460"/>
    <mergeCell ref="N460:P460"/>
    <mergeCell ref="C457:D457"/>
    <mergeCell ref="F457:H457"/>
    <mergeCell ref="J457:K457"/>
    <mergeCell ref="N457:P457"/>
    <mergeCell ref="C458:D458"/>
    <mergeCell ref="F458:H458"/>
    <mergeCell ref="J458:K458"/>
    <mergeCell ref="N458:P458"/>
    <mergeCell ref="C455:D455"/>
    <mergeCell ref="F455:H455"/>
    <mergeCell ref="J455:K455"/>
    <mergeCell ref="N455:P455"/>
    <mergeCell ref="C456:D456"/>
    <mergeCell ref="F456:H456"/>
    <mergeCell ref="J456:K456"/>
    <mergeCell ref="N456:P456"/>
    <mergeCell ref="C453:D453"/>
    <mergeCell ref="F453:H453"/>
    <mergeCell ref="J453:K453"/>
    <mergeCell ref="N453:P453"/>
    <mergeCell ref="C454:D454"/>
    <mergeCell ref="F454:H454"/>
    <mergeCell ref="J454:K454"/>
    <mergeCell ref="N454:P454"/>
    <mergeCell ref="C451:D451"/>
    <mergeCell ref="F451:H451"/>
    <mergeCell ref="J451:K451"/>
    <mergeCell ref="N451:P451"/>
    <mergeCell ref="C452:D452"/>
    <mergeCell ref="F452:H452"/>
    <mergeCell ref="J452:K452"/>
    <mergeCell ref="N452:P452"/>
    <mergeCell ref="C449:D449"/>
    <mergeCell ref="F449:H449"/>
    <mergeCell ref="J449:K449"/>
    <mergeCell ref="N449:P449"/>
    <mergeCell ref="C450:D450"/>
    <mergeCell ref="F450:H450"/>
    <mergeCell ref="J450:K450"/>
    <mergeCell ref="N450:P450"/>
    <mergeCell ref="C447:D447"/>
    <mergeCell ref="F447:H447"/>
    <mergeCell ref="J447:K447"/>
    <mergeCell ref="N447:P447"/>
    <mergeCell ref="C448:D448"/>
    <mergeCell ref="F448:H448"/>
    <mergeCell ref="J448:K448"/>
    <mergeCell ref="N448:P448"/>
    <mergeCell ref="C445:D445"/>
    <mergeCell ref="F445:H445"/>
    <mergeCell ref="J445:K445"/>
    <mergeCell ref="N445:P445"/>
    <mergeCell ref="C446:D446"/>
    <mergeCell ref="F446:H446"/>
    <mergeCell ref="J446:K446"/>
    <mergeCell ref="N446:P446"/>
    <mergeCell ref="C443:D443"/>
    <mergeCell ref="F443:H443"/>
    <mergeCell ref="J443:K443"/>
    <mergeCell ref="N443:P443"/>
    <mergeCell ref="C444:D444"/>
    <mergeCell ref="F444:H444"/>
    <mergeCell ref="J444:K444"/>
    <mergeCell ref="N444:P444"/>
    <mergeCell ref="C441:D441"/>
    <mergeCell ref="F441:H441"/>
    <mergeCell ref="J441:K441"/>
    <mergeCell ref="N441:P441"/>
    <mergeCell ref="C442:D442"/>
    <mergeCell ref="F442:H442"/>
    <mergeCell ref="J442:K442"/>
    <mergeCell ref="N442:P442"/>
    <mergeCell ref="C439:D439"/>
    <mergeCell ref="F439:H439"/>
    <mergeCell ref="J439:K439"/>
    <mergeCell ref="N439:P439"/>
    <mergeCell ref="C440:D440"/>
    <mergeCell ref="F440:H440"/>
    <mergeCell ref="J440:K440"/>
    <mergeCell ref="N440:P440"/>
    <mergeCell ref="C437:D437"/>
    <mergeCell ref="F437:H437"/>
    <mergeCell ref="J437:K437"/>
    <mergeCell ref="N437:P437"/>
    <mergeCell ref="C438:D438"/>
    <mergeCell ref="F438:H438"/>
    <mergeCell ref="J438:K438"/>
    <mergeCell ref="N438:P438"/>
    <mergeCell ref="C435:D435"/>
    <mergeCell ref="F435:H435"/>
    <mergeCell ref="J435:K435"/>
    <mergeCell ref="N435:P435"/>
    <mergeCell ref="C436:D436"/>
    <mergeCell ref="F436:H436"/>
    <mergeCell ref="J436:K436"/>
    <mergeCell ref="N436:P436"/>
    <mergeCell ref="C433:D433"/>
    <mergeCell ref="F433:H433"/>
    <mergeCell ref="J433:K433"/>
    <mergeCell ref="N433:P433"/>
    <mergeCell ref="C434:D434"/>
    <mergeCell ref="F434:H434"/>
    <mergeCell ref="J434:K434"/>
    <mergeCell ref="N434:P434"/>
    <mergeCell ref="C431:D431"/>
    <mergeCell ref="F431:H431"/>
    <mergeCell ref="J431:K431"/>
    <mergeCell ref="N431:P431"/>
    <mergeCell ref="C432:D432"/>
    <mergeCell ref="F432:H432"/>
    <mergeCell ref="J432:K432"/>
    <mergeCell ref="N432:P432"/>
    <mergeCell ref="C429:D429"/>
    <mergeCell ref="F429:H429"/>
    <mergeCell ref="J429:K429"/>
    <mergeCell ref="N429:P429"/>
    <mergeCell ref="C430:D430"/>
    <mergeCell ref="F430:H430"/>
    <mergeCell ref="J430:K430"/>
    <mergeCell ref="N430:P430"/>
    <mergeCell ref="C427:D427"/>
    <mergeCell ref="F427:H427"/>
    <mergeCell ref="J427:K427"/>
    <mergeCell ref="N427:P427"/>
    <mergeCell ref="C428:D428"/>
    <mergeCell ref="F428:H428"/>
    <mergeCell ref="J428:K428"/>
    <mergeCell ref="N428:P428"/>
    <mergeCell ref="C425:D425"/>
    <mergeCell ref="F425:H425"/>
    <mergeCell ref="J425:K425"/>
    <mergeCell ref="N425:P425"/>
    <mergeCell ref="C426:D426"/>
    <mergeCell ref="F426:H426"/>
    <mergeCell ref="J426:K426"/>
    <mergeCell ref="N426:P426"/>
    <mergeCell ref="C423:D423"/>
    <mergeCell ref="F423:H423"/>
    <mergeCell ref="J423:K423"/>
    <mergeCell ref="N423:P423"/>
    <mergeCell ref="C424:D424"/>
    <mergeCell ref="F424:H424"/>
    <mergeCell ref="J424:K424"/>
    <mergeCell ref="N424:P424"/>
    <mergeCell ref="C421:D421"/>
    <mergeCell ref="F421:H421"/>
    <mergeCell ref="J421:K421"/>
    <mergeCell ref="N421:P421"/>
    <mergeCell ref="C422:D422"/>
    <mergeCell ref="F422:H422"/>
    <mergeCell ref="J422:K422"/>
    <mergeCell ref="N422:P422"/>
    <mergeCell ref="C419:D419"/>
    <mergeCell ref="F419:H419"/>
    <mergeCell ref="J419:K419"/>
    <mergeCell ref="N419:P419"/>
    <mergeCell ref="C420:D420"/>
    <mergeCell ref="F420:H420"/>
    <mergeCell ref="J420:K420"/>
    <mergeCell ref="N420:P420"/>
    <mergeCell ref="C417:D417"/>
    <mergeCell ref="F417:H417"/>
    <mergeCell ref="J417:K417"/>
    <mergeCell ref="N417:P417"/>
    <mergeCell ref="C418:D418"/>
    <mergeCell ref="F418:H418"/>
    <mergeCell ref="J418:K418"/>
    <mergeCell ref="N418:P418"/>
    <mergeCell ref="C415:D415"/>
    <mergeCell ref="F415:H415"/>
    <mergeCell ref="J415:K415"/>
    <mergeCell ref="N415:P415"/>
    <mergeCell ref="C416:D416"/>
    <mergeCell ref="F416:H416"/>
    <mergeCell ref="J416:K416"/>
    <mergeCell ref="N416:P416"/>
    <mergeCell ref="C413:D413"/>
    <mergeCell ref="F413:H413"/>
    <mergeCell ref="J413:K413"/>
    <mergeCell ref="N413:P413"/>
    <mergeCell ref="C414:D414"/>
    <mergeCell ref="F414:H414"/>
    <mergeCell ref="J414:K414"/>
    <mergeCell ref="N414:P414"/>
    <mergeCell ref="C411:D411"/>
    <mergeCell ref="F411:H411"/>
    <mergeCell ref="J411:K411"/>
    <mergeCell ref="N411:P411"/>
    <mergeCell ref="C412:D412"/>
    <mergeCell ref="F412:H412"/>
    <mergeCell ref="J412:K412"/>
    <mergeCell ref="N412:P412"/>
    <mergeCell ref="C409:D409"/>
    <mergeCell ref="F409:H409"/>
    <mergeCell ref="J409:K409"/>
    <mergeCell ref="N409:P409"/>
    <mergeCell ref="C410:D410"/>
    <mergeCell ref="F410:H410"/>
    <mergeCell ref="J410:K410"/>
    <mergeCell ref="N410:P410"/>
    <mergeCell ref="C407:D407"/>
    <mergeCell ref="F407:H407"/>
    <mergeCell ref="J407:K407"/>
    <mergeCell ref="N407:P407"/>
    <mergeCell ref="C408:D408"/>
    <mergeCell ref="F408:H408"/>
    <mergeCell ref="J408:K408"/>
    <mergeCell ref="N408:P408"/>
    <mergeCell ref="C405:D405"/>
    <mergeCell ref="F405:H405"/>
    <mergeCell ref="J405:K405"/>
    <mergeCell ref="N405:P405"/>
    <mergeCell ref="C406:D406"/>
    <mergeCell ref="F406:H406"/>
    <mergeCell ref="J406:K406"/>
    <mergeCell ref="N406:P406"/>
    <mergeCell ref="C403:D403"/>
    <mergeCell ref="F403:H403"/>
    <mergeCell ref="J403:K403"/>
    <mergeCell ref="N403:P403"/>
    <mergeCell ref="C404:D404"/>
    <mergeCell ref="F404:H404"/>
    <mergeCell ref="J404:K404"/>
    <mergeCell ref="N404:P404"/>
    <mergeCell ref="C401:D401"/>
    <mergeCell ref="F401:H401"/>
    <mergeCell ref="J401:K401"/>
    <mergeCell ref="N401:P401"/>
    <mergeCell ref="C402:D402"/>
    <mergeCell ref="F402:H402"/>
    <mergeCell ref="J402:K402"/>
    <mergeCell ref="N402:P402"/>
    <mergeCell ref="C399:D399"/>
    <mergeCell ref="F399:H399"/>
    <mergeCell ref="J399:K399"/>
    <mergeCell ref="N399:P399"/>
    <mergeCell ref="C400:D400"/>
    <mergeCell ref="F400:H400"/>
    <mergeCell ref="J400:K400"/>
    <mergeCell ref="N400:P400"/>
    <mergeCell ref="C397:D397"/>
    <mergeCell ref="F397:H397"/>
    <mergeCell ref="J397:K397"/>
    <mergeCell ref="N397:P397"/>
    <mergeCell ref="C398:D398"/>
    <mergeCell ref="F398:H398"/>
    <mergeCell ref="J398:K398"/>
    <mergeCell ref="N398:P398"/>
    <mergeCell ref="C395:D395"/>
    <mergeCell ref="F395:H395"/>
    <mergeCell ref="J395:K395"/>
    <mergeCell ref="N395:P395"/>
    <mergeCell ref="C396:D396"/>
    <mergeCell ref="F396:H396"/>
    <mergeCell ref="J396:K396"/>
    <mergeCell ref="N396:P396"/>
    <mergeCell ref="C393:D393"/>
    <mergeCell ref="F393:H393"/>
    <mergeCell ref="J393:K393"/>
    <mergeCell ref="N393:P393"/>
    <mergeCell ref="C394:D394"/>
    <mergeCell ref="F394:H394"/>
    <mergeCell ref="J394:K394"/>
    <mergeCell ref="N394:P394"/>
    <mergeCell ref="C391:D391"/>
    <mergeCell ref="F391:H391"/>
    <mergeCell ref="J391:K391"/>
    <mergeCell ref="N391:P391"/>
    <mergeCell ref="C392:D392"/>
    <mergeCell ref="F392:H392"/>
    <mergeCell ref="J392:K392"/>
    <mergeCell ref="N392:P392"/>
    <mergeCell ref="C389:D389"/>
    <mergeCell ref="F389:H389"/>
    <mergeCell ref="J389:K389"/>
    <mergeCell ref="N389:P389"/>
    <mergeCell ref="C390:D390"/>
    <mergeCell ref="F390:H390"/>
    <mergeCell ref="J390:K390"/>
    <mergeCell ref="N390:P390"/>
    <mergeCell ref="C387:D387"/>
    <mergeCell ref="F387:H387"/>
    <mergeCell ref="J387:K387"/>
    <mergeCell ref="N387:P387"/>
    <mergeCell ref="C388:D388"/>
    <mergeCell ref="F388:H388"/>
    <mergeCell ref="J388:K388"/>
    <mergeCell ref="N388:P388"/>
    <mergeCell ref="C385:D385"/>
    <mergeCell ref="F385:H385"/>
    <mergeCell ref="J385:K385"/>
    <mergeCell ref="N385:P385"/>
    <mergeCell ref="C386:D386"/>
    <mergeCell ref="F386:H386"/>
    <mergeCell ref="J386:K386"/>
    <mergeCell ref="N386:P386"/>
    <mergeCell ref="C383:D383"/>
    <mergeCell ref="F383:H383"/>
    <mergeCell ref="J383:K383"/>
    <mergeCell ref="N383:P383"/>
    <mergeCell ref="C384:D384"/>
    <mergeCell ref="F384:H384"/>
    <mergeCell ref="J384:K384"/>
    <mergeCell ref="N384:P384"/>
    <mergeCell ref="C381:D381"/>
    <mergeCell ref="F381:H381"/>
    <mergeCell ref="J381:K381"/>
    <mergeCell ref="N381:P381"/>
    <mergeCell ref="C382:D382"/>
    <mergeCell ref="F382:H382"/>
    <mergeCell ref="J382:K382"/>
    <mergeCell ref="N382:P382"/>
    <mergeCell ref="C379:D379"/>
    <mergeCell ref="F379:H379"/>
    <mergeCell ref="J379:K379"/>
    <mergeCell ref="N379:P379"/>
    <mergeCell ref="C380:D380"/>
    <mergeCell ref="F380:H380"/>
    <mergeCell ref="J380:K380"/>
    <mergeCell ref="N380:P380"/>
    <mergeCell ref="C377:D377"/>
    <mergeCell ref="F377:H377"/>
    <mergeCell ref="J377:K377"/>
    <mergeCell ref="N377:P377"/>
    <mergeCell ref="C378:D378"/>
    <mergeCell ref="F378:H378"/>
    <mergeCell ref="J378:K378"/>
    <mergeCell ref="N378:P378"/>
    <mergeCell ref="C375:D375"/>
    <mergeCell ref="F375:H375"/>
    <mergeCell ref="J375:K375"/>
    <mergeCell ref="N375:P375"/>
    <mergeCell ref="C376:D376"/>
    <mergeCell ref="F376:H376"/>
    <mergeCell ref="J376:K376"/>
    <mergeCell ref="N376:P376"/>
    <mergeCell ref="C373:D373"/>
    <mergeCell ref="F373:H373"/>
    <mergeCell ref="J373:K373"/>
    <mergeCell ref="N373:P373"/>
    <mergeCell ref="C374:D374"/>
    <mergeCell ref="F374:H374"/>
    <mergeCell ref="J374:K374"/>
    <mergeCell ref="N374:P374"/>
    <mergeCell ref="C371:D371"/>
    <mergeCell ref="F371:H371"/>
    <mergeCell ref="J371:K371"/>
    <mergeCell ref="N371:P371"/>
    <mergeCell ref="C372:D372"/>
    <mergeCell ref="F372:H372"/>
    <mergeCell ref="J372:K372"/>
    <mergeCell ref="N372:P372"/>
    <mergeCell ref="C369:D369"/>
    <mergeCell ref="F369:H369"/>
    <mergeCell ref="J369:K369"/>
    <mergeCell ref="N369:P369"/>
    <mergeCell ref="C370:D370"/>
    <mergeCell ref="F370:H370"/>
    <mergeCell ref="J370:K370"/>
    <mergeCell ref="N370:P370"/>
    <mergeCell ref="C367:D367"/>
    <mergeCell ref="F367:H367"/>
    <mergeCell ref="J367:K367"/>
    <mergeCell ref="N367:P367"/>
    <mergeCell ref="C368:D368"/>
    <mergeCell ref="F368:H368"/>
    <mergeCell ref="J368:K368"/>
    <mergeCell ref="N368:P368"/>
    <mergeCell ref="C365:D365"/>
    <mergeCell ref="F365:H365"/>
    <mergeCell ref="J365:K365"/>
    <mergeCell ref="N365:P365"/>
    <mergeCell ref="C366:D366"/>
    <mergeCell ref="F366:H366"/>
    <mergeCell ref="J366:K366"/>
    <mergeCell ref="N366:P366"/>
    <mergeCell ref="C363:D363"/>
    <mergeCell ref="F363:H363"/>
    <mergeCell ref="J363:K363"/>
    <mergeCell ref="N363:P363"/>
    <mergeCell ref="C364:D364"/>
    <mergeCell ref="F364:H364"/>
    <mergeCell ref="J364:K364"/>
    <mergeCell ref="N364:P364"/>
    <mergeCell ref="C361:D361"/>
    <mergeCell ref="F361:H361"/>
    <mergeCell ref="J361:K361"/>
    <mergeCell ref="N361:P361"/>
    <mergeCell ref="C362:D362"/>
    <mergeCell ref="F362:H362"/>
    <mergeCell ref="J362:K362"/>
    <mergeCell ref="N362:P362"/>
    <mergeCell ref="C359:D359"/>
    <mergeCell ref="F359:H359"/>
    <mergeCell ref="J359:K359"/>
    <mergeCell ref="N359:P359"/>
    <mergeCell ref="C360:D360"/>
    <mergeCell ref="F360:H360"/>
    <mergeCell ref="J360:K360"/>
    <mergeCell ref="N360:P360"/>
    <mergeCell ref="C357:D357"/>
    <mergeCell ref="F357:H357"/>
    <mergeCell ref="J357:K357"/>
    <mergeCell ref="N357:P357"/>
    <mergeCell ref="C358:D358"/>
    <mergeCell ref="F358:H358"/>
    <mergeCell ref="J358:K358"/>
    <mergeCell ref="N358:P358"/>
    <mergeCell ref="C355:D355"/>
    <mergeCell ref="F355:H355"/>
    <mergeCell ref="J355:K355"/>
    <mergeCell ref="N355:P355"/>
    <mergeCell ref="C356:D356"/>
    <mergeCell ref="F356:H356"/>
    <mergeCell ref="J356:K356"/>
    <mergeCell ref="N356:P356"/>
    <mergeCell ref="C353:D353"/>
    <mergeCell ref="F353:H353"/>
    <mergeCell ref="J353:K353"/>
    <mergeCell ref="N353:P353"/>
    <mergeCell ref="C354:D354"/>
    <mergeCell ref="F354:H354"/>
    <mergeCell ref="J354:K354"/>
    <mergeCell ref="N354:P354"/>
    <mergeCell ref="C351:D351"/>
    <mergeCell ref="F351:H351"/>
    <mergeCell ref="J351:K351"/>
    <mergeCell ref="N351:P351"/>
    <mergeCell ref="C352:D352"/>
    <mergeCell ref="F352:H352"/>
    <mergeCell ref="J352:K352"/>
    <mergeCell ref="N352:P352"/>
    <mergeCell ref="C349:D349"/>
    <mergeCell ref="F349:H349"/>
    <mergeCell ref="J349:K349"/>
    <mergeCell ref="N349:P349"/>
    <mergeCell ref="C350:D350"/>
    <mergeCell ref="F350:H350"/>
    <mergeCell ref="J350:K350"/>
    <mergeCell ref="N350:P350"/>
    <mergeCell ref="C347:D347"/>
    <mergeCell ref="F347:H347"/>
    <mergeCell ref="J347:K347"/>
    <mergeCell ref="N347:P347"/>
    <mergeCell ref="C348:D348"/>
    <mergeCell ref="F348:H348"/>
    <mergeCell ref="J348:K348"/>
    <mergeCell ref="N348:P348"/>
    <mergeCell ref="C345:D345"/>
    <mergeCell ref="F345:H345"/>
    <mergeCell ref="J345:K345"/>
    <mergeCell ref="N345:P345"/>
    <mergeCell ref="C346:D346"/>
    <mergeCell ref="F346:H346"/>
    <mergeCell ref="J346:K346"/>
    <mergeCell ref="N346:P346"/>
    <mergeCell ref="C343:D343"/>
    <mergeCell ref="F343:H343"/>
    <mergeCell ref="J343:K343"/>
    <mergeCell ref="N343:P343"/>
    <mergeCell ref="C344:D344"/>
    <mergeCell ref="F344:H344"/>
    <mergeCell ref="J344:K344"/>
    <mergeCell ref="N344:P344"/>
    <mergeCell ref="C341:D341"/>
    <mergeCell ref="F341:H341"/>
    <mergeCell ref="J341:K341"/>
    <mergeCell ref="N341:P341"/>
    <mergeCell ref="C342:D342"/>
    <mergeCell ref="F342:H342"/>
    <mergeCell ref="J342:K342"/>
    <mergeCell ref="N342:P342"/>
    <mergeCell ref="C339:D339"/>
    <mergeCell ref="F339:H339"/>
    <mergeCell ref="J339:K339"/>
    <mergeCell ref="N339:P339"/>
    <mergeCell ref="C340:D340"/>
    <mergeCell ref="F340:H340"/>
    <mergeCell ref="J340:K340"/>
    <mergeCell ref="N340:P340"/>
    <mergeCell ref="C337:D337"/>
    <mergeCell ref="F337:H337"/>
    <mergeCell ref="J337:K337"/>
    <mergeCell ref="N337:P337"/>
    <mergeCell ref="C338:D338"/>
    <mergeCell ref="F338:H338"/>
    <mergeCell ref="J338:K338"/>
    <mergeCell ref="N338:P338"/>
    <mergeCell ref="C335:D335"/>
    <mergeCell ref="F335:H335"/>
    <mergeCell ref="J335:K335"/>
    <mergeCell ref="N335:P335"/>
    <mergeCell ref="C336:D336"/>
    <mergeCell ref="F336:H336"/>
    <mergeCell ref="J336:K336"/>
    <mergeCell ref="N336:P336"/>
    <mergeCell ref="C333:D333"/>
    <mergeCell ref="F333:H333"/>
    <mergeCell ref="J333:K333"/>
    <mergeCell ref="N333:P333"/>
    <mergeCell ref="C334:D334"/>
    <mergeCell ref="F334:H334"/>
    <mergeCell ref="J334:K334"/>
    <mergeCell ref="N334:P334"/>
    <mergeCell ref="C331:D331"/>
    <mergeCell ref="F331:H331"/>
    <mergeCell ref="J331:K331"/>
    <mergeCell ref="N331:P331"/>
    <mergeCell ref="C332:D332"/>
    <mergeCell ref="F332:H332"/>
    <mergeCell ref="J332:K332"/>
    <mergeCell ref="N332:P332"/>
    <mergeCell ref="C329:D329"/>
    <mergeCell ref="F329:H329"/>
    <mergeCell ref="J329:K329"/>
    <mergeCell ref="N329:P329"/>
    <mergeCell ref="C330:D330"/>
    <mergeCell ref="F330:H330"/>
    <mergeCell ref="J330:K330"/>
    <mergeCell ref="N330:P330"/>
    <mergeCell ref="C327:D327"/>
    <mergeCell ref="F327:H327"/>
    <mergeCell ref="J327:K327"/>
    <mergeCell ref="N327:P327"/>
    <mergeCell ref="C328:D328"/>
    <mergeCell ref="F328:H328"/>
    <mergeCell ref="J328:K328"/>
    <mergeCell ref="N328:P328"/>
    <mergeCell ref="C325:D325"/>
    <mergeCell ref="F325:H325"/>
    <mergeCell ref="J325:K325"/>
    <mergeCell ref="N325:P325"/>
    <mergeCell ref="C326:D326"/>
    <mergeCell ref="F326:H326"/>
    <mergeCell ref="J326:K326"/>
    <mergeCell ref="N326:P326"/>
    <mergeCell ref="C323:D323"/>
    <mergeCell ref="F323:H323"/>
    <mergeCell ref="J323:K323"/>
    <mergeCell ref="N323:P323"/>
    <mergeCell ref="C324:D324"/>
    <mergeCell ref="F324:H324"/>
    <mergeCell ref="J324:K324"/>
    <mergeCell ref="N324:P324"/>
    <mergeCell ref="C321:D321"/>
    <mergeCell ref="F321:H321"/>
    <mergeCell ref="J321:K321"/>
    <mergeCell ref="N321:P321"/>
    <mergeCell ref="C322:D322"/>
    <mergeCell ref="F322:H322"/>
    <mergeCell ref="J322:K322"/>
    <mergeCell ref="N322:P322"/>
    <mergeCell ref="C319:D319"/>
    <mergeCell ref="F319:H319"/>
    <mergeCell ref="J319:K319"/>
    <mergeCell ref="N319:P319"/>
    <mergeCell ref="C320:D320"/>
    <mergeCell ref="F320:H320"/>
    <mergeCell ref="J320:K320"/>
    <mergeCell ref="N320:P320"/>
    <mergeCell ref="C317:D317"/>
    <mergeCell ref="F317:H317"/>
    <mergeCell ref="J317:K317"/>
    <mergeCell ref="N317:P317"/>
    <mergeCell ref="C318:D318"/>
    <mergeCell ref="F318:H318"/>
    <mergeCell ref="J318:K318"/>
    <mergeCell ref="N318:P318"/>
    <mergeCell ref="C315:D315"/>
    <mergeCell ref="F315:H315"/>
    <mergeCell ref="J315:K315"/>
    <mergeCell ref="N315:P315"/>
    <mergeCell ref="C316:D316"/>
    <mergeCell ref="F316:H316"/>
    <mergeCell ref="J316:K316"/>
    <mergeCell ref="N316:P316"/>
    <mergeCell ref="C313:D313"/>
    <mergeCell ref="F313:H313"/>
    <mergeCell ref="J313:K313"/>
    <mergeCell ref="N313:P313"/>
    <mergeCell ref="C314:D314"/>
    <mergeCell ref="F314:H314"/>
    <mergeCell ref="J314:K314"/>
    <mergeCell ref="N314:P314"/>
    <mergeCell ref="C311:D311"/>
    <mergeCell ref="F311:H311"/>
    <mergeCell ref="J311:K311"/>
    <mergeCell ref="N311:P311"/>
    <mergeCell ref="C312:D312"/>
    <mergeCell ref="F312:H312"/>
    <mergeCell ref="J312:K312"/>
    <mergeCell ref="N312:P312"/>
    <mergeCell ref="C309:D309"/>
    <mergeCell ref="F309:H309"/>
    <mergeCell ref="J309:K309"/>
    <mergeCell ref="N309:P309"/>
    <mergeCell ref="C310:D310"/>
    <mergeCell ref="F310:H310"/>
    <mergeCell ref="J310:K310"/>
    <mergeCell ref="N310:P310"/>
    <mergeCell ref="C307:D307"/>
    <mergeCell ref="F307:H307"/>
    <mergeCell ref="J307:K307"/>
    <mergeCell ref="N307:P307"/>
    <mergeCell ref="C308:D308"/>
    <mergeCell ref="F308:H308"/>
    <mergeCell ref="J308:K308"/>
    <mergeCell ref="N308:P308"/>
    <mergeCell ref="C305:D305"/>
    <mergeCell ref="F305:H305"/>
    <mergeCell ref="J305:K305"/>
    <mergeCell ref="N305:P305"/>
    <mergeCell ref="C306:D306"/>
    <mergeCell ref="F306:H306"/>
    <mergeCell ref="J306:K306"/>
    <mergeCell ref="N306:P306"/>
    <mergeCell ref="C303:D303"/>
    <mergeCell ref="F303:H303"/>
    <mergeCell ref="J303:K303"/>
    <mergeCell ref="N303:P303"/>
    <mergeCell ref="C304:D304"/>
    <mergeCell ref="F304:H304"/>
    <mergeCell ref="J304:K304"/>
    <mergeCell ref="N304:P304"/>
    <mergeCell ref="C301:D301"/>
    <mergeCell ref="F301:H301"/>
    <mergeCell ref="J301:K301"/>
    <mergeCell ref="N301:P301"/>
    <mergeCell ref="C302:D302"/>
    <mergeCell ref="F302:H302"/>
    <mergeCell ref="J302:K302"/>
    <mergeCell ref="N302:P302"/>
    <mergeCell ref="C299:D299"/>
    <mergeCell ref="F299:H299"/>
    <mergeCell ref="J299:K299"/>
    <mergeCell ref="N299:P299"/>
    <mergeCell ref="C300:D300"/>
    <mergeCell ref="F300:H300"/>
    <mergeCell ref="J300:K300"/>
    <mergeCell ref="N300:P300"/>
    <mergeCell ref="C297:D297"/>
    <mergeCell ref="F297:H297"/>
    <mergeCell ref="J297:K297"/>
    <mergeCell ref="N297:P297"/>
    <mergeCell ref="C298:D298"/>
    <mergeCell ref="F298:H298"/>
    <mergeCell ref="J298:K298"/>
    <mergeCell ref="N298:P298"/>
    <mergeCell ref="C295:D295"/>
    <mergeCell ref="F295:H295"/>
    <mergeCell ref="J295:K295"/>
    <mergeCell ref="N295:P295"/>
    <mergeCell ref="C296:D296"/>
    <mergeCell ref="F296:H296"/>
    <mergeCell ref="J296:K296"/>
    <mergeCell ref="N296:P296"/>
    <mergeCell ref="C293:D293"/>
    <mergeCell ref="F293:H293"/>
    <mergeCell ref="J293:K293"/>
    <mergeCell ref="N293:P293"/>
    <mergeCell ref="C294:D294"/>
    <mergeCell ref="F294:H294"/>
    <mergeCell ref="J294:K294"/>
    <mergeCell ref="N294:P294"/>
    <mergeCell ref="C291:D291"/>
    <mergeCell ref="F291:H291"/>
    <mergeCell ref="J291:K291"/>
    <mergeCell ref="N291:P291"/>
    <mergeCell ref="C292:D292"/>
    <mergeCell ref="F292:H292"/>
    <mergeCell ref="J292:K292"/>
    <mergeCell ref="N292:P292"/>
    <mergeCell ref="C289:D289"/>
    <mergeCell ref="F289:H289"/>
    <mergeCell ref="J289:K289"/>
    <mergeCell ref="N289:P289"/>
    <mergeCell ref="C290:D290"/>
    <mergeCell ref="F290:H290"/>
    <mergeCell ref="J290:K290"/>
    <mergeCell ref="N290:P290"/>
    <mergeCell ref="C287:D287"/>
    <mergeCell ref="F287:H287"/>
    <mergeCell ref="J287:K287"/>
    <mergeCell ref="N287:P287"/>
    <mergeCell ref="C288:D288"/>
    <mergeCell ref="F288:H288"/>
    <mergeCell ref="J288:K288"/>
    <mergeCell ref="N288:P288"/>
    <mergeCell ref="C285:D285"/>
    <mergeCell ref="F285:H285"/>
    <mergeCell ref="J285:K285"/>
    <mergeCell ref="N285:P285"/>
    <mergeCell ref="C286:D286"/>
    <mergeCell ref="F286:H286"/>
    <mergeCell ref="J286:K286"/>
    <mergeCell ref="N286:P286"/>
    <mergeCell ref="C283:D283"/>
    <mergeCell ref="F283:H283"/>
    <mergeCell ref="J283:K283"/>
    <mergeCell ref="N283:P283"/>
    <mergeCell ref="C284:D284"/>
    <mergeCell ref="F284:H284"/>
    <mergeCell ref="J284:K284"/>
    <mergeCell ref="N284:P284"/>
    <mergeCell ref="C281:D281"/>
    <mergeCell ref="F281:H281"/>
    <mergeCell ref="J281:K281"/>
    <mergeCell ref="N281:P281"/>
    <mergeCell ref="C282:D282"/>
    <mergeCell ref="F282:H282"/>
    <mergeCell ref="J282:K282"/>
    <mergeCell ref="N282:P282"/>
    <mergeCell ref="C279:D279"/>
    <mergeCell ref="F279:H279"/>
    <mergeCell ref="J279:K279"/>
    <mergeCell ref="N279:P279"/>
    <mergeCell ref="C280:D280"/>
    <mergeCell ref="F280:H280"/>
    <mergeCell ref="J280:K280"/>
    <mergeCell ref="N280:P280"/>
    <mergeCell ref="C277:D277"/>
    <mergeCell ref="F277:H277"/>
    <mergeCell ref="J277:K277"/>
    <mergeCell ref="N277:P277"/>
    <mergeCell ref="C278:D278"/>
    <mergeCell ref="F278:H278"/>
    <mergeCell ref="J278:K278"/>
    <mergeCell ref="N278:P278"/>
    <mergeCell ref="C275:D275"/>
    <mergeCell ref="F275:H275"/>
    <mergeCell ref="J275:K275"/>
    <mergeCell ref="N275:P275"/>
    <mergeCell ref="C276:D276"/>
    <mergeCell ref="F276:H276"/>
    <mergeCell ref="J276:K276"/>
    <mergeCell ref="N276:P276"/>
    <mergeCell ref="C273:D273"/>
    <mergeCell ref="F273:H273"/>
    <mergeCell ref="J273:K273"/>
    <mergeCell ref="N273:P273"/>
    <mergeCell ref="C274:D274"/>
    <mergeCell ref="F274:H274"/>
    <mergeCell ref="J274:K274"/>
    <mergeCell ref="N274:P274"/>
    <mergeCell ref="C271:D271"/>
    <mergeCell ref="F271:H271"/>
    <mergeCell ref="J271:K271"/>
    <mergeCell ref="N271:P271"/>
    <mergeCell ref="C272:D272"/>
    <mergeCell ref="F272:H272"/>
    <mergeCell ref="J272:K272"/>
    <mergeCell ref="N272:P272"/>
    <mergeCell ref="C269:D269"/>
    <mergeCell ref="F269:H269"/>
    <mergeCell ref="J269:K269"/>
    <mergeCell ref="N269:P269"/>
    <mergeCell ref="C270:D270"/>
    <mergeCell ref="F270:H270"/>
    <mergeCell ref="J270:K270"/>
    <mergeCell ref="N270:P270"/>
    <mergeCell ref="C267:D267"/>
    <mergeCell ref="F267:H267"/>
    <mergeCell ref="J267:K267"/>
    <mergeCell ref="N267:P267"/>
    <mergeCell ref="C268:D268"/>
    <mergeCell ref="F268:H268"/>
    <mergeCell ref="J268:K268"/>
    <mergeCell ref="N268:P268"/>
    <mergeCell ref="C265:D265"/>
    <mergeCell ref="F265:H265"/>
    <mergeCell ref="J265:K265"/>
    <mergeCell ref="N265:P265"/>
    <mergeCell ref="C266:D266"/>
    <mergeCell ref="F266:H266"/>
    <mergeCell ref="J266:K266"/>
    <mergeCell ref="N266:P266"/>
    <mergeCell ref="C263:D263"/>
    <mergeCell ref="F263:H263"/>
    <mergeCell ref="J263:K263"/>
    <mergeCell ref="N263:P263"/>
    <mergeCell ref="C264:D264"/>
    <mergeCell ref="F264:H264"/>
    <mergeCell ref="J264:K264"/>
    <mergeCell ref="N264:P264"/>
    <mergeCell ref="C261:D261"/>
    <mergeCell ref="F261:H261"/>
    <mergeCell ref="J261:K261"/>
    <mergeCell ref="N261:P261"/>
    <mergeCell ref="C262:D262"/>
    <mergeCell ref="F262:H262"/>
    <mergeCell ref="J262:K262"/>
    <mergeCell ref="N262:P262"/>
    <mergeCell ref="C259:D259"/>
    <mergeCell ref="F259:H259"/>
    <mergeCell ref="J259:K259"/>
    <mergeCell ref="N259:P259"/>
    <mergeCell ref="C260:D260"/>
    <mergeCell ref="F260:H260"/>
    <mergeCell ref="J260:K260"/>
    <mergeCell ref="N260:P260"/>
    <mergeCell ref="C257:D257"/>
    <mergeCell ref="F257:H257"/>
    <mergeCell ref="J257:K257"/>
    <mergeCell ref="N257:P257"/>
    <mergeCell ref="C258:D258"/>
    <mergeCell ref="F258:H258"/>
    <mergeCell ref="J258:K258"/>
    <mergeCell ref="N258:P258"/>
    <mergeCell ref="C255:D255"/>
    <mergeCell ref="F255:H255"/>
    <mergeCell ref="J255:K255"/>
    <mergeCell ref="N255:P255"/>
    <mergeCell ref="C256:D256"/>
    <mergeCell ref="F256:H256"/>
    <mergeCell ref="J256:K256"/>
    <mergeCell ref="N256:P256"/>
    <mergeCell ref="C253:D253"/>
    <mergeCell ref="F253:H253"/>
    <mergeCell ref="J253:K253"/>
    <mergeCell ref="N253:P253"/>
    <mergeCell ref="C254:D254"/>
    <mergeCell ref="F254:H254"/>
    <mergeCell ref="J254:K254"/>
    <mergeCell ref="N254:P254"/>
    <mergeCell ref="C251:D251"/>
    <mergeCell ref="F251:H251"/>
    <mergeCell ref="J251:K251"/>
    <mergeCell ref="N251:P251"/>
    <mergeCell ref="C252:D252"/>
    <mergeCell ref="F252:H252"/>
    <mergeCell ref="J252:K252"/>
    <mergeCell ref="N252:P252"/>
    <mergeCell ref="C249:D249"/>
    <mergeCell ref="F249:H249"/>
    <mergeCell ref="J249:K249"/>
    <mergeCell ref="N249:P249"/>
    <mergeCell ref="C250:D250"/>
    <mergeCell ref="F250:H250"/>
    <mergeCell ref="J250:K250"/>
    <mergeCell ref="N250:P250"/>
    <mergeCell ref="C247:D247"/>
    <mergeCell ref="F247:H247"/>
    <mergeCell ref="J247:K247"/>
    <mergeCell ref="N247:P247"/>
    <mergeCell ref="C248:D248"/>
    <mergeCell ref="F248:H248"/>
    <mergeCell ref="J248:K248"/>
    <mergeCell ref="N248:P248"/>
    <mergeCell ref="C245:D245"/>
    <mergeCell ref="F245:H245"/>
    <mergeCell ref="J245:K245"/>
    <mergeCell ref="N245:P245"/>
    <mergeCell ref="C246:D246"/>
    <mergeCell ref="F246:H246"/>
    <mergeCell ref="J246:K246"/>
    <mergeCell ref="N246:P246"/>
    <mergeCell ref="C243:D243"/>
    <mergeCell ref="F243:H243"/>
    <mergeCell ref="J243:K243"/>
    <mergeCell ref="N243:P243"/>
    <mergeCell ref="C244:D244"/>
    <mergeCell ref="F244:H244"/>
    <mergeCell ref="J244:K244"/>
    <mergeCell ref="N244:P244"/>
    <mergeCell ref="C241:D241"/>
    <mergeCell ref="F241:H241"/>
    <mergeCell ref="J241:K241"/>
    <mergeCell ref="N241:P241"/>
    <mergeCell ref="C242:D242"/>
    <mergeCell ref="F242:H242"/>
    <mergeCell ref="J242:K242"/>
    <mergeCell ref="N242:P242"/>
    <mergeCell ref="C239:D239"/>
    <mergeCell ref="F239:H239"/>
    <mergeCell ref="J239:K239"/>
    <mergeCell ref="N239:P239"/>
    <mergeCell ref="C240:D240"/>
    <mergeCell ref="F240:H240"/>
    <mergeCell ref="J240:K240"/>
    <mergeCell ref="N240:P240"/>
    <mergeCell ref="C237:D237"/>
    <mergeCell ref="F237:H237"/>
    <mergeCell ref="J237:K237"/>
    <mergeCell ref="N237:P237"/>
    <mergeCell ref="C238:D238"/>
    <mergeCell ref="F238:H238"/>
    <mergeCell ref="J238:K238"/>
    <mergeCell ref="N238:P238"/>
    <mergeCell ref="C235:D235"/>
    <mergeCell ref="F235:H235"/>
    <mergeCell ref="J235:K235"/>
    <mergeCell ref="N235:P235"/>
    <mergeCell ref="C236:D236"/>
    <mergeCell ref="F236:H236"/>
    <mergeCell ref="J236:K236"/>
    <mergeCell ref="N236:P236"/>
    <mergeCell ref="C233:D233"/>
    <mergeCell ref="F233:H233"/>
    <mergeCell ref="J233:K233"/>
    <mergeCell ref="N233:P233"/>
    <mergeCell ref="C234:D234"/>
    <mergeCell ref="F234:H234"/>
    <mergeCell ref="J234:K234"/>
    <mergeCell ref="N234:P234"/>
    <mergeCell ref="C231:D231"/>
    <mergeCell ref="F231:H231"/>
    <mergeCell ref="J231:K231"/>
    <mergeCell ref="N231:P231"/>
    <mergeCell ref="C232:D232"/>
    <mergeCell ref="F232:H232"/>
    <mergeCell ref="J232:K232"/>
    <mergeCell ref="N232:P232"/>
    <mergeCell ref="C229:D229"/>
    <mergeCell ref="F229:H229"/>
    <mergeCell ref="J229:K229"/>
    <mergeCell ref="N229:P229"/>
    <mergeCell ref="C230:D230"/>
    <mergeCell ref="F230:H230"/>
    <mergeCell ref="J230:K230"/>
    <mergeCell ref="N230:P230"/>
    <mergeCell ref="C227:D227"/>
    <mergeCell ref="F227:H227"/>
    <mergeCell ref="J227:K227"/>
    <mergeCell ref="N227:P227"/>
    <mergeCell ref="C228:D228"/>
    <mergeCell ref="F228:H228"/>
    <mergeCell ref="J228:K228"/>
    <mergeCell ref="N228:P228"/>
    <mergeCell ref="C225:D225"/>
    <mergeCell ref="F225:H225"/>
    <mergeCell ref="J225:K225"/>
    <mergeCell ref="N225:P225"/>
    <mergeCell ref="C226:D226"/>
    <mergeCell ref="F226:H226"/>
    <mergeCell ref="J226:K226"/>
    <mergeCell ref="N226:P226"/>
    <mergeCell ref="C223:D223"/>
    <mergeCell ref="F223:H223"/>
    <mergeCell ref="J223:K223"/>
    <mergeCell ref="N223:P223"/>
    <mergeCell ref="C224:D224"/>
    <mergeCell ref="F224:H224"/>
    <mergeCell ref="J224:K224"/>
    <mergeCell ref="N224:P224"/>
    <mergeCell ref="C221:D221"/>
    <mergeCell ref="F221:H221"/>
    <mergeCell ref="J221:K221"/>
    <mergeCell ref="N221:P221"/>
    <mergeCell ref="C222:D222"/>
    <mergeCell ref="F222:H222"/>
    <mergeCell ref="J222:K222"/>
    <mergeCell ref="N222:P222"/>
    <mergeCell ref="C219:D219"/>
    <mergeCell ref="F219:H219"/>
    <mergeCell ref="J219:K219"/>
    <mergeCell ref="N219:P219"/>
    <mergeCell ref="C220:D220"/>
    <mergeCell ref="F220:H220"/>
    <mergeCell ref="J220:K220"/>
    <mergeCell ref="N220:P220"/>
    <mergeCell ref="C217:D217"/>
    <mergeCell ref="F217:H217"/>
    <mergeCell ref="J217:K217"/>
    <mergeCell ref="N217:P217"/>
    <mergeCell ref="C218:D218"/>
    <mergeCell ref="F218:H218"/>
    <mergeCell ref="J218:K218"/>
    <mergeCell ref="N218:P218"/>
    <mergeCell ref="C215:D215"/>
    <mergeCell ref="F215:H215"/>
    <mergeCell ref="J215:K215"/>
    <mergeCell ref="N215:P215"/>
    <mergeCell ref="C216:D216"/>
    <mergeCell ref="F216:H216"/>
    <mergeCell ref="J216:K216"/>
    <mergeCell ref="N216:P216"/>
    <mergeCell ref="C213:D213"/>
    <mergeCell ref="F213:H213"/>
    <mergeCell ref="J213:K213"/>
    <mergeCell ref="N213:P213"/>
    <mergeCell ref="C214:D214"/>
    <mergeCell ref="F214:H214"/>
    <mergeCell ref="J214:K214"/>
    <mergeCell ref="N214:P214"/>
    <mergeCell ref="C211:D211"/>
    <mergeCell ref="F211:H211"/>
    <mergeCell ref="J211:K211"/>
    <mergeCell ref="N211:P211"/>
    <mergeCell ref="C212:D212"/>
    <mergeCell ref="F212:H212"/>
    <mergeCell ref="J212:K212"/>
    <mergeCell ref="N212:P212"/>
    <mergeCell ref="C209:D209"/>
    <mergeCell ref="F209:H209"/>
    <mergeCell ref="J209:K209"/>
    <mergeCell ref="N209:P209"/>
    <mergeCell ref="C210:D210"/>
    <mergeCell ref="F210:H210"/>
    <mergeCell ref="J210:K210"/>
    <mergeCell ref="N210:P210"/>
    <mergeCell ref="C207:D207"/>
    <mergeCell ref="F207:H207"/>
    <mergeCell ref="J207:K207"/>
    <mergeCell ref="N207:P207"/>
    <mergeCell ref="C208:D208"/>
    <mergeCell ref="F208:H208"/>
    <mergeCell ref="J208:K208"/>
    <mergeCell ref="N208:P208"/>
    <mergeCell ref="C205:D205"/>
    <mergeCell ref="F205:H205"/>
    <mergeCell ref="J205:K205"/>
    <mergeCell ref="N205:P205"/>
    <mergeCell ref="C206:D206"/>
    <mergeCell ref="F206:H206"/>
    <mergeCell ref="J206:K206"/>
    <mergeCell ref="N206:P206"/>
    <mergeCell ref="C203:D203"/>
    <mergeCell ref="F203:H203"/>
    <mergeCell ref="J203:K203"/>
    <mergeCell ref="N203:P203"/>
    <mergeCell ref="C204:D204"/>
    <mergeCell ref="F204:H204"/>
    <mergeCell ref="J204:K204"/>
    <mergeCell ref="N204:P204"/>
    <mergeCell ref="C201:D201"/>
    <mergeCell ref="F201:H201"/>
    <mergeCell ref="J201:K201"/>
    <mergeCell ref="N201:P201"/>
    <mergeCell ref="C202:D202"/>
    <mergeCell ref="F202:H202"/>
    <mergeCell ref="J202:K202"/>
    <mergeCell ref="N202:P202"/>
    <mergeCell ref="C199:D199"/>
    <mergeCell ref="F199:H199"/>
    <mergeCell ref="J199:K199"/>
    <mergeCell ref="N199:P199"/>
    <mergeCell ref="C200:D200"/>
    <mergeCell ref="F200:H200"/>
    <mergeCell ref="J200:K200"/>
    <mergeCell ref="N200:P200"/>
    <mergeCell ref="C197:D197"/>
    <mergeCell ref="F197:H197"/>
    <mergeCell ref="J197:K197"/>
    <mergeCell ref="N197:P197"/>
    <mergeCell ref="C198:D198"/>
    <mergeCell ref="F198:H198"/>
    <mergeCell ref="J198:K198"/>
    <mergeCell ref="N198:P198"/>
    <mergeCell ref="C195:D195"/>
    <mergeCell ref="F195:H195"/>
    <mergeCell ref="J195:K195"/>
    <mergeCell ref="N195:P195"/>
    <mergeCell ref="C196:D196"/>
    <mergeCell ref="F196:H196"/>
    <mergeCell ref="J196:K196"/>
    <mergeCell ref="N196:P196"/>
    <mergeCell ref="C193:D193"/>
    <mergeCell ref="F193:H193"/>
    <mergeCell ref="J193:K193"/>
    <mergeCell ref="N193:P193"/>
    <mergeCell ref="C194:D194"/>
    <mergeCell ref="F194:H194"/>
    <mergeCell ref="J194:K194"/>
    <mergeCell ref="N194:P194"/>
    <mergeCell ref="C191:D191"/>
    <mergeCell ref="F191:H191"/>
    <mergeCell ref="J191:K191"/>
    <mergeCell ref="N191:P191"/>
    <mergeCell ref="C192:D192"/>
    <mergeCell ref="F192:H192"/>
    <mergeCell ref="J192:K192"/>
    <mergeCell ref="N192:P192"/>
    <mergeCell ref="C189:D189"/>
    <mergeCell ref="F189:H189"/>
    <mergeCell ref="J189:K189"/>
    <mergeCell ref="N189:P189"/>
    <mergeCell ref="C190:D190"/>
    <mergeCell ref="F190:H190"/>
    <mergeCell ref="J190:K190"/>
    <mergeCell ref="N190:P190"/>
    <mergeCell ref="C187:D187"/>
    <mergeCell ref="F187:H187"/>
    <mergeCell ref="J187:K187"/>
    <mergeCell ref="N187:P187"/>
    <mergeCell ref="C188:D188"/>
    <mergeCell ref="F188:H188"/>
    <mergeCell ref="J188:K188"/>
    <mergeCell ref="N188:P188"/>
    <mergeCell ref="C185:D185"/>
    <mergeCell ref="F185:H185"/>
    <mergeCell ref="J185:K185"/>
    <mergeCell ref="N185:P185"/>
    <mergeCell ref="C186:D186"/>
    <mergeCell ref="F186:H186"/>
    <mergeCell ref="J186:K186"/>
    <mergeCell ref="N186:P186"/>
    <mergeCell ref="C183:D183"/>
    <mergeCell ref="F183:H183"/>
    <mergeCell ref="J183:K183"/>
    <mergeCell ref="N183:P183"/>
    <mergeCell ref="C184:D184"/>
    <mergeCell ref="F184:H184"/>
    <mergeCell ref="J184:K184"/>
    <mergeCell ref="N184:P184"/>
    <mergeCell ref="C181:D181"/>
    <mergeCell ref="F181:H181"/>
    <mergeCell ref="J181:K181"/>
    <mergeCell ref="N181:P181"/>
    <mergeCell ref="C182:D182"/>
    <mergeCell ref="F182:H182"/>
    <mergeCell ref="J182:K182"/>
    <mergeCell ref="N182:P182"/>
    <mergeCell ref="C179:D179"/>
    <mergeCell ref="F179:H179"/>
    <mergeCell ref="J179:K179"/>
    <mergeCell ref="N179:P179"/>
    <mergeCell ref="C180:D180"/>
    <mergeCell ref="F180:H180"/>
    <mergeCell ref="J180:K180"/>
    <mergeCell ref="N180:P180"/>
    <mergeCell ref="C177:D177"/>
    <mergeCell ref="F177:H177"/>
    <mergeCell ref="J177:K177"/>
    <mergeCell ref="N177:P177"/>
    <mergeCell ref="C178:D178"/>
    <mergeCell ref="F178:H178"/>
    <mergeCell ref="J178:K178"/>
    <mergeCell ref="N178:P178"/>
    <mergeCell ref="C175:D175"/>
    <mergeCell ref="F175:H175"/>
    <mergeCell ref="J175:K175"/>
    <mergeCell ref="N175:P175"/>
    <mergeCell ref="C176:D176"/>
    <mergeCell ref="F176:H176"/>
    <mergeCell ref="J176:K176"/>
    <mergeCell ref="N176:P176"/>
    <mergeCell ref="C173:D173"/>
    <mergeCell ref="F173:H173"/>
    <mergeCell ref="J173:K173"/>
    <mergeCell ref="N173:P173"/>
    <mergeCell ref="C174:D174"/>
    <mergeCell ref="F174:H174"/>
    <mergeCell ref="J174:K174"/>
    <mergeCell ref="N174:P174"/>
    <mergeCell ref="C171:D171"/>
    <mergeCell ref="F171:H171"/>
    <mergeCell ref="J171:K171"/>
    <mergeCell ref="N171:P171"/>
    <mergeCell ref="C172:D172"/>
    <mergeCell ref="F172:H172"/>
    <mergeCell ref="J172:K172"/>
    <mergeCell ref="N172:P172"/>
    <mergeCell ref="C169:D169"/>
    <mergeCell ref="F169:H169"/>
    <mergeCell ref="J169:K169"/>
    <mergeCell ref="N169:P169"/>
    <mergeCell ref="C170:D170"/>
    <mergeCell ref="F170:H170"/>
    <mergeCell ref="J170:K170"/>
    <mergeCell ref="N170:P170"/>
    <mergeCell ref="C167:D167"/>
    <mergeCell ref="F167:H167"/>
    <mergeCell ref="J167:K167"/>
    <mergeCell ref="N167:P167"/>
    <mergeCell ref="C168:D168"/>
    <mergeCell ref="F168:H168"/>
    <mergeCell ref="J168:K168"/>
    <mergeCell ref="N168:P168"/>
    <mergeCell ref="C165:D165"/>
    <mergeCell ref="F165:H165"/>
    <mergeCell ref="J165:K165"/>
    <mergeCell ref="N165:P165"/>
    <mergeCell ref="C166:D166"/>
    <mergeCell ref="F166:H166"/>
    <mergeCell ref="J166:K166"/>
    <mergeCell ref="N166:P166"/>
    <mergeCell ref="C163:D163"/>
    <mergeCell ref="F163:H163"/>
    <mergeCell ref="J163:K163"/>
    <mergeCell ref="N163:P163"/>
    <mergeCell ref="C164:D164"/>
    <mergeCell ref="F164:H164"/>
    <mergeCell ref="J164:K164"/>
    <mergeCell ref="N164:P164"/>
    <mergeCell ref="C161:D161"/>
    <mergeCell ref="F161:H161"/>
    <mergeCell ref="J161:K161"/>
    <mergeCell ref="N161:P161"/>
    <mergeCell ref="C162:D162"/>
    <mergeCell ref="F162:H162"/>
    <mergeCell ref="J162:K162"/>
    <mergeCell ref="N162:P162"/>
    <mergeCell ref="C159:D159"/>
    <mergeCell ref="F159:H159"/>
    <mergeCell ref="J159:K159"/>
    <mergeCell ref="N159:P159"/>
    <mergeCell ref="C160:D160"/>
    <mergeCell ref="F160:H160"/>
    <mergeCell ref="J160:K160"/>
    <mergeCell ref="N160:P160"/>
    <mergeCell ref="C157:D157"/>
    <mergeCell ref="F157:H157"/>
    <mergeCell ref="J157:K157"/>
    <mergeCell ref="N157:P157"/>
    <mergeCell ref="C158:D158"/>
    <mergeCell ref="F158:H158"/>
    <mergeCell ref="J158:K158"/>
    <mergeCell ref="N158:P158"/>
    <mergeCell ref="C155:D155"/>
    <mergeCell ref="F155:H155"/>
    <mergeCell ref="J155:K155"/>
    <mergeCell ref="N155:P155"/>
    <mergeCell ref="C156:D156"/>
    <mergeCell ref="F156:H156"/>
    <mergeCell ref="J156:K156"/>
    <mergeCell ref="N156:P156"/>
    <mergeCell ref="C153:D153"/>
    <mergeCell ref="F153:H153"/>
    <mergeCell ref="J153:K153"/>
    <mergeCell ref="N153:P153"/>
    <mergeCell ref="C154:D154"/>
    <mergeCell ref="F154:H154"/>
    <mergeCell ref="J154:K154"/>
    <mergeCell ref="N154:P154"/>
    <mergeCell ref="C151:D151"/>
    <mergeCell ref="F151:H151"/>
    <mergeCell ref="J151:K151"/>
    <mergeCell ref="N151:P151"/>
    <mergeCell ref="C152:D152"/>
    <mergeCell ref="F152:H152"/>
    <mergeCell ref="J152:K152"/>
    <mergeCell ref="N152:P152"/>
    <mergeCell ref="C149:D149"/>
    <mergeCell ref="F149:H149"/>
    <mergeCell ref="J149:K149"/>
    <mergeCell ref="N149:P149"/>
    <mergeCell ref="C150:D150"/>
    <mergeCell ref="F150:H150"/>
    <mergeCell ref="J150:K150"/>
    <mergeCell ref="N150:P150"/>
    <mergeCell ref="C147:D147"/>
    <mergeCell ref="F147:H147"/>
    <mergeCell ref="J147:K147"/>
    <mergeCell ref="N147:P147"/>
    <mergeCell ref="C148:D148"/>
    <mergeCell ref="F148:H148"/>
    <mergeCell ref="J148:K148"/>
    <mergeCell ref="N148:P148"/>
    <mergeCell ref="C145:D145"/>
    <mergeCell ref="F145:H145"/>
    <mergeCell ref="J145:K145"/>
    <mergeCell ref="N145:P145"/>
    <mergeCell ref="C146:D146"/>
    <mergeCell ref="F146:H146"/>
    <mergeCell ref="J146:K146"/>
    <mergeCell ref="N146:P146"/>
    <mergeCell ref="C143:D143"/>
    <mergeCell ref="F143:H143"/>
    <mergeCell ref="J143:K143"/>
    <mergeCell ref="N143:P143"/>
    <mergeCell ref="C144:D144"/>
    <mergeCell ref="F144:H144"/>
    <mergeCell ref="J144:K144"/>
    <mergeCell ref="N144:P144"/>
    <mergeCell ref="C141:D141"/>
    <mergeCell ref="F141:H141"/>
    <mergeCell ref="J141:K141"/>
    <mergeCell ref="N141:P141"/>
    <mergeCell ref="C142:D142"/>
    <mergeCell ref="F142:H142"/>
    <mergeCell ref="J142:K142"/>
    <mergeCell ref="N142:P142"/>
    <mergeCell ref="C139:D139"/>
    <mergeCell ref="F139:H139"/>
    <mergeCell ref="J139:K139"/>
    <mergeCell ref="N139:P139"/>
    <mergeCell ref="C140:D140"/>
    <mergeCell ref="F140:H140"/>
    <mergeCell ref="J140:K140"/>
    <mergeCell ref="N140:P140"/>
    <mergeCell ref="C137:D137"/>
    <mergeCell ref="F137:H137"/>
    <mergeCell ref="J137:K137"/>
    <mergeCell ref="N137:P137"/>
    <mergeCell ref="C138:D138"/>
    <mergeCell ref="F138:H138"/>
    <mergeCell ref="J138:K138"/>
    <mergeCell ref="N138:P138"/>
    <mergeCell ref="C135:D135"/>
    <mergeCell ref="F135:H135"/>
    <mergeCell ref="J135:K135"/>
    <mergeCell ref="N135:P135"/>
    <mergeCell ref="C136:D136"/>
    <mergeCell ref="F136:H136"/>
    <mergeCell ref="J136:K136"/>
    <mergeCell ref="N136:P136"/>
    <mergeCell ref="C133:D133"/>
    <mergeCell ref="F133:H133"/>
    <mergeCell ref="J133:K133"/>
    <mergeCell ref="N133:P133"/>
    <mergeCell ref="C134:D134"/>
    <mergeCell ref="F134:H134"/>
    <mergeCell ref="J134:K134"/>
    <mergeCell ref="N134:P134"/>
    <mergeCell ref="C131:D131"/>
    <mergeCell ref="F131:H131"/>
    <mergeCell ref="J131:K131"/>
    <mergeCell ref="N131:P131"/>
    <mergeCell ref="C132:D132"/>
    <mergeCell ref="F132:H132"/>
    <mergeCell ref="J132:K132"/>
    <mergeCell ref="N132:P132"/>
    <mergeCell ref="C129:D129"/>
    <mergeCell ref="F129:H129"/>
    <mergeCell ref="J129:K129"/>
    <mergeCell ref="N129:P129"/>
    <mergeCell ref="C130:D130"/>
    <mergeCell ref="F130:H130"/>
    <mergeCell ref="J130:K130"/>
    <mergeCell ref="N130:P130"/>
    <mergeCell ref="C127:D127"/>
    <mergeCell ref="F127:H127"/>
    <mergeCell ref="J127:K127"/>
    <mergeCell ref="N127:P127"/>
    <mergeCell ref="C128:D128"/>
    <mergeCell ref="F128:H128"/>
    <mergeCell ref="J128:K128"/>
    <mergeCell ref="N128:P128"/>
    <mergeCell ref="C125:D125"/>
    <mergeCell ref="F125:H125"/>
    <mergeCell ref="J125:K125"/>
    <mergeCell ref="N125:P125"/>
    <mergeCell ref="C126:D126"/>
    <mergeCell ref="F126:H126"/>
    <mergeCell ref="J126:K126"/>
    <mergeCell ref="N126:P126"/>
    <mergeCell ref="C123:D123"/>
    <mergeCell ref="F123:H123"/>
    <mergeCell ref="J123:K123"/>
    <mergeCell ref="N123:P123"/>
    <mergeCell ref="C124:D124"/>
    <mergeCell ref="F124:H124"/>
    <mergeCell ref="J124:K124"/>
    <mergeCell ref="N124:P124"/>
    <mergeCell ref="C121:D121"/>
    <mergeCell ref="F121:H121"/>
    <mergeCell ref="J121:K121"/>
    <mergeCell ref="N121:P121"/>
    <mergeCell ref="C122:D122"/>
    <mergeCell ref="F122:H122"/>
    <mergeCell ref="J122:K122"/>
    <mergeCell ref="N122:P122"/>
    <mergeCell ref="C119:D119"/>
    <mergeCell ref="F119:H119"/>
    <mergeCell ref="J119:K119"/>
    <mergeCell ref="N119:P119"/>
    <mergeCell ref="C120:D120"/>
    <mergeCell ref="F120:H120"/>
    <mergeCell ref="J120:K120"/>
    <mergeCell ref="N120:P120"/>
    <mergeCell ref="C117:D117"/>
    <mergeCell ref="F117:H117"/>
    <mergeCell ref="J117:K117"/>
    <mergeCell ref="N117:P117"/>
    <mergeCell ref="C118:D118"/>
    <mergeCell ref="F118:H118"/>
    <mergeCell ref="J118:K118"/>
    <mergeCell ref="N118:P118"/>
    <mergeCell ref="C115:D115"/>
    <mergeCell ref="F115:H115"/>
    <mergeCell ref="J115:K115"/>
    <mergeCell ref="N115:P115"/>
    <mergeCell ref="C116:D116"/>
    <mergeCell ref="F116:H116"/>
    <mergeCell ref="J116:K116"/>
    <mergeCell ref="N116:P116"/>
    <mergeCell ref="C113:D113"/>
    <mergeCell ref="F113:H113"/>
    <mergeCell ref="J113:K113"/>
    <mergeCell ref="N113:P113"/>
    <mergeCell ref="C114:D114"/>
    <mergeCell ref="F114:H114"/>
    <mergeCell ref="J114:K114"/>
    <mergeCell ref="N114:P114"/>
    <mergeCell ref="C111:D111"/>
    <mergeCell ref="F111:H111"/>
    <mergeCell ref="J111:K111"/>
    <mergeCell ref="N111:P111"/>
    <mergeCell ref="C112:D112"/>
    <mergeCell ref="F112:H112"/>
    <mergeCell ref="J112:K112"/>
    <mergeCell ref="N112:P112"/>
    <mergeCell ref="C109:D109"/>
    <mergeCell ref="F109:H109"/>
    <mergeCell ref="J109:K109"/>
    <mergeCell ref="N109:P109"/>
    <mergeCell ref="C110:D110"/>
    <mergeCell ref="F110:H110"/>
    <mergeCell ref="J110:K110"/>
    <mergeCell ref="N110:P110"/>
    <mergeCell ref="C107:D107"/>
    <mergeCell ref="F107:H107"/>
    <mergeCell ref="J107:K107"/>
    <mergeCell ref="N107:P107"/>
    <mergeCell ref="C108:D108"/>
    <mergeCell ref="F108:H108"/>
    <mergeCell ref="J108:K108"/>
    <mergeCell ref="N108:P108"/>
    <mergeCell ref="C105:D105"/>
    <mergeCell ref="F105:H105"/>
    <mergeCell ref="J105:K105"/>
    <mergeCell ref="N105:P105"/>
    <mergeCell ref="C106:D106"/>
    <mergeCell ref="F106:H106"/>
    <mergeCell ref="J106:K106"/>
    <mergeCell ref="N106:P106"/>
    <mergeCell ref="C103:D103"/>
    <mergeCell ref="F103:H103"/>
    <mergeCell ref="J103:K103"/>
    <mergeCell ref="N103:P103"/>
    <mergeCell ref="C104:D104"/>
    <mergeCell ref="F104:H104"/>
    <mergeCell ref="J104:K104"/>
    <mergeCell ref="N104:P104"/>
    <mergeCell ref="C101:D101"/>
    <mergeCell ref="F101:H101"/>
    <mergeCell ref="J101:K101"/>
    <mergeCell ref="N101:P101"/>
    <mergeCell ref="C102:D102"/>
    <mergeCell ref="F102:H102"/>
    <mergeCell ref="J102:K102"/>
    <mergeCell ref="N102:P102"/>
    <mergeCell ref="C99:D99"/>
    <mergeCell ref="F99:H99"/>
    <mergeCell ref="J99:K99"/>
    <mergeCell ref="N99:P99"/>
    <mergeCell ref="C100:D100"/>
    <mergeCell ref="F100:H100"/>
    <mergeCell ref="J100:K100"/>
    <mergeCell ref="N100:P100"/>
    <mergeCell ref="C97:D97"/>
    <mergeCell ref="F97:H97"/>
    <mergeCell ref="J97:K97"/>
    <mergeCell ref="N97:P97"/>
    <mergeCell ref="C98:D98"/>
    <mergeCell ref="F98:H98"/>
    <mergeCell ref="J98:K98"/>
    <mergeCell ref="N98:P98"/>
    <mergeCell ref="C95:D95"/>
    <mergeCell ref="F95:H95"/>
    <mergeCell ref="J95:K95"/>
    <mergeCell ref="N95:P95"/>
    <mergeCell ref="C96:D96"/>
    <mergeCell ref="F96:H96"/>
    <mergeCell ref="J96:K96"/>
    <mergeCell ref="N96:P96"/>
    <mergeCell ref="C93:D93"/>
    <mergeCell ref="F93:H93"/>
    <mergeCell ref="J93:K93"/>
    <mergeCell ref="N93:P93"/>
    <mergeCell ref="C94:D94"/>
    <mergeCell ref="F94:H94"/>
    <mergeCell ref="J94:K94"/>
    <mergeCell ref="N94:P94"/>
    <mergeCell ref="C91:D91"/>
    <mergeCell ref="F91:H91"/>
    <mergeCell ref="J91:K91"/>
    <mergeCell ref="N91:P91"/>
    <mergeCell ref="C92:D92"/>
    <mergeCell ref="F92:H92"/>
    <mergeCell ref="J92:K92"/>
    <mergeCell ref="N92:P92"/>
    <mergeCell ref="C89:D89"/>
    <mergeCell ref="F89:H89"/>
    <mergeCell ref="J89:K89"/>
    <mergeCell ref="N89:P89"/>
    <mergeCell ref="C90:D90"/>
    <mergeCell ref="F90:H90"/>
    <mergeCell ref="J90:K90"/>
    <mergeCell ref="N90:P90"/>
    <mergeCell ref="C87:D87"/>
    <mergeCell ref="F87:H87"/>
    <mergeCell ref="J87:K87"/>
    <mergeCell ref="N87:P87"/>
    <mergeCell ref="C88:D88"/>
    <mergeCell ref="F88:H88"/>
    <mergeCell ref="J88:K88"/>
    <mergeCell ref="N88:P88"/>
    <mergeCell ref="C85:D85"/>
    <mergeCell ref="F85:H85"/>
    <mergeCell ref="J85:K85"/>
    <mergeCell ref="N85:P85"/>
    <mergeCell ref="C86:D86"/>
    <mergeCell ref="F86:H86"/>
    <mergeCell ref="J86:K86"/>
    <mergeCell ref="N86:P86"/>
    <mergeCell ref="C83:D83"/>
    <mergeCell ref="F83:H83"/>
    <mergeCell ref="J83:K83"/>
    <mergeCell ref="N83:P83"/>
    <mergeCell ref="C84:D84"/>
    <mergeCell ref="F84:H84"/>
    <mergeCell ref="J84:K84"/>
    <mergeCell ref="N84:P84"/>
    <mergeCell ref="C81:D81"/>
    <mergeCell ref="F81:H81"/>
    <mergeCell ref="J81:K81"/>
    <mergeCell ref="N81:P81"/>
    <mergeCell ref="C82:D82"/>
    <mergeCell ref="F82:H82"/>
    <mergeCell ref="J82:K82"/>
    <mergeCell ref="N82:P82"/>
    <mergeCell ref="C79:D79"/>
    <mergeCell ref="F79:H79"/>
    <mergeCell ref="J79:K79"/>
    <mergeCell ref="N79:P79"/>
    <mergeCell ref="C80:D80"/>
    <mergeCell ref="F80:H80"/>
    <mergeCell ref="J80:K80"/>
    <mergeCell ref="N80:P80"/>
    <mergeCell ref="C77:D77"/>
    <mergeCell ref="F77:H77"/>
    <mergeCell ref="J77:K77"/>
    <mergeCell ref="N77:P77"/>
    <mergeCell ref="C78:D78"/>
    <mergeCell ref="F78:H78"/>
    <mergeCell ref="J78:K78"/>
    <mergeCell ref="N78:P78"/>
    <mergeCell ref="C75:D75"/>
    <mergeCell ref="F75:H75"/>
    <mergeCell ref="J75:K75"/>
    <mergeCell ref="N75:P75"/>
    <mergeCell ref="C76:D76"/>
    <mergeCell ref="F76:H76"/>
    <mergeCell ref="J76:K76"/>
    <mergeCell ref="N76:P76"/>
    <mergeCell ref="C73:D73"/>
    <mergeCell ref="F73:H73"/>
    <mergeCell ref="J73:K73"/>
    <mergeCell ref="N73:P73"/>
    <mergeCell ref="C74:D74"/>
    <mergeCell ref="F74:H74"/>
    <mergeCell ref="J74:K74"/>
    <mergeCell ref="N74:P74"/>
    <mergeCell ref="C71:D71"/>
    <mergeCell ref="F71:H71"/>
    <mergeCell ref="J71:K71"/>
    <mergeCell ref="N71:P71"/>
    <mergeCell ref="C72:D72"/>
    <mergeCell ref="F72:H72"/>
    <mergeCell ref="J72:K72"/>
    <mergeCell ref="N72:P72"/>
    <mergeCell ref="C69:D69"/>
    <mergeCell ref="F69:H69"/>
    <mergeCell ref="J69:K69"/>
    <mergeCell ref="N69:P69"/>
    <mergeCell ref="C70:D70"/>
    <mergeCell ref="F70:H70"/>
    <mergeCell ref="J70:K70"/>
    <mergeCell ref="N70:P70"/>
    <mergeCell ref="C67:D67"/>
    <mergeCell ref="F67:H67"/>
    <mergeCell ref="J67:K67"/>
    <mergeCell ref="N67:P67"/>
    <mergeCell ref="C68:D68"/>
    <mergeCell ref="F68:H68"/>
    <mergeCell ref="J68:K68"/>
    <mergeCell ref="N68:P68"/>
    <mergeCell ref="C65:D65"/>
    <mergeCell ref="F65:H65"/>
    <mergeCell ref="J65:K65"/>
    <mergeCell ref="N65:P65"/>
    <mergeCell ref="C66:D66"/>
    <mergeCell ref="F66:H66"/>
    <mergeCell ref="J66:K66"/>
    <mergeCell ref="N66:P66"/>
    <mergeCell ref="C63:D63"/>
    <mergeCell ref="F63:H63"/>
    <mergeCell ref="J63:K63"/>
    <mergeCell ref="N63:P63"/>
    <mergeCell ref="C64:D64"/>
    <mergeCell ref="F64:H64"/>
    <mergeCell ref="J64:K64"/>
    <mergeCell ref="N64:P64"/>
    <mergeCell ref="C61:D61"/>
    <mergeCell ref="F61:H61"/>
    <mergeCell ref="J61:K61"/>
    <mergeCell ref="N61:P61"/>
    <mergeCell ref="C62:D62"/>
    <mergeCell ref="F62:H62"/>
    <mergeCell ref="J62:K62"/>
    <mergeCell ref="N62:P62"/>
    <mergeCell ref="C59:D59"/>
    <mergeCell ref="F59:H59"/>
    <mergeCell ref="J59:K59"/>
    <mergeCell ref="N59:P59"/>
    <mergeCell ref="C60:D60"/>
    <mergeCell ref="F60:H60"/>
    <mergeCell ref="J60:K60"/>
    <mergeCell ref="N60:P60"/>
    <mergeCell ref="C57:D57"/>
    <mergeCell ref="F57:H57"/>
    <mergeCell ref="J57:K57"/>
    <mergeCell ref="N57:P57"/>
    <mergeCell ref="C58:D58"/>
    <mergeCell ref="F58:H58"/>
    <mergeCell ref="J58:K58"/>
    <mergeCell ref="N58:P58"/>
    <mergeCell ref="C55:D55"/>
    <mergeCell ref="F55:H55"/>
    <mergeCell ref="J55:K55"/>
    <mergeCell ref="N55:P55"/>
    <mergeCell ref="C56:D56"/>
    <mergeCell ref="F56:H56"/>
    <mergeCell ref="J56:K56"/>
    <mergeCell ref="N56:P56"/>
    <mergeCell ref="C53:D53"/>
    <mergeCell ref="F53:H53"/>
    <mergeCell ref="J53:K53"/>
    <mergeCell ref="N53:P53"/>
    <mergeCell ref="C54:D54"/>
    <mergeCell ref="F54:H54"/>
    <mergeCell ref="J54:K54"/>
    <mergeCell ref="N54:P54"/>
    <mergeCell ref="C51:D51"/>
    <mergeCell ref="F51:H51"/>
    <mergeCell ref="J51:K51"/>
    <mergeCell ref="N51:P51"/>
    <mergeCell ref="C52:D52"/>
    <mergeCell ref="F52:H52"/>
    <mergeCell ref="J52:K52"/>
    <mergeCell ref="N52:P52"/>
    <mergeCell ref="C49:D49"/>
    <mergeCell ref="F49:H49"/>
    <mergeCell ref="J49:K49"/>
    <mergeCell ref="N49:P49"/>
    <mergeCell ref="C50:D50"/>
    <mergeCell ref="F50:H50"/>
    <mergeCell ref="J50:K50"/>
    <mergeCell ref="N50:P50"/>
    <mergeCell ref="C47:D47"/>
    <mergeCell ref="F47:H47"/>
    <mergeCell ref="J47:K47"/>
    <mergeCell ref="N47:P47"/>
    <mergeCell ref="C48:D48"/>
    <mergeCell ref="F48:H48"/>
    <mergeCell ref="J48:K48"/>
    <mergeCell ref="N48:P48"/>
    <mergeCell ref="C45:D45"/>
    <mergeCell ref="F45:H45"/>
    <mergeCell ref="J45:K45"/>
    <mergeCell ref="N45:P45"/>
    <mergeCell ref="C46:D46"/>
    <mergeCell ref="F46:H46"/>
    <mergeCell ref="J46:K46"/>
    <mergeCell ref="N46:P46"/>
    <mergeCell ref="C43:D43"/>
    <mergeCell ref="F43:H43"/>
    <mergeCell ref="J43:K43"/>
    <mergeCell ref="N43:P43"/>
    <mergeCell ref="C44:D44"/>
    <mergeCell ref="F44:H44"/>
    <mergeCell ref="J44:K44"/>
    <mergeCell ref="N44:P44"/>
    <mergeCell ref="C41:D41"/>
    <mergeCell ref="F41:H41"/>
    <mergeCell ref="J41:K41"/>
    <mergeCell ref="N41:P41"/>
    <mergeCell ref="C42:D42"/>
    <mergeCell ref="F42:H42"/>
    <mergeCell ref="J42:K42"/>
    <mergeCell ref="N42:P42"/>
    <mergeCell ref="C39:D39"/>
    <mergeCell ref="F39:H39"/>
    <mergeCell ref="J39:K39"/>
    <mergeCell ref="N39:P39"/>
    <mergeCell ref="C40:D40"/>
    <mergeCell ref="F40:H40"/>
    <mergeCell ref="J40:K40"/>
    <mergeCell ref="N40:P40"/>
    <mergeCell ref="C37:D37"/>
    <mergeCell ref="F37:H37"/>
    <mergeCell ref="J37:K37"/>
    <mergeCell ref="N37:P37"/>
    <mergeCell ref="C38:D38"/>
    <mergeCell ref="F38:H38"/>
    <mergeCell ref="J38:K38"/>
    <mergeCell ref="N38:P38"/>
    <mergeCell ref="C35:D35"/>
    <mergeCell ref="F35:H35"/>
    <mergeCell ref="J35:K35"/>
    <mergeCell ref="N35:P35"/>
    <mergeCell ref="C36:D36"/>
    <mergeCell ref="F36:H36"/>
    <mergeCell ref="J36:K36"/>
    <mergeCell ref="N36:P36"/>
    <mergeCell ref="C33:D33"/>
    <mergeCell ref="F33:H33"/>
    <mergeCell ref="J33:K33"/>
    <mergeCell ref="N33:P33"/>
    <mergeCell ref="C34:D34"/>
    <mergeCell ref="F34:H34"/>
    <mergeCell ref="J34:K34"/>
    <mergeCell ref="N34:P34"/>
    <mergeCell ref="C31:D31"/>
    <mergeCell ref="F31:H31"/>
    <mergeCell ref="J31:K31"/>
    <mergeCell ref="N31:P31"/>
    <mergeCell ref="C32:D32"/>
    <mergeCell ref="F32:H32"/>
    <mergeCell ref="J32:K32"/>
    <mergeCell ref="N32:P32"/>
    <mergeCell ref="C29:D29"/>
    <mergeCell ref="F29:H29"/>
    <mergeCell ref="J29:K29"/>
    <mergeCell ref="N29:P29"/>
    <mergeCell ref="C30:D30"/>
    <mergeCell ref="F30:H30"/>
    <mergeCell ref="J30:K30"/>
    <mergeCell ref="N30:P30"/>
    <mergeCell ref="C27:D27"/>
    <mergeCell ref="F27:H27"/>
    <mergeCell ref="J27:K27"/>
    <mergeCell ref="N27:P27"/>
    <mergeCell ref="C28:D28"/>
    <mergeCell ref="F28:H28"/>
    <mergeCell ref="J28:K28"/>
    <mergeCell ref="N28:P28"/>
    <mergeCell ref="C25:D25"/>
    <mergeCell ref="F25:H25"/>
    <mergeCell ref="J25:K25"/>
    <mergeCell ref="N25:P25"/>
    <mergeCell ref="C26:D26"/>
    <mergeCell ref="F26:H26"/>
    <mergeCell ref="J26:K26"/>
    <mergeCell ref="N26:P26"/>
    <mergeCell ref="C23:D23"/>
    <mergeCell ref="F23:H23"/>
    <mergeCell ref="J23:K23"/>
    <mergeCell ref="N23:P23"/>
    <mergeCell ref="C24:D24"/>
    <mergeCell ref="F24:H24"/>
    <mergeCell ref="J24:K24"/>
    <mergeCell ref="N24:P24"/>
    <mergeCell ref="C21:D21"/>
    <mergeCell ref="F21:H21"/>
    <mergeCell ref="J21:K21"/>
    <mergeCell ref="N21:P21"/>
    <mergeCell ref="C22:D22"/>
    <mergeCell ref="F22:H22"/>
    <mergeCell ref="J22:K22"/>
    <mergeCell ref="N22:P22"/>
    <mergeCell ref="C19:D19"/>
    <mergeCell ref="F19:H19"/>
    <mergeCell ref="J19:K19"/>
    <mergeCell ref="N19:P19"/>
    <mergeCell ref="C20:D20"/>
    <mergeCell ref="F20:H20"/>
    <mergeCell ref="J20:K20"/>
    <mergeCell ref="N20:P20"/>
    <mergeCell ref="C17:D17"/>
    <mergeCell ref="F17:H17"/>
    <mergeCell ref="J17:K17"/>
    <mergeCell ref="N17:P17"/>
    <mergeCell ref="C18:D18"/>
    <mergeCell ref="F18:H18"/>
    <mergeCell ref="J18:K18"/>
    <mergeCell ref="N18:P18"/>
    <mergeCell ref="C15:D15"/>
    <mergeCell ref="F15:H15"/>
    <mergeCell ref="J15:K15"/>
    <mergeCell ref="N15:P15"/>
    <mergeCell ref="C16:D16"/>
    <mergeCell ref="F16:H16"/>
    <mergeCell ref="J16:K16"/>
    <mergeCell ref="N16:P16"/>
    <mergeCell ref="C13:D13"/>
    <mergeCell ref="F13:H13"/>
    <mergeCell ref="J13:K13"/>
    <mergeCell ref="N13:P13"/>
    <mergeCell ref="C14:D14"/>
    <mergeCell ref="F14:H14"/>
    <mergeCell ref="J14:K14"/>
    <mergeCell ref="N14:P14"/>
    <mergeCell ref="C11:D11"/>
    <mergeCell ref="F11:H11"/>
    <mergeCell ref="J11:K11"/>
    <mergeCell ref="N11:P11"/>
    <mergeCell ref="C12:D12"/>
    <mergeCell ref="F12:H12"/>
    <mergeCell ref="J12:K12"/>
    <mergeCell ref="N12:P12"/>
    <mergeCell ref="C10:D10"/>
    <mergeCell ref="F10:H10"/>
    <mergeCell ref="J10:K10"/>
    <mergeCell ref="N10:P10"/>
    <mergeCell ref="C7:D7"/>
    <mergeCell ref="F7:H7"/>
    <mergeCell ref="J7:K7"/>
    <mergeCell ref="N7:P7"/>
    <mergeCell ref="C8:D8"/>
    <mergeCell ref="F8:H8"/>
    <mergeCell ref="J8:K8"/>
    <mergeCell ref="N8:P8"/>
    <mergeCell ref="C5:D5"/>
    <mergeCell ref="F5:H5"/>
    <mergeCell ref="J5:K5"/>
    <mergeCell ref="N5:P5"/>
    <mergeCell ref="C6:D6"/>
    <mergeCell ref="F6:H6"/>
    <mergeCell ref="J6:K6"/>
    <mergeCell ref="N6:P6"/>
    <mergeCell ref="C3:D3"/>
    <mergeCell ref="F3:H3"/>
    <mergeCell ref="J3:K3"/>
    <mergeCell ref="N3:P3"/>
    <mergeCell ref="C4:D4"/>
    <mergeCell ref="F4:H4"/>
    <mergeCell ref="J4:K4"/>
    <mergeCell ref="N4:P4"/>
    <mergeCell ref="C1:D1"/>
    <mergeCell ref="F1:H1"/>
    <mergeCell ref="J1:K1"/>
    <mergeCell ref="N1:P1"/>
    <mergeCell ref="C2:D2"/>
    <mergeCell ref="F2:H2"/>
    <mergeCell ref="J2:K2"/>
    <mergeCell ref="N2:P2"/>
    <mergeCell ref="C9:D9"/>
    <mergeCell ref="F9:H9"/>
    <mergeCell ref="J9:K9"/>
    <mergeCell ref="N9:P9"/>
  </mergeCells>
  <printOptions horizontalCentered="1"/>
  <pageMargins left="0" right="0" top="0.70866141732283472" bottom="0" header="0.31496062992125984" footer="0.31496062992125984"/>
  <pageSetup paperSize="9" scale="80" orientation="landscape" r:id="rId1"/>
  <headerFooter>
    <oddHeader>&amp;CBUDGET ECONOMICO COSTI 2018 DIPARTIMENTO DI ECONOMIA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X219"/>
  <sheetViews>
    <sheetView tabSelected="1" topLeftCell="B49" workbookViewId="0">
      <selection activeCell="Q49" sqref="Q49"/>
    </sheetView>
  </sheetViews>
  <sheetFormatPr defaultColWidth="9.109375" defaultRowHeight="24.9" customHeight="1"/>
  <cols>
    <col min="1" max="1" width="0" style="140" hidden="1" customWidth="1"/>
    <col min="2" max="2" width="8.5546875" style="140" customWidth="1"/>
    <col min="3" max="3" width="0.109375" style="140" customWidth="1"/>
    <col min="4" max="4" width="16.5546875" style="140" customWidth="1"/>
    <col min="5" max="7" width="9.109375" style="140"/>
    <col min="8" max="8" width="14.5546875" style="140" bestFit="1" customWidth="1"/>
    <col min="9" max="12" width="9.109375" style="140"/>
    <col min="13" max="15" width="0" style="140" hidden="1" customWidth="1"/>
    <col min="16" max="16" width="8.33203125" style="140" hidden="1" customWidth="1"/>
    <col min="17" max="17" width="16.44140625" style="170" bestFit="1" customWidth="1"/>
    <col min="18" max="22" width="14.5546875" style="170" bestFit="1" customWidth="1"/>
    <col min="23" max="256" width="9.109375" style="140"/>
    <col min="257" max="257" width="0" style="140" hidden="1" customWidth="1"/>
    <col min="258" max="258" width="8.5546875" style="140" customWidth="1"/>
    <col min="259" max="259" width="0.109375" style="140" customWidth="1"/>
    <col min="260" max="260" width="16.5546875" style="140" customWidth="1"/>
    <col min="261" max="263" width="9.109375" style="140"/>
    <col min="264" max="264" width="14.5546875" style="140" bestFit="1" customWidth="1"/>
    <col min="265" max="268" width="9.109375" style="140"/>
    <col min="269" max="272" width="0" style="140" hidden="1" customWidth="1"/>
    <col min="273" max="273" width="16.44140625" style="140" bestFit="1" customWidth="1"/>
    <col min="274" max="278" width="14.5546875" style="140" bestFit="1" customWidth="1"/>
    <col min="279" max="512" width="9.109375" style="140"/>
    <col min="513" max="513" width="0" style="140" hidden="1" customWidth="1"/>
    <col min="514" max="514" width="8.5546875" style="140" customWidth="1"/>
    <col min="515" max="515" width="0.109375" style="140" customWidth="1"/>
    <col min="516" max="516" width="16.5546875" style="140" customWidth="1"/>
    <col min="517" max="519" width="9.109375" style="140"/>
    <col min="520" max="520" width="14.5546875" style="140" bestFit="1" customWidth="1"/>
    <col min="521" max="524" width="9.109375" style="140"/>
    <col min="525" max="528" width="0" style="140" hidden="1" customWidth="1"/>
    <col min="529" max="529" width="16.44140625" style="140" bestFit="1" customWidth="1"/>
    <col min="530" max="534" width="14.5546875" style="140" bestFit="1" customWidth="1"/>
    <col min="535" max="768" width="9.109375" style="140"/>
    <col min="769" max="769" width="0" style="140" hidden="1" customWidth="1"/>
    <col min="770" max="770" width="8.5546875" style="140" customWidth="1"/>
    <col min="771" max="771" width="0.109375" style="140" customWidth="1"/>
    <col min="772" max="772" width="16.5546875" style="140" customWidth="1"/>
    <col min="773" max="775" width="9.109375" style="140"/>
    <col min="776" max="776" width="14.5546875" style="140" bestFit="1" customWidth="1"/>
    <col min="777" max="780" width="9.109375" style="140"/>
    <col min="781" max="784" width="0" style="140" hidden="1" customWidth="1"/>
    <col min="785" max="785" width="16.44140625" style="140" bestFit="1" customWidth="1"/>
    <col min="786" max="790" width="14.5546875" style="140" bestFit="1" customWidth="1"/>
    <col min="791" max="1024" width="9.109375" style="140"/>
    <col min="1025" max="1025" width="0" style="140" hidden="1" customWidth="1"/>
    <col min="1026" max="1026" width="8.5546875" style="140" customWidth="1"/>
    <col min="1027" max="1027" width="0.109375" style="140" customWidth="1"/>
    <col min="1028" max="1028" width="16.5546875" style="140" customWidth="1"/>
    <col min="1029" max="1031" width="9.109375" style="140"/>
    <col min="1032" max="1032" width="14.5546875" style="140" bestFit="1" customWidth="1"/>
    <col min="1033" max="1036" width="9.109375" style="140"/>
    <col min="1037" max="1040" width="0" style="140" hidden="1" customWidth="1"/>
    <col min="1041" max="1041" width="16.44140625" style="140" bestFit="1" customWidth="1"/>
    <col min="1042" max="1046" width="14.5546875" style="140" bestFit="1" customWidth="1"/>
    <col min="1047" max="1280" width="9.109375" style="140"/>
    <col min="1281" max="1281" width="0" style="140" hidden="1" customWidth="1"/>
    <col min="1282" max="1282" width="8.5546875" style="140" customWidth="1"/>
    <col min="1283" max="1283" width="0.109375" style="140" customWidth="1"/>
    <col min="1284" max="1284" width="16.5546875" style="140" customWidth="1"/>
    <col min="1285" max="1287" width="9.109375" style="140"/>
    <col min="1288" max="1288" width="14.5546875" style="140" bestFit="1" customWidth="1"/>
    <col min="1289" max="1292" width="9.109375" style="140"/>
    <col min="1293" max="1296" width="0" style="140" hidden="1" customWidth="1"/>
    <col min="1297" max="1297" width="16.44140625" style="140" bestFit="1" customWidth="1"/>
    <col min="1298" max="1302" width="14.5546875" style="140" bestFit="1" customWidth="1"/>
    <col min="1303" max="1536" width="9.109375" style="140"/>
    <col min="1537" max="1537" width="0" style="140" hidden="1" customWidth="1"/>
    <col min="1538" max="1538" width="8.5546875" style="140" customWidth="1"/>
    <col min="1539" max="1539" width="0.109375" style="140" customWidth="1"/>
    <col min="1540" max="1540" width="16.5546875" style="140" customWidth="1"/>
    <col min="1541" max="1543" width="9.109375" style="140"/>
    <col min="1544" max="1544" width="14.5546875" style="140" bestFit="1" customWidth="1"/>
    <col min="1545" max="1548" width="9.109375" style="140"/>
    <col min="1549" max="1552" width="0" style="140" hidden="1" customWidth="1"/>
    <col min="1553" max="1553" width="16.44140625" style="140" bestFit="1" customWidth="1"/>
    <col min="1554" max="1558" width="14.5546875" style="140" bestFit="1" customWidth="1"/>
    <col min="1559" max="1792" width="9.109375" style="140"/>
    <col min="1793" max="1793" width="0" style="140" hidden="1" customWidth="1"/>
    <col min="1794" max="1794" width="8.5546875" style="140" customWidth="1"/>
    <col min="1795" max="1795" width="0.109375" style="140" customWidth="1"/>
    <col min="1796" max="1796" width="16.5546875" style="140" customWidth="1"/>
    <col min="1797" max="1799" width="9.109375" style="140"/>
    <col min="1800" max="1800" width="14.5546875" style="140" bestFit="1" customWidth="1"/>
    <col min="1801" max="1804" width="9.109375" style="140"/>
    <col min="1805" max="1808" width="0" style="140" hidden="1" customWidth="1"/>
    <col min="1809" max="1809" width="16.44140625" style="140" bestFit="1" customWidth="1"/>
    <col min="1810" max="1814" width="14.5546875" style="140" bestFit="1" customWidth="1"/>
    <col min="1815" max="2048" width="9.109375" style="140"/>
    <col min="2049" max="2049" width="0" style="140" hidden="1" customWidth="1"/>
    <col min="2050" max="2050" width="8.5546875" style="140" customWidth="1"/>
    <col min="2051" max="2051" width="0.109375" style="140" customWidth="1"/>
    <col min="2052" max="2052" width="16.5546875" style="140" customWidth="1"/>
    <col min="2053" max="2055" width="9.109375" style="140"/>
    <col min="2056" max="2056" width="14.5546875" style="140" bestFit="1" customWidth="1"/>
    <col min="2057" max="2060" width="9.109375" style="140"/>
    <col min="2061" max="2064" width="0" style="140" hidden="1" customWidth="1"/>
    <col min="2065" max="2065" width="16.44140625" style="140" bestFit="1" customWidth="1"/>
    <col min="2066" max="2070" width="14.5546875" style="140" bestFit="1" customWidth="1"/>
    <col min="2071" max="2304" width="9.109375" style="140"/>
    <col min="2305" max="2305" width="0" style="140" hidden="1" customWidth="1"/>
    <col min="2306" max="2306" width="8.5546875" style="140" customWidth="1"/>
    <col min="2307" max="2307" width="0.109375" style="140" customWidth="1"/>
    <col min="2308" max="2308" width="16.5546875" style="140" customWidth="1"/>
    <col min="2309" max="2311" width="9.109375" style="140"/>
    <col min="2312" max="2312" width="14.5546875" style="140" bestFit="1" customWidth="1"/>
    <col min="2313" max="2316" width="9.109375" style="140"/>
    <col min="2317" max="2320" width="0" style="140" hidden="1" customWidth="1"/>
    <col min="2321" max="2321" width="16.44140625" style="140" bestFit="1" customWidth="1"/>
    <col min="2322" max="2326" width="14.5546875" style="140" bestFit="1" customWidth="1"/>
    <col min="2327" max="2560" width="9.109375" style="140"/>
    <col min="2561" max="2561" width="0" style="140" hidden="1" customWidth="1"/>
    <col min="2562" max="2562" width="8.5546875" style="140" customWidth="1"/>
    <col min="2563" max="2563" width="0.109375" style="140" customWidth="1"/>
    <col min="2564" max="2564" width="16.5546875" style="140" customWidth="1"/>
    <col min="2565" max="2567" width="9.109375" style="140"/>
    <col min="2568" max="2568" width="14.5546875" style="140" bestFit="1" customWidth="1"/>
    <col min="2569" max="2572" width="9.109375" style="140"/>
    <col min="2573" max="2576" width="0" style="140" hidden="1" customWidth="1"/>
    <col min="2577" max="2577" width="16.44140625" style="140" bestFit="1" customWidth="1"/>
    <col min="2578" max="2582" width="14.5546875" style="140" bestFit="1" customWidth="1"/>
    <col min="2583" max="2816" width="9.109375" style="140"/>
    <col min="2817" max="2817" width="0" style="140" hidden="1" customWidth="1"/>
    <col min="2818" max="2818" width="8.5546875" style="140" customWidth="1"/>
    <col min="2819" max="2819" width="0.109375" style="140" customWidth="1"/>
    <col min="2820" max="2820" width="16.5546875" style="140" customWidth="1"/>
    <col min="2821" max="2823" width="9.109375" style="140"/>
    <col min="2824" max="2824" width="14.5546875" style="140" bestFit="1" customWidth="1"/>
    <col min="2825" max="2828" width="9.109375" style="140"/>
    <col min="2829" max="2832" width="0" style="140" hidden="1" customWidth="1"/>
    <col min="2833" max="2833" width="16.44140625" style="140" bestFit="1" customWidth="1"/>
    <col min="2834" max="2838" width="14.5546875" style="140" bestFit="1" customWidth="1"/>
    <col min="2839" max="3072" width="9.109375" style="140"/>
    <col min="3073" max="3073" width="0" style="140" hidden="1" customWidth="1"/>
    <col min="3074" max="3074" width="8.5546875" style="140" customWidth="1"/>
    <col min="3075" max="3075" width="0.109375" style="140" customWidth="1"/>
    <col min="3076" max="3076" width="16.5546875" style="140" customWidth="1"/>
    <col min="3077" max="3079" width="9.109375" style="140"/>
    <col min="3080" max="3080" width="14.5546875" style="140" bestFit="1" customWidth="1"/>
    <col min="3081" max="3084" width="9.109375" style="140"/>
    <col min="3085" max="3088" width="0" style="140" hidden="1" customWidth="1"/>
    <col min="3089" max="3089" width="16.44140625" style="140" bestFit="1" customWidth="1"/>
    <col min="3090" max="3094" width="14.5546875" style="140" bestFit="1" customWidth="1"/>
    <col min="3095" max="3328" width="9.109375" style="140"/>
    <col min="3329" max="3329" width="0" style="140" hidden="1" customWidth="1"/>
    <col min="3330" max="3330" width="8.5546875" style="140" customWidth="1"/>
    <col min="3331" max="3331" width="0.109375" style="140" customWidth="1"/>
    <col min="3332" max="3332" width="16.5546875" style="140" customWidth="1"/>
    <col min="3333" max="3335" width="9.109375" style="140"/>
    <col min="3336" max="3336" width="14.5546875" style="140" bestFit="1" customWidth="1"/>
    <col min="3337" max="3340" width="9.109375" style="140"/>
    <col min="3341" max="3344" width="0" style="140" hidden="1" customWidth="1"/>
    <col min="3345" max="3345" width="16.44140625" style="140" bestFit="1" customWidth="1"/>
    <col min="3346" max="3350" width="14.5546875" style="140" bestFit="1" customWidth="1"/>
    <col min="3351" max="3584" width="9.109375" style="140"/>
    <col min="3585" max="3585" width="0" style="140" hidden="1" customWidth="1"/>
    <col min="3586" max="3586" width="8.5546875" style="140" customWidth="1"/>
    <col min="3587" max="3587" width="0.109375" style="140" customWidth="1"/>
    <col min="3588" max="3588" width="16.5546875" style="140" customWidth="1"/>
    <col min="3589" max="3591" width="9.109375" style="140"/>
    <col min="3592" max="3592" width="14.5546875" style="140" bestFit="1" customWidth="1"/>
    <col min="3593" max="3596" width="9.109375" style="140"/>
    <col min="3597" max="3600" width="0" style="140" hidden="1" customWidth="1"/>
    <col min="3601" max="3601" width="16.44140625" style="140" bestFit="1" customWidth="1"/>
    <col min="3602" max="3606" width="14.5546875" style="140" bestFit="1" customWidth="1"/>
    <col min="3607" max="3840" width="9.109375" style="140"/>
    <col min="3841" max="3841" width="0" style="140" hidden="1" customWidth="1"/>
    <col min="3842" max="3842" width="8.5546875" style="140" customWidth="1"/>
    <col min="3843" max="3843" width="0.109375" style="140" customWidth="1"/>
    <col min="3844" max="3844" width="16.5546875" style="140" customWidth="1"/>
    <col min="3845" max="3847" width="9.109375" style="140"/>
    <col min="3848" max="3848" width="14.5546875" style="140" bestFit="1" customWidth="1"/>
    <col min="3849" max="3852" width="9.109375" style="140"/>
    <col min="3853" max="3856" width="0" style="140" hidden="1" customWidth="1"/>
    <col min="3857" max="3857" width="16.44140625" style="140" bestFit="1" customWidth="1"/>
    <col min="3858" max="3862" width="14.5546875" style="140" bestFit="1" customWidth="1"/>
    <col min="3863" max="4096" width="9.109375" style="140"/>
    <col min="4097" max="4097" width="0" style="140" hidden="1" customWidth="1"/>
    <col min="4098" max="4098" width="8.5546875" style="140" customWidth="1"/>
    <col min="4099" max="4099" width="0.109375" style="140" customWidth="1"/>
    <col min="4100" max="4100" width="16.5546875" style="140" customWidth="1"/>
    <col min="4101" max="4103" width="9.109375" style="140"/>
    <col min="4104" max="4104" width="14.5546875" style="140" bestFit="1" customWidth="1"/>
    <col min="4105" max="4108" width="9.109375" style="140"/>
    <col min="4109" max="4112" width="0" style="140" hidden="1" customWidth="1"/>
    <col min="4113" max="4113" width="16.44140625" style="140" bestFit="1" customWidth="1"/>
    <col min="4114" max="4118" width="14.5546875" style="140" bestFit="1" customWidth="1"/>
    <col min="4119" max="4352" width="9.109375" style="140"/>
    <col min="4353" max="4353" width="0" style="140" hidden="1" customWidth="1"/>
    <col min="4354" max="4354" width="8.5546875" style="140" customWidth="1"/>
    <col min="4355" max="4355" width="0.109375" style="140" customWidth="1"/>
    <col min="4356" max="4356" width="16.5546875" style="140" customWidth="1"/>
    <col min="4357" max="4359" width="9.109375" style="140"/>
    <col min="4360" max="4360" width="14.5546875" style="140" bestFit="1" customWidth="1"/>
    <col min="4361" max="4364" width="9.109375" style="140"/>
    <col min="4365" max="4368" width="0" style="140" hidden="1" customWidth="1"/>
    <col min="4369" max="4369" width="16.44140625" style="140" bestFit="1" customWidth="1"/>
    <col min="4370" max="4374" width="14.5546875" style="140" bestFit="1" customWidth="1"/>
    <col min="4375" max="4608" width="9.109375" style="140"/>
    <col min="4609" max="4609" width="0" style="140" hidden="1" customWidth="1"/>
    <col min="4610" max="4610" width="8.5546875" style="140" customWidth="1"/>
    <col min="4611" max="4611" width="0.109375" style="140" customWidth="1"/>
    <col min="4612" max="4612" width="16.5546875" style="140" customWidth="1"/>
    <col min="4613" max="4615" width="9.109375" style="140"/>
    <col min="4616" max="4616" width="14.5546875" style="140" bestFit="1" customWidth="1"/>
    <col min="4617" max="4620" width="9.109375" style="140"/>
    <col min="4621" max="4624" width="0" style="140" hidden="1" customWidth="1"/>
    <col min="4625" max="4625" width="16.44140625" style="140" bestFit="1" customWidth="1"/>
    <col min="4626" max="4630" width="14.5546875" style="140" bestFit="1" customWidth="1"/>
    <col min="4631" max="4864" width="9.109375" style="140"/>
    <col min="4865" max="4865" width="0" style="140" hidden="1" customWidth="1"/>
    <col min="4866" max="4866" width="8.5546875" style="140" customWidth="1"/>
    <col min="4867" max="4867" width="0.109375" style="140" customWidth="1"/>
    <col min="4868" max="4868" width="16.5546875" style="140" customWidth="1"/>
    <col min="4869" max="4871" width="9.109375" style="140"/>
    <col min="4872" max="4872" width="14.5546875" style="140" bestFit="1" customWidth="1"/>
    <col min="4873" max="4876" width="9.109375" style="140"/>
    <col min="4877" max="4880" width="0" style="140" hidden="1" customWidth="1"/>
    <col min="4881" max="4881" width="16.44140625" style="140" bestFit="1" customWidth="1"/>
    <col min="4882" max="4886" width="14.5546875" style="140" bestFit="1" customWidth="1"/>
    <col min="4887" max="5120" width="9.109375" style="140"/>
    <col min="5121" max="5121" width="0" style="140" hidden="1" customWidth="1"/>
    <col min="5122" max="5122" width="8.5546875" style="140" customWidth="1"/>
    <col min="5123" max="5123" width="0.109375" style="140" customWidth="1"/>
    <col min="5124" max="5124" width="16.5546875" style="140" customWidth="1"/>
    <col min="5125" max="5127" width="9.109375" style="140"/>
    <col min="5128" max="5128" width="14.5546875" style="140" bestFit="1" customWidth="1"/>
    <col min="5129" max="5132" width="9.109375" style="140"/>
    <col min="5133" max="5136" width="0" style="140" hidden="1" customWidth="1"/>
    <col min="5137" max="5137" width="16.44140625" style="140" bestFit="1" customWidth="1"/>
    <col min="5138" max="5142" width="14.5546875" style="140" bestFit="1" customWidth="1"/>
    <col min="5143" max="5376" width="9.109375" style="140"/>
    <col min="5377" max="5377" width="0" style="140" hidden="1" customWidth="1"/>
    <col min="5378" max="5378" width="8.5546875" style="140" customWidth="1"/>
    <col min="5379" max="5379" width="0.109375" style="140" customWidth="1"/>
    <col min="5380" max="5380" width="16.5546875" style="140" customWidth="1"/>
    <col min="5381" max="5383" width="9.109375" style="140"/>
    <col min="5384" max="5384" width="14.5546875" style="140" bestFit="1" customWidth="1"/>
    <col min="5385" max="5388" width="9.109375" style="140"/>
    <col min="5389" max="5392" width="0" style="140" hidden="1" customWidth="1"/>
    <col min="5393" max="5393" width="16.44140625" style="140" bestFit="1" customWidth="1"/>
    <col min="5394" max="5398" width="14.5546875" style="140" bestFit="1" customWidth="1"/>
    <col min="5399" max="5632" width="9.109375" style="140"/>
    <col min="5633" max="5633" width="0" style="140" hidden="1" customWidth="1"/>
    <col min="5634" max="5634" width="8.5546875" style="140" customWidth="1"/>
    <col min="5635" max="5635" width="0.109375" style="140" customWidth="1"/>
    <col min="5636" max="5636" width="16.5546875" style="140" customWidth="1"/>
    <col min="5637" max="5639" width="9.109375" style="140"/>
    <col min="5640" max="5640" width="14.5546875" style="140" bestFit="1" customWidth="1"/>
    <col min="5641" max="5644" width="9.109375" style="140"/>
    <col min="5645" max="5648" width="0" style="140" hidden="1" customWidth="1"/>
    <col min="5649" max="5649" width="16.44140625" style="140" bestFit="1" customWidth="1"/>
    <col min="5650" max="5654" width="14.5546875" style="140" bestFit="1" customWidth="1"/>
    <col min="5655" max="5888" width="9.109375" style="140"/>
    <col min="5889" max="5889" width="0" style="140" hidden="1" customWidth="1"/>
    <col min="5890" max="5890" width="8.5546875" style="140" customWidth="1"/>
    <col min="5891" max="5891" width="0.109375" style="140" customWidth="1"/>
    <col min="5892" max="5892" width="16.5546875" style="140" customWidth="1"/>
    <col min="5893" max="5895" width="9.109375" style="140"/>
    <col min="5896" max="5896" width="14.5546875" style="140" bestFit="1" customWidth="1"/>
    <col min="5897" max="5900" width="9.109375" style="140"/>
    <col min="5901" max="5904" width="0" style="140" hidden="1" customWidth="1"/>
    <col min="5905" max="5905" width="16.44140625" style="140" bestFit="1" customWidth="1"/>
    <col min="5906" max="5910" width="14.5546875" style="140" bestFit="1" customWidth="1"/>
    <col min="5911" max="6144" width="9.109375" style="140"/>
    <col min="6145" max="6145" width="0" style="140" hidden="1" customWidth="1"/>
    <col min="6146" max="6146" width="8.5546875" style="140" customWidth="1"/>
    <col min="6147" max="6147" width="0.109375" style="140" customWidth="1"/>
    <col min="6148" max="6148" width="16.5546875" style="140" customWidth="1"/>
    <col min="6149" max="6151" width="9.109375" style="140"/>
    <col min="6152" max="6152" width="14.5546875" style="140" bestFit="1" customWidth="1"/>
    <col min="6153" max="6156" width="9.109375" style="140"/>
    <col min="6157" max="6160" width="0" style="140" hidden="1" customWidth="1"/>
    <col min="6161" max="6161" width="16.44140625" style="140" bestFit="1" customWidth="1"/>
    <col min="6162" max="6166" width="14.5546875" style="140" bestFit="1" customWidth="1"/>
    <col min="6167" max="6400" width="9.109375" style="140"/>
    <col min="6401" max="6401" width="0" style="140" hidden="1" customWidth="1"/>
    <col min="6402" max="6402" width="8.5546875" style="140" customWidth="1"/>
    <col min="6403" max="6403" width="0.109375" style="140" customWidth="1"/>
    <col min="6404" max="6404" width="16.5546875" style="140" customWidth="1"/>
    <col min="6405" max="6407" width="9.109375" style="140"/>
    <col min="6408" max="6408" width="14.5546875" style="140" bestFit="1" customWidth="1"/>
    <col min="6409" max="6412" width="9.109375" style="140"/>
    <col min="6413" max="6416" width="0" style="140" hidden="1" customWidth="1"/>
    <col min="6417" max="6417" width="16.44140625" style="140" bestFit="1" customWidth="1"/>
    <col min="6418" max="6422" width="14.5546875" style="140" bestFit="1" customWidth="1"/>
    <col min="6423" max="6656" width="9.109375" style="140"/>
    <col min="6657" max="6657" width="0" style="140" hidden="1" customWidth="1"/>
    <col min="6658" max="6658" width="8.5546875" style="140" customWidth="1"/>
    <col min="6659" max="6659" width="0.109375" style="140" customWidth="1"/>
    <col min="6660" max="6660" width="16.5546875" style="140" customWidth="1"/>
    <col min="6661" max="6663" width="9.109375" style="140"/>
    <col min="6664" max="6664" width="14.5546875" style="140" bestFit="1" customWidth="1"/>
    <col min="6665" max="6668" width="9.109375" style="140"/>
    <col min="6669" max="6672" width="0" style="140" hidden="1" customWidth="1"/>
    <col min="6673" max="6673" width="16.44140625" style="140" bestFit="1" customWidth="1"/>
    <col min="6674" max="6678" width="14.5546875" style="140" bestFit="1" customWidth="1"/>
    <col min="6679" max="6912" width="9.109375" style="140"/>
    <col min="6913" max="6913" width="0" style="140" hidden="1" customWidth="1"/>
    <col min="6914" max="6914" width="8.5546875" style="140" customWidth="1"/>
    <col min="6915" max="6915" width="0.109375" style="140" customWidth="1"/>
    <col min="6916" max="6916" width="16.5546875" style="140" customWidth="1"/>
    <col min="6917" max="6919" width="9.109375" style="140"/>
    <col min="6920" max="6920" width="14.5546875" style="140" bestFit="1" customWidth="1"/>
    <col min="6921" max="6924" width="9.109375" style="140"/>
    <col min="6925" max="6928" width="0" style="140" hidden="1" customWidth="1"/>
    <col min="6929" max="6929" width="16.44140625" style="140" bestFit="1" customWidth="1"/>
    <col min="6930" max="6934" width="14.5546875" style="140" bestFit="1" customWidth="1"/>
    <col min="6935" max="7168" width="9.109375" style="140"/>
    <col min="7169" max="7169" width="0" style="140" hidden="1" customWidth="1"/>
    <col min="7170" max="7170" width="8.5546875" style="140" customWidth="1"/>
    <col min="7171" max="7171" width="0.109375" style="140" customWidth="1"/>
    <col min="7172" max="7172" width="16.5546875" style="140" customWidth="1"/>
    <col min="7173" max="7175" width="9.109375" style="140"/>
    <col min="7176" max="7176" width="14.5546875" style="140" bestFit="1" customWidth="1"/>
    <col min="7177" max="7180" width="9.109375" style="140"/>
    <col min="7181" max="7184" width="0" style="140" hidden="1" customWidth="1"/>
    <col min="7185" max="7185" width="16.44140625" style="140" bestFit="1" customWidth="1"/>
    <col min="7186" max="7190" width="14.5546875" style="140" bestFit="1" customWidth="1"/>
    <col min="7191" max="7424" width="9.109375" style="140"/>
    <col min="7425" max="7425" width="0" style="140" hidden="1" customWidth="1"/>
    <col min="7426" max="7426" width="8.5546875" style="140" customWidth="1"/>
    <col min="7427" max="7427" width="0.109375" style="140" customWidth="1"/>
    <col min="7428" max="7428" width="16.5546875" style="140" customWidth="1"/>
    <col min="7429" max="7431" width="9.109375" style="140"/>
    <col min="7432" max="7432" width="14.5546875" style="140" bestFit="1" customWidth="1"/>
    <col min="7433" max="7436" width="9.109375" style="140"/>
    <col min="7437" max="7440" width="0" style="140" hidden="1" customWidth="1"/>
    <col min="7441" max="7441" width="16.44140625" style="140" bestFit="1" customWidth="1"/>
    <col min="7442" max="7446" width="14.5546875" style="140" bestFit="1" customWidth="1"/>
    <col min="7447" max="7680" width="9.109375" style="140"/>
    <col min="7681" max="7681" width="0" style="140" hidden="1" customWidth="1"/>
    <col min="7682" max="7682" width="8.5546875" style="140" customWidth="1"/>
    <col min="7683" max="7683" width="0.109375" style="140" customWidth="1"/>
    <col min="7684" max="7684" width="16.5546875" style="140" customWidth="1"/>
    <col min="7685" max="7687" width="9.109375" style="140"/>
    <col min="7688" max="7688" width="14.5546875" style="140" bestFit="1" customWidth="1"/>
    <col min="7689" max="7692" width="9.109375" style="140"/>
    <col min="7693" max="7696" width="0" style="140" hidden="1" customWidth="1"/>
    <col min="7697" max="7697" width="16.44140625" style="140" bestFit="1" customWidth="1"/>
    <col min="7698" max="7702" width="14.5546875" style="140" bestFit="1" customWidth="1"/>
    <col min="7703" max="7936" width="9.109375" style="140"/>
    <col min="7937" max="7937" width="0" style="140" hidden="1" customWidth="1"/>
    <col min="7938" max="7938" width="8.5546875" style="140" customWidth="1"/>
    <col min="7939" max="7939" width="0.109375" style="140" customWidth="1"/>
    <col min="7940" max="7940" width="16.5546875" style="140" customWidth="1"/>
    <col min="7941" max="7943" width="9.109375" style="140"/>
    <col min="7944" max="7944" width="14.5546875" style="140" bestFit="1" customWidth="1"/>
    <col min="7945" max="7948" width="9.109375" style="140"/>
    <col min="7949" max="7952" width="0" style="140" hidden="1" customWidth="1"/>
    <col min="7953" max="7953" width="16.44140625" style="140" bestFit="1" customWidth="1"/>
    <col min="7954" max="7958" width="14.5546875" style="140" bestFit="1" customWidth="1"/>
    <col min="7959" max="8192" width="9.109375" style="140"/>
    <col min="8193" max="8193" width="0" style="140" hidden="1" customWidth="1"/>
    <col min="8194" max="8194" width="8.5546875" style="140" customWidth="1"/>
    <col min="8195" max="8195" width="0.109375" style="140" customWidth="1"/>
    <col min="8196" max="8196" width="16.5546875" style="140" customWidth="1"/>
    <col min="8197" max="8199" width="9.109375" style="140"/>
    <col min="8200" max="8200" width="14.5546875" style="140" bestFit="1" customWidth="1"/>
    <col min="8201" max="8204" width="9.109375" style="140"/>
    <col min="8205" max="8208" width="0" style="140" hidden="1" customWidth="1"/>
    <col min="8209" max="8209" width="16.44140625" style="140" bestFit="1" customWidth="1"/>
    <col min="8210" max="8214" width="14.5546875" style="140" bestFit="1" customWidth="1"/>
    <col min="8215" max="8448" width="9.109375" style="140"/>
    <col min="8449" max="8449" width="0" style="140" hidden="1" customWidth="1"/>
    <col min="8450" max="8450" width="8.5546875" style="140" customWidth="1"/>
    <col min="8451" max="8451" width="0.109375" style="140" customWidth="1"/>
    <col min="8452" max="8452" width="16.5546875" style="140" customWidth="1"/>
    <col min="8453" max="8455" width="9.109375" style="140"/>
    <col min="8456" max="8456" width="14.5546875" style="140" bestFit="1" customWidth="1"/>
    <col min="8457" max="8460" width="9.109375" style="140"/>
    <col min="8461" max="8464" width="0" style="140" hidden="1" customWidth="1"/>
    <col min="8465" max="8465" width="16.44140625" style="140" bestFit="1" customWidth="1"/>
    <col min="8466" max="8470" width="14.5546875" style="140" bestFit="1" customWidth="1"/>
    <col min="8471" max="8704" width="9.109375" style="140"/>
    <col min="8705" max="8705" width="0" style="140" hidden="1" customWidth="1"/>
    <col min="8706" max="8706" width="8.5546875" style="140" customWidth="1"/>
    <col min="8707" max="8707" width="0.109375" style="140" customWidth="1"/>
    <col min="8708" max="8708" width="16.5546875" style="140" customWidth="1"/>
    <col min="8709" max="8711" width="9.109375" style="140"/>
    <col min="8712" max="8712" width="14.5546875" style="140" bestFit="1" customWidth="1"/>
    <col min="8713" max="8716" width="9.109375" style="140"/>
    <col min="8717" max="8720" width="0" style="140" hidden="1" customWidth="1"/>
    <col min="8721" max="8721" width="16.44140625" style="140" bestFit="1" customWidth="1"/>
    <col min="8722" max="8726" width="14.5546875" style="140" bestFit="1" customWidth="1"/>
    <col min="8727" max="8960" width="9.109375" style="140"/>
    <col min="8961" max="8961" width="0" style="140" hidden="1" customWidth="1"/>
    <col min="8962" max="8962" width="8.5546875" style="140" customWidth="1"/>
    <col min="8963" max="8963" width="0.109375" style="140" customWidth="1"/>
    <col min="8964" max="8964" width="16.5546875" style="140" customWidth="1"/>
    <col min="8965" max="8967" width="9.109375" style="140"/>
    <col min="8968" max="8968" width="14.5546875" style="140" bestFit="1" customWidth="1"/>
    <col min="8969" max="8972" width="9.109375" style="140"/>
    <col min="8973" max="8976" width="0" style="140" hidden="1" customWidth="1"/>
    <col min="8977" max="8977" width="16.44140625" style="140" bestFit="1" customWidth="1"/>
    <col min="8978" max="8982" width="14.5546875" style="140" bestFit="1" customWidth="1"/>
    <col min="8983" max="9216" width="9.109375" style="140"/>
    <col min="9217" max="9217" width="0" style="140" hidden="1" customWidth="1"/>
    <col min="9218" max="9218" width="8.5546875" style="140" customWidth="1"/>
    <col min="9219" max="9219" width="0.109375" style="140" customWidth="1"/>
    <col min="9220" max="9220" width="16.5546875" style="140" customWidth="1"/>
    <col min="9221" max="9223" width="9.109375" style="140"/>
    <col min="9224" max="9224" width="14.5546875" style="140" bestFit="1" customWidth="1"/>
    <col min="9225" max="9228" width="9.109375" style="140"/>
    <col min="9229" max="9232" width="0" style="140" hidden="1" customWidth="1"/>
    <col min="9233" max="9233" width="16.44140625" style="140" bestFit="1" customWidth="1"/>
    <col min="9234" max="9238" width="14.5546875" style="140" bestFit="1" customWidth="1"/>
    <col min="9239" max="9472" width="9.109375" style="140"/>
    <col min="9473" max="9473" width="0" style="140" hidden="1" customWidth="1"/>
    <col min="9474" max="9474" width="8.5546875" style="140" customWidth="1"/>
    <col min="9475" max="9475" width="0.109375" style="140" customWidth="1"/>
    <col min="9476" max="9476" width="16.5546875" style="140" customWidth="1"/>
    <col min="9477" max="9479" width="9.109375" style="140"/>
    <col min="9480" max="9480" width="14.5546875" style="140" bestFit="1" customWidth="1"/>
    <col min="9481" max="9484" width="9.109375" style="140"/>
    <col min="9485" max="9488" width="0" style="140" hidden="1" customWidth="1"/>
    <col min="9489" max="9489" width="16.44140625" style="140" bestFit="1" customWidth="1"/>
    <col min="9490" max="9494" width="14.5546875" style="140" bestFit="1" customWidth="1"/>
    <col min="9495" max="9728" width="9.109375" style="140"/>
    <col min="9729" max="9729" width="0" style="140" hidden="1" customWidth="1"/>
    <col min="9730" max="9730" width="8.5546875" style="140" customWidth="1"/>
    <col min="9731" max="9731" width="0.109375" style="140" customWidth="1"/>
    <col min="9732" max="9732" width="16.5546875" style="140" customWidth="1"/>
    <col min="9733" max="9735" width="9.109375" style="140"/>
    <col min="9736" max="9736" width="14.5546875" style="140" bestFit="1" customWidth="1"/>
    <col min="9737" max="9740" width="9.109375" style="140"/>
    <col min="9741" max="9744" width="0" style="140" hidden="1" customWidth="1"/>
    <col min="9745" max="9745" width="16.44140625" style="140" bestFit="1" customWidth="1"/>
    <col min="9746" max="9750" width="14.5546875" style="140" bestFit="1" customWidth="1"/>
    <col min="9751" max="9984" width="9.109375" style="140"/>
    <col min="9985" max="9985" width="0" style="140" hidden="1" customWidth="1"/>
    <col min="9986" max="9986" width="8.5546875" style="140" customWidth="1"/>
    <col min="9987" max="9987" width="0.109375" style="140" customWidth="1"/>
    <col min="9988" max="9988" width="16.5546875" style="140" customWidth="1"/>
    <col min="9989" max="9991" width="9.109375" style="140"/>
    <col min="9992" max="9992" width="14.5546875" style="140" bestFit="1" customWidth="1"/>
    <col min="9993" max="9996" width="9.109375" style="140"/>
    <col min="9997" max="10000" width="0" style="140" hidden="1" customWidth="1"/>
    <col min="10001" max="10001" width="16.44140625" style="140" bestFit="1" customWidth="1"/>
    <col min="10002" max="10006" width="14.5546875" style="140" bestFit="1" customWidth="1"/>
    <col min="10007" max="10240" width="9.109375" style="140"/>
    <col min="10241" max="10241" width="0" style="140" hidden="1" customWidth="1"/>
    <col min="10242" max="10242" width="8.5546875" style="140" customWidth="1"/>
    <col min="10243" max="10243" width="0.109375" style="140" customWidth="1"/>
    <col min="10244" max="10244" width="16.5546875" style="140" customWidth="1"/>
    <col min="10245" max="10247" width="9.109375" style="140"/>
    <col min="10248" max="10248" width="14.5546875" style="140" bestFit="1" customWidth="1"/>
    <col min="10249" max="10252" width="9.109375" style="140"/>
    <col min="10253" max="10256" width="0" style="140" hidden="1" customWidth="1"/>
    <col min="10257" max="10257" width="16.44140625" style="140" bestFit="1" customWidth="1"/>
    <col min="10258" max="10262" width="14.5546875" style="140" bestFit="1" customWidth="1"/>
    <col min="10263" max="10496" width="9.109375" style="140"/>
    <col min="10497" max="10497" width="0" style="140" hidden="1" customWidth="1"/>
    <col min="10498" max="10498" width="8.5546875" style="140" customWidth="1"/>
    <col min="10499" max="10499" width="0.109375" style="140" customWidth="1"/>
    <col min="10500" max="10500" width="16.5546875" style="140" customWidth="1"/>
    <col min="10501" max="10503" width="9.109375" style="140"/>
    <col min="10504" max="10504" width="14.5546875" style="140" bestFit="1" customWidth="1"/>
    <col min="10505" max="10508" width="9.109375" style="140"/>
    <col min="10509" max="10512" width="0" style="140" hidden="1" customWidth="1"/>
    <col min="10513" max="10513" width="16.44140625" style="140" bestFit="1" customWidth="1"/>
    <col min="10514" max="10518" width="14.5546875" style="140" bestFit="1" customWidth="1"/>
    <col min="10519" max="10752" width="9.109375" style="140"/>
    <col min="10753" max="10753" width="0" style="140" hidden="1" customWidth="1"/>
    <col min="10754" max="10754" width="8.5546875" style="140" customWidth="1"/>
    <col min="10755" max="10755" width="0.109375" style="140" customWidth="1"/>
    <col min="10756" max="10756" width="16.5546875" style="140" customWidth="1"/>
    <col min="10757" max="10759" width="9.109375" style="140"/>
    <col min="10760" max="10760" width="14.5546875" style="140" bestFit="1" customWidth="1"/>
    <col min="10761" max="10764" width="9.109375" style="140"/>
    <col min="10765" max="10768" width="0" style="140" hidden="1" customWidth="1"/>
    <col min="10769" max="10769" width="16.44140625" style="140" bestFit="1" customWidth="1"/>
    <col min="10770" max="10774" width="14.5546875" style="140" bestFit="1" customWidth="1"/>
    <col min="10775" max="11008" width="9.109375" style="140"/>
    <col min="11009" max="11009" width="0" style="140" hidden="1" customWidth="1"/>
    <col min="11010" max="11010" width="8.5546875" style="140" customWidth="1"/>
    <col min="11011" max="11011" width="0.109375" style="140" customWidth="1"/>
    <col min="11012" max="11012" width="16.5546875" style="140" customWidth="1"/>
    <col min="11013" max="11015" width="9.109375" style="140"/>
    <col min="11016" max="11016" width="14.5546875" style="140" bestFit="1" customWidth="1"/>
    <col min="11017" max="11020" width="9.109375" style="140"/>
    <col min="11021" max="11024" width="0" style="140" hidden="1" customWidth="1"/>
    <col min="11025" max="11025" width="16.44140625" style="140" bestFit="1" customWidth="1"/>
    <col min="11026" max="11030" width="14.5546875" style="140" bestFit="1" customWidth="1"/>
    <col min="11031" max="11264" width="9.109375" style="140"/>
    <col min="11265" max="11265" width="0" style="140" hidden="1" customWidth="1"/>
    <col min="11266" max="11266" width="8.5546875" style="140" customWidth="1"/>
    <col min="11267" max="11267" width="0.109375" style="140" customWidth="1"/>
    <col min="11268" max="11268" width="16.5546875" style="140" customWidth="1"/>
    <col min="11269" max="11271" width="9.109375" style="140"/>
    <col min="11272" max="11272" width="14.5546875" style="140" bestFit="1" customWidth="1"/>
    <col min="11273" max="11276" width="9.109375" style="140"/>
    <col min="11277" max="11280" width="0" style="140" hidden="1" customWidth="1"/>
    <col min="11281" max="11281" width="16.44140625" style="140" bestFit="1" customWidth="1"/>
    <col min="11282" max="11286" width="14.5546875" style="140" bestFit="1" customWidth="1"/>
    <col min="11287" max="11520" width="9.109375" style="140"/>
    <col min="11521" max="11521" width="0" style="140" hidden="1" customWidth="1"/>
    <col min="11522" max="11522" width="8.5546875" style="140" customWidth="1"/>
    <col min="11523" max="11523" width="0.109375" style="140" customWidth="1"/>
    <col min="11524" max="11524" width="16.5546875" style="140" customWidth="1"/>
    <col min="11525" max="11527" width="9.109375" style="140"/>
    <col min="11528" max="11528" width="14.5546875" style="140" bestFit="1" customWidth="1"/>
    <col min="11529" max="11532" width="9.109375" style="140"/>
    <col min="11533" max="11536" width="0" style="140" hidden="1" customWidth="1"/>
    <col min="11537" max="11537" width="16.44140625" style="140" bestFit="1" customWidth="1"/>
    <col min="11538" max="11542" width="14.5546875" style="140" bestFit="1" customWidth="1"/>
    <col min="11543" max="11776" width="9.109375" style="140"/>
    <col min="11777" max="11777" width="0" style="140" hidden="1" customWidth="1"/>
    <col min="11778" max="11778" width="8.5546875" style="140" customWidth="1"/>
    <col min="11779" max="11779" width="0.109375" style="140" customWidth="1"/>
    <col min="11780" max="11780" width="16.5546875" style="140" customWidth="1"/>
    <col min="11781" max="11783" width="9.109375" style="140"/>
    <col min="11784" max="11784" width="14.5546875" style="140" bestFit="1" customWidth="1"/>
    <col min="11785" max="11788" width="9.109375" style="140"/>
    <col min="11789" max="11792" width="0" style="140" hidden="1" customWidth="1"/>
    <col min="11793" max="11793" width="16.44140625" style="140" bestFit="1" customWidth="1"/>
    <col min="11794" max="11798" width="14.5546875" style="140" bestFit="1" customWidth="1"/>
    <col min="11799" max="12032" width="9.109375" style="140"/>
    <col min="12033" max="12033" width="0" style="140" hidden="1" customWidth="1"/>
    <col min="12034" max="12034" width="8.5546875" style="140" customWidth="1"/>
    <col min="12035" max="12035" width="0.109375" style="140" customWidth="1"/>
    <col min="12036" max="12036" width="16.5546875" style="140" customWidth="1"/>
    <col min="12037" max="12039" width="9.109375" style="140"/>
    <col min="12040" max="12040" width="14.5546875" style="140" bestFit="1" customWidth="1"/>
    <col min="12041" max="12044" width="9.109375" style="140"/>
    <col min="12045" max="12048" width="0" style="140" hidden="1" customWidth="1"/>
    <col min="12049" max="12049" width="16.44140625" style="140" bestFit="1" customWidth="1"/>
    <col min="12050" max="12054" width="14.5546875" style="140" bestFit="1" customWidth="1"/>
    <col min="12055" max="12288" width="9.109375" style="140"/>
    <col min="12289" max="12289" width="0" style="140" hidden="1" customWidth="1"/>
    <col min="12290" max="12290" width="8.5546875" style="140" customWidth="1"/>
    <col min="12291" max="12291" width="0.109375" style="140" customWidth="1"/>
    <col min="12292" max="12292" width="16.5546875" style="140" customWidth="1"/>
    <col min="12293" max="12295" width="9.109375" style="140"/>
    <col min="12296" max="12296" width="14.5546875" style="140" bestFit="1" customWidth="1"/>
    <col min="12297" max="12300" width="9.109375" style="140"/>
    <col min="12301" max="12304" width="0" style="140" hidden="1" customWidth="1"/>
    <col min="12305" max="12305" width="16.44140625" style="140" bestFit="1" customWidth="1"/>
    <col min="12306" max="12310" width="14.5546875" style="140" bestFit="1" customWidth="1"/>
    <col min="12311" max="12544" width="9.109375" style="140"/>
    <col min="12545" max="12545" width="0" style="140" hidden="1" customWidth="1"/>
    <col min="12546" max="12546" width="8.5546875" style="140" customWidth="1"/>
    <col min="12547" max="12547" width="0.109375" style="140" customWidth="1"/>
    <col min="12548" max="12548" width="16.5546875" style="140" customWidth="1"/>
    <col min="12549" max="12551" width="9.109375" style="140"/>
    <col min="12552" max="12552" width="14.5546875" style="140" bestFit="1" customWidth="1"/>
    <col min="12553" max="12556" width="9.109375" style="140"/>
    <col min="12557" max="12560" width="0" style="140" hidden="1" customWidth="1"/>
    <col min="12561" max="12561" width="16.44140625" style="140" bestFit="1" customWidth="1"/>
    <col min="12562" max="12566" width="14.5546875" style="140" bestFit="1" customWidth="1"/>
    <col min="12567" max="12800" width="9.109375" style="140"/>
    <col min="12801" max="12801" width="0" style="140" hidden="1" customWidth="1"/>
    <col min="12802" max="12802" width="8.5546875" style="140" customWidth="1"/>
    <col min="12803" max="12803" width="0.109375" style="140" customWidth="1"/>
    <col min="12804" max="12804" width="16.5546875" style="140" customWidth="1"/>
    <col min="12805" max="12807" width="9.109375" style="140"/>
    <col min="12808" max="12808" width="14.5546875" style="140" bestFit="1" customWidth="1"/>
    <col min="12809" max="12812" width="9.109375" style="140"/>
    <col min="12813" max="12816" width="0" style="140" hidden="1" customWidth="1"/>
    <col min="12817" max="12817" width="16.44140625" style="140" bestFit="1" customWidth="1"/>
    <col min="12818" max="12822" width="14.5546875" style="140" bestFit="1" customWidth="1"/>
    <col min="12823" max="13056" width="9.109375" style="140"/>
    <col min="13057" max="13057" width="0" style="140" hidden="1" customWidth="1"/>
    <col min="13058" max="13058" width="8.5546875" style="140" customWidth="1"/>
    <col min="13059" max="13059" width="0.109375" style="140" customWidth="1"/>
    <col min="13060" max="13060" width="16.5546875" style="140" customWidth="1"/>
    <col min="13061" max="13063" width="9.109375" style="140"/>
    <col min="13064" max="13064" width="14.5546875" style="140" bestFit="1" customWidth="1"/>
    <col min="13065" max="13068" width="9.109375" style="140"/>
    <col min="13069" max="13072" width="0" style="140" hidden="1" customWidth="1"/>
    <col min="13073" max="13073" width="16.44140625" style="140" bestFit="1" customWidth="1"/>
    <col min="13074" max="13078" width="14.5546875" style="140" bestFit="1" customWidth="1"/>
    <col min="13079" max="13312" width="9.109375" style="140"/>
    <col min="13313" max="13313" width="0" style="140" hidden="1" customWidth="1"/>
    <col min="13314" max="13314" width="8.5546875" style="140" customWidth="1"/>
    <col min="13315" max="13315" width="0.109375" style="140" customWidth="1"/>
    <col min="13316" max="13316" width="16.5546875" style="140" customWidth="1"/>
    <col min="13317" max="13319" width="9.109375" style="140"/>
    <col min="13320" max="13320" width="14.5546875" style="140" bestFit="1" customWidth="1"/>
    <col min="13321" max="13324" width="9.109375" style="140"/>
    <col min="13325" max="13328" width="0" style="140" hidden="1" customWidth="1"/>
    <col min="13329" max="13329" width="16.44140625" style="140" bestFit="1" customWidth="1"/>
    <col min="13330" max="13334" width="14.5546875" style="140" bestFit="1" customWidth="1"/>
    <col min="13335" max="13568" width="9.109375" style="140"/>
    <col min="13569" max="13569" width="0" style="140" hidden="1" customWidth="1"/>
    <col min="13570" max="13570" width="8.5546875" style="140" customWidth="1"/>
    <col min="13571" max="13571" width="0.109375" style="140" customWidth="1"/>
    <col min="13572" max="13572" width="16.5546875" style="140" customWidth="1"/>
    <col min="13573" max="13575" width="9.109375" style="140"/>
    <col min="13576" max="13576" width="14.5546875" style="140" bestFit="1" customWidth="1"/>
    <col min="13577" max="13580" width="9.109375" style="140"/>
    <col min="13581" max="13584" width="0" style="140" hidden="1" customWidth="1"/>
    <col min="13585" max="13585" width="16.44140625" style="140" bestFit="1" customWidth="1"/>
    <col min="13586" max="13590" width="14.5546875" style="140" bestFit="1" customWidth="1"/>
    <col min="13591" max="13824" width="9.109375" style="140"/>
    <col min="13825" max="13825" width="0" style="140" hidden="1" customWidth="1"/>
    <col min="13826" max="13826" width="8.5546875" style="140" customWidth="1"/>
    <col min="13827" max="13827" width="0.109375" style="140" customWidth="1"/>
    <col min="13828" max="13828" width="16.5546875" style="140" customWidth="1"/>
    <col min="13829" max="13831" width="9.109375" style="140"/>
    <col min="13832" max="13832" width="14.5546875" style="140" bestFit="1" customWidth="1"/>
    <col min="13833" max="13836" width="9.109375" style="140"/>
    <col min="13837" max="13840" width="0" style="140" hidden="1" customWidth="1"/>
    <col min="13841" max="13841" width="16.44140625" style="140" bestFit="1" customWidth="1"/>
    <col min="13842" max="13846" width="14.5546875" style="140" bestFit="1" customWidth="1"/>
    <col min="13847" max="14080" width="9.109375" style="140"/>
    <col min="14081" max="14081" width="0" style="140" hidden="1" customWidth="1"/>
    <col min="14082" max="14082" width="8.5546875" style="140" customWidth="1"/>
    <col min="14083" max="14083" width="0.109375" style="140" customWidth="1"/>
    <col min="14084" max="14084" width="16.5546875" style="140" customWidth="1"/>
    <col min="14085" max="14087" width="9.109375" style="140"/>
    <col min="14088" max="14088" width="14.5546875" style="140" bestFit="1" customWidth="1"/>
    <col min="14089" max="14092" width="9.109375" style="140"/>
    <col min="14093" max="14096" width="0" style="140" hidden="1" customWidth="1"/>
    <col min="14097" max="14097" width="16.44140625" style="140" bestFit="1" customWidth="1"/>
    <col min="14098" max="14102" width="14.5546875" style="140" bestFit="1" customWidth="1"/>
    <col min="14103" max="14336" width="9.109375" style="140"/>
    <col min="14337" max="14337" width="0" style="140" hidden="1" customWidth="1"/>
    <col min="14338" max="14338" width="8.5546875" style="140" customWidth="1"/>
    <col min="14339" max="14339" width="0.109375" style="140" customWidth="1"/>
    <col min="14340" max="14340" width="16.5546875" style="140" customWidth="1"/>
    <col min="14341" max="14343" width="9.109375" style="140"/>
    <col min="14344" max="14344" width="14.5546875" style="140" bestFit="1" customWidth="1"/>
    <col min="14345" max="14348" width="9.109375" style="140"/>
    <col min="14349" max="14352" width="0" style="140" hidden="1" customWidth="1"/>
    <col min="14353" max="14353" width="16.44140625" style="140" bestFit="1" customWidth="1"/>
    <col min="14354" max="14358" width="14.5546875" style="140" bestFit="1" customWidth="1"/>
    <col min="14359" max="14592" width="9.109375" style="140"/>
    <col min="14593" max="14593" width="0" style="140" hidden="1" customWidth="1"/>
    <col min="14594" max="14594" width="8.5546875" style="140" customWidth="1"/>
    <col min="14595" max="14595" width="0.109375" style="140" customWidth="1"/>
    <col min="14596" max="14596" width="16.5546875" style="140" customWidth="1"/>
    <col min="14597" max="14599" width="9.109375" style="140"/>
    <col min="14600" max="14600" width="14.5546875" style="140" bestFit="1" customWidth="1"/>
    <col min="14601" max="14604" width="9.109375" style="140"/>
    <col min="14605" max="14608" width="0" style="140" hidden="1" customWidth="1"/>
    <col min="14609" max="14609" width="16.44140625" style="140" bestFit="1" customWidth="1"/>
    <col min="14610" max="14614" width="14.5546875" style="140" bestFit="1" customWidth="1"/>
    <col min="14615" max="14848" width="9.109375" style="140"/>
    <col min="14849" max="14849" width="0" style="140" hidden="1" customWidth="1"/>
    <col min="14850" max="14850" width="8.5546875" style="140" customWidth="1"/>
    <col min="14851" max="14851" width="0.109375" style="140" customWidth="1"/>
    <col min="14852" max="14852" width="16.5546875" style="140" customWidth="1"/>
    <col min="14853" max="14855" width="9.109375" style="140"/>
    <col min="14856" max="14856" width="14.5546875" style="140" bestFit="1" customWidth="1"/>
    <col min="14857" max="14860" width="9.109375" style="140"/>
    <col min="14861" max="14864" width="0" style="140" hidden="1" customWidth="1"/>
    <col min="14865" max="14865" width="16.44140625" style="140" bestFit="1" customWidth="1"/>
    <col min="14866" max="14870" width="14.5546875" style="140" bestFit="1" customWidth="1"/>
    <col min="14871" max="15104" width="9.109375" style="140"/>
    <col min="15105" max="15105" width="0" style="140" hidden="1" customWidth="1"/>
    <col min="15106" max="15106" width="8.5546875" style="140" customWidth="1"/>
    <col min="15107" max="15107" width="0.109375" style="140" customWidth="1"/>
    <col min="15108" max="15108" width="16.5546875" style="140" customWidth="1"/>
    <col min="15109" max="15111" width="9.109375" style="140"/>
    <col min="15112" max="15112" width="14.5546875" style="140" bestFit="1" customWidth="1"/>
    <col min="15113" max="15116" width="9.109375" style="140"/>
    <col min="15117" max="15120" width="0" style="140" hidden="1" customWidth="1"/>
    <col min="15121" max="15121" width="16.44140625" style="140" bestFit="1" customWidth="1"/>
    <col min="15122" max="15126" width="14.5546875" style="140" bestFit="1" customWidth="1"/>
    <col min="15127" max="15360" width="9.109375" style="140"/>
    <col min="15361" max="15361" width="0" style="140" hidden="1" customWidth="1"/>
    <col min="15362" max="15362" width="8.5546875" style="140" customWidth="1"/>
    <col min="15363" max="15363" width="0.109375" style="140" customWidth="1"/>
    <col min="15364" max="15364" width="16.5546875" style="140" customWidth="1"/>
    <col min="15365" max="15367" width="9.109375" style="140"/>
    <col min="15368" max="15368" width="14.5546875" style="140" bestFit="1" customWidth="1"/>
    <col min="15369" max="15372" width="9.109375" style="140"/>
    <col min="15373" max="15376" width="0" style="140" hidden="1" customWidth="1"/>
    <col min="15377" max="15377" width="16.44140625" style="140" bestFit="1" customWidth="1"/>
    <col min="15378" max="15382" width="14.5546875" style="140" bestFit="1" customWidth="1"/>
    <col min="15383" max="15616" width="9.109375" style="140"/>
    <col min="15617" max="15617" width="0" style="140" hidden="1" customWidth="1"/>
    <col min="15618" max="15618" width="8.5546875" style="140" customWidth="1"/>
    <col min="15619" max="15619" width="0.109375" style="140" customWidth="1"/>
    <col min="15620" max="15620" width="16.5546875" style="140" customWidth="1"/>
    <col min="15621" max="15623" width="9.109375" style="140"/>
    <col min="15624" max="15624" width="14.5546875" style="140" bestFit="1" customWidth="1"/>
    <col min="15625" max="15628" width="9.109375" style="140"/>
    <col min="15629" max="15632" width="0" style="140" hidden="1" customWidth="1"/>
    <col min="15633" max="15633" width="16.44140625" style="140" bestFit="1" customWidth="1"/>
    <col min="15634" max="15638" width="14.5546875" style="140" bestFit="1" customWidth="1"/>
    <col min="15639" max="15872" width="9.109375" style="140"/>
    <col min="15873" max="15873" width="0" style="140" hidden="1" customWidth="1"/>
    <col min="15874" max="15874" width="8.5546875" style="140" customWidth="1"/>
    <col min="15875" max="15875" width="0.109375" style="140" customWidth="1"/>
    <col min="15876" max="15876" width="16.5546875" style="140" customWidth="1"/>
    <col min="15877" max="15879" width="9.109375" style="140"/>
    <col min="15880" max="15880" width="14.5546875" style="140" bestFit="1" customWidth="1"/>
    <col min="15881" max="15884" width="9.109375" style="140"/>
    <col min="15885" max="15888" width="0" style="140" hidden="1" customWidth="1"/>
    <col min="15889" max="15889" width="16.44140625" style="140" bestFit="1" customWidth="1"/>
    <col min="15890" max="15894" width="14.5546875" style="140" bestFit="1" customWidth="1"/>
    <col min="15895" max="16128" width="9.109375" style="140"/>
    <col min="16129" max="16129" width="0" style="140" hidden="1" customWidth="1"/>
    <col min="16130" max="16130" width="8.5546875" style="140" customWidth="1"/>
    <col min="16131" max="16131" width="0.109375" style="140" customWidth="1"/>
    <col min="16132" max="16132" width="16.5546875" style="140" customWidth="1"/>
    <col min="16133" max="16135" width="9.109375" style="140"/>
    <col min="16136" max="16136" width="14.5546875" style="140" bestFit="1" customWidth="1"/>
    <col min="16137" max="16140" width="9.109375" style="140"/>
    <col min="16141" max="16144" width="0" style="140" hidden="1" customWidth="1"/>
    <col min="16145" max="16145" width="16.44140625" style="140" bestFit="1" customWidth="1"/>
    <col min="16146" max="16150" width="14.5546875" style="140" bestFit="1" customWidth="1"/>
    <col min="16151" max="16384" width="9.109375" style="140"/>
  </cols>
  <sheetData>
    <row r="1" spans="1:22" ht="24.9" customHeight="1">
      <c r="A1" s="136"/>
      <c r="B1" s="302" t="s">
        <v>0</v>
      </c>
      <c r="C1" s="300"/>
      <c r="D1" s="137" t="s">
        <v>1</v>
      </c>
      <c r="E1" s="302" t="s">
        <v>2</v>
      </c>
      <c r="F1" s="300"/>
      <c r="G1" s="300"/>
      <c r="H1" s="137" t="s">
        <v>3</v>
      </c>
      <c r="I1" s="302" t="s">
        <v>4</v>
      </c>
      <c r="J1" s="300"/>
      <c r="K1" s="137" t="s">
        <v>5</v>
      </c>
      <c r="L1" s="137" t="s">
        <v>6</v>
      </c>
      <c r="M1" s="302" t="s">
        <v>7</v>
      </c>
      <c r="N1" s="300"/>
      <c r="O1" s="300"/>
      <c r="P1" s="137" t="s">
        <v>8</v>
      </c>
      <c r="Q1" s="138" t="s">
        <v>9</v>
      </c>
      <c r="R1" s="138" t="s">
        <v>10</v>
      </c>
      <c r="S1" s="138" t="s">
        <v>11</v>
      </c>
      <c r="T1" s="138" t="s">
        <v>1584</v>
      </c>
      <c r="U1" s="138" t="s">
        <v>12</v>
      </c>
      <c r="V1" s="139" t="s">
        <v>13</v>
      </c>
    </row>
    <row r="2" spans="1:22" ht="20.100000000000001" customHeight="1">
      <c r="A2" s="141"/>
      <c r="B2" s="312">
        <v>2018</v>
      </c>
      <c r="C2" s="313"/>
      <c r="D2" s="142" t="s">
        <v>14</v>
      </c>
      <c r="E2" s="314" t="s">
        <v>15</v>
      </c>
      <c r="F2" s="313"/>
      <c r="G2" s="313"/>
      <c r="H2" s="142" t="s">
        <v>16</v>
      </c>
      <c r="I2" s="314" t="s">
        <v>17</v>
      </c>
      <c r="J2" s="313"/>
      <c r="K2" s="143" t="s">
        <v>18</v>
      </c>
      <c r="L2" s="143">
        <v>0</v>
      </c>
      <c r="M2" s="312" t="s">
        <v>19</v>
      </c>
      <c r="N2" s="313"/>
      <c r="O2" s="313"/>
      <c r="P2" s="143" t="s">
        <v>18</v>
      </c>
      <c r="Q2" s="144"/>
      <c r="R2" s="144"/>
      <c r="S2" s="144"/>
      <c r="T2" s="144"/>
      <c r="U2" s="144"/>
      <c r="V2" s="144"/>
    </row>
    <row r="3" spans="1:22" s="149" customFormat="1" ht="20.100000000000001" customHeight="1">
      <c r="A3" s="145"/>
      <c r="B3" s="305">
        <v>2018</v>
      </c>
      <c r="C3" s="306"/>
      <c r="D3" s="146" t="s">
        <v>20</v>
      </c>
      <c r="E3" s="307" t="s">
        <v>21</v>
      </c>
      <c r="F3" s="306"/>
      <c r="G3" s="306"/>
      <c r="H3" s="146" t="s">
        <v>22</v>
      </c>
      <c r="I3" s="307" t="s">
        <v>17</v>
      </c>
      <c r="J3" s="306"/>
      <c r="K3" s="147" t="s">
        <v>18</v>
      </c>
      <c r="L3" s="147">
        <v>1</v>
      </c>
      <c r="M3" s="305" t="s">
        <v>19</v>
      </c>
      <c r="N3" s="306"/>
      <c r="O3" s="306"/>
      <c r="P3" s="147" t="s">
        <v>18</v>
      </c>
      <c r="Q3" s="148">
        <f>Q4+Q126+Q141+Q152+Q156+Q165+Q170</f>
        <v>230000</v>
      </c>
      <c r="R3" s="148">
        <f>R4+R126+R141+R152+R156+R165+R170</f>
        <v>911868</v>
      </c>
      <c r="S3" s="148">
        <f>S4+S126+S141+S152+S156+S165+S170</f>
        <v>258365.87</v>
      </c>
      <c r="T3" s="148">
        <f>T4+T126+T141+T152+T156+T165+T170</f>
        <v>4662.4399999999996</v>
      </c>
      <c r="U3" s="148">
        <f>U4+U126+U141+U152+U156+U165+U170</f>
        <v>13119.95</v>
      </c>
      <c r="V3" s="148">
        <f>Q3+R3+S3+T3+U3</f>
        <v>1418016.26</v>
      </c>
    </row>
    <row r="4" spans="1:22" s="151" customFormat="1" ht="20.100000000000001" customHeight="1">
      <c r="A4" s="150"/>
      <c r="B4" s="305">
        <v>2013</v>
      </c>
      <c r="C4" s="306"/>
      <c r="D4" s="146" t="s">
        <v>23</v>
      </c>
      <c r="E4" s="307" t="s">
        <v>24</v>
      </c>
      <c r="F4" s="306"/>
      <c r="G4" s="306"/>
      <c r="H4" s="146" t="s">
        <v>22</v>
      </c>
      <c r="I4" s="307" t="s">
        <v>17</v>
      </c>
      <c r="J4" s="306"/>
      <c r="K4" s="147" t="s">
        <v>18</v>
      </c>
      <c r="L4" s="147">
        <v>2</v>
      </c>
      <c r="M4" s="305" t="s">
        <v>19</v>
      </c>
      <c r="N4" s="306"/>
      <c r="O4" s="306"/>
      <c r="P4" s="147" t="s">
        <v>18</v>
      </c>
      <c r="Q4" s="148">
        <f>Q5+Q16+Q34+Q38+Q53+Q63+Q68+Q76+Q79+Q81+Q84+Q87+Q101+Q121</f>
        <v>30000</v>
      </c>
      <c r="R4" s="148">
        <f>R5+R16+R34+R38+R53+R63+R68+R76+R79+R81+R84+R87+R101+R121</f>
        <v>807751.17</v>
      </c>
      <c r="S4" s="148">
        <f>S5+S16+S34+S38+S53+S63+S68+S76+S79+S81+S84+S87+S101+S121</f>
        <v>258365.87</v>
      </c>
      <c r="T4" s="148">
        <f>T5+T16+T34+T38+T53+T63+T68+T76+T79+T81+T84+T87+T101+T121</f>
        <v>4662.4399999999996</v>
      </c>
      <c r="U4" s="148">
        <f>U5+U16+U34+U38+U53+U63+U68+U76+U79+U81+U84+U87+U101+U121</f>
        <v>13119.95</v>
      </c>
      <c r="V4" s="148">
        <f t="shared" ref="V4:V67" si="0">Q4+R4+S4+T4+U4</f>
        <v>1113899.43</v>
      </c>
    </row>
    <row r="5" spans="1:22" s="156" customFormat="1" ht="24.9" customHeight="1">
      <c r="A5" s="152"/>
      <c r="B5" s="308">
        <v>2018</v>
      </c>
      <c r="C5" s="309"/>
      <c r="D5" s="153" t="s">
        <v>25</v>
      </c>
      <c r="E5" s="310" t="s">
        <v>26</v>
      </c>
      <c r="F5" s="309"/>
      <c r="G5" s="309"/>
      <c r="H5" s="153" t="s">
        <v>22</v>
      </c>
      <c r="I5" s="310" t="s">
        <v>17</v>
      </c>
      <c r="J5" s="309"/>
      <c r="K5" s="154" t="s">
        <v>18</v>
      </c>
      <c r="L5" s="154">
        <v>3</v>
      </c>
      <c r="M5" s="308" t="s">
        <v>19</v>
      </c>
      <c r="N5" s="309"/>
      <c r="O5" s="309"/>
      <c r="P5" s="154" t="s">
        <v>18</v>
      </c>
      <c r="Q5" s="155"/>
      <c r="R5" s="155">
        <f>R6+R7+R8+R9+R10+R11+R12+R13+R14+R15</f>
        <v>304915.86000000004</v>
      </c>
      <c r="S5" s="155"/>
      <c r="T5" s="155"/>
      <c r="U5" s="155"/>
      <c r="V5" s="155">
        <f t="shared" si="0"/>
        <v>304915.86000000004</v>
      </c>
    </row>
    <row r="6" spans="1:22" ht="24.9" customHeight="1">
      <c r="A6" s="136"/>
      <c r="B6" s="299">
        <v>2018</v>
      </c>
      <c r="C6" s="300"/>
      <c r="D6" s="157" t="s">
        <v>27</v>
      </c>
      <c r="E6" s="301" t="s">
        <v>28</v>
      </c>
      <c r="F6" s="300"/>
      <c r="G6" s="300"/>
      <c r="H6" s="157" t="s">
        <v>22</v>
      </c>
      <c r="I6" s="301" t="s">
        <v>17</v>
      </c>
      <c r="J6" s="300"/>
      <c r="K6" s="158" t="s">
        <v>29</v>
      </c>
      <c r="L6" s="158">
        <v>4</v>
      </c>
      <c r="M6" s="299" t="s">
        <v>19</v>
      </c>
      <c r="N6" s="300"/>
      <c r="O6" s="300"/>
      <c r="P6" s="158" t="s">
        <v>18</v>
      </c>
      <c r="Q6" s="9"/>
      <c r="R6" s="144"/>
      <c r="S6" s="144"/>
      <c r="T6" s="144"/>
      <c r="U6" s="144"/>
      <c r="V6" s="144">
        <f t="shared" si="0"/>
        <v>0</v>
      </c>
    </row>
    <row r="7" spans="1:22" ht="24.9" customHeight="1">
      <c r="A7" s="136"/>
      <c r="B7" s="299">
        <v>2018</v>
      </c>
      <c r="C7" s="300"/>
      <c r="D7" s="157" t="s">
        <v>30</v>
      </c>
      <c r="E7" s="301" t="s">
        <v>31</v>
      </c>
      <c r="F7" s="300"/>
      <c r="G7" s="300"/>
      <c r="H7" s="157" t="s">
        <v>22</v>
      </c>
      <c r="I7" s="301" t="s">
        <v>17</v>
      </c>
      <c r="J7" s="300"/>
      <c r="K7" s="158" t="s">
        <v>29</v>
      </c>
      <c r="L7" s="158">
        <v>4</v>
      </c>
      <c r="M7" s="299" t="s">
        <v>19</v>
      </c>
      <c r="N7" s="300"/>
      <c r="O7" s="300"/>
      <c r="P7" s="158" t="s">
        <v>18</v>
      </c>
      <c r="Q7" s="144"/>
      <c r="R7" s="144">
        <v>96493.43</v>
      </c>
      <c r="S7" s="144"/>
      <c r="T7" s="144"/>
      <c r="U7" s="144"/>
      <c r="V7" s="144">
        <f t="shared" si="0"/>
        <v>96493.43</v>
      </c>
    </row>
    <row r="8" spans="1:22" ht="24.9" customHeight="1">
      <c r="A8" s="136"/>
      <c r="B8" s="299">
        <v>2018</v>
      </c>
      <c r="C8" s="300"/>
      <c r="D8" s="157" t="s">
        <v>32</v>
      </c>
      <c r="E8" s="301" t="s">
        <v>33</v>
      </c>
      <c r="F8" s="300"/>
      <c r="G8" s="300"/>
      <c r="H8" s="157" t="s">
        <v>22</v>
      </c>
      <c r="I8" s="301" t="s">
        <v>17</v>
      </c>
      <c r="J8" s="300"/>
      <c r="K8" s="158" t="s">
        <v>29</v>
      </c>
      <c r="L8" s="158">
        <v>4</v>
      </c>
      <c r="M8" s="299" t="s">
        <v>19</v>
      </c>
      <c r="N8" s="300"/>
      <c r="O8" s="300"/>
      <c r="P8" s="158" t="s">
        <v>18</v>
      </c>
      <c r="Q8" s="144"/>
      <c r="R8" s="144">
        <v>130001.13</v>
      </c>
      <c r="S8" s="144"/>
      <c r="T8" s="144"/>
      <c r="U8" s="144"/>
      <c r="V8" s="144">
        <f t="shared" si="0"/>
        <v>130001.13</v>
      </c>
    </row>
    <row r="9" spans="1:22" ht="24.9" customHeight="1">
      <c r="A9" s="136"/>
      <c r="B9" s="299">
        <v>2018</v>
      </c>
      <c r="C9" s="300"/>
      <c r="D9" s="157" t="s">
        <v>34</v>
      </c>
      <c r="E9" s="301" t="s">
        <v>35</v>
      </c>
      <c r="F9" s="300"/>
      <c r="G9" s="300"/>
      <c r="H9" s="157" t="s">
        <v>22</v>
      </c>
      <c r="I9" s="301" t="s">
        <v>17</v>
      </c>
      <c r="J9" s="300"/>
      <c r="K9" s="158" t="s">
        <v>29</v>
      </c>
      <c r="L9" s="158">
        <v>4</v>
      </c>
      <c r="M9" s="299" t="s">
        <v>19</v>
      </c>
      <c r="N9" s="300"/>
      <c r="O9" s="300"/>
      <c r="P9" s="158" t="s">
        <v>18</v>
      </c>
      <c r="Q9" s="52"/>
      <c r="R9" s="144"/>
      <c r="S9" s="144"/>
      <c r="T9" s="144"/>
      <c r="U9" s="144"/>
      <c r="V9" s="144">
        <f t="shared" si="0"/>
        <v>0</v>
      </c>
    </row>
    <row r="10" spans="1:22" ht="24.9" customHeight="1">
      <c r="A10" s="136"/>
      <c r="B10" s="299">
        <v>2018</v>
      </c>
      <c r="C10" s="300"/>
      <c r="D10" s="157" t="s">
        <v>36</v>
      </c>
      <c r="E10" s="301" t="s">
        <v>37</v>
      </c>
      <c r="F10" s="300"/>
      <c r="G10" s="300"/>
      <c r="H10" s="157" t="s">
        <v>22</v>
      </c>
      <c r="I10" s="301" t="s">
        <v>17</v>
      </c>
      <c r="J10" s="300"/>
      <c r="K10" s="158" t="s">
        <v>29</v>
      </c>
      <c r="L10" s="158">
        <v>4</v>
      </c>
      <c r="M10" s="299" t="s">
        <v>19</v>
      </c>
      <c r="N10" s="300"/>
      <c r="O10" s="300"/>
      <c r="P10" s="158" t="s">
        <v>18</v>
      </c>
      <c r="Q10" s="159"/>
      <c r="R10" s="144"/>
      <c r="S10" s="144"/>
      <c r="T10" s="144"/>
      <c r="U10" s="144"/>
      <c r="V10" s="144">
        <f t="shared" si="0"/>
        <v>0</v>
      </c>
    </row>
    <row r="11" spans="1:22" ht="24.9" customHeight="1">
      <c r="A11" s="136"/>
      <c r="B11" s="299">
        <v>2018</v>
      </c>
      <c r="C11" s="300"/>
      <c r="D11" s="157" t="s">
        <v>38</v>
      </c>
      <c r="E11" s="301" t="s">
        <v>39</v>
      </c>
      <c r="F11" s="300"/>
      <c r="G11" s="300"/>
      <c r="H11" s="157" t="s">
        <v>22</v>
      </c>
      <c r="I11" s="301" t="s">
        <v>17</v>
      </c>
      <c r="J11" s="300"/>
      <c r="K11" s="158" t="s">
        <v>29</v>
      </c>
      <c r="L11" s="158">
        <v>4</v>
      </c>
      <c r="M11" s="299" t="s">
        <v>19</v>
      </c>
      <c r="N11" s="300"/>
      <c r="O11" s="300"/>
      <c r="P11" s="158" t="s">
        <v>18</v>
      </c>
      <c r="Q11" s="159"/>
      <c r="R11" s="144"/>
      <c r="S11" s="144"/>
      <c r="T11" s="144"/>
      <c r="U11" s="144"/>
      <c r="V11" s="144">
        <f t="shared" si="0"/>
        <v>0</v>
      </c>
    </row>
    <row r="12" spans="1:22" ht="31.5" customHeight="1">
      <c r="A12" s="136"/>
      <c r="B12" s="299">
        <v>2018</v>
      </c>
      <c r="C12" s="300"/>
      <c r="D12" s="157" t="s">
        <v>40</v>
      </c>
      <c r="E12" s="301" t="s">
        <v>41</v>
      </c>
      <c r="F12" s="300"/>
      <c r="G12" s="300"/>
      <c r="H12" s="157" t="s">
        <v>22</v>
      </c>
      <c r="I12" s="301" t="s">
        <v>17</v>
      </c>
      <c r="J12" s="300"/>
      <c r="K12" s="158" t="s">
        <v>29</v>
      </c>
      <c r="L12" s="158">
        <v>4</v>
      </c>
      <c r="M12" s="299" t="s">
        <v>19</v>
      </c>
      <c r="N12" s="300"/>
      <c r="O12" s="300"/>
      <c r="P12" s="158" t="s">
        <v>18</v>
      </c>
      <c r="Q12" s="159"/>
      <c r="R12" s="144">
        <v>3031.48</v>
      </c>
      <c r="S12" s="144"/>
      <c r="T12" s="144"/>
      <c r="U12" s="144"/>
      <c r="V12" s="144">
        <f t="shared" si="0"/>
        <v>3031.48</v>
      </c>
    </row>
    <row r="13" spans="1:22" ht="24.9" customHeight="1">
      <c r="A13" s="136"/>
      <c r="B13" s="299">
        <v>2018</v>
      </c>
      <c r="C13" s="300"/>
      <c r="D13" s="157" t="s">
        <v>42</v>
      </c>
      <c r="E13" s="301" t="s">
        <v>43</v>
      </c>
      <c r="F13" s="300"/>
      <c r="G13" s="300"/>
      <c r="H13" s="157" t="s">
        <v>22</v>
      </c>
      <c r="I13" s="301" t="s">
        <v>17</v>
      </c>
      <c r="J13" s="300"/>
      <c r="K13" s="158" t="s">
        <v>29</v>
      </c>
      <c r="L13" s="158">
        <v>4</v>
      </c>
      <c r="M13" s="299" t="s">
        <v>19</v>
      </c>
      <c r="N13" s="300"/>
      <c r="O13" s="300"/>
      <c r="P13" s="158" t="s">
        <v>18</v>
      </c>
      <c r="Q13" s="159"/>
      <c r="R13" s="144">
        <f>174659.06-114324.45</f>
        <v>60334.61</v>
      </c>
      <c r="S13" s="144"/>
      <c r="T13" s="144"/>
      <c r="U13" s="144"/>
      <c r="V13" s="144">
        <f t="shared" si="0"/>
        <v>60334.61</v>
      </c>
    </row>
    <row r="14" spans="1:22" ht="24.9" customHeight="1">
      <c r="A14" s="136"/>
      <c r="B14" s="299">
        <v>2018</v>
      </c>
      <c r="C14" s="300"/>
      <c r="D14" s="157" t="s">
        <v>44</v>
      </c>
      <c r="E14" s="301" t="s">
        <v>45</v>
      </c>
      <c r="F14" s="300"/>
      <c r="G14" s="300"/>
      <c r="H14" s="157" t="s">
        <v>22</v>
      </c>
      <c r="I14" s="301" t="s">
        <v>17</v>
      </c>
      <c r="J14" s="300"/>
      <c r="K14" s="158" t="s">
        <v>29</v>
      </c>
      <c r="L14" s="158">
        <v>4</v>
      </c>
      <c r="M14" s="299" t="s">
        <v>19</v>
      </c>
      <c r="N14" s="300"/>
      <c r="O14" s="300"/>
      <c r="P14" s="158" t="s">
        <v>18</v>
      </c>
      <c r="Q14" s="9"/>
      <c r="R14" s="144">
        <v>15055.21</v>
      </c>
      <c r="S14" s="144"/>
      <c r="T14" s="144"/>
      <c r="U14" s="144"/>
      <c r="V14" s="144">
        <f t="shared" si="0"/>
        <v>15055.21</v>
      </c>
    </row>
    <row r="15" spans="1:22" ht="24.9" customHeight="1">
      <c r="A15" s="136"/>
      <c r="B15" s="299">
        <v>2018</v>
      </c>
      <c r="C15" s="300"/>
      <c r="D15" s="157" t="s">
        <v>46</v>
      </c>
      <c r="E15" s="301" t="s">
        <v>47</v>
      </c>
      <c r="F15" s="300"/>
      <c r="G15" s="300"/>
      <c r="H15" s="157" t="s">
        <v>22</v>
      </c>
      <c r="I15" s="301" t="s">
        <v>17</v>
      </c>
      <c r="J15" s="300"/>
      <c r="K15" s="158" t="s">
        <v>29</v>
      </c>
      <c r="L15" s="158">
        <v>4</v>
      </c>
      <c r="M15" s="299" t="s">
        <v>19</v>
      </c>
      <c r="N15" s="300"/>
      <c r="O15" s="300"/>
      <c r="P15" s="158" t="s">
        <v>18</v>
      </c>
      <c r="Q15" s="159"/>
      <c r="R15" s="144"/>
      <c r="S15" s="144"/>
      <c r="T15" s="144"/>
      <c r="U15" s="144"/>
      <c r="V15" s="144">
        <f t="shared" si="0"/>
        <v>0</v>
      </c>
    </row>
    <row r="16" spans="1:22" s="156" customFormat="1" ht="24.9" customHeight="1">
      <c r="A16" s="152"/>
      <c r="B16" s="308">
        <v>2018</v>
      </c>
      <c r="C16" s="309"/>
      <c r="D16" s="153" t="s">
        <v>48</v>
      </c>
      <c r="E16" s="310" t="s">
        <v>49</v>
      </c>
      <c r="F16" s="309"/>
      <c r="G16" s="309"/>
      <c r="H16" s="153" t="s">
        <v>22</v>
      </c>
      <c r="I16" s="310" t="s">
        <v>17</v>
      </c>
      <c r="J16" s="309"/>
      <c r="K16" s="154" t="s">
        <v>18</v>
      </c>
      <c r="L16" s="154">
        <v>3</v>
      </c>
      <c r="M16" s="308" t="s">
        <v>19</v>
      </c>
      <c r="N16" s="309"/>
      <c r="O16" s="309"/>
      <c r="P16" s="154" t="s">
        <v>18</v>
      </c>
      <c r="Q16" s="155"/>
      <c r="R16" s="155">
        <f>R17+R18+R19+R20+R21+R22+R23+R24+R25+R26+R27+R28+R29+R30+R31+R32+R33</f>
        <v>307199.96999999997</v>
      </c>
      <c r="S16" s="155"/>
      <c r="T16" s="155"/>
      <c r="U16" s="155"/>
      <c r="V16" s="155">
        <f t="shared" si="0"/>
        <v>307199.96999999997</v>
      </c>
    </row>
    <row r="17" spans="1:22" ht="24.9" customHeight="1">
      <c r="A17" s="136"/>
      <c r="B17" s="299">
        <v>2018</v>
      </c>
      <c r="C17" s="300"/>
      <c r="D17" s="157" t="s">
        <v>50</v>
      </c>
      <c r="E17" s="301" t="s">
        <v>51</v>
      </c>
      <c r="F17" s="300"/>
      <c r="G17" s="300"/>
      <c r="H17" s="157" t="s">
        <v>22</v>
      </c>
      <c r="I17" s="301" t="s">
        <v>17</v>
      </c>
      <c r="J17" s="300"/>
      <c r="K17" s="158" t="s">
        <v>29</v>
      </c>
      <c r="L17" s="158">
        <v>4</v>
      </c>
      <c r="M17" s="299" t="s">
        <v>19</v>
      </c>
      <c r="N17" s="300"/>
      <c r="O17" s="300"/>
      <c r="P17" s="158" t="s">
        <v>18</v>
      </c>
      <c r="Q17" s="159"/>
      <c r="R17" s="144"/>
      <c r="S17" s="144"/>
      <c r="T17" s="144"/>
      <c r="U17" s="144"/>
      <c r="V17" s="144">
        <f t="shared" si="0"/>
        <v>0</v>
      </c>
    </row>
    <row r="18" spans="1:22" ht="24.9" customHeight="1">
      <c r="A18" s="136"/>
      <c r="B18" s="299">
        <v>2018</v>
      </c>
      <c r="C18" s="300"/>
      <c r="D18" s="157" t="s">
        <v>52</v>
      </c>
      <c r="E18" s="301" t="s">
        <v>53</v>
      </c>
      <c r="F18" s="300"/>
      <c r="G18" s="300"/>
      <c r="H18" s="157" t="s">
        <v>22</v>
      </c>
      <c r="I18" s="301" t="s">
        <v>17</v>
      </c>
      <c r="J18" s="300"/>
      <c r="K18" s="158" t="s">
        <v>29</v>
      </c>
      <c r="L18" s="158">
        <v>4</v>
      </c>
      <c r="M18" s="299" t="s">
        <v>19</v>
      </c>
      <c r="N18" s="300"/>
      <c r="O18" s="300"/>
      <c r="P18" s="158" t="s">
        <v>18</v>
      </c>
      <c r="Q18" s="159"/>
      <c r="R18" s="144"/>
      <c r="S18" s="144"/>
      <c r="T18" s="144"/>
      <c r="U18" s="144"/>
      <c r="V18" s="144">
        <f t="shared" si="0"/>
        <v>0</v>
      </c>
    </row>
    <row r="19" spans="1:22" ht="24.9" customHeight="1">
      <c r="A19" s="136"/>
      <c r="B19" s="299">
        <v>2018</v>
      </c>
      <c r="C19" s="300"/>
      <c r="D19" s="157" t="s">
        <v>54</v>
      </c>
      <c r="E19" s="301" t="s">
        <v>55</v>
      </c>
      <c r="F19" s="300"/>
      <c r="G19" s="300"/>
      <c r="H19" s="157" t="s">
        <v>22</v>
      </c>
      <c r="I19" s="301" t="s">
        <v>17</v>
      </c>
      <c r="J19" s="300"/>
      <c r="K19" s="158" t="s">
        <v>29</v>
      </c>
      <c r="L19" s="158">
        <v>4</v>
      </c>
      <c r="M19" s="299" t="s">
        <v>19</v>
      </c>
      <c r="N19" s="300"/>
      <c r="O19" s="300"/>
      <c r="P19" s="158" t="s">
        <v>18</v>
      </c>
      <c r="Q19" s="159"/>
      <c r="R19" s="144"/>
      <c r="S19" s="144"/>
      <c r="T19" s="144"/>
      <c r="U19" s="144"/>
      <c r="V19" s="144">
        <f t="shared" si="0"/>
        <v>0</v>
      </c>
    </row>
    <row r="20" spans="1:22" ht="24.9" customHeight="1">
      <c r="A20" s="136"/>
      <c r="B20" s="299">
        <v>2018</v>
      </c>
      <c r="C20" s="300"/>
      <c r="D20" s="157" t="s">
        <v>56</v>
      </c>
      <c r="E20" s="301" t="s">
        <v>57</v>
      </c>
      <c r="F20" s="300"/>
      <c r="G20" s="300"/>
      <c r="H20" s="157" t="s">
        <v>22</v>
      </c>
      <c r="I20" s="301" t="s">
        <v>17</v>
      </c>
      <c r="J20" s="300"/>
      <c r="K20" s="158" t="s">
        <v>29</v>
      </c>
      <c r="L20" s="158">
        <v>4</v>
      </c>
      <c r="M20" s="299" t="s">
        <v>19</v>
      </c>
      <c r="N20" s="300"/>
      <c r="O20" s="300"/>
      <c r="P20" s="158" t="s">
        <v>18</v>
      </c>
      <c r="Q20" s="159"/>
      <c r="R20" s="144"/>
      <c r="S20" s="144"/>
      <c r="T20" s="144"/>
      <c r="U20" s="144"/>
      <c r="V20" s="144">
        <f t="shared" si="0"/>
        <v>0</v>
      </c>
    </row>
    <row r="21" spans="1:22" ht="24.9" customHeight="1">
      <c r="A21" s="136"/>
      <c r="B21" s="299">
        <v>2018</v>
      </c>
      <c r="C21" s="300"/>
      <c r="D21" s="157" t="s">
        <v>58</v>
      </c>
      <c r="E21" s="301" t="s">
        <v>59</v>
      </c>
      <c r="F21" s="300"/>
      <c r="G21" s="300"/>
      <c r="H21" s="157" t="s">
        <v>22</v>
      </c>
      <c r="I21" s="301" t="s">
        <v>17</v>
      </c>
      <c r="J21" s="300"/>
      <c r="K21" s="158" t="s">
        <v>29</v>
      </c>
      <c r="L21" s="158">
        <v>4</v>
      </c>
      <c r="M21" s="299" t="s">
        <v>19</v>
      </c>
      <c r="N21" s="300"/>
      <c r="O21" s="300"/>
      <c r="P21" s="158" t="s">
        <v>18</v>
      </c>
      <c r="Q21" s="159"/>
      <c r="R21" s="144"/>
      <c r="S21" s="144"/>
      <c r="T21" s="144"/>
      <c r="U21" s="144"/>
      <c r="V21" s="144">
        <f t="shared" si="0"/>
        <v>0</v>
      </c>
    </row>
    <row r="22" spans="1:22" ht="24.9" customHeight="1">
      <c r="A22" s="136"/>
      <c r="B22" s="299">
        <v>2018</v>
      </c>
      <c r="C22" s="300"/>
      <c r="D22" s="157" t="s">
        <v>60</v>
      </c>
      <c r="E22" s="301" t="s">
        <v>61</v>
      </c>
      <c r="F22" s="300"/>
      <c r="G22" s="300"/>
      <c r="H22" s="157" t="s">
        <v>22</v>
      </c>
      <c r="I22" s="301" t="s">
        <v>17</v>
      </c>
      <c r="J22" s="300"/>
      <c r="K22" s="158" t="s">
        <v>29</v>
      </c>
      <c r="L22" s="158">
        <v>4</v>
      </c>
      <c r="M22" s="299" t="s">
        <v>19</v>
      </c>
      <c r="N22" s="300"/>
      <c r="O22" s="300"/>
      <c r="P22" s="158" t="s">
        <v>18</v>
      </c>
      <c r="Q22" s="159"/>
      <c r="R22" s="144">
        <v>101807.82</v>
      </c>
      <c r="S22" s="144"/>
      <c r="T22" s="144"/>
      <c r="U22" s="144"/>
      <c r="V22" s="144">
        <f t="shared" si="0"/>
        <v>101807.82</v>
      </c>
    </row>
    <row r="23" spans="1:22" ht="24.9" customHeight="1">
      <c r="A23" s="136"/>
      <c r="B23" s="299">
        <v>2018</v>
      </c>
      <c r="C23" s="300"/>
      <c r="D23" s="157" t="s">
        <v>62</v>
      </c>
      <c r="E23" s="301" t="s">
        <v>63</v>
      </c>
      <c r="F23" s="300"/>
      <c r="G23" s="300"/>
      <c r="H23" s="157" t="s">
        <v>22</v>
      </c>
      <c r="I23" s="301" t="s">
        <v>17</v>
      </c>
      <c r="J23" s="300"/>
      <c r="K23" s="158" t="s">
        <v>29</v>
      </c>
      <c r="L23" s="158">
        <v>4</v>
      </c>
      <c r="M23" s="299" t="s">
        <v>19</v>
      </c>
      <c r="N23" s="300"/>
      <c r="O23" s="300"/>
      <c r="P23" s="158" t="s">
        <v>18</v>
      </c>
      <c r="Q23" s="159"/>
      <c r="R23" s="144"/>
      <c r="S23" s="144"/>
      <c r="T23" s="144"/>
      <c r="U23" s="144"/>
      <c r="V23" s="144">
        <f t="shared" si="0"/>
        <v>0</v>
      </c>
    </row>
    <row r="24" spans="1:22" ht="24.9" customHeight="1">
      <c r="A24" s="136"/>
      <c r="B24" s="299">
        <v>2018</v>
      </c>
      <c r="C24" s="300"/>
      <c r="D24" s="157" t="s">
        <v>64</v>
      </c>
      <c r="E24" s="301" t="s">
        <v>65</v>
      </c>
      <c r="F24" s="300"/>
      <c r="G24" s="300"/>
      <c r="H24" s="157" t="s">
        <v>22</v>
      </c>
      <c r="I24" s="301" t="s">
        <v>17</v>
      </c>
      <c r="J24" s="300"/>
      <c r="K24" s="158" t="s">
        <v>29</v>
      </c>
      <c r="L24" s="158">
        <v>4</v>
      </c>
      <c r="M24" s="299" t="s">
        <v>19</v>
      </c>
      <c r="N24" s="300"/>
      <c r="O24" s="300"/>
      <c r="P24" s="158" t="s">
        <v>18</v>
      </c>
      <c r="Q24" s="159"/>
      <c r="R24" s="144"/>
      <c r="S24" s="144"/>
      <c r="T24" s="144"/>
      <c r="U24" s="144"/>
      <c r="V24" s="144">
        <f t="shared" si="0"/>
        <v>0</v>
      </c>
    </row>
    <row r="25" spans="1:22" ht="24.9" customHeight="1">
      <c r="A25" s="136"/>
      <c r="B25" s="299">
        <v>2018</v>
      </c>
      <c r="C25" s="300"/>
      <c r="D25" s="157" t="s">
        <v>66</v>
      </c>
      <c r="E25" s="301" t="s">
        <v>67</v>
      </c>
      <c r="F25" s="300"/>
      <c r="G25" s="300"/>
      <c r="H25" s="157" t="s">
        <v>22</v>
      </c>
      <c r="I25" s="301" t="s">
        <v>17</v>
      </c>
      <c r="J25" s="300"/>
      <c r="K25" s="158" t="s">
        <v>29</v>
      </c>
      <c r="L25" s="158">
        <v>4</v>
      </c>
      <c r="M25" s="299" t="s">
        <v>19</v>
      </c>
      <c r="N25" s="300"/>
      <c r="O25" s="300"/>
      <c r="P25" s="158" t="s">
        <v>18</v>
      </c>
      <c r="Q25" s="159"/>
      <c r="R25" s="144"/>
      <c r="S25" s="144"/>
      <c r="T25" s="144"/>
      <c r="U25" s="144"/>
      <c r="V25" s="144">
        <f t="shared" si="0"/>
        <v>0</v>
      </c>
    </row>
    <row r="26" spans="1:22" ht="45.75" customHeight="1">
      <c r="A26" s="136"/>
      <c r="B26" s="299">
        <v>2018</v>
      </c>
      <c r="C26" s="300"/>
      <c r="D26" s="157" t="s">
        <v>68</v>
      </c>
      <c r="E26" s="301" t="s">
        <v>69</v>
      </c>
      <c r="F26" s="300"/>
      <c r="G26" s="300"/>
      <c r="H26" s="157" t="s">
        <v>22</v>
      </c>
      <c r="I26" s="301" t="s">
        <v>17</v>
      </c>
      <c r="J26" s="300"/>
      <c r="K26" s="158" t="s">
        <v>29</v>
      </c>
      <c r="L26" s="158">
        <v>4</v>
      </c>
      <c r="M26" s="299" t="s">
        <v>19</v>
      </c>
      <c r="N26" s="300"/>
      <c r="O26" s="300"/>
      <c r="P26" s="158" t="s">
        <v>18</v>
      </c>
      <c r="Q26" s="159"/>
      <c r="R26" s="144"/>
      <c r="S26" s="144"/>
      <c r="T26" s="144"/>
      <c r="U26" s="144"/>
      <c r="V26" s="144">
        <f t="shared" si="0"/>
        <v>0</v>
      </c>
    </row>
    <row r="27" spans="1:22" ht="24.9" customHeight="1">
      <c r="A27" s="136"/>
      <c r="B27" s="299">
        <v>2018</v>
      </c>
      <c r="C27" s="300"/>
      <c r="D27" s="157" t="s">
        <v>70</v>
      </c>
      <c r="E27" s="301" t="s">
        <v>71</v>
      </c>
      <c r="F27" s="300"/>
      <c r="G27" s="300"/>
      <c r="H27" s="157" t="s">
        <v>22</v>
      </c>
      <c r="I27" s="301" t="s">
        <v>17</v>
      </c>
      <c r="J27" s="300"/>
      <c r="K27" s="158" t="s">
        <v>29</v>
      </c>
      <c r="L27" s="158">
        <v>4</v>
      </c>
      <c r="M27" s="299" t="s">
        <v>19</v>
      </c>
      <c r="N27" s="300"/>
      <c r="O27" s="300"/>
      <c r="P27" s="158" t="s">
        <v>18</v>
      </c>
      <c r="Q27" s="159"/>
      <c r="R27" s="144"/>
      <c r="S27" s="144"/>
      <c r="T27" s="144"/>
      <c r="U27" s="144"/>
      <c r="V27" s="144">
        <f t="shared" si="0"/>
        <v>0</v>
      </c>
    </row>
    <row r="28" spans="1:22" ht="24.9" customHeight="1">
      <c r="A28" s="136"/>
      <c r="B28" s="299">
        <v>2018</v>
      </c>
      <c r="C28" s="300"/>
      <c r="D28" s="157" t="s">
        <v>72</v>
      </c>
      <c r="E28" s="301" t="s">
        <v>73</v>
      </c>
      <c r="F28" s="300"/>
      <c r="G28" s="300"/>
      <c r="H28" s="157" t="s">
        <v>22</v>
      </c>
      <c r="I28" s="301" t="s">
        <v>17</v>
      </c>
      <c r="J28" s="300"/>
      <c r="K28" s="158" t="s">
        <v>29</v>
      </c>
      <c r="L28" s="158">
        <v>4</v>
      </c>
      <c r="M28" s="299" t="s">
        <v>19</v>
      </c>
      <c r="N28" s="300"/>
      <c r="O28" s="300"/>
      <c r="P28" s="158" t="s">
        <v>18</v>
      </c>
      <c r="Q28" s="159"/>
      <c r="R28" s="144"/>
      <c r="S28" s="144"/>
      <c r="T28" s="144"/>
      <c r="U28" s="144"/>
      <c r="V28" s="144">
        <f t="shared" si="0"/>
        <v>0</v>
      </c>
    </row>
    <row r="29" spans="1:22" ht="24.9" customHeight="1">
      <c r="A29" s="136"/>
      <c r="B29" s="299">
        <v>2018</v>
      </c>
      <c r="C29" s="300"/>
      <c r="D29" s="157" t="s">
        <v>74</v>
      </c>
      <c r="E29" s="301" t="s">
        <v>75</v>
      </c>
      <c r="F29" s="300"/>
      <c r="G29" s="300"/>
      <c r="H29" s="157" t="s">
        <v>22</v>
      </c>
      <c r="I29" s="301" t="s">
        <v>17</v>
      </c>
      <c r="J29" s="300"/>
      <c r="K29" s="158" t="s">
        <v>29</v>
      </c>
      <c r="L29" s="158">
        <v>4</v>
      </c>
      <c r="M29" s="299" t="s">
        <v>19</v>
      </c>
      <c r="N29" s="300"/>
      <c r="O29" s="300"/>
      <c r="P29" s="158" t="s">
        <v>18</v>
      </c>
      <c r="Q29" s="159"/>
      <c r="R29" s="144"/>
      <c r="S29" s="144"/>
      <c r="T29" s="144"/>
      <c r="U29" s="144"/>
      <c r="V29" s="144">
        <f t="shared" si="0"/>
        <v>0</v>
      </c>
    </row>
    <row r="30" spans="1:22" ht="24.9" customHeight="1">
      <c r="A30" s="136"/>
      <c r="B30" s="299">
        <v>2018</v>
      </c>
      <c r="C30" s="300"/>
      <c r="D30" s="157" t="s">
        <v>76</v>
      </c>
      <c r="E30" s="301" t="s">
        <v>77</v>
      </c>
      <c r="F30" s="300"/>
      <c r="G30" s="300"/>
      <c r="H30" s="157" t="s">
        <v>22</v>
      </c>
      <c r="I30" s="301" t="s">
        <v>17</v>
      </c>
      <c r="J30" s="300"/>
      <c r="K30" s="158" t="s">
        <v>29</v>
      </c>
      <c r="L30" s="158">
        <v>4</v>
      </c>
      <c r="M30" s="299" t="s">
        <v>19</v>
      </c>
      <c r="N30" s="300"/>
      <c r="O30" s="300"/>
      <c r="P30" s="158" t="s">
        <v>18</v>
      </c>
      <c r="Q30" s="159"/>
      <c r="R30" s="144"/>
      <c r="S30" s="144"/>
      <c r="T30" s="144"/>
      <c r="U30" s="144"/>
      <c r="V30" s="144">
        <f t="shared" si="0"/>
        <v>0</v>
      </c>
    </row>
    <row r="31" spans="1:22" ht="24.9" customHeight="1">
      <c r="A31" s="136"/>
      <c r="B31" s="299">
        <v>2018</v>
      </c>
      <c r="C31" s="300"/>
      <c r="D31" s="157" t="s">
        <v>78</v>
      </c>
      <c r="E31" s="301" t="s">
        <v>79</v>
      </c>
      <c r="F31" s="300"/>
      <c r="G31" s="300"/>
      <c r="H31" s="157" t="s">
        <v>22</v>
      </c>
      <c r="I31" s="301" t="s">
        <v>17</v>
      </c>
      <c r="J31" s="300"/>
      <c r="K31" s="158" t="s">
        <v>29</v>
      </c>
      <c r="L31" s="158">
        <v>4</v>
      </c>
      <c r="M31" s="299" t="s">
        <v>19</v>
      </c>
      <c r="N31" s="300"/>
      <c r="O31" s="300"/>
      <c r="P31" s="158" t="s">
        <v>18</v>
      </c>
      <c r="Q31" s="159"/>
      <c r="R31" s="144"/>
      <c r="S31" s="144"/>
      <c r="T31" s="144"/>
      <c r="U31" s="144"/>
      <c r="V31" s="144">
        <f t="shared" si="0"/>
        <v>0</v>
      </c>
    </row>
    <row r="32" spans="1:22" ht="24.9" customHeight="1">
      <c r="A32" s="136"/>
      <c r="B32" s="299">
        <v>2018</v>
      </c>
      <c r="C32" s="300"/>
      <c r="D32" s="157" t="s">
        <v>80</v>
      </c>
      <c r="E32" s="301" t="s">
        <v>81</v>
      </c>
      <c r="F32" s="300"/>
      <c r="G32" s="300"/>
      <c r="H32" s="157" t="s">
        <v>22</v>
      </c>
      <c r="I32" s="301" t="s">
        <v>17</v>
      </c>
      <c r="J32" s="300"/>
      <c r="K32" s="158" t="s">
        <v>29</v>
      </c>
      <c r="L32" s="158">
        <v>4</v>
      </c>
      <c r="M32" s="299" t="s">
        <v>19</v>
      </c>
      <c r="N32" s="300"/>
      <c r="O32" s="300"/>
      <c r="P32" s="158" t="s">
        <v>18</v>
      </c>
      <c r="Q32" s="159"/>
      <c r="R32" s="144">
        <v>205392.15</v>
      </c>
      <c r="S32" s="144"/>
      <c r="T32" s="144"/>
      <c r="U32" s="144"/>
      <c r="V32" s="144">
        <f t="shared" si="0"/>
        <v>205392.15</v>
      </c>
    </row>
    <row r="33" spans="1:22" ht="39.75" customHeight="1">
      <c r="A33" s="136"/>
      <c r="B33" s="299">
        <v>2018</v>
      </c>
      <c r="C33" s="300"/>
      <c r="D33" s="157" t="s">
        <v>82</v>
      </c>
      <c r="E33" s="301" t="s">
        <v>83</v>
      </c>
      <c r="F33" s="300"/>
      <c r="G33" s="300"/>
      <c r="H33" s="157" t="s">
        <v>22</v>
      </c>
      <c r="I33" s="301" t="s">
        <v>17</v>
      </c>
      <c r="J33" s="300"/>
      <c r="K33" s="158" t="s">
        <v>29</v>
      </c>
      <c r="L33" s="158">
        <v>4</v>
      </c>
      <c r="M33" s="299" t="s">
        <v>19</v>
      </c>
      <c r="N33" s="300"/>
      <c r="O33" s="300"/>
      <c r="P33" s="158" t="s">
        <v>18</v>
      </c>
      <c r="Q33" s="159"/>
      <c r="R33" s="144"/>
      <c r="S33" s="144"/>
      <c r="T33" s="144"/>
      <c r="U33" s="144"/>
      <c r="V33" s="144">
        <f t="shared" si="0"/>
        <v>0</v>
      </c>
    </row>
    <row r="34" spans="1:22" s="156" customFormat="1" ht="24.9" customHeight="1">
      <c r="A34" s="152"/>
      <c r="B34" s="308">
        <v>2018</v>
      </c>
      <c r="C34" s="309"/>
      <c r="D34" s="153" t="s">
        <v>84</v>
      </c>
      <c r="E34" s="310" t="s">
        <v>85</v>
      </c>
      <c r="F34" s="309"/>
      <c r="G34" s="309"/>
      <c r="H34" s="153" t="s">
        <v>22</v>
      </c>
      <c r="I34" s="310" t="s">
        <v>17</v>
      </c>
      <c r="J34" s="309"/>
      <c r="K34" s="154" t="s">
        <v>18</v>
      </c>
      <c r="L34" s="154">
        <v>3</v>
      </c>
      <c r="M34" s="308" t="s">
        <v>19</v>
      </c>
      <c r="N34" s="309"/>
      <c r="O34" s="309"/>
      <c r="P34" s="154" t="s">
        <v>18</v>
      </c>
      <c r="Q34" s="155"/>
      <c r="R34" s="155">
        <f>R35+R36+R37</f>
        <v>27977.06</v>
      </c>
      <c r="S34" s="155"/>
      <c r="T34" s="155"/>
      <c r="U34" s="155"/>
      <c r="V34" s="155">
        <f t="shared" si="0"/>
        <v>27977.06</v>
      </c>
    </row>
    <row r="35" spans="1:22" ht="31.5" customHeight="1">
      <c r="A35" s="136"/>
      <c r="B35" s="299">
        <v>2018</v>
      </c>
      <c r="C35" s="300"/>
      <c r="D35" s="157" t="s">
        <v>86</v>
      </c>
      <c r="E35" s="301" t="s">
        <v>87</v>
      </c>
      <c r="F35" s="300"/>
      <c r="G35" s="300"/>
      <c r="H35" s="157" t="s">
        <v>22</v>
      </c>
      <c r="I35" s="301" t="s">
        <v>17</v>
      </c>
      <c r="J35" s="300"/>
      <c r="K35" s="158" t="s">
        <v>29</v>
      </c>
      <c r="L35" s="158">
        <v>4</v>
      </c>
      <c r="M35" s="299" t="s">
        <v>19</v>
      </c>
      <c r="N35" s="300"/>
      <c r="O35" s="300"/>
      <c r="P35" s="158" t="s">
        <v>18</v>
      </c>
      <c r="Q35" s="159"/>
      <c r="R35" s="144">
        <v>27977.06</v>
      </c>
      <c r="S35" s="144"/>
      <c r="T35" s="144"/>
      <c r="U35" s="144"/>
      <c r="V35" s="144">
        <f t="shared" si="0"/>
        <v>27977.06</v>
      </c>
    </row>
    <row r="36" spans="1:22" ht="24.9" customHeight="1">
      <c r="A36" s="136"/>
      <c r="B36" s="299">
        <v>2018</v>
      </c>
      <c r="C36" s="300"/>
      <c r="D36" s="157" t="s">
        <v>88</v>
      </c>
      <c r="E36" s="301" t="s">
        <v>89</v>
      </c>
      <c r="F36" s="300"/>
      <c r="G36" s="300"/>
      <c r="H36" s="157" t="s">
        <v>22</v>
      </c>
      <c r="I36" s="301" t="s">
        <v>17</v>
      </c>
      <c r="J36" s="300"/>
      <c r="K36" s="158" t="s">
        <v>29</v>
      </c>
      <c r="L36" s="158">
        <v>4</v>
      </c>
      <c r="M36" s="299" t="s">
        <v>19</v>
      </c>
      <c r="N36" s="300"/>
      <c r="O36" s="300"/>
      <c r="P36" s="158" t="s">
        <v>18</v>
      </c>
      <c r="Q36" s="159"/>
      <c r="R36" s="144"/>
      <c r="S36" s="144"/>
      <c r="T36" s="144"/>
      <c r="U36" s="144"/>
      <c r="V36" s="144">
        <f t="shared" si="0"/>
        <v>0</v>
      </c>
    </row>
    <row r="37" spans="1:22" ht="24.9" customHeight="1">
      <c r="A37" s="136"/>
      <c r="B37" s="299">
        <v>2018</v>
      </c>
      <c r="C37" s="300"/>
      <c r="D37" s="157" t="s">
        <v>90</v>
      </c>
      <c r="E37" s="301" t="s">
        <v>91</v>
      </c>
      <c r="F37" s="300"/>
      <c r="G37" s="300"/>
      <c r="H37" s="157" t="s">
        <v>22</v>
      </c>
      <c r="I37" s="301" t="s">
        <v>17</v>
      </c>
      <c r="J37" s="300"/>
      <c r="K37" s="158" t="s">
        <v>29</v>
      </c>
      <c r="L37" s="158">
        <v>4</v>
      </c>
      <c r="M37" s="299" t="s">
        <v>19</v>
      </c>
      <c r="N37" s="300"/>
      <c r="O37" s="300"/>
      <c r="P37" s="158" t="s">
        <v>18</v>
      </c>
      <c r="Q37" s="159"/>
      <c r="R37" s="144"/>
      <c r="S37" s="144"/>
      <c r="T37" s="144"/>
      <c r="U37" s="144"/>
      <c r="V37" s="144">
        <f t="shared" si="0"/>
        <v>0</v>
      </c>
    </row>
    <row r="38" spans="1:22" s="156" customFormat="1" ht="24.9" customHeight="1">
      <c r="A38" s="152"/>
      <c r="B38" s="308">
        <v>2018</v>
      </c>
      <c r="C38" s="309"/>
      <c r="D38" s="153" t="s">
        <v>92</v>
      </c>
      <c r="E38" s="310" t="s">
        <v>93</v>
      </c>
      <c r="F38" s="309"/>
      <c r="G38" s="309"/>
      <c r="H38" s="153" t="s">
        <v>22</v>
      </c>
      <c r="I38" s="310" t="s">
        <v>17</v>
      </c>
      <c r="J38" s="309"/>
      <c r="K38" s="154" t="s">
        <v>18</v>
      </c>
      <c r="L38" s="154">
        <v>3</v>
      </c>
      <c r="M38" s="308" t="s">
        <v>19</v>
      </c>
      <c r="N38" s="309"/>
      <c r="O38" s="309"/>
      <c r="P38" s="154" t="s">
        <v>18</v>
      </c>
      <c r="Q38" s="155">
        <f>Q39+Q40+Q41+Q42+Q43+Q44+Q45+Q46+Q47+Q48+Q49+Q50+Q51+Q52</f>
        <v>30000</v>
      </c>
      <c r="R38" s="155">
        <f>R39+R40+R41+R42+R43+R44+R45+R46+R47+R48+R49+R50+R51+R52</f>
        <v>46425.47</v>
      </c>
      <c r="S38" s="155"/>
      <c r="T38" s="155"/>
      <c r="U38" s="155"/>
      <c r="V38" s="155">
        <f t="shared" si="0"/>
        <v>76425.47</v>
      </c>
    </row>
    <row r="39" spans="1:22" ht="24.9" customHeight="1">
      <c r="A39" s="136"/>
      <c r="B39" s="299">
        <v>2018</v>
      </c>
      <c r="C39" s="300"/>
      <c r="D39" s="157" t="s">
        <v>94</v>
      </c>
      <c r="E39" s="301" t="s">
        <v>95</v>
      </c>
      <c r="F39" s="300"/>
      <c r="G39" s="300"/>
      <c r="H39" s="157" t="s">
        <v>22</v>
      </c>
      <c r="I39" s="301" t="s">
        <v>17</v>
      </c>
      <c r="J39" s="300"/>
      <c r="K39" s="158" t="s">
        <v>29</v>
      </c>
      <c r="L39" s="158">
        <v>4</v>
      </c>
      <c r="M39" s="299" t="s">
        <v>19</v>
      </c>
      <c r="N39" s="300"/>
      <c r="O39" s="300"/>
      <c r="P39" s="158" t="s">
        <v>18</v>
      </c>
      <c r="Q39" s="159"/>
      <c r="R39" s="144"/>
      <c r="S39" s="144"/>
      <c r="T39" s="144"/>
      <c r="U39" s="144"/>
      <c r="V39" s="144">
        <f t="shared" si="0"/>
        <v>0</v>
      </c>
    </row>
    <row r="40" spans="1:22" ht="24.9" customHeight="1">
      <c r="A40" s="136"/>
      <c r="B40" s="299">
        <v>2018</v>
      </c>
      <c r="C40" s="300"/>
      <c r="D40" s="157" t="s">
        <v>96</v>
      </c>
      <c r="E40" s="301" t="s">
        <v>97</v>
      </c>
      <c r="F40" s="300"/>
      <c r="G40" s="300"/>
      <c r="H40" s="157" t="s">
        <v>22</v>
      </c>
      <c r="I40" s="301" t="s">
        <v>17</v>
      </c>
      <c r="J40" s="300"/>
      <c r="K40" s="158" t="s">
        <v>29</v>
      </c>
      <c r="L40" s="158">
        <v>4</v>
      </c>
      <c r="M40" s="299" t="s">
        <v>19</v>
      </c>
      <c r="N40" s="300"/>
      <c r="O40" s="300"/>
      <c r="P40" s="158" t="s">
        <v>18</v>
      </c>
      <c r="Q40" s="159"/>
      <c r="R40" s="144"/>
      <c r="S40" s="144"/>
      <c r="T40" s="144"/>
      <c r="U40" s="144"/>
      <c r="V40" s="144">
        <f t="shared" si="0"/>
        <v>0</v>
      </c>
    </row>
    <row r="41" spans="1:22" ht="24.9" customHeight="1">
      <c r="A41" s="136"/>
      <c r="B41" s="299">
        <v>2018</v>
      </c>
      <c r="C41" s="300"/>
      <c r="D41" s="157" t="s">
        <v>98</v>
      </c>
      <c r="E41" s="301" t="s">
        <v>99</v>
      </c>
      <c r="F41" s="300"/>
      <c r="G41" s="300"/>
      <c r="H41" s="157" t="s">
        <v>22</v>
      </c>
      <c r="I41" s="301" t="s">
        <v>17</v>
      </c>
      <c r="J41" s="300"/>
      <c r="K41" s="158" t="s">
        <v>29</v>
      </c>
      <c r="L41" s="158">
        <v>4</v>
      </c>
      <c r="M41" s="299" t="s">
        <v>19</v>
      </c>
      <c r="N41" s="300"/>
      <c r="O41" s="300"/>
      <c r="P41" s="158" t="s">
        <v>18</v>
      </c>
      <c r="Q41" s="159"/>
      <c r="R41" s="144"/>
      <c r="S41" s="144"/>
      <c r="T41" s="144"/>
      <c r="U41" s="144"/>
      <c r="V41" s="144">
        <f t="shared" si="0"/>
        <v>0</v>
      </c>
    </row>
    <row r="42" spans="1:22" ht="24.9" customHeight="1">
      <c r="A42" s="136"/>
      <c r="B42" s="299">
        <v>2018</v>
      </c>
      <c r="C42" s="300"/>
      <c r="D42" s="157" t="s">
        <v>100</v>
      </c>
      <c r="E42" s="301" t="s">
        <v>101</v>
      </c>
      <c r="F42" s="300"/>
      <c r="G42" s="300"/>
      <c r="H42" s="157" t="s">
        <v>22</v>
      </c>
      <c r="I42" s="301" t="s">
        <v>17</v>
      </c>
      <c r="J42" s="300"/>
      <c r="K42" s="158" t="s">
        <v>29</v>
      </c>
      <c r="L42" s="158">
        <v>4</v>
      </c>
      <c r="M42" s="299" t="s">
        <v>19</v>
      </c>
      <c r="N42" s="300"/>
      <c r="O42" s="300"/>
      <c r="P42" s="158" t="s">
        <v>18</v>
      </c>
      <c r="Q42" s="159"/>
      <c r="R42" s="144"/>
      <c r="S42" s="144"/>
      <c r="T42" s="144"/>
      <c r="U42" s="144"/>
      <c r="V42" s="144">
        <f t="shared" si="0"/>
        <v>0</v>
      </c>
    </row>
    <row r="43" spans="1:22" ht="24.9" customHeight="1">
      <c r="A43" s="136"/>
      <c r="B43" s="299">
        <v>2018</v>
      </c>
      <c r="C43" s="300"/>
      <c r="D43" s="157" t="s">
        <v>102</v>
      </c>
      <c r="E43" s="301" t="s">
        <v>103</v>
      </c>
      <c r="F43" s="300"/>
      <c r="G43" s="300"/>
      <c r="H43" s="157" t="s">
        <v>22</v>
      </c>
      <c r="I43" s="301" t="s">
        <v>17</v>
      </c>
      <c r="J43" s="300"/>
      <c r="K43" s="158" t="s">
        <v>29</v>
      </c>
      <c r="L43" s="158">
        <v>4</v>
      </c>
      <c r="M43" s="299" t="s">
        <v>19</v>
      </c>
      <c r="N43" s="300"/>
      <c r="O43" s="300"/>
      <c r="P43" s="158" t="s">
        <v>18</v>
      </c>
      <c r="Q43" s="159"/>
      <c r="R43" s="144">
        <v>13848.53</v>
      </c>
      <c r="S43" s="144"/>
      <c r="T43" s="144"/>
      <c r="U43" s="144"/>
      <c r="V43" s="144">
        <f t="shared" si="0"/>
        <v>13848.53</v>
      </c>
    </row>
    <row r="44" spans="1:22" ht="24.9" customHeight="1">
      <c r="A44" s="136"/>
      <c r="B44" s="299">
        <v>2018</v>
      </c>
      <c r="C44" s="300"/>
      <c r="D44" s="157" t="s">
        <v>104</v>
      </c>
      <c r="E44" s="301" t="s">
        <v>105</v>
      </c>
      <c r="F44" s="300"/>
      <c r="G44" s="300"/>
      <c r="H44" s="157" t="s">
        <v>22</v>
      </c>
      <c r="I44" s="301" t="s">
        <v>17</v>
      </c>
      <c r="J44" s="300"/>
      <c r="K44" s="158" t="s">
        <v>29</v>
      </c>
      <c r="L44" s="158">
        <v>4</v>
      </c>
      <c r="M44" s="299" t="s">
        <v>19</v>
      </c>
      <c r="N44" s="300"/>
      <c r="O44" s="300"/>
      <c r="P44" s="158" t="s">
        <v>18</v>
      </c>
      <c r="Q44" s="159"/>
      <c r="R44" s="144"/>
      <c r="S44" s="144"/>
      <c r="T44" s="144"/>
      <c r="U44" s="144"/>
      <c r="V44" s="144">
        <f t="shared" si="0"/>
        <v>0</v>
      </c>
    </row>
    <row r="45" spans="1:22" ht="24.9" customHeight="1">
      <c r="A45" s="136"/>
      <c r="B45" s="299">
        <v>2018</v>
      </c>
      <c r="C45" s="300"/>
      <c r="D45" s="157" t="s">
        <v>106</v>
      </c>
      <c r="E45" s="301" t="s">
        <v>107</v>
      </c>
      <c r="F45" s="300"/>
      <c r="G45" s="300"/>
      <c r="H45" s="157" t="s">
        <v>22</v>
      </c>
      <c r="I45" s="301" t="s">
        <v>17</v>
      </c>
      <c r="J45" s="300"/>
      <c r="K45" s="158" t="s">
        <v>29</v>
      </c>
      <c r="L45" s="158">
        <v>4</v>
      </c>
      <c r="M45" s="299" t="s">
        <v>19</v>
      </c>
      <c r="N45" s="300"/>
      <c r="O45" s="300"/>
      <c r="P45" s="158" t="s">
        <v>18</v>
      </c>
      <c r="Q45" s="159"/>
      <c r="R45" s="144"/>
      <c r="S45" s="144"/>
      <c r="T45" s="144"/>
      <c r="U45" s="144"/>
      <c r="V45" s="144">
        <f t="shared" si="0"/>
        <v>0</v>
      </c>
    </row>
    <row r="46" spans="1:22" ht="24.9" customHeight="1">
      <c r="A46" s="136"/>
      <c r="B46" s="299">
        <v>2018</v>
      </c>
      <c r="C46" s="300"/>
      <c r="D46" s="157" t="s">
        <v>108</v>
      </c>
      <c r="E46" s="301" t="s">
        <v>109</v>
      </c>
      <c r="F46" s="300"/>
      <c r="G46" s="300"/>
      <c r="H46" s="157" t="s">
        <v>22</v>
      </c>
      <c r="I46" s="301" t="s">
        <v>17</v>
      </c>
      <c r="J46" s="300"/>
      <c r="K46" s="158" t="s">
        <v>29</v>
      </c>
      <c r="L46" s="158">
        <v>4</v>
      </c>
      <c r="M46" s="299" t="s">
        <v>19</v>
      </c>
      <c r="N46" s="300"/>
      <c r="O46" s="300"/>
      <c r="P46" s="158" t="s">
        <v>18</v>
      </c>
      <c r="Q46" s="159"/>
      <c r="R46" s="144"/>
      <c r="S46" s="144"/>
      <c r="T46" s="144"/>
      <c r="U46" s="144"/>
      <c r="V46" s="144">
        <f t="shared" si="0"/>
        <v>0</v>
      </c>
    </row>
    <row r="47" spans="1:22" ht="24.9" customHeight="1">
      <c r="A47" s="136"/>
      <c r="B47" s="299">
        <v>2018</v>
      </c>
      <c r="C47" s="300"/>
      <c r="D47" s="157" t="s">
        <v>110</v>
      </c>
      <c r="E47" s="301" t="s">
        <v>111</v>
      </c>
      <c r="F47" s="300"/>
      <c r="G47" s="300"/>
      <c r="H47" s="157" t="s">
        <v>22</v>
      </c>
      <c r="I47" s="301" t="s">
        <v>17</v>
      </c>
      <c r="J47" s="300"/>
      <c r="K47" s="158" t="s">
        <v>29</v>
      </c>
      <c r="L47" s="158">
        <v>4</v>
      </c>
      <c r="M47" s="299" t="s">
        <v>19</v>
      </c>
      <c r="N47" s="300"/>
      <c r="O47" s="300"/>
      <c r="P47" s="158" t="s">
        <v>18</v>
      </c>
      <c r="Q47" s="159"/>
      <c r="R47" s="144"/>
      <c r="S47" s="144"/>
      <c r="T47" s="144"/>
      <c r="U47" s="144"/>
      <c r="V47" s="144">
        <f t="shared" si="0"/>
        <v>0</v>
      </c>
    </row>
    <row r="48" spans="1:22" ht="24.9" customHeight="1">
      <c r="A48" s="136"/>
      <c r="B48" s="299">
        <v>2018</v>
      </c>
      <c r="C48" s="300"/>
      <c r="D48" s="157" t="s">
        <v>112</v>
      </c>
      <c r="E48" s="301" t="s">
        <v>113</v>
      </c>
      <c r="F48" s="300"/>
      <c r="G48" s="300"/>
      <c r="H48" s="157" t="s">
        <v>22</v>
      </c>
      <c r="I48" s="301" t="s">
        <v>17</v>
      </c>
      <c r="J48" s="300"/>
      <c r="K48" s="158" t="s">
        <v>29</v>
      </c>
      <c r="L48" s="158">
        <v>4</v>
      </c>
      <c r="M48" s="299" t="s">
        <v>19</v>
      </c>
      <c r="N48" s="300"/>
      <c r="O48" s="300"/>
      <c r="P48" s="158" t="s">
        <v>18</v>
      </c>
      <c r="Q48" s="159"/>
      <c r="R48" s="144"/>
      <c r="S48" s="144"/>
      <c r="T48" s="144"/>
      <c r="U48" s="144"/>
      <c r="V48" s="144">
        <f t="shared" si="0"/>
        <v>0</v>
      </c>
    </row>
    <row r="49" spans="1:22" ht="24.9" customHeight="1">
      <c r="A49" s="136"/>
      <c r="B49" s="299">
        <v>2018</v>
      </c>
      <c r="C49" s="300"/>
      <c r="D49" s="157" t="s">
        <v>114</v>
      </c>
      <c r="E49" s="301" t="s">
        <v>115</v>
      </c>
      <c r="F49" s="300"/>
      <c r="G49" s="300"/>
      <c r="H49" s="157" t="s">
        <v>22</v>
      </c>
      <c r="I49" s="301" t="s">
        <v>17</v>
      </c>
      <c r="J49" s="300"/>
      <c r="K49" s="158" t="s">
        <v>29</v>
      </c>
      <c r="L49" s="158">
        <v>4</v>
      </c>
      <c r="M49" s="299" t="s">
        <v>19</v>
      </c>
      <c r="N49" s="300"/>
      <c r="O49" s="300"/>
      <c r="P49" s="158" t="s">
        <v>18</v>
      </c>
      <c r="Q49" s="159">
        <v>30000</v>
      </c>
      <c r="R49" s="144"/>
      <c r="S49" s="144"/>
      <c r="T49" s="144"/>
      <c r="U49" s="144"/>
      <c r="V49" s="144">
        <f t="shared" si="0"/>
        <v>30000</v>
      </c>
    </row>
    <row r="50" spans="1:22" ht="24.9" customHeight="1">
      <c r="A50" s="136"/>
      <c r="B50" s="299">
        <v>2018</v>
      </c>
      <c r="C50" s="300"/>
      <c r="D50" s="157" t="s">
        <v>116</v>
      </c>
      <c r="E50" s="301" t="s">
        <v>117</v>
      </c>
      <c r="F50" s="300"/>
      <c r="G50" s="300"/>
      <c r="H50" s="157" t="s">
        <v>22</v>
      </c>
      <c r="I50" s="301" t="s">
        <v>17</v>
      </c>
      <c r="J50" s="300"/>
      <c r="K50" s="158" t="s">
        <v>29</v>
      </c>
      <c r="L50" s="158">
        <v>4</v>
      </c>
      <c r="M50" s="299" t="s">
        <v>19</v>
      </c>
      <c r="N50" s="300"/>
      <c r="O50" s="300"/>
      <c r="P50" s="158" t="s">
        <v>18</v>
      </c>
      <c r="Q50" s="159"/>
      <c r="R50" s="144">
        <v>32576.94</v>
      </c>
      <c r="S50" s="144"/>
      <c r="T50" s="144"/>
      <c r="U50" s="144"/>
      <c r="V50" s="144">
        <f t="shared" si="0"/>
        <v>32576.94</v>
      </c>
    </row>
    <row r="51" spans="1:22" ht="24.9" customHeight="1">
      <c r="A51" s="136"/>
      <c r="B51" s="299">
        <v>2018</v>
      </c>
      <c r="C51" s="300"/>
      <c r="D51" s="157" t="s">
        <v>118</v>
      </c>
      <c r="E51" s="301" t="s">
        <v>119</v>
      </c>
      <c r="F51" s="300"/>
      <c r="G51" s="300"/>
      <c r="H51" s="157" t="s">
        <v>22</v>
      </c>
      <c r="I51" s="301" t="s">
        <v>17</v>
      </c>
      <c r="J51" s="300"/>
      <c r="K51" s="158" t="s">
        <v>29</v>
      </c>
      <c r="L51" s="158">
        <v>4</v>
      </c>
      <c r="M51" s="299" t="s">
        <v>19</v>
      </c>
      <c r="N51" s="300"/>
      <c r="O51" s="300"/>
      <c r="P51" s="158" t="s">
        <v>18</v>
      </c>
      <c r="Q51" s="159"/>
      <c r="R51" s="144"/>
      <c r="S51" s="144"/>
      <c r="T51" s="144"/>
      <c r="U51" s="144"/>
      <c r="V51" s="144">
        <f t="shared" si="0"/>
        <v>0</v>
      </c>
    </row>
    <row r="52" spans="1:22" ht="24.9" customHeight="1">
      <c r="A52" s="136"/>
      <c r="B52" s="299">
        <v>2018</v>
      </c>
      <c r="C52" s="300"/>
      <c r="D52" s="157" t="s">
        <v>120</v>
      </c>
      <c r="E52" s="301" t="s">
        <v>121</v>
      </c>
      <c r="F52" s="300"/>
      <c r="G52" s="300"/>
      <c r="H52" s="157" t="s">
        <v>22</v>
      </c>
      <c r="I52" s="301" t="s">
        <v>17</v>
      </c>
      <c r="J52" s="300"/>
      <c r="K52" s="158" t="s">
        <v>29</v>
      </c>
      <c r="L52" s="158">
        <v>4</v>
      </c>
      <c r="M52" s="299" t="s">
        <v>19</v>
      </c>
      <c r="N52" s="300"/>
      <c r="O52" s="300"/>
      <c r="P52" s="158" t="s">
        <v>18</v>
      </c>
      <c r="Q52" s="159"/>
      <c r="R52" s="144"/>
      <c r="S52" s="144"/>
      <c r="T52" s="144"/>
      <c r="U52" s="144"/>
      <c r="V52" s="144">
        <f t="shared" si="0"/>
        <v>0</v>
      </c>
    </row>
    <row r="53" spans="1:22" s="156" customFormat="1" ht="24.9" customHeight="1">
      <c r="A53" s="152"/>
      <c r="B53" s="308">
        <v>2018</v>
      </c>
      <c r="C53" s="309"/>
      <c r="D53" s="153" t="s">
        <v>122</v>
      </c>
      <c r="E53" s="310" t="s">
        <v>123</v>
      </c>
      <c r="F53" s="309"/>
      <c r="G53" s="309"/>
      <c r="H53" s="153" t="s">
        <v>22</v>
      </c>
      <c r="I53" s="310" t="s">
        <v>17</v>
      </c>
      <c r="J53" s="309"/>
      <c r="K53" s="154" t="s">
        <v>18</v>
      </c>
      <c r="L53" s="154">
        <v>3</v>
      </c>
      <c r="M53" s="308" t="s">
        <v>19</v>
      </c>
      <c r="N53" s="309"/>
      <c r="O53" s="309"/>
      <c r="P53" s="154" t="s">
        <v>18</v>
      </c>
      <c r="Q53" s="155"/>
      <c r="R53" s="155">
        <f>R54+R55+R56+R57+R58+R59+R60+R61+R62</f>
        <v>115894.12</v>
      </c>
      <c r="S53" s="155"/>
      <c r="T53" s="155"/>
      <c r="U53" s="155"/>
      <c r="V53" s="155">
        <f t="shared" si="0"/>
        <v>115894.12</v>
      </c>
    </row>
    <row r="54" spans="1:22" ht="24.9" customHeight="1">
      <c r="A54" s="136"/>
      <c r="B54" s="299">
        <v>2018</v>
      </c>
      <c r="C54" s="300"/>
      <c r="D54" s="157" t="s">
        <v>124</v>
      </c>
      <c r="E54" s="301" t="s">
        <v>125</v>
      </c>
      <c r="F54" s="300"/>
      <c r="G54" s="300"/>
      <c r="H54" s="157" t="s">
        <v>22</v>
      </c>
      <c r="I54" s="301" t="s">
        <v>17</v>
      </c>
      <c r="J54" s="300"/>
      <c r="K54" s="158" t="s">
        <v>29</v>
      </c>
      <c r="L54" s="158">
        <v>4</v>
      </c>
      <c r="M54" s="299" t="s">
        <v>19</v>
      </c>
      <c r="N54" s="300"/>
      <c r="O54" s="300"/>
      <c r="P54" s="158" t="s">
        <v>18</v>
      </c>
      <c r="Q54" s="159"/>
      <c r="R54" s="144"/>
      <c r="S54" s="144"/>
      <c r="T54" s="144"/>
      <c r="U54" s="144"/>
      <c r="V54" s="144">
        <f t="shared" si="0"/>
        <v>0</v>
      </c>
    </row>
    <row r="55" spans="1:22" ht="24.9" customHeight="1">
      <c r="A55" s="136"/>
      <c r="B55" s="299">
        <v>2018</v>
      </c>
      <c r="C55" s="300"/>
      <c r="D55" s="157" t="s">
        <v>126</v>
      </c>
      <c r="E55" s="301" t="s">
        <v>127</v>
      </c>
      <c r="F55" s="300"/>
      <c r="G55" s="300"/>
      <c r="H55" s="157" t="s">
        <v>22</v>
      </c>
      <c r="I55" s="301" t="s">
        <v>17</v>
      </c>
      <c r="J55" s="300"/>
      <c r="K55" s="158" t="s">
        <v>29</v>
      </c>
      <c r="L55" s="158">
        <v>4</v>
      </c>
      <c r="M55" s="299" t="s">
        <v>19</v>
      </c>
      <c r="N55" s="300"/>
      <c r="O55" s="300"/>
      <c r="P55" s="158" t="s">
        <v>18</v>
      </c>
      <c r="Q55" s="159"/>
      <c r="R55" s="144"/>
      <c r="S55" s="144"/>
      <c r="T55" s="144"/>
      <c r="U55" s="144"/>
      <c r="V55" s="144">
        <f t="shared" si="0"/>
        <v>0</v>
      </c>
    </row>
    <row r="56" spans="1:22" ht="24.9" customHeight="1">
      <c r="A56" s="136"/>
      <c r="B56" s="299">
        <v>2018</v>
      </c>
      <c r="C56" s="300"/>
      <c r="D56" s="157" t="s">
        <v>128</v>
      </c>
      <c r="E56" s="301" t="s">
        <v>129</v>
      </c>
      <c r="F56" s="300"/>
      <c r="G56" s="300"/>
      <c r="H56" s="157" t="s">
        <v>22</v>
      </c>
      <c r="I56" s="301" t="s">
        <v>17</v>
      </c>
      <c r="J56" s="300"/>
      <c r="K56" s="158" t="s">
        <v>29</v>
      </c>
      <c r="L56" s="158">
        <v>4</v>
      </c>
      <c r="M56" s="299" t="s">
        <v>19</v>
      </c>
      <c r="N56" s="300"/>
      <c r="O56" s="300"/>
      <c r="P56" s="158" t="s">
        <v>18</v>
      </c>
      <c r="Q56" s="159"/>
      <c r="R56" s="144"/>
      <c r="S56" s="144"/>
      <c r="T56" s="144"/>
      <c r="U56" s="144"/>
      <c r="V56" s="144">
        <f t="shared" si="0"/>
        <v>0</v>
      </c>
    </row>
    <row r="57" spans="1:22" ht="24.9" customHeight="1">
      <c r="A57" s="136"/>
      <c r="B57" s="299">
        <v>2018</v>
      </c>
      <c r="C57" s="300"/>
      <c r="D57" s="157" t="s">
        <v>130</v>
      </c>
      <c r="E57" s="301" t="s">
        <v>131</v>
      </c>
      <c r="F57" s="300"/>
      <c r="G57" s="300"/>
      <c r="H57" s="157" t="s">
        <v>22</v>
      </c>
      <c r="I57" s="301" t="s">
        <v>17</v>
      </c>
      <c r="J57" s="300"/>
      <c r="K57" s="158" t="s">
        <v>29</v>
      </c>
      <c r="L57" s="158">
        <v>4</v>
      </c>
      <c r="M57" s="299" t="s">
        <v>19</v>
      </c>
      <c r="N57" s="300"/>
      <c r="O57" s="300"/>
      <c r="P57" s="158" t="s">
        <v>18</v>
      </c>
      <c r="Q57" s="159"/>
      <c r="R57" s="144"/>
      <c r="S57" s="144"/>
      <c r="T57" s="144"/>
      <c r="U57" s="144"/>
      <c r="V57" s="144">
        <f t="shared" si="0"/>
        <v>0</v>
      </c>
    </row>
    <row r="58" spans="1:22" ht="24.9" customHeight="1">
      <c r="A58" s="136"/>
      <c r="B58" s="299">
        <v>2018</v>
      </c>
      <c r="C58" s="300"/>
      <c r="D58" s="157" t="s">
        <v>132</v>
      </c>
      <c r="E58" s="301" t="s">
        <v>133</v>
      </c>
      <c r="F58" s="300"/>
      <c r="G58" s="300"/>
      <c r="H58" s="157" t="s">
        <v>22</v>
      </c>
      <c r="I58" s="301" t="s">
        <v>17</v>
      </c>
      <c r="J58" s="300"/>
      <c r="K58" s="158" t="s">
        <v>29</v>
      </c>
      <c r="L58" s="158">
        <v>4</v>
      </c>
      <c r="M58" s="299" t="s">
        <v>19</v>
      </c>
      <c r="N58" s="300"/>
      <c r="O58" s="300"/>
      <c r="P58" s="158" t="s">
        <v>18</v>
      </c>
      <c r="Q58" s="159"/>
      <c r="R58" s="144"/>
      <c r="S58" s="144"/>
      <c r="T58" s="144"/>
      <c r="U58" s="144"/>
      <c r="V58" s="144">
        <f t="shared" si="0"/>
        <v>0</v>
      </c>
    </row>
    <row r="59" spans="1:22" ht="24.9" customHeight="1">
      <c r="A59" s="136"/>
      <c r="B59" s="299">
        <v>2018</v>
      </c>
      <c r="C59" s="300"/>
      <c r="D59" s="157" t="s">
        <v>134</v>
      </c>
      <c r="E59" s="301" t="s">
        <v>135</v>
      </c>
      <c r="F59" s="300"/>
      <c r="G59" s="300"/>
      <c r="H59" s="157" t="s">
        <v>22</v>
      </c>
      <c r="I59" s="301" t="s">
        <v>17</v>
      </c>
      <c r="J59" s="300"/>
      <c r="K59" s="158" t="s">
        <v>29</v>
      </c>
      <c r="L59" s="158">
        <v>4</v>
      </c>
      <c r="M59" s="299" t="s">
        <v>19</v>
      </c>
      <c r="N59" s="300"/>
      <c r="O59" s="300"/>
      <c r="P59" s="158" t="s">
        <v>18</v>
      </c>
      <c r="Q59" s="159"/>
      <c r="R59" s="144"/>
      <c r="S59" s="144"/>
      <c r="T59" s="144"/>
      <c r="U59" s="144"/>
      <c r="V59" s="144">
        <f t="shared" si="0"/>
        <v>0</v>
      </c>
    </row>
    <row r="60" spans="1:22" ht="24.9" customHeight="1">
      <c r="A60" s="136"/>
      <c r="B60" s="299">
        <v>2018</v>
      </c>
      <c r="C60" s="300"/>
      <c r="D60" s="157" t="s">
        <v>136</v>
      </c>
      <c r="E60" s="301" t="s">
        <v>137</v>
      </c>
      <c r="F60" s="300"/>
      <c r="G60" s="300"/>
      <c r="H60" s="157" t="s">
        <v>22</v>
      </c>
      <c r="I60" s="301" t="s">
        <v>17</v>
      </c>
      <c r="J60" s="300"/>
      <c r="K60" s="158" t="s">
        <v>29</v>
      </c>
      <c r="L60" s="158">
        <v>4</v>
      </c>
      <c r="M60" s="299" t="s">
        <v>19</v>
      </c>
      <c r="N60" s="300"/>
      <c r="O60" s="300"/>
      <c r="P60" s="158" t="s">
        <v>18</v>
      </c>
      <c r="Q60" s="159"/>
      <c r="R60" s="144">
        <v>54962.71</v>
      </c>
      <c r="S60" s="144"/>
      <c r="T60" s="144"/>
      <c r="U60" s="144"/>
      <c r="V60" s="144">
        <f t="shared" si="0"/>
        <v>54962.71</v>
      </c>
    </row>
    <row r="61" spans="1:22" ht="24.9" customHeight="1">
      <c r="A61" s="136"/>
      <c r="B61" s="299">
        <v>2018</v>
      </c>
      <c r="C61" s="300"/>
      <c r="D61" s="157" t="s">
        <v>138</v>
      </c>
      <c r="E61" s="301" t="s">
        <v>139</v>
      </c>
      <c r="F61" s="300"/>
      <c r="G61" s="300"/>
      <c r="H61" s="157" t="s">
        <v>22</v>
      </c>
      <c r="I61" s="301" t="s">
        <v>17</v>
      </c>
      <c r="J61" s="300"/>
      <c r="K61" s="158" t="s">
        <v>29</v>
      </c>
      <c r="L61" s="158">
        <v>4</v>
      </c>
      <c r="M61" s="299" t="s">
        <v>19</v>
      </c>
      <c r="N61" s="300"/>
      <c r="O61" s="300"/>
      <c r="P61" s="158" t="s">
        <v>18</v>
      </c>
      <c r="Q61" s="159"/>
      <c r="R61" s="144">
        <v>60931.41</v>
      </c>
      <c r="S61" s="144"/>
      <c r="T61" s="144"/>
      <c r="U61" s="144"/>
      <c r="V61" s="144">
        <f t="shared" si="0"/>
        <v>60931.41</v>
      </c>
    </row>
    <row r="62" spans="1:22" ht="36.75" customHeight="1">
      <c r="A62" s="136"/>
      <c r="B62" s="299">
        <v>2018</v>
      </c>
      <c r="C62" s="300"/>
      <c r="D62" s="157" t="s">
        <v>140</v>
      </c>
      <c r="E62" s="301" t="s">
        <v>141</v>
      </c>
      <c r="F62" s="300"/>
      <c r="G62" s="300"/>
      <c r="H62" s="157" t="s">
        <v>22</v>
      </c>
      <c r="I62" s="301" t="s">
        <v>17</v>
      </c>
      <c r="J62" s="300"/>
      <c r="K62" s="158" t="s">
        <v>29</v>
      </c>
      <c r="L62" s="158">
        <v>4</v>
      </c>
      <c r="M62" s="299" t="s">
        <v>19</v>
      </c>
      <c r="N62" s="300"/>
      <c r="O62" s="300"/>
      <c r="P62" s="158" t="s">
        <v>18</v>
      </c>
      <c r="Q62" s="159"/>
      <c r="R62" s="144"/>
      <c r="S62" s="144"/>
      <c r="T62" s="144"/>
      <c r="U62" s="144"/>
      <c r="V62" s="144">
        <f t="shared" si="0"/>
        <v>0</v>
      </c>
    </row>
    <row r="63" spans="1:22" s="156" customFormat="1" ht="24.9" customHeight="1">
      <c r="A63" s="152"/>
      <c r="B63" s="308">
        <v>2018</v>
      </c>
      <c r="C63" s="309"/>
      <c r="D63" s="153" t="s">
        <v>142</v>
      </c>
      <c r="E63" s="310" t="s">
        <v>143</v>
      </c>
      <c r="F63" s="309"/>
      <c r="G63" s="309"/>
      <c r="H63" s="153" t="s">
        <v>22</v>
      </c>
      <c r="I63" s="310" t="s">
        <v>17</v>
      </c>
      <c r="J63" s="309"/>
      <c r="K63" s="154" t="s">
        <v>18</v>
      </c>
      <c r="L63" s="154">
        <v>3</v>
      </c>
      <c r="M63" s="308" t="s">
        <v>19</v>
      </c>
      <c r="N63" s="309"/>
      <c r="O63" s="309"/>
      <c r="P63" s="154" t="s">
        <v>18</v>
      </c>
      <c r="Q63" s="155"/>
      <c r="R63" s="160">
        <f>R64+R65+R66+R67</f>
        <v>5338.69</v>
      </c>
      <c r="S63" s="160"/>
      <c r="T63" s="160"/>
      <c r="U63" s="160"/>
      <c r="V63" s="160">
        <f t="shared" si="0"/>
        <v>5338.69</v>
      </c>
    </row>
    <row r="64" spans="1:22" ht="24.9" customHeight="1">
      <c r="A64" s="136"/>
      <c r="B64" s="299">
        <v>2018</v>
      </c>
      <c r="C64" s="300"/>
      <c r="D64" s="157" t="s">
        <v>144</v>
      </c>
      <c r="E64" s="301" t="s">
        <v>145</v>
      </c>
      <c r="F64" s="300"/>
      <c r="G64" s="300"/>
      <c r="H64" s="157" t="s">
        <v>22</v>
      </c>
      <c r="I64" s="301" t="s">
        <v>17</v>
      </c>
      <c r="J64" s="300"/>
      <c r="K64" s="158" t="s">
        <v>29</v>
      </c>
      <c r="L64" s="158">
        <v>4</v>
      </c>
      <c r="M64" s="299" t="s">
        <v>19</v>
      </c>
      <c r="N64" s="300"/>
      <c r="O64" s="300"/>
      <c r="P64" s="158" t="s">
        <v>18</v>
      </c>
      <c r="Q64" s="54"/>
      <c r="R64" s="144">
        <v>5338.69</v>
      </c>
      <c r="S64" s="144"/>
      <c r="T64" s="144"/>
      <c r="U64" s="144"/>
      <c r="V64" s="144">
        <f t="shared" si="0"/>
        <v>5338.69</v>
      </c>
    </row>
    <row r="65" spans="1:22" ht="24.9" customHeight="1">
      <c r="A65" s="136"/>
      <c r="B65" s="299">
        <v>2018</v>
      </c>
      <c r="C65" s="300"/>
      <c r="D65" s="157" t="s">
        <v>146</v>
      </c>
      <c r="E65" s="301" t="s">
        <v>147</v>
      </c>
      <c r="F65" s="300"/>
      <c r="G65" s="300"/>
      <c r="H65" s="157" t="s">
        <v>22</v>
      </c>
      <c r="I65" s="301" t="s">
        <v>17</v>
      </c>
      <c r="J65" s="300"/>
      <c r="K65" s="158" t="s">
        <v>29</v>
      </c>
      <c r="L65" s="158">
        <v>4</v>
      </c>
      <c r="M65" s="299" t="s">
        <v>19</v>
      </c>
      <c r="N65" s="300"/>
      <c r="O65" s="300"/>
      <c r="P65" s="158" t="s">
        <v>18</v>
      </c>
      <c r="Q65" s="159"/>
      <c r="R65" s="144"/>
      <c r="S65" s="144"/>
      <c r="T65" s="144"/>
      <c r="U65" s="144"/>
      <c r="V65" s="144">
        <f t="shared" si="0"/>
        <v>0</v>
      </c>
    </row>
    <row r="66" spans="1:22" ht="24.9" customHeight="1">
      <c r="A66" s="136"/>
      <c r="B66" s="299">
        <v>2018</v>
      </c>
      <c r="C66" s="300"/>
      <c r="D66" s="157" t="s">
        <v>148</v>
      </c>
      <c r="E66" s="301" t="s">
        <v>149</v>
      </c>
      <c r="F66" s="300"/>
      <c r="G66" s="300"/>
      <c r="H66" s="157" t="s">
        <v>22</v>
      </c>
      <c r="I66" s="301" t="s">
        <v>17</v>
      </c>
      <c r="J66" s="300"/>
      <c r="K66" s="158" t="s">
        <v>29</v>
      </c>
      <c r="L66" s="158">
        <v>4</v>
      </c>
      <c r="M66" s="299" t="s">
        <v>19</v>
      </c>
      <c r="N66" s="300"/>
      <c r="O66" s="300"/>
      <c r="P66" s="158" t="s">
        <v>18</v>
      </c>
      <c r="Q66" s="159"/>
      <c r="R66" s="144"/>
      <c r="S66" s="144"/>
      <c r="T66" s="144"/>
      <c r="U66" s="144"/>
      <c r="V66" s="144">
        <f t="shared" si="0"/>
        <v>0</v>
      </c>
    </row>
    <row r="67" spans="1:22" ht="24.9" customHeight="1">
      <c r="A67" s="136"/>
      <c r="B67" s="299">
        <v>2018</v>
      </c>
      <c r="C67" s="300"/>
      <c r="D67" s="157" t="s">
        <v>150</v>
      </c>
      <c r="E67" s="301" t="s">
        <v>151</v>
      </c>
      <c r="F67" s="300"/>
      <c r="G67" s="300"/>
      <c r="H67" s="157" t="s">
        <v>22</v>
      </c>
      <c r="I67" s="301" t="s">
        <v>17</v>
      </c>
      <c r="J67" s="300"/>
      <c r="K67" s="158" t="s">
        <v>29</v>
      </c>
      <c r="L67" s="158">
        <v>4</v>
      </c>
      <c r="M67" s="299" t="s">
        <v>19</v>
      </c>
      <c r="N67" s="300"/>
      <c r="O67" s="300"/>
      <c r="P67" s="158" t="s">
        <v>18</v>
      </c>
      <c r="Q67" s="159"/>
      <c r="R67" s="144"/>
      <c r="S67" s="144"/>
      <c r="T67" s="144"/>
      <c r="U67" s="144"/>
      <c r="V67" s="144">
        <f t="shared" si="0"/>
        <v>0</v>
      </c>
    </row>
    <row r="68" spans="1:22" s="156" customFormat="1" ht="24.9" customHeight="1">
      <c r="A68" s="152"/>
      <c r="B68" s="308">
        <v>2018</v>
      </c>
      <c r="C68" s="309"/>
      <c r="D68" s="153" t="s">
        <v>152</v>
      </c>
      <c r="E68" s="310" t="s">
        <v>153</v>
      </c>
      <c r="F68" s="309"/>
      <c r="G68" s="309"/>
      <c r="H68" s="153" t="s">
        <v>22</v>
      </c>
      <c r="I68" s="310" t="s">
        <v>17</v>
      </c>
      <c r="J68" s="309"/>
      <c r="K68" s="154" t="s">
        <v>18</v>
      </c>
      <c r="L68" s="154">
        <v>3</v>
      </c>
      <c r="M68" s="308" t="s">
        <v>19</v>
      </c>
      <c r="N68" s="309"/>
      <c r="O68" s="309"/>
      <c r="P68" s="154" t="s">
        <v>18</v>
      </c>
      <c r="Q68" s="155"/>
      <c r="R68" s="155"/>
      <c r="S68" s="155"/>
      <c r="T68" s="155"/>
      <c r="U68" s="155"/>
      <c r="V68" s="155">
        <f t="shared" ref="V68:V133" si="1">Q68+R68+S68+T68+U68</f>
        <v>0</v>
      </c>
    </row>
    <row r="69" spans="1:22" ht="24.9" customHeight="1">
      <c r="A69" s="136"/>
      <c r="B69" s="299">
        <v>2018</v>
      </c>
      <c r="C69" s="300"/>
      <c r="D69" s="157" t="s">
        <v>154</v>
      </c>
      <c r="E69" s="301" t="s">
        <v>155</v>
      </c>
      <c r="F69" s="300"/>
      <c r="G69" s="300"/>
      <c r="H69" s="157" t="s">
        <v>22</v>
      </c>
      <c r="I69" s="301" t="s">
        <v>17</v>
      </c>
      <c r="J69" s="300"/>
      <c r="K69" s="158" t="s">
        <v>29</v>
      </c>
      <c r="L69" s="158">
        <v>4</v>
      </c>
      <c r="M69" s="299" t="s">
        <v>19</v>
      </c>
      <c r="N69" s="300"/>
      <c r="O69" s="300"/>
      <c r="P69" s="158" t="s">
        <v>18</v>
      </c>
      <c r="Q69" s="159"/>
      <c r="R69" s="144"/>
      <c r="S69" s="144"/>
      <c r="T69" s="144"/>
      <c r="U69" s="144"/>
      <c r="V69" s="144">
        <f t="shared" si="1"/>
        <v>0</v>
      </c>
    </row>
    <row r="70" spans="1:22" ht="24.9" customHeight="1">
      <c r="A70" s="136"/>
      <c r="B70" s="299">
        <v>2018</v>
      </c>
      <c r="C70" s="300"/>
      <c r="D70" s="157" t="s">
        <v>156</v>
      </c>
      <c r="E70" s="301" t="s">
        <v>157</v>
      </c>
      <c r="F70" s="300"/>
      <c r="G70" s="300"/>
      <c r="H70" s="157" t="s">
        <v>22</v>
      </c>
      <c r="I70" s="301" t="s">
        <v>17</v>
      </c>
      <c r="J70" s="300"/>
      <c r="K70" s="158" t="s">
        <v>29</v>
      </c>
      <c r="L70" s="158">
        <v>4</v>
      </c>
      <c r="M70" s="299" t="s">
        <v>19</v>
      </c>
      <c r="N70" s="300"/>
      <c r="O70" s="300"/>
      <c r="P70" s="158" t="s">
        <v>18</v>
      </c>
      <c r="Q70" s="159"/>
      <c r="R70" s="144"/>
      <c r="S70" s="144"/>
      <c r="T70" s="144"/>
      <c r="U70" s="144"/>
      <c r="V70" s="144">
        <f t="shared" si="1"/>
        <v>0</v>
      </c>
    </row>
    <row r="71" spans="1:22" ht="24.9" customHeight="1">
      <c r="A71" s="136"/>
      <c r="B71" s="299">
        <v>2018</v>
      </c>
      <c r="C71" s="300"/>
      <c r="D71" s="157" t="s">
        <v>158</v>
      </c>
      <c r="E71" s="301" t="s">
        <v>159</v>
      </c>
      <c r="F71" s="300"/>
      <c r="G71" s="300"/>
      <c r="H71" s="157" t="s">
        <v>22</v>
      </c>
      <c r="I71" s="301" t="s">
        <v>17</v>
      </c>
      <c r="J71" s="300"/>
      <c r="K71" s="158" t="s">
        <v>29</v>
      </c>
      <c r="L71" s="158">
        <v>4</v>
      </c>
      <c r="M71" s="299" t="s">
        <v>19</v>
      </c>
      <c r="N71" s="300"/>
      <c r="O71" s="300"/>
      <c r="P71" s="158" t="s">
        <v>18</v>
      </c>
      <c r="Q71" s="159"/>
      <c r="R71" s="144"/>
      <c r="S71" s="144"/>
      <c r="T71" s="144"/>
      <c r="U71" s="144"/>
      <c r="V71" s="144">
        <f t="shared" si="1"/>
        <v>0</v>
      </c>
    </row>
    <row r="72" spans="1:22" ht="24.9" customHeight="1">
      <c r="A72" s="136"/>
      <c r="B72" s="299">
        <v>2018</v>
      </c>
      <c r="C72" s="300"/>
      <c r="D72" s="157" t="s">
        <v>160</v>
      </c>
      <c r="E72" s="301" t="s">
        <v>161</v>
      </c>
      <c r="F72" s="300"/>
      <c r="G72" s="300"/>
      <c r="H72" s="157" t="s">
        <v>22</v>
      </c>
      <c r="I72" s="301" t="s">
        <v>17</v>
      </c>
      <c r="J72" s="300"/>
      <c r="K72" s="158" t="s">
        <v>29</v>
      </c>
      <c r="L72" s="158">
        <v>4</v>
      </c>
      <c r="M72" s="299" t="s">
        <v>19</v>
      </c>
      <c r="N72" s="300"/>
      <c r="O72" s="300"/>
      <c r="P72" s="158" t="s">
        <v>18</v>
      </c>
      <c r="Q72" s="159"/>
      <c r="R72" s="144"/>
      <c r="S72" s="144"/>
      <c r="T72" s="144"/>
      <c r="U72" s="144"/>
      <c r="V72" s="144">
        <f t="shared" si="1"/>
        <v>0</v>
      </c>
    </row>
    <row r="73" spans="1:22" ht="24.9" customHeight="1">
      <c r="A73" s="136"/>
      <c r="B73" s="299">
        <v>2018</v>
      </c>
      <c r="C73" s="300"/>
      <c r="D73" s="157" t="s">
        <v>162</v>
      </c>
      <c r="E73" s="301" t="s">
        <v>163</v>
      </c>
      <c r="F73" s="300"/>
      <c r="G73" s="300"/>
      <c r="H73" s="157" t="s">
        <v>22</v>
      </c>
      <c r="I73" s="301" t="s">
        <v>17</v>
      </c>
      <c r="J73" s="300"/>
      <c r="K73" s="158" t="s">
        <v>29</v>
      </c>
      <c r="L73" s="158">
        <v>4</v>
      </c>
      <c r="M73" s="299" t="s">
        <v>19</v>
      </c>
      <c r="N73" s="300"/>
      <c r="O73" s="300"/>
      <c r="P73" s="158" t="s">
        <v>18</v>
      </c>
      <c r="Q73" s="159"/>
      <c r="R73" s="144"/>
      <c r="S73" s="144"/>
      <c r="T73" s="144"/>
      <c r="U73" s="144"/>
      <c r="V73" s="144">
        <f t="shared" si="1"/>
        <v>0</v>
      </c>
    </row>
    <row r="74" spans="1:22" ht="24.9" customHeight="1">
      <c r="A74" s="136"/>
      <c r="B74" s="299">
        <v>2018</v>
      </c>
      <c r="C74" s="300"/>
      <c r="D74" s="157" t="s">
        <v>164</v>
      </c>
      <c r="E74" s="301" t="s">
        <v>165</v>
      </c>
      <c r="F74" s="300"/>
      <c r="G74" s="300"/>
      <c r="H74" s="157" t="s">
        <v>22</v>
      </c>
      <c r="I74" s="301" t="s">
        <v>17</v>
      </c>
      <c r="J74" s="300"/>
      <c r="K74" s="158" t="s">
        <v>29</v>
      </c>
      <c r="L74" s="158">
        <v>4</v>
      </c>
      <c r="M74" s="299" t="s">
        <v>19</v>
      </c>
      <c r="N74" s="300"/>
      <c r="O74" s="300"/>
      <c r="P74" s="158" t="s">
        <v>18</v>
      </c>
      <c r="Q74" s="159"/>
      <c r="R74" s="144"/>
      <c r="S74" s="144"/>
      <c r="T74" s="144"/>
      <c r="U74" s="144"/>
      <c r="V74" s="144">
        <f t="shared" si="1"/>
        <v>0</v>
      </c>
    </row>
    <row r="75" spans="1:22" ht="24.9" customHeight="1">
      <c r="A75" s="136"/>
      <c r="B75" s="299">
        <v>2018</v>
      </c>
      <c r="C75" s="300"/>
      <c r="D75" s="157" t="s">
        <v>166</v>
      </c>
      <c r="E75" s="301" t="s">
        <v>167</v>
      </c>
      <c r="F75" s="300"/>
      <c r="G75" s="300"/>
      <c r="H75" s="157" t="s">
        <v>22</v>
      </c>
      <c r="I75" s="301" t="s">
        <v>17</v>
      </c>
      <c r="J75" s="300"/>
      <c r="K75" s="158" t="s">
        <v>29</v>
      </c>
      <c r="L75" s="158">
        <v>4</v>
      </c>
      <c r="M75" s="299" t="s">
        <v>19</v>
      </c>
      <c r="N75" s="300"/>
      <c r="O75" s="300"/>
      <c r="P75" s="158" t="s">
        <v>18</v>
      </c>
      <c r="Q75" s="159"/>
      <c r="R75" s="144"/>
      <c r="S75" s="144"/>
      <c r="T75" s="144"/>
      <c r="U75" s="144"/>
      <c r="V75" s="144">
        <f t="shared" si="1"/>
        <v>0</v>
      </c>
    </row>
    <row r="76" spans="1:22" s="156" customFormat="1" ht="39.75" customHeight="1">
      <c r="A76" s="152"/>
      <c r="B76" s="308">
        <v>2018</v>
      </c>
      <c r="C76" s="309"/>
      <c r="D76" s="153" t="s">
        <v>168</v>
      </c>
      <c r="E76" s="310" t="s">
        <v>169</v>
      </c>
      <c r="F76" s="309"/>
      <c r="G76" s="309"/>
      <c r="H76" s="153" t="s">
        <v>22</v>
      </c>
      <c r="I76" s="310" t="s">
        <v>17</v>
      </c>
      <c r="J76" s="309"/>
      <c r="K76" s="154" t="s">
        <v>18</v>
      </c>
      <c r="L76" s="154">
        <v>3</v>
      </c>
      <c r="M76" s="308" t="s">
        <v>19</v>
      </c>
      <c r="N76" s="309"/>
      <c r="O76" s="309"/>
      <c r="P76" s="154" t="s">
        <v>18</v>
      </c>
      <c r="Q76" s="155"/>
      <c r="R76" s="155"/>
      <c r="S76" s="155"/>
      <c r="T76" s="155"/>
      <c r="U76" s="155"/>
      <c r="V76" s="155">
        <f t="shared" si="1"/>
        <v>0</v>
      </c>
    </row>
    <row r="77" spans="1:22" ht="24.9" customHeight="1">
      <c r="A77" s="136"/>
      <c r="B77" s="299">
        <v>2018</v>
      </c>
      <c r="C77" s="300"/>
      <c r="D77" s="157" t="s">
        <v>170</v>
      </c>
      <c r="E77" s="301" t="s">
        <v>171</v>
      </c>
      <c r="F77" s="300"/>
      <c r="G77" s="300"/>
      <c r="H77" s="157" t="s">
        <v>22</v>
      </c>
      <c r="I77" s="301" t="s">
        <v>17</v>
      </c>
      <c r="J77" s="300"/>
      <c r="K77" s="158" t="s">
        <v>29</v>
      </c>
      <c r="L77" s="158">
        <v>4</v>
      </c>
      <c r="M77" s="299" t="s">
        <v>19</v>
      </c>
      <c r="N77" s="300"/>
      <c r="O77" s="300"/>
      <c r="P77" s="158" t="s">
        <v>18</v>
      </c>
      <c r="Q77" s="159"/>
      <c r="R77" s="144"/>
      <c r="S77" s="144"/>
      <c r="T77" s="144"/>
      <c r="U77" s="144"/>
      <c r="V77" s="144">
        <f t="shared" si="1"/>
        <v>0</v>
      </c>
    </row>
    <row r="78" spans="1:22" ht="24.9" customHeight="1">
      <c r="A78" s="136"/>
      <c r="B78" s="299">
        <v>2018</v>
      </c>
      <c r="C78" s="300"/>
      <c r="D78" s="157" t="s">
        <v>172</v>
      </c>
      <c r="E78" s="301" t="s">
        <v>173</v>
      </c>
      <c r="F78" s="300"/>
      <c r="G78" s="300"/>
      <c r="H78" s="157" t="s">
        <v>22</v>
      </c>
      <c r="I78" s="301" t="s">
        <v>17</v>
      </c>
      <c r="J78" s="300"/>
      <c r="K78" s="158" t="s">
        <v>29</v>
      </c>
      <c r="L78" s="158">
        <v>4</v>
      </c>
      <c r="M78" s="299" t="s">
        <v>19</v>
      </c>
      <c r="N78" s="300"/>
      <c r="O78" s="300"/>
      <c r="P78" s="158" t="s">
        <v>18</v>
      </c>
      <c r="Q78" s="159"/>
      <c r="R78" s="144"/>
      <c r="S78" s="144"/>
      <c r="T78" s="144"/>
      <c r="U78" s="144"/>
      <c r="V78" s="144">
        <f t="shared" si="1"/>
        <v>0</v>
      </c>
    </row>
    <row r="79" spans="1:22" s="156" customFormat="1" ht="24.9" customHeight="1">
      <c r="A79" s="152"/>
      <c r="B79" s="308">
        <v>2018</v>
      </c>
      <c r="C79" s="309"/>
      <c r="D79" s="153" t="s">
        <v>174</v>
      </c>
      <c r="E79" s="310" t="s">
        <v>175</v>
      </c>
      <c r="F79" s="309"/>
      <c r="G79" s="309"/>
      <c r="H79" s="153" t="s">
        <v>22</v>
      </c>
      <c r="I79" s="310" t="s">
        <v>17</v>
      </c>
      <c r="J79" s="309"/>
      <c r="K79" s="154" t="s">
        <v>18</v>
      </c>
      <c r="L79" s="154">
        <v>3</v>
      </c>
      <c r="M79" s="308" t="s">
        <v>19</v>
      </c>
      <c r="N79" s="309"/>
      <c r="O79" s="309"/>
      <c r="P79" s="154" t="s">
        <v>18</v>
      </c>
      <c r="Q79" s="155"/>
      <c r="R79" s="155"/>
      <c r="S79" s="155"/>
      <c r="T79" s="155"/>
      <c r="U79" s="155"/>
      <c r="V79" s="155">
        <f t="shared" si="1"/>
        <v>0</v>
      </c>
    </row>
    <row r="80" spans="1:22" ht="24.9" customHeight="1">
      <c r="A80" s="136"/>
      <c r="B80" s="299">
        <v>2018</v>
      </c>
      <c r="C80" s="300"/>
      <c r="D80" s="157" t="s">
        <v>176</v>
      </c>
      <c r="E80" s="301" t="s">
        <v>177</v>
      </c>
      <c r="F80" s="300"/>
      <c r="G80" s="300"/>
      <c r="H80" s="157" t="s">
        <v>22</v>
      </c>
      <c r="I80" s="301" t="s">
        <v>17</v>
      </c>
      <c r="J80" s="300"/>
      <c r="K80" s="158" t="s">
        <v>29</v>
      </c>
      <c r="L80" s="158">
        <v>4</v>
      </c>
      <c r="M80" s="299" t="s">
        <v>19</v>
      </c>
      <c r="N80" s="300"/>
      <c r="O80" s="300"/>
      <c r="P80" s="158" t="s">
        <v>18</v>
      </c>
      <c r="Q80" s="159"/>
      <c r="R80" s="144"/>
      <c r="S80" s="144"/>
      <c r="T80" s="144"/>
      <c r="U80" s="144"/>
      <c r="V80" s="144">
        <f t="shared" si="1"/>
        <v>0</v>
      </c>
    </row>
    <row r="81" spans="1:22" s="156" customFormat="1" ht="24.9" customHeight="1">
      <c r="A81" s="152"/>
      <c r="B81" s="308">
        <v>2018</v>
      </c>
      <c r="C81" s="309"/>
      <c r="D81" s="153" t="s">
        <v>178</v>
      </c>
      <c r="E81" s="310" t="s">
        <v>179</v>
      </c>
      <c r="F81" s="309"/>
      <c r="G81" s="309"/>
      <c r="H81" s="153" t="s">
        <v>22</v>
      </c>
      <c r="I81" s="310" t="s">
        <v>17</v>
      </c>
      <c r="J81" s="309"/>
      <c r="K81" s="154" t="s">
        <v>18</v>
      </c>
      <c r="L81" s="154">
        <v>3</v>
      </c>
      <c r="M81" s="308" t="s">
        <v>19</v>
      </c>
      <c r="N81" s="309"/>
      <c r="O81" s="309"/>
      <c r="P81" s="154" t="s">
        <v>18</v>
      </c>
      <c r="Q81" s="155"/>
      <c r="R81" s="155"/>
      <c r="S81" s="155"/>
      <c r="T81" s="155"/>
      <c r="U81" s="155"/>
      <c r="V81" s="155">
        <f t="shared" si="1"/>
        <v>0</v>
      </c>
    </row>
    <row r="82" spans="1:22" ht="24.9" customHeight="1">
      <c r="A82" s="136"/>
      <c r="B82" s="299">
        <v>2018</v>
      </c>
      <c r="C82" s="300"/>
      <c r="D82" s="157" t="s">
        <v>180</v>
      </c>
      <c r="E82" s="301" t="s">
        <v>181</v>
      </c>
      <c r="F82" s="300"/>
      <c r="G82" s="300"/>
      <c r="H82" s="157" t="s">
        <v>22</v>
      </c>
      <c r="I82" s="301" t="s">
        <v>17</v>
      </c>
      <c r="J82" s="300"/>
      <c r="K82" s="158" t="s">
        <v>29</v>
      </c>
      <c r="L82" s="158">
        <v>4</v>
      </c>
      <c r="M82" s="299" t="s">
        <v>19</v>
      </c>
      <c r="N82" s="300"/>
      <c r="O82" s="300"/>
      <c r="P82" s="158" t="s">
        <v>18</v>
      </c>
      <c r="Q82" s="159"/>
      <c r="R82" s="144"/>
      <c r="S82" s="144"/>
      <c r="T82" s="144"/>
      <c r="U82" s="144"/>
      <c r="V82" s="144">
        <f t="shared" si="1"/>
        <v>0</v>
      </c>
    </row>
    <row r="83" spans="1:22" ht="24.9" customHeight="1">
      <c r="A83" s="136"/>
      <c r="B83" s="299">
        <v>2018</v>
      </c>
      <c r="C83" s="300"/>
      <c r="D83" s="157" t="s">
        <v>182</v>
      </c>
      <c r="E83" s="301" t="s">
        <v>183</v>
      </c>
      <c r="F83" s="300"/>
      <c r="G83" s="300"/>
      <c r="H83" s="157" t="s">
        <v>22</v>
      </c>
      <c r="I83" s="301" t="s">
        <v>17</v>
      </c>
      <c r="J83" s="300"/>
      <c r="K83" s="158" t="s">
        <v>29</v>
      </c>
      <c r="L83" s="158">
        <v>4</v>
      </c>
      <c r="M83" s="299" t="s">
        <v>19</v>
      </c>
      <c r="N83" s="300"/>
      <c r="O83" s="300"/>
      <c r="P83" s="158" t="s">
        <v>18</v>
      </c>
      <c r="Q83" s="55"/>
      <c r="R83" s="144"/>
      <c r="S83" s="144"/>
      <c r="T83" s="144"/>
      <c r="U83" s="144"/>
      <c r="V83" s="144">
        <f t="shared" si="1"/>
        <v>0</v>
      </c>
    </row>
    <row r="84" spans="1:22" s="156" customFormat="1" ht="24.9" customHeight="1">
      <c r="A84" s="152"/>
      <c r="B84" s="308">
        <v>2018</v>
      </c>
      <c r="C84" s="309"/>
      <c r="D84" s="153" t="s">
        <v>184</v>
      </c>
      <c r="E84" s="310" t="s">
        <v>185</v>
      </c>
      <c r="F84" s="309"/>
      <c r="G84" s="309"/>
      <c r="H84" s="153" t="s">
        <v>22</v>
      </c>
      <c r="I84" s="310" t="s">
        <v>17</v>
      </c>
      <c r="J84" s="309"/>
      <c r="K84" s="154" t="s">
        <v>18</v>
      </c>
      <c r="L84" s="154">
        <v>3</v>
      </c>
      <c r="M84" s="308" t="s">
        <v>19</v>
      </c>
      <c r="N84" s="309"/>
      <c r="O84" s="309"/>
      <c r="P84" s="154" t="s">
        <v>18</v>
      </c>
      <c r="Q84" s="155"/>
      <c r="R84" s="155"/>
      <c r="S84" s="155"/>
      <c r="T84" s="155"/>
      <c r="U84" s="155"/>
      <c r="V84" s="155">
        <f t="shared" si="1"/>
        <v>0</v>
      </c>
    </row>
    <row r="85" spans="1:22" ht="24.9" customHeight="1">
      <c r="A85" s="136"/>
      <c r="B85" s="299">
        <v>2018</v>
      </c>
      <c r="C85" s="300"/>
      <c r="D85" s="157" t="s">
        <v>186</v>
      </c>
      <c r="E85" s="301" t="s">
        <v>187</v>
      </c>
      <c r="F85" s="300"/>
      <c r="G85" s="300"/>
      <c r="H85" s="157" t="s">
        <v>22</v>
      </c>
      <c r="I85" s="301" t="s">
        <v>17</v>
      </c>
      <c r="J85" s="300"/>
      <c r="K85" s="158" t="s">
        <v>29</v>
      </c>
      <c r="L85" s="158">
        <v>4</v>
      </c>
      <c r="M85" s="299" t="s">
        <v>19</v>
      </c>
      <c r="N85" s="300"/>
      <c r="O85" s="300"/>
      <c r="P85" s="158" t="s">
        <v>18</v>
      </c>
      <c r="Q85" s="159"/>
      <c r="R85" s="144"/>
      <c r="S85" s="144"/>
      <c r="T85" s="144"/>
      <c r="U85" s="144"/>
      <c r="V85" s="144">
        <f t="shared" si="1"/>
        <v>0</v>
      </c>
    </row>
    <row r="86" spans="1:22" ht="24.9" customHeight="1">
      <c r="A86" s="136"/>
      <c r="B86" s="299">
        <v>2018</v>
      </c>
      <c r="C86" s="300"/>
      <c r="D86" s="157" t="s">
        <v>188</v>
      </c>
      <c r="E86" s="301" t="s">
        <v>189</v>
      </c>
      <c r="F86" s="300"/>
      <c r="G86" s="300"/>
      <c r="H86" s="157" t="s">
        <v>22</v>
      </c>
      <c r="I86" s="301" t="s">
        <v>17</v>
      </c>
      <c r="J86" s="300"/>
      <c r="K86" s="158" t="s">
        <v>29</v>
      </c>
      <c r="L86" s="158">
        <v>4</v>
      </c>
      <c r="M86" s="299" t="s">
        <v>19</v>
      </c>
      <c r="N86" s="300"/>
      <c r="O86" s="300"/>
      <c r="P86" s="158" t="s">
        <v>18</v>
      </c>
      <c r="Q86" s="159"/>
      <c r="R86" s="144"/>
      <c r="S86" s="144"/>
      <c r="T86" s="144"/>
      <c r="U86" s="144"/>
      <c r="V86" s="144">
        <f t="shared" si="1"/>
        <v>0</v>
      </c>
    </row>
    <row r="87" spans="1:22" s="156" customFormat="1" ht="24.9" customHeight="1">
      <c r="A87" s="152"/>
      <c r="B87" s="308">
        <v>2018</v>
      </c>
      <c r="C87" s="309"/>
      <c r="D87" s="153" t="s">
        <v>190</v>
      </c>
      <c r="E87" s="310" t="s">
        <v>191</v>
      </c>
      <c r="F87" s="309"/>
      <c r="G87" s="309"/>
      <c r="H87" s="153" t="s">
        <v>22</v>
      </c>
      <c r="I87" s="310" t="s">
        <v>17</v>
      </c>
      <c r="J87" s="309"/>
      <c r="K87" s="154" t="s">
        <v>18</v>
      </c>
      <c r="L87" s="154">
        <v>3</v>
      </c>
      <c r="M87" s="308" t="s">
        <v>19</v>
      </c>
      <c r="N87" s="309"/>
      <c r="O87" s="309"/>
      <c r="P87" s="154" t="s">
        <v>18</v>
      </c>
      <c r="Q87" s="155"/>
      <c r="R87" s="155"/>
      <c r="S87" s="155">
        <f>S100</f>
        <v>0</v>
      </c>
      <c r="T87" s="155">
        <f>T100</f>
        <v>0</v>
      </c>
      <c r="U87" s="155">
        <f>U100</f>
        <v>0</v>
      </c>
      <c r="V87" s="155">
        <f t="shared" si="1"/>
        <v>0</v>
      </c>
    </row>
    <row r="88" spans="1:22" ht="24.9" customHeight="1">
      <c r="A88" s="136"/>
      <c r="B88" s="299">
        <v>2018</v>
      </c>
      <c r="C88" s="300"/>
      <c r="D88" s="157" t="s">
        <v>192</v>
      </c>
      <c r="E88" s="301" t="s">
        <v>193</v>
      </c>
      <c r="F88" s="300"/>
      <c r="G88" s="300"/>
      <c r="H88" s="157" t="s">
        <v>22</v>
      </c>
      <c r="I88" s="301" t="s">
        <v>17</v>
      </c>
      <c r="J88" s="300"/>
      <c r="K88" s="158" t="s">
        <v>29</v>
      </c>
      <c r="L88" s="158">
        <v>4</v>
      </c>
      <c r="M88" s="299" t="s">
        <v>19</v>
      </c>
      <c r="N88" s="300"/>
      <c r="O88" s="300"/>
      <c r="P88" s="158" t="s">
        <v>18</v>
      </c>
      <c r="Q88" s="159"/>
      <c r="R88" s="144"/>
      <c r="S88" s="144"/>
      <c r="T88" s="144"/>
      <c r="U88" s="144"/>
      <c r="V88" s="144">
        <f t="shared" si="1"/>
        <v>0</v>
      </c>
    </row>
    <row r="89" spans="1:22" ht="24.9" customHeight="1">
      <c r="A89" s="136"/>
      <c r="B89" s="299">
        <v>2018</v>
      </c>
      <c r="C89" s="300"/>
      <c r="D89" s="157" t="s">
        <v>194</v>
      </c>
      <c r="E89" s="301" t="s">
        <v>195</v>
      </c>
      <c r="F89" s="300"/>
      <c r="G89" s="300"/>
      <c r="H89" s="157" t="s">
        <v>22</v>
      </c>
      <c r="I89" s="301" t="s">
        <v>17</v>
      </c>
      <c r="J89" s="300"/>
      <c r="K89" s="158" t="s">
        <v>29</v>
      </c>
      <c r="L89" s="158">
        <v>4</v>
      </c>
      <c r="M89" s="299" t="s">
        <v>19</v>
      </c>
      <c r="N89" s="300"/>
      <c r="O89" s="300"/>
      <c r="P89" s="158" t="s">
        <v>18</v>
      </c>
      <c r="Q89" s="159"/>
      <c r="R89" s="144"/>
      <c r="S89" s="144"/>
      <c r="T89" s="144"/>
      <c r="U89" s="144"/>
      <c r="V89" s="144">
        <f t="shared" si="1"/>
        <v>0</v>
      </c>
    </row>
    <row r="90" spans="1:22" ht="24.9" customHeight="1">
      <c r="A90" s="136"/>
      <c r="B90" s="299">
        <v>2018</v>
      </c>
      <c r="C90" s="300"/>
      <c r="D90" s="157" t="s">
        <v>196</v>
      </c>
      <c r="E90" s="301" t="s">
        <v>197</v>
      </c>
      <c r="F90" s="300"/>
      <c r="G90" s="300"/>
      <c r="H90" s="157" t="s">
        <v>22</v>
      </c>
      <c r="I90" s="301" t="s">
        <v>17</v>
      </c>
      <c r="J90" s="300"/>
      <c r="K90" s="158" t="s">
        <v>29</v>
      </c>
      <c r="L90" s="158">
        <v>4</v>
      </c>
      <c r="M90" s="299" t="s">
        <v>19</v>
      </c>
      <c r="N90" s="300"/>
      <c r="O90" s="300"/>
      <c r="P90" s="158" t="s">
        <v>18</v>
      </c>
      <c r="Q90" s="159"/>
      <c r="R90" s="144"/>
      <c r="S90" s="144"/>
      <c r="T90" s="144"/>
      <c r="U90" s="144"/>
      <c r="V90" s="144">
        <f t="shared" si="1"/>
        <v>0</v>
      </c>
    </row>
    <row r="91" spans="1:22" ht="24.9" customHeight="1">
      <c r="A91" s="136"/>
      <c r="B91" s="299">
        <v>2018</v>
      </c>
      <c r="C91" s="300"/>
      <c r="D91" s="157" t="s">
        <v>198</v>
      </c>
      <c r="E91" s="301" t="s">
        <v>199</v>
      </c>
      <c r="F91" s="300"/>
      <c r="G91" s="300"/>
      <c r="H91" s="157" t="s">
        <v>22</v>
      </c>
      <c r="I91" s="301" t="s">
        <v>17</v>
      </c>
      <c r="J91" s="300"/>
      <c r="K91" s="158" t="s">
        <v>29</v>
      </c>
      <c r="L91" s="158">
        <v>4</v>
      </c>
      <c r="M91" s="299" t="s">
        <v>19</v>
      </c>
      <c r="N91" s="300"/>
      <c r="O91" s="300"/>
      <c r="P91" s="158" t="s">
        <v>18</v>
      </c>
      <c r="Q91" s="159"/>
      <c r="R91" s="144"/>
      <c r="S91" s="144"/>
      <c r="T91" s="144"/>
      <c r="U91" s="144"/>
      <c r="V91" s="144">
        <f t="shared" si="1"/>
        <v>0</v>
      </c>
    </row>
    <row r="92" spans="1:22" ht="24.9" customHeight="1">
      <c r="A92" s="136"/>
      <c r="B92" s="299">
        <v>2018</v>
      </c>
      <c r="C92" s="300"/>
      <c r="D92" s="157" t="s">
        <v>200</v>
      </c>
      <c r="E92" s="301" t="s">
        <v>201</v>
      </c>
      <c r="F92" s="300"/>
      <c r="G92" s="300"/>
      <c r="H92" s="157" t="s">
        <v>22</v>
      </c>
      <c r="I92" s="301" t="s">
        <v>17</v>
      </c>
      <c r="J92" s="300"/>
      <c r="K92" s="158" t="s">
        <v>29</v>
      </c>
      <c r="L92" s="158">
        <v>4</v>
      </c>
      <c r="M92" s="299" t="s">
        <v>19</v>
      </c>
      <c r="N92" s="300"/>
      <c r="O92" s="300"/>
      <c r="P92" s="158" t="s">
        <v>18</v>
      </c>
      <c r="Q92" s="159"/>
      <c r="R92" s="144"/>
      <c r="S92" s="144"/>
      <c r="T92" s="144"/>
      <c r="U92" s="144"/>
      <c r="V92" s="144">
        <f t="shared" si="1"/>
        <v>0</v>
      </c>
    </row>
    <row r="93" spans="1:22" ht="24.9" customHeight="1">
      <c r="A93" s="136"/>
      <c r="B93" s="299">
        <v>2018</v>
      </c>
      <c r="C93" s="300"/>
      <c r="D93" s="157" t="s">
        <v>202</v>
      </c>
      <c r="E93" s="301" t="s">
        <v>203</v>
      </c>
      <c r="F93" s="300"/>
      <c r="G93" s="300"/>
      <c r="H93" s="157" t="s">
        <v>22</v>
      </c>
      <c r="I93" s="301" t="s">
        <v>17</v>
      </c>
      <c r="J93" s="300"/>
      <c r="K93" s="158" t="s">
        <v>29</v>
      </c>
      <c r="L93" s="158">
        <v>4</v>
      </c>
      <c r="M93" s="299" t="s">
        <v>19</v>
      </c>
      <c r="N93" s="300"/>
      <c r="O93" s="300"/>
      <c r="P93" s="158" t="s">
        <v>18</v>
      </c>
      <c r="Q93" s="159"/>
      <c r="R93" s="144"/>
      <c r="S93" s="144"/>
      <c r="T93" s="144"/>
      <c r="U93" s="144"/>
      <c r="V93" s="144">
        <f t="shared" si="1"/>
        <v>0</v>
      </c>
    </row>
    <row r="94" spans="1:22" ht="24.9" customHeight="1">
      <c r="A94" s="136"/>
      <c r="B94" s="299">
        <v>2018</v>
      </c>
      <c r="C94" s="300"/>
      <c r="D94" s="157" t="s">
        <v>204</v>
      </c>
      <c r="E94" s="301" t="s">
        <v>205</v>
      </c>
      <c r="F94" s="300"/>
      <c r="G94" s="300"/>
      <c r="H94" s="157" t="s">
        <v>22</v>
      </c>
      <c r="I94" s="301" t="s">
        <v>17</v>
      </c>
      <c r="J94" s="300"/>
      <c r="K94" s="158" t="s">
        <v>29</v>
      </c>
      <c r="L94" s="158">
        <v>4</v>
      </c>
      <c r="M94" s="299" t="s">
        <v>19</v>
      </c>
      <c r="N94" s="300"/>
      <c r="O94" s="300"/>
      <c r="P94" s="158" t="s">
        <v>18</v>
      </c>
      <c r="Q94" s="159"/>
      <c r="R94" s="144"/>
      <c r="S94" s="144"/>
      <c r="T94" s="144"/>
      <c r="U94" s="144"/>
      <c r="V94" s="144">
        <f t="shared" si="1"/>
        <v>0</v>
      </c>
    </row>
    <row r="95" spans="1:22" ht="24.9" customHeight="1">
      <c r="A95" s="136"/>
      <c r="B95" s="299">
        <v>2018</v>
      </c>
      <c r="C95" s="300"/>
      <c r="D95" s="157" t="s">
        <v>206</v>
      </c>
      <c r="E95" s="301" t="s">
        <v>207</v>
      </c>
      <c r="F95" s="300"/>
      <c r="G95" s="300"/>
      <c r="H95" s="157" t="s">
        <v>22</v>
      </c>
      <c r="I95" s="301" t="s">
        <v>17</v>
      </c>
      <c r="J95" s="300"/>
      <c r="K95" s="158" t="s">
        <v>29</v>
      </c>
      <c r="L95" s="158">
        <v>4</v>
      </c>
      <c r="M95" s="299" t="s">
        <v>19</v>
      </c>
      <c r="N95" s="300"/>
      <c r="O95" s="300"/>
      <c r="P95" s="158" t="s">
        <v>18</v>
      </c>
      <c r="Q95" s="159"/>
      <c r="R95" s="144"/>
      <c r="S95" s="144"/>
      <c r="T95" s="144"/>
      <c r="U95" s="144"/>
      <c r="V95" s="144">
        <f t="shared" si="1"/>
        <v>0</v>
      </c>
    </row>
    <row r="96" spans="1:22" ht="24.9" customHeight="1">
      <c r="A96" s="136"/>
      <c r="B96" s="299">
        <v>2018</v>
      </c>
      <c r="C96" s="300"/>
      <c r="D96" s="157" t="s">
        <v>208</v>
      </c>
      <c r="E96" s="301" t="s">
        <v>209</v>
      </c>
      <c r="F96" s="300"/>
      <c r="G96" s="300"/>
      <c r="H96" s="157" t="s">
        <v>22</v>
      </c>
      <c r="I96" s="301" t="s">
        <v>17</v>
      </c>
      <c r="J96" s="300"/>
      <c r="K96" s="158" t="s">
        <v>29</v>
      </c>
      <c r="L96" s="158">
        <v>4</v>
      </c>
      <c r="M96" s="299" t="s">
        <v>19</v>
      </c>
      <c r="N96" s="300"/>
      <c r="O96" s="300"/>
      <c r="P96" s="158" t="s">
        <v>18</v>
      </c>
      <c r="Q96" s="159"/>
      <c r="R96" s="144"/>
      <c r="S96" s="144"/>
      <c r="T96" s="144"/>
      <c r="U96" s="144"/>
      <c r="V96" s="144">
        <f t="shared" si="1"/>
        <v>0</v>
      </c>
    </row>
    <row r="97" spans="1:22" ht="24.9" customHeight="1">
      <c r="A97" s="136"/>
      <c r="B97" s="299">
        <v>2018</v>
      </c>
      <c r="C97" s="300"/>
      <c r="D97" s="157" t="s">
        <v>210</v>
      </c>
      <c r="E97" s="301" t="s">
        <v>211</v>
      </c>
      <c r="F97" s="300"/>
      <c r="G97" s="300"/>
      <c r="H97" s="157" t="s">
        <v>22</v>
      </c>
      <c r="I97" s="301" t="s">
        <v>17</v>
      </c>
      <c r="J97" s="300"/>
      <c r="K97" s="158" t="s">
        <v>29</v>
      </c>
      <c r="L97" s="158">
        <v>4</v>
      </c>
      <c r="M97" s="299" t="s">
        <v>19</v>
      </c>
      <c r="N97" s="300"/>
      <c r="O97" s="300"/>
      <c r="P97" s="158" t="s">
        <v>18</v>
      </c>
      <c r="Q97" s="159"/>
      <c r="R97" s="144"/>
      <c r="S97" s="144"/>
      <c r="T97" s="144"/>
      <c r="U97" s="144"/>
      <c r="V97" s="144">
        <f t="shared" si="1"/>
        <v>0</v>
      </c>
    </row>
    <row r="98" spans="1:22" ht="24.9" customHeight="1">
      <c r="A98" s="136"/>
      <c r="B98" s="299">
        <v>2018</v>
      </c>
      <c r="C98" s="300"/>
      <c r="D98" s="157" t="s">
        <v>212</v>
      </c>
      <c r="E98" s="301" t="s">
        <v>213</v>
      </c>
      <c r="F98" s="300"/>
      <c r="G98" s="300"/>
      <c r="H98" s="157" t="s">
        <v>22</v>
      </c>
      <c r="I98" s="301" t="s">
        <v>17</v>
      </c>
      <c r="J98" s="300"/>
      <c r="K98" s="158" t="s">
        <v>29</v>
      </c>
      <c r="L98" s="158">
        <v>4</v>
      </c>
      <c r="M98" s="299" t="s">
        <v>19</v>
      </c>
      <c r="N98" s="300"/>
      <c r="O98" s="300"/>
      <c r="P98" s="158" t="s">
        <v>18</v>
      </c>
      <c r="Q98" s="159"/>
      <c r="R98" s="144"/>
      <c r="S98" s="144"/>
      <c r="T98" s="144"/>
      <c r="U98" s="144"/>
      <c r="V98" s="144">
        <f t="shared" si="1"/>
        <v>0</v>
      </c>
    </row>
    <row r="99" spans="1:22" ht="24.9" customHeight="1">
      <c r="A99" s="136"/>
      <c r="B99" s="299">
        <v>2018</v>
      </c>
      <c r="C99" s="300"/>
      <c r="D99" s="157" t="s">
        <v>214</v>
      </c>
      <c r="E99" s="301" t="s">
        <v>215</v>
      </c>
      <c r="F99" s="300"/>
      <c r="G99" s="300"/>
      <c r="H99" s="157" t="s">
        <v>22</v>
      </c>
      <c r="I99" s="301" t="s">
        <v>17</v>
      </c>
      <c r="J99" s="300"/>
      <c r="K99" s="158" t="s">
        <v>29</v>
      </c>
      <c r="L99" s="158">
        <v>4</v>
      </c>
      <c r="M99" s="299" t="s">
        <v>19</v>
      </c>
      <c r="N99" s="300"/>
      <c r="O99" s="300"/>
      <c r="P99" s="158" t="s">
        <v>18</v>
      </c>
      <c r="Q99" s="159"/>
      <c r="R99" s="144"/>
      <c r="S99" s="144"/>
      <c r="T99" s="144"/>
      <c r="U99" s="144"/>
      <c r="V99" s="144">
        <f t="shared" si="1"/>
        <v>0</v>
      </c>
    </row>
    <row r="100" spans="1:22" ht="24.9" customHeight="1">
      <c r="A100" s="136"/>
      <c r="B100" s="299">
        <v>2018</v>
      </c>
      <c r="C100" s="300"/>
      <c r="D100" s="157" t="s">
        <v>216</v>
      </c>
      <c r="E100" s="301" t="s">
        <v>1585</v>
      </c>
      <c r="F100" s="300"/>
      <c r="G100" s="300"/>
      <c r="H100" s="157" t="s">
        <v>22</v>
      </c>
      <c r="I100" s="301" t="s">
        <v>17</v>
      </c>
      <c r="J100" s="300"/>
      <c r="K100" s="158" t="s">
        <v>29</v>
      </c>
      <c r="L100" s="158">
        <v>4</v>
      </c>
      <c r="M100" s="158"/>
      <c r="N100" s="161"/>
      <c r="O100" s="161"/>
      <c r="P100" s="158"/>
      <c r="Q100" s="159"/>
      <c r="R100" s="144"/>
      <c r="S100" s="144"/>
      <c r="T100" s="144"/>
      <c r="U100" s="144"/>
      <c r="V100" s="144">
        <f>SUM(Q100:U100)</f>
        <v>0</v>
      </c>
    </row>
    <row r="101" spans="1:22" s="156" customFormat="1" ht="24.9" customHeight="1">
      <c r="A101" s="152"/>
      <c r="B101" s="308">
        <v>2018</v>
      </c>
      <c r="C101" s="309"/>
      <c r="D101" s="153" t="s">
        <v>218</v>
      </c>
      <c r="E101" s="310" t="s">
        <v>219</v>
      </c>
      <c r="F101" s="309"/>
      <c r="G101" s="309"/>
      <c r="H101" s="153" t="s">
        <v>22</v>
      </c>
      <c r="I101" s="310" t="s">
        <v>17</v>
      </c>
      <c r="J101" s="309"/>
      <c r="K101" s="154" t="s">
        <v>18</v>
      </c>
      <c r="L101" s="154">
        <v>3</v>
      </c>
      <c r="M101" s="308" t="s">
        <v>19</v>
      </c>
      <c r="N101" s="309"/>
      <c r="O101" s="309"/>
      <c r="P101" s="154" t="s">
        <v>18</v>
      </c>
      <c r="Q101" s="155"/>
      <c r="R101" s="155"/>
      <c r="S101" s="155">
        <f>SUM(S102:S120)</f>
        <v>258365.87</v>
      </c>
      <c r="T101" s="155">
        <f>SUM(T102:T120)</f>
        <v>4662.4399999999996</v>
      </c>
      <c r="U101" s="155">
        <f>SUM(U102:U120)</f>
        <v>13119.95</v>
      </c>
      <c r="V101" s="155">
        <f t="shared" si="1"/>
        <v>276148.26</v>
      </c>
    </row>
    <row r="102" spans="1:22" ht="24.9" customHeight="1">
      <c r="A102" s="136"/>
      <c r="B102" s="299">
        <v>2018</v>
      </c>
      <c r="C102" s="300"/>
      <c r="D102" s="157" t="s">
        <v>220</v>
      </c>
      <c r="E102" s="301" t="s">
        <v>221</v>
      </c>
      <c r="F102" s="300"/>
      <c r="G102" s="300"/>
      <c r="H102" s="157" t="s">
        <v>22</v>
      </c>
      <c r="I102" s="301" t="s">
        <v>17</v>
      </c>
      <c r="J102" s="300"/>
      <c r="K102" s="158" t="s">
        <v>29</v>
      </c>
      <c r="L102" s="158">
        <v>4</v>
      </c>
      <c r="M102" s="299" t="s">
        <v>19</v>
      </c>
      <c r="N102" s="300"/>
      <c r="O102" s="300"/>
      <c r="P102" s="158" t="s">
        <v>18</v>
      </c>
      <c r="Q102" s="159"/>
      <c r="R102" s="144"/>
      <c r="S102" s="144"/>
      <c r="T102" s="144"/>
      <c r="U102" s="144"/>
      <c r="V102" s="144">
        <f t="shared" si="1"/>
        <v>0</v>
      </c>
    </row>
    <row r="103" spans="1:22" ht="24.9" customHeight="1">
      <c r="A103" s="136"/>
      <c r="B103" s="299">
        <v>2018</v>
      </c>
      <c r="C103" s="300"/>
      <c r="D103" s="157" t="s">
        <v>222</v>
      </c>
      <c r="E103" s="301" t="s">
        <v>223</v>
      </c>
      <c r="F103" s="300"/>
      <c r="G103" s="300"/>
      <c r="H103" s="157" t="s">
        <v>22</v>
      </c>
      <c r="I103" s="301" t="s">
        <v>17</v>
      </c>
      <c r="J103" s="300"/>
      <c r="K103" s="158" t="s">
        <v>29</v>
      </c>
      <c r="L103" s="158">
        <v>4</v>
      </c>
      <c r="M103" s="299" t="s">
        <v>19</v>
      </c>
      <c r="N103" s="300"/>
      <c r="O103" s="300"/>
      <c r="P103" s="158" t="s">
        <v>18</v>
      </c>
      <c r="Q103" s="159"/>
      <c r="R103" s="144"/>
      <c r="S103" s="144"/>
      <c r="T103" s="144"/>
      <c r="U103" s="144"/>
      <c r="V103" s="144">
        <f t="shared" si="1"/>
        <v>0</v>
      </c>
    </row>
    <row r="104" spans="1:22" ht="24.9" customHeight="1">
      <c r="A104" s="136"/>
      <c r="B104" s="299">
        <v>2018</v>
      </c>
      <c r="C104" s="300"/>
      <c r="D104" s="157" t="s">
        <v>224</v>
      </c>
      <c r="E104" s="301" t="s">
        <v>225</v>
      </c>
      <c r="F104" s="300"/>
      <c r="G104" s="300"/>
      <c r="H104" s="157" t="s">
        <v>22</v>
      </c>
      <c r="I104" s="301" t="s">
        <v>17</v>
      </c>
      <c r="J104" s="300"/>
      <c r="K104" s="158" t="s">
        <v>29</v>
      </c>
      <c r="L104" s="158">
        <v>4</v>
      </c>
      <c r="M104" s="299" t="s">
        <v>19</v>
      </c>
      <c r="N104" s="300"/>
      <c r="O104" s="300"/>
      <c r="P104" s="158" t="s">
        <v>18</v>
      </c>
      <c r="Q104" s="159"/>
      <c r="R104" s="144"/>
      <c r="S104" s="144"/>
      <c r="T104" s="144"/>
      <c r="U104" s="144"/>
      <c r="V104" s="144">
        <f t="shared" si="1"/>
        <v>0</v>
      </c>
    </row>
    <row r="105" spans="1:22" ht="24.9" customHeight="1">
      <c r="A105" s="136"/>
      <c r="B105" s="299">
        <v>2018</v>
      </c>
      <c r="C105" s="300"/>
      <c r="D105" s="157" t="s">
        <v>226</v>
      </c>
      <c r="E105" s="301" t="s">
        <v>227</v>
      </c>
      <c r="F105" s="300"/>
      <c r="G105" s="300"/>
      <c r="H105" s="157" t="s">
        <v>22</v>
      </c>
      <c r="I105" s="301" t="s">
        <v>17</v>
      </c>
      <c r="J105" s="300"/>
      <c r="K105" s="158" t="s">
        <v>29</v>
      </c>
      <c r="L105" s="158">
        <v>4</v>
      </c>
      <c r="M105" s="299" t="s">
        <v>19</v>
      </c>
      <c r="N105" s="300"/>
      <c r="O105" s="300"/>
      <c r="P105" s="158" t="s">
        <v>18</v>
      </c>
      <c r="Q105" s="159"/>
      <c r="R105" s="144"/>
      <c r="S105" s="144"/>
      <c r="T105" s="144"/>
      <c r="U105" s="144"/>
      <c r="V105" s="144">
        <f t="shared" si="1"/>
        <v>0</v>
      </c>
    </row>
    <row r="106" spans="1:22" ht="24.9" customHeight="1">
      <c r="A106" s="136"/>
      <c r="B106" s="299">
        <v>2018</v>
      </c>
      <c r="C106" s="300"/>
      <c r="D106" s="157" t="s">
        <v>228</v>
      </c>
      <c r="E106" s="301" t="s">
        <v>229</v>
      </c>
      <c r="F106" s="300"/>
      <c r="G106" s="300"/>
      <c r="H106" s="157" t="s">
        <v>22</v>
      </c>
      <c r="I106" s="301" t="s">
        <v>17</v>
      </c>
      <c r="J106" s="300"/>
      <c r="K106" s="158" t="s">
        <v>29</v>
      </c>
      <c r="L106" s="158">
        <v>4</v>
      </c>
      <c r="M106" s="299" t="s">
        <v>19</v>
      </c>
      <c r="N106" s="300"/>
      <c r="O106" s="300"/>
      <c r="P106" s="158" t="s">
        <v>18</v>
      </c>
      <c r="Q106" s="159"/>
      <c r="R106" s="144"/>
      <c r="S106" s="144"/>
      <c r="T106" s="144"/>
      <c r="U106" s="144"/>
      <c r="V106" s="144">
        <f t="shared" si="1"/>
        <v>0</v>
      </c>
    </row>
    <row r="107" spans="1:22" ht="24.9" customHeight="1">
      <c r="A107" s="136"/>
      <c r="B107" s="299">
        <v>2018</v>
      </c>
      <c r="C107" s="300"/>
      <c r="D107" s="157" t="s">
        <v>230</v>
      </c>
      <c r="E107" s="301" t="s">
        <v>231</v>
      </c>
      <c r="F107" s="300"/>
      <c r="G107" s="300"/>
      <c r="H107" s="157" t="s">
        <v>22</v>
      </c>
      <c r="I107" s="301" t="s">
        <v>17</v>
      </c>
      <c r="J107" s="300"/>
      <c r="K107" s="158" t="s">
        <v>29</v>
      </c>
      <c r="L107" s="158">
        <v>4</v>
      </c>
      <c r="M107" s="299" t="s">
        <v>19</v>
      </c>
      <c r="N107" s="300"/>
      <c r="O107" s="300"/>
      <c r="P107" s="158" t="s">
        <v>18</v>
      </c>
      <c r="Q107" s="159"/>
      <c r="R107" s="144"/>
      <c r="S107" s="144"/>
      <c r="T107" s="144"/>
      <c r="U107" s="144"/>
      <c r="V107" s="144">
        <f t="shared" si="1"/>
        <v>0</v>
      </c>
    </row>
    <row r="108" spans="1:22" ht="24.9" customHeight="1">
      <c r="A108" s="136"/>
      <c r="B108" s="299">
        <v>2018</v>
      </c>
      <c r="C108" s="300"/>
      <c r="D108" s="157" t="s">
        <v>232</v>
      </c>
      <c r="E108" s="301" t="s">
        <v>233</v>
      </c>
      <c r="F108" s="300"/>
      <c r="G108" s="300"/>
      <c r="H108" s="157" t="s">
        <v>22</v>
      </c>
      <c r="I108" s="301" t="s">
        <v>17</v>
      </c>
      <c r="J108" s="300"/>
      <c r="K108" s="158" t="s">
        <v>29</v>
      </c>
      <c r="L108" s="158">
        <v>4</v>
      </c>
      <c r="M108" s="299" t="s">
        <v>19</v>
      </c>
      <c r="N108" s="300"/>
      <c r="O108" s="300"/>
      <c r="P108" s="158" t="s">
        <v>18</v>
      </c>
      <c r="Q108" s="159"/>
      <c r="R108" s="144"/>
      <c r="S108" s="144"/>
      <c r="T108" s="144"/>
      <c r="U108" s="144"/>
      <c r="V108" s="144">
        <f t="shared" si="1"/>
        <v>0</v>
      </c>
    </row>
    <row r="109" spans="1:22" ht="24.9" customHeight="1">
      <c r="A109" s="136"/>
      <c r="B109" s="299">
        <v>2018</v>
      </c>
      <c r="C109" s="300"/>
      <c r="D109" s="157" t="s">
        <v>234</v>
      </c>
      <c r="E109" s="301" t="s">
        <v>235</v>
      </c>
      <c r="F109" s="300"/>
      <c r="G109" s="300"/>
      <c r="H109" s="157" t="s">
        <v>22</v>
      </c>
      <c r="I109" s="301" t="s">
        <v>17</v>
      </c>
      <c r="J109" s="300"/>
      <c r="K109" s="158" t="s">
        <v>29</v>
      </c>
      <c r="L109" s="158">
        <v>4</v>
      </c>
      <c r="M109" s="299" t="s">
        <v>19</v>
      </c>
      <c r="N109" s="300"/>
      <c r="O109" s="300"/>
      <c r="P109" s="158" t="s">
        <v>18</v>
      </c>
      <c r="Q109" s="159"/>
      <c r="R109" s="144"/>
      <c r="S109" s="144"/>
      <c r="T109" s="144"/>
      <c r="U109" s="144"/>
      <c r="V109" s="144">
        <f t="shared" si="1"/>
        <v>0</v>
      </c>
    </row>
    <row r="110" spans="1:22" ht="24.9" customHeight="1">
      <c r="A110" s="136"/>
      <c r="B110" s="299">
        <v>2018</v>
      </c>
      <c r="C110" s="300"/>
      <c r="D110" s="157" t="s">
        <v>236</v>
      </c>
      <c r="E110" s="301" t="s">
        <v>237</v>
      </c>
      <c r="F110" s="300"/>
      <c r="G110" s="300"/>
      <c r="H110" s="157" t="s">
        <v>22</v>
      </c>
      <c r="I110" s="301" t="s">
        <v>17</v>
      </c>
      <c r="J110" s="300"/>
      <c r="K110" s="158" t="s">
        <v>29</v>
      </c>
      <c r="L110" s="158">
        <v>4</v>
      </c>
      <c r="M110" s="299" t="s">
        <v>19</v>
      </c>
      <c r="N110" s="300"/>
      <c r="O110" s="300"/>
      <c r="P110" s="158" t="s">
        <v>18</v>
      </c>
      <c r="Q110" s="159"/>
      <c r="R110" s="144"/>
      <c r="S110" s="144"/>
      <c r="T110" s="144"/>
      <c r="U110" s="144"/>
      <c r="V110" s="144">
        <f t="shared" si="1"/>
        <v>0</v>
      </c>
    </row>
    <row r="111" spans="1:22" ht="24.9" customHeight="1">
      <c r="A111" s="136"/>
      <c r="B111" s="299">
        <v>2018</v>
      </c>
      <c r="C111" s="300"/>
      <c r="D111" s="157" t="s">
        <v>238</v>
      </c>
      <c r="E111" s="301" t="s">
        <v>239</v>
      </c>
      <c r="F111" s="300"/>
      <c r="G111" s="300"/>
      <c r="H111" s="157" t="s">
        <v>22</v>
      </c>
      <c r="I111" s="301" t="s">
        <v>17</v>
      </c>
      <c r="J111" s="300"/>
      <c r="K111" s="158" t="s">
        <v>29</v>
      </c>
      <c r="L111" s="158">
        <v>4</v>
      </c>
      <c r="M111" s="299" t="s">
        <v>19</v>
      </c>
      <c r="N111" s="300"/>
      <c r="O111" s="300"/>
      <c r="P111" s="158" t="s">
        <v>18</v>
      </c>
      <c r="Q111" s="159"/>
      <c r="R111" s="144"/>
      <c r="S111" s="144"/>
      <c r="T111" s="144"/>
      <c r="U111" s="144"/>
      <c r="V111" s="144">
        <f t="shared" si="1"/>
        <v>0</v>
      </c>
    </row>
    <row r="112" spans="1:22" ht="24.9" customHeight="1">
      <c r="A112" s="136"/>
      <c r="B112" s="299">
        <v>2018</v>
      </c>
      <c r="C112" s="300"/>
      <c r="D112" s="157" t="s">
        <v>240</v>
      </c>
      <c r="E112" s="301" t="s">
        <v>241</v>
      </c>
      <c r="F112" s="300"/>
      <c r="G112" s="300"/>
      <c r="H112" s="157" t="s">
        <v>22</v>
      </c>
      <c r="I112" s="301" t="s">
        <v>17</v>
      </c>
      <c r="J112" s="300"/>
      <c r="K112" s="158" t="s">
        <v>29</v>
      </c>
      <c r="L112" s="158">
        <v>4</v>
      </c>
      <c r="M112" s="299" t="s">
        <v>19</v>
      </c>
      <c r="N112" s="300"/>
      <c r="O112" s="300"/>
      <c r="P112" s="158" t="s">
        <v>18</v>
      </c>
      <c r="Q112" s="159"/>
      <c r="R112" s="144"/>
      <c r="S112" s="144"/>
      <c r="T112" s="144"/>
      <c r="U112" s="144"/>
      <c r="V112" s="144">
        <f t="shared" si="1"/>
        <v>0</v>
      </c>
    </row>
    <row r="113" spans="1:24" ht="24.9" customHeight="1">
      <c r="A113" s="136"/>
      <c r="B113" s="299">
        <v>2018</v>
      </c>
      <c r="C113" s="300"/>
      <c r="D113" s="157" t="s">
        <v>242</v>
      </c>
      <c r="E113" s="301" t="s">
        <v>243</v>
      </c>
      <c r="F113" s="300"/>
      <c r="G113" s="300"/>
      <c r="H113" s="157" t="s">
        <v>22</v>
      </c>
      <c r="I113" s="301" t="s">
        <v>17</v>
      </c>
      <c r="J113" s="300"/>
      <c r="K113" s="158" t="s">
        <v>29</v>
      </c>
      <c r="L113" s="158">
        <v>4</v>
      </c>
      <c r="M113" s="299" t="s">
        <v>19</v>
      </c>
      <c r="N113" s="300"/>
      <c r="O113" s="300"/>
      <c r="P113" s="158" t="s">
        <v>18</v>
      </c>
      <c r="Q113" s="159"/>
      <c r="R113" s="144"/>
      <c r="S113" s="144"/>
      <c r="T113" s="144"/>
      <c r="U113" s="144"/>
      <c r="V113" s="144">
        <f t="shared" si="1"/>
        <v>0</v>
      </c>
    </row>
    <row r="114" spans="1:24" ht="24.9" customHeight="1">
      <c r="A114" s="136"/>
      <c r="B114" s="299">
        <v>2018</v>
      </c>
      <c r="C114" s="300"/>
      <c r="D114" s="157" t="s">
        <v>244</v>
      </c>
      <c r="E114" s="301" t="s">
        <v>245</v>
      </c>
      <c r="F114" s="300"/>
      <c r="G114" s="300"/>
      <c r="H114" s="157" t="s">
        <v>22</v>
      </c>
      <c r="I114" s="301" t="s">
        <v>17</v>
      </c>
      <c r="J114" s="300"/>
      <c r="K114" s="158" t="s">
        <v>29</v>
      </c>
      <c r="L114" s="158">
        <v>4</v>
      </c>
      <c r="M114" s="299" t="s">
        <v>19</v>
      </c>
      <c r="N114" s="300"/>
      <c r="O114" s="300"/>
      <c r="P114" s="158" t="s">
        <v>18</v>
      </c>
      <c r="Q114" s="159"/>
      <c r="R114" s="144"/>
      <c r="S114" s="159"/>
      <c r="T114" s="159"/>
      <c r="U114" s="159"/>
      <c r="V114" s="159">
        <f t="shared" si="1"/>
        <v>0</v>
      </c>
    </row>
    <row r="115" spans="1:24" ht="24.9" customHeight="1">
      <c r="A115" s="136"/>
      <c r="B115" s="299">
        <v>2018</v>
      </c>
      <c r="C115" s="300"/>
      <c r="D115" s="157" t="s">
        <v>246</v>
      </c>
      <c r="E115" s="301" t="s">
        <v>247</v>
      </c>
      <c r="F115" s="300"/>
      <c r="G115" s="300"/>
      <c r="H115" s="157" t="s">
        <v>22</v>
      </c>
      <c r="I115" s="301" t="s">
        <v>17</v>
      </c>
      <c r="J115" s="300"/>
      <c r="K115" s="158" t="s">
        <v>29</v>
      </c>
      <c r="L115" s="158">
        <v>4</v>
      </c>
      <c r="M115" s="299" t="s">
        <v>19</v>
      </c>
      <c r="N115" s="300"/>
      <c r="O115" s="300"/>
      <c r="P115" s="158" t="s">
        <v>18</v>
      </c>
      <c r="Q115" s="159"/>
      <c r="R115" s="144"/>
      <c r="S115" s="144"/>
      <c r="T115" s="144"/>
      <c r="U115" s="144"/>
      <c r="V115" s="144">
        <f t="shared" si="1"/>
        <v>0</v>
      </c>
    </row>
    <row r="116" spans="1:24" ht="24.9" customHeight="1">
      <c r="A116" s="136"/>
      <c r="B116" s="299">
        <v>2018</v>
      </c>
      <c r="C116" s="300"/>
      <c r="D116" s="157" t="s">
        <v>248</v>
      </c>
      <c r="E116" s="301" t="s">
        <v>249</v>
      </c>
      <c r="F116" s="300"/>
      <c r="G116" s="300"/>
      <c r="H116" s="157" t="s">
        <v>22</v>
      </c>
      <c r="I116" s="301" t="s">
        <v>17</v>
      </c>
      <c r="J116" s="300"/>
      <c r="K116" s="158" t="s">
        <v>29</v>
      </c>
      <c r="L116" s="158">
        <v>4</v>
      </c>
      <c r="M116" s="299" t="s">
        <v>19</v>
      </c>
      <c r="N116" s="300"/>
      <c r="O116" s="300"/>
      <c r="P116" s="158" t="s">
        <v>18</v>
      </c>
      <c r="Q116" s="159"/>
      <c r="R116" s="144"/>
      <c r="S116" s="144"/>
      <c r="T116" s="144"/>
      <c r="U116" s="144"/>
      <c r="V116" s="144">
        <f t="shared" si="1"/>
        <v>0</v>
      </c>
    </row>
    <row r="117" spans="1:24" ht="24.9" customHeight="1">
      <c r="A117" s="136"/>
      <c r="B117" s="299">
        <v>2018</v>
      </c>
      <c r="C117" s="300"/>
      <c r="D117" s="157" t="s">
        <v>250</v>
      </c>
      <c r="E117" s="301" t="s">
        <v>251</v>
      </c>
      <c r="F117" s="300"/>
      <c r="G117" s="300"/>
      <c r="H117" s="157" t="s">
        <v>22</v>
      </c>
      <c r="I117" s="301" t="s">
        <v>17</v>
      </c>
      <c r="J117" s="300"/>
      <c r="K117" s="158" t="s">
        <v>29</v>
      </c>
      <c r="L117" s="158">
        <v>4</v>
      </c>
      <c r="M117" s="299" t="s">
        <v>19</v>
      </c>
      <c r="N117" s="300"/>
      <c r="O117" s="300"/>
      <c r="P117" s="158" t="s">
        <v>18</v>
      </c>
      <c r="Q117" s="159"/>
      <c r="R117" s="144"/>
      <c r="S117" s="144"/>
      <c r="T117" s="144"/>
      <c r="U117" s="144"/>
      <c r="V117" s="144">
        <f t="shared" si="1"/>
        <v>0</v>
      </c>
    </row>
    <row r="118" spans="1:24" ht="47.25" customHeight="1">
      <c r="A118" s="136"/>
      <c r="B118" s="299">
        <v>2018</v>
      </c>
      <c r="C118" s="300"/>
      <c r="D118" s="157" t="s">
        <v>252</v>
      </c>
      <c r="E118" s="301" t="s">
        <v>253</v>
      </c>
      <c r="F118" s="300"/>
      <c r="G118" s="300"/>
      <c r="H118" s="157" t="s">
        <v>22</v>
      </c>
      <c r="I118" s="301" t="s">
        <v>17</v>
      </c>
      <c r="J118" s="300"/>
      <c r="K118" s="158" t="s">
        <v>29</v>
      </c>
      <c r="L118" s="158">
        <v>4</v>
      </c>
      <c r="M118" s="299" t="s">
        <v>19</v>
      </c>
      <c r="N118" s="300"/>
      <c r="O118" s="300"/>
      <c r="P118" s="158" t="s">
        <v>18</v>
      </c>
      <c r="Q118" s="159"/>
      <c r="R118" s="144"/>
      <c r="S118" s="144">
        <v>92160.23</v>
      </c>
      <c r="T118" s="159"/>
      <c r="U118" s="159"/>
      <c r="V118" s="144">
        <f t="shared" si="1"/>
        <v>92160.23</v>
      </c>
    </row>
    <row r="119" spans="1:24" ht="42.75" customHeight="1">
      <c r="A119" s="136"/>
      <c r="B119" s="299">
        <v>2018</v>
      </c>
      <c r="C119" s="300"/>
      <c r="D119" s="157" t="s">
        <v>254</v>
      </c>
      <c r="E119" s="301" t="s">
        <v>255</v>
      </c>
      <c r="F119" s="300"/>
      <c r="G119" s="300"/>
      <c r="H119" s="157" t="s">
        <v>22</v>
      </c>
      <c r="I119" s="301" t="s">
        <v>17</v>
      </c>
      <c r="J119" s="300"/>
      <c r="K119" s="158" t="s">
        <v>29</v>
      </c>
      <c r="L119" s="158">
        <v>4</v>
      </c>
      <c r="M119" s="299" t="s">
        <v>19</v>
      </c>
      <c r="N119" s="300"/>
      <c r="O119" s="300"/>
      <c r="P119" s="158" t="s">
        <v>18</v>
      </c>
      <c r="Q119" s="144"/>
      <c r="R119" s="144"/>
      <c r="S119" s="144"/>
      <c r="T119" s="144"/>
      <c r="U119" s="144"/>
      <c r="V119" s="144">
        <f t="shared" si="1"/>
        <v>0</v>
      </c>
    </row>
    <row r="120" spans="1:24" ht="42.75" customHeight="1">
      <c r="A120" s="136"/>
      <c r="B120" s="299">
        <v>2018</v>
      </c>
      <c r="C120" s="300"/>
      <c r="D120" s="157" t="s">
        <v>1577</v>
      </c>
      <c r="E120" s="301" t="s">
        <v>1578</v>
      </c>
      <c r="F120" s="300"/>
      <c r="G120" s="300"/>
      <c r="H120" s="157" t="s">
        <v>22</v>
      </c>
      <c r="I120" s="301" t="s">
        <v>17</v>
      </c>
      <c r="J120" s="300"/>
      <c r="K120" s="158" t="s">
        <v>29</v>
      </c>
      <c r="L120" s="158">
        <v>4</v>
      </c>
      <c r="M120" s="299" t="s">
        <v>19</v>
      </c>
      <c r="N120" s="300"/>
      <c r="O120" s="300"/>
      <c r="P120" s="158" t="s">
        <v>18</v>
      </c>
      <c r="Q120" s="144"/>
      <c r="R120" s="144"/>
      <c r="S120" s="144">
        <f>166088.78+116.86</f>
        <v>166205.63999999998</v>
      </c>
      <c r="T120" s="144">
        <v>4662.4399999999996</v>
      </c>
      <c r="U120" s="144">
        <v>13119.95</v>
      </c>
      <c r="V120" s="144">
        <f t="shared" si="1"/>
        <v>183988.03</v>
      </c>
      <c r="X120" s="162"/>
    </row>
    <row r="121" spans="1:24" s="156" customFormat="1" ht="24.9" customHeight="1">
      <c r="A121" s="152"/>
      <c r="B121" s="308">
        <v>2018</v>
      </c>
      <c r="C121" s="309"/>
      <c r="D121" s="153" t="s">
        <v>256</v>
      </c>
      <c r="E121" s="310" t="s">
        <v>257</v>
      </c>
      <c r="F121" s="309"/>
      <c r="G121" s="309"/>
      <c r="H121" s="153" t="s">
        <v>22</v>
      </c>
      <c r="I121" s="310" t="s">
        <v>17</v>
      </c>
      <c r="J121" s="309"/>
      <c r="K121" s="154" t="s">
        <v>18</v>
      </c>
      <c r="L121" s="154">
        <v>3</v>
      </c>
      <c r="M121" s="308" t="s">
        <v>19</v>
      </c>
      <c r="N121" s="309"/>
      <c r="O121" s="309"/>
      <c r="P121" s="154" t="s">
        <v>18</v>
      </c>
      <c r="Q121" s="155"/>
      <c r="R121" s="155"/>
      <c r="S121" s="155"/>
      <c r="T121" s="155"/>
      <c r="U121" s="155"/>
      <c r="V121" s="155">
        <f t="shared" si="1"/>
        <v>0</v>
      </c>
    </row>
    <row r="122" spans="1:24" ht="24.9" customHeight="1">
      <c r="A122" s="136"/>
      <c r="B122" s="299">
        <v>2018</v>
      </c>
      <c r="C122" s="300"/>
      <c r="D122" s="157" t="s">
        <v>258</v>
      </c>
      <c r="E122" s="301" t="s">
        <v>259</v>
      </c>
      <c r="F122" s="300"/>
      <c r="G122" s="300"/>
      <c r="H122" s="157" t="s">
        <v>22</v>
      </c>
      <c r="I122" s="301" t="s">
        <v>17</v>
      </c>
      <c r="J122" s="300"/>
      <c r="K122" s="158" t="s">
        <v>29</v>
      </c>
      <c r="L122" s="158">
        <v>4</v>
      </c>
      <c r="M122" s="299" t="s">
        <v>19</v>
      </c>
      <c r="N122" s="300"/>
      <c r="O122" s="300"/>
      <c r="P122" s="158" t="s">
        <v>18</v>
      </c>
      <c r="Q122" s="159"/>
      <c r="R122" s="144"/>
      <c r="S122" s="144"/>
      <c r="T122" s="144"/>
      <c r="U122" s="144"/>
      <c r="V122" s="144">
        <f t="shared" si="1"/>
        <v>0</v>
      </c>
    </row>
    <row r="123" spans="1:24" ht="24.9" customHeight="1">
      <c r="A123" s="136"/>
      <c r="B123" s="299">
        <v>2018</v>
      </c>
      <c r="C123" s="300"/>
      <c r="D123" s="157" t="s">
        <v>260</v>
      </c>
      <c r="E123" s="301" t="s">
        <v>261</v>
      </c>
      <c r="F123" s="300"/>
      <c r="G123" s="300"/>
      <c r="H123" s="157" t="s">
        <v>22</v>
      </c>
      <c r="I123" s="301" t="s">
        <v>17</v>
      </c>
      <c r="J123" s="300"/>
      <c r="K123" s="158" t="s">
        <v>29</v>
      </c>
      <c r="L123" s="158">
        <v>4</v>
      </c>
      <c r="M123" s="299" t="s">
        <v>19</v>
      </c>
      <c r="N123" s="300"/>
      <c r="O123" s="300"/>
      <c r="P123" s="158" t="s">
        <v>18</v>
      </c>
      <c r="Q123" s="159"/>
      <c r="R123" s="144"/>
      <c r="S123" s="144"/>
      <c r="T123" s="144"/>
      <c r="U123" s="144"/>
      <c r="V123" s="144">
        <f t="shared" si="1"/>
        <v>0</v>
      </c>
    </row>
    <row r="124" spans="1:24" ht="24.9" customHeight="1">
      <c r="A124" s="136"/>
      <c r="B124" s="299">
        <v>2018</v>
      </c>
      <c r="C124" s="300"/>
      <c r="D124" s="157" t="s">
        <v>262</v>
      </c>
      <c r="E124" s="301" t="s">
        <v>263</v>
      </c>
      <c r="F124" s="300"/>
      <c r="G124" s="300"/>
      <c r="H124" s="157" t="s">
        <v>22</v>
      </c>
      <c r="I124" s="301" t="s">
        <v>17</v>
      </c>
      <c r="J124" s="300"/>
      <c r="K124" s="158" t="s">
        <v>29</v>
      </c>
      <c r="L124" s="158">
        <v>4</v>
      </c>
      <c r="M124" s="299" t="s">
        <v>19</v>
      </c>
      <c r="N124" s="300"/>
      <c r="O124" s="300"/>
      <c r="P124" s="158" t="s">
        <v>18</v>
      </c>
      <c r="Q124" s="159"/>
      <c r="R124" s="144"/>
      <c r="S124" s="144"/>
      <c r="T124" s="144"/>
      <c r="U124" s="144"/>
      <c r="V124" s="144">
        <f t="shared" si="1"/>
        <v>0</v>
      </c>
    </row>
    <row r="125" spans="1:24" ht="24.9" customHeight="1">
      <c r="A125" s="136"/>
      <c r="B125" s="299">
        <v>2018</v>
      </c>
      <c r="C125" s="300"/>
      <c r="D125" s="157" t="s">
        <v>264</v>
      </c>
      <c r="E125" s="301" t="s">
        <v>265</v>
      </c>
      <c r="F125" s="300"/>
      <c r="G125" s="300"/>
      <c r="H125" s="157" t="s">
        <v>22</v>
      </c>
      <c r="I125" s="301" t="s">
        <v>17</v>
      </c>
      <c r="J125" s="300"/>
      <c r="K125" s="158" t="s">
        <v>29</v>
      </c>
      <c r="L125" s="158">
        <v>4</v>
      </c>
      <c r="M125" s="299" t="s">
        <v>19</v>
      </c>
      <c r="N125" s="300"/>
      <c r="O125" s="300"/>
      <c r="P125" s="158" t="s">
        <v>18</v>
      </c>
      <c r="Q125" s="159"/>
      <c r="R125" s="144"/>
      <c r="S125" s="144"/>
      <c r="T125" s="144"/>
      <c r="U125" s="144"/>
      <c r="V125" s="144">
        <f t="shared" si="1"/>
        <v>0</v>
      </c>
    </row>
    <row r="126" spans="1:24" s="149" customFormat="1" ht="24.9" customHeight="1">
      <c r="A126" s="150"/>
      <c r="B126" s="305">
        <v>2018</v>
      </c>
      <c r="C126" s="306"/>
      <c r="D126" s="146" t="s">
        <v>266</v>
      </c>
      <c r="E126" s="307" t="s">
        <v>267</v>
      </c>
      <c r="F126" s="306"/>
      <c r="G126" s="306"/>
      <c r="H126" s="146" t="s">
        <v>22</v>
      </c>
      <c r="I126" s="307" t="s">
        <v>17</v>
      </c>
      <c r="J126" s="306"/>
      <c r="K126" s="147" t="s">
        <v>18</v>
      </c>
      <c r="L126" s="147">
        <v>2</v>
      </c>
      <c r="M126" s="305" t="s">
        <v>19</v>
      </c>
      <c r="N126" s="306"/>
      <c r="O126" s="306"/>
      <c r="P126" s="147" t="s">
        <v>18</v>
      </c>
      <c r="Q126" s="148">
        <f>Q127+Q131+Q133</f>
        <v>200000</v>
      </c>
      <c r="R126" s="148">
        <f>R127+R131+R133</f>
        <v>104116.83</v>
      </c>
      <c r="S126" s="148"/>
      <c r="T126" s="148"/>
      <c r="U126" s="148"/>
      <c r="V126" s="148">
        <f t="shared" si="1"/>
        <v>304116.83</v>
      </c>
    </row>
    <row r="127" spans="1:24" s="156" customFormat="1" ht="48" customHeight="1">
      <c r="A127" s="152"/>
      <c r="B127" s="308">
        <v>2018</v>
      </c>
      <c r="C127" s="309"/>
      <c r="D127" s="153" t="s">
        <v>268</v>
      </c>
      <c r="E127" s="310" t="s">
        <v>269</v>
      </c>
      <c r="F127" s="309"/>
      <c r="G127" s="309"/>
      <c r="H127" s="153" t="s">
        <v>22</v>
      </c>
      <c r="I127" s="310" t="s">
        <v>17</v>
      </c>
      <c r="J127" s="309"/>
      <c r="K127" s="154" t="s">
        <v>18</v>
      </c>
      <c r="L127" s="154">
        <v>3</v>
      </c>
      <c r="M127" s="308" t="s">
        <v>19</v>
      </c>
      <c r="N127" s="309"/>
      <c r="O127" s="309"/>
      <c r="P127" s="154" t="s">
        <v>18</v>
      </c>
      <c r="Q127" s="155">
        <f>Q129+Q130+Q128</f>
        <v>120000</v>
      </c>
      <c r="R127" s="155">
        <f>R129+R130</f>
        <v>104116.83</v>
      </c>
      <c r="S127" s="155"/>
      <c r="T127" s="155"/>
      <c r="U127" s="155"/>
      <c r="V127" s="155">
        <f t="shared" si="1"/>
        <v>224116.83000000002</v>
      </c>
    </row>
    <row r="128" spans="1:24" ht="24.9" customHeight="1">
      <c r="A128" s="136"/>
      <c r="B128" s="299">
        <v>2018</v>
      </c>
      <c r="C128" s="300"/>
      <c r="D128" s="157" t="s">
        <v>270</v>
      </c>
      <c r="E128" s="301" t="s">
        <v>271</v>
      </c>
      <c r="F128" s="300"/>
      <c r="G128" s="300"/>
      <c r="H128" s="157" t="s">
        <v>22</v>
      </c>
      <c r="I128" s="301" t="s">
        <v>17</v>
      </c>
      <c r="J128" s="300"/>
      <c r="K128" s="158" t="s">
        <v>29</v>
      </c>
      <c r="L128" s="158">
        <v>4</v>
      </c>
      <c r="M128" s="299" t="s">
        <v>19</v>
      </c>
      <c r="N128" s="300"/>
      <c r="O128" s="300"/>
      <c r="P128" s="158" t="s">
        <v>18</v>
      </c>
      <c r="Q128" s="159"/>
      <c r="R128" s="144"/>
      <c r="S128" s="144"/>
      <c r="T128" s="144"/>
      <c r="U128" s="144"/>
      <c r="V128" s="144">
        <f t="shared" si="1"/>
        <v>0</v>
      </c>
    </row>
    <row r="129" spans="1:22" ht="30.75" customHeight="1">
      <c r="A129" s="136"/>
      <c r="B129" s="299">
        <v>2018</v>
      </c>
      <c r="C129" s="300"/>
      <c r="D129" s="157" t="s">
        <v>272</v>
      </c>
      <c r="E129" s="301" t="s">
        <v>273</v>
      </c>
      <c r="F129" s="300"/>
      <c r="G129" s="300"/>
      <c r="H129" s="157" t="s">
        <v>22</v>
      </c>
      <c r="I129" s="301" t="s">
        <v>17</v>
      </c>
      <c r="J129" s="300"/>
      <c r="K129" s="158" t="s">
        <v>29</v>
      </c>
      <c r="L129" s="158">
        <v>4</v>
      </c>
      <c r="M129" s="299" t="s">
        <v>19</v>
      </c>
      <c r="N129" s="300"/>
      <c r="O129" s="300"/>
      <c r="P129" s="158" t="s">
        <v>18</v>
      </c>
      <c r="Q129" s="159">
        <v>60000</v>
      </c>
      <c r="R129" s="159">
        <v>52493.97</v>
      </c>
      <c r="S129" s="159"/>
      <c r="T129" s="159"/>
      <c r="U129" s="159"/>
      <c r="V129" s="159">
        <f t="shared" si="1"/>
        <v>112493.97</v>
      </c>
    </row>
    <row r="130" spans="1:22" ht="24.9" customHeight="1">
      <c r="A130" s="136"/>
      <c r="B130" s="299">
        <v>2018</v>
      </c>
      <c r="C130" s="300"/>
      <c r="D130" s="157" t="s">
        <v>274</v>
      </c>
      <c r="E130" s="301" t="s">
        <v>275</v>
      </c>
      <c r="F130" s="300"/>
      <c r="G130" s="300"/>
      <c r="H130" s="157" t="s">
        <v>22</v>
      </c>
      <c r="I130" s="301" t="s">
        <v>17</v>
      </c>
      <c r="J130" s="300"/>
      <c r="K130" s="158" t="s">
        <v>29</v>
      </c>
      <c r="L130" s="158">
        <v>4</v>
      </c>
      <c r="M130" s="299" t="s">
        <v>19</v>
      </c>
      <c r="N130" s="300"/>
      <c r="O130" s="300"/>
      <c r="P130" s="158" t="s">
        <v>18</v>
      </c>
      <c r="Q130" s="159">
        <v>60000</v>
      </c>
      <c r="R130" s="159">
        <v>51622.86</v>
      </c>
      <c r="S130" s="159"/>
      <c r="T130" s="159"/>
      <c r="U130" s="159"/>
      <c r="V130" s="159">
        <f t="shared" si="1"/>
        <v>111622.86</v>
      </c>
    </row>
    <row r="131" spans="1:22" s="156" customFormat="1" ht="24.9" customHeight="1">
      <c r="A131" s="152"/>
      <c r="B131" s="308">
        <v>2018</v>
      </c>
      <c r="C131" s="309"/>
      <c r="D131" s="153" t="s">
        <v>276</v>
      </c>
      <c r="E131" s="310" t="s">
        <v>277</v>
      </c>
      <c r="F131" s="309"/>
      <c r="G131" s="309"/>
      <c r="H131" s="153" t="s">
        <v>22</v>
      </c>
      <c r="I131" s="310" t="s">
        <v>17</v>
      </c>
      <c r="J131" s="309"/>
      <c r="K131" s="154" t="s">
        <v>18</v>
      </c>
      <c r="L131" s="154">
        <v>3</v>
      </c>
      <c r="M131" s="308" t="s">
        <v>19</v>
      </c>
      <c r="N131" s="309"/>
      <c r="O131" s="309"/>
      <c r="P131" s="154" t="s">
        <v>18</v>
      </c>
      <c r="Q131" s="155">
        <f>Q132</f>
        <v>80000</v>
      </c>
      <c r="R131" s="155"/>
      <c r="S131" s="155"/>
      <c r="T131" s="155"/>
      <c r="U131" s="155"/>
      <c r="V131" s="155">
        <f t="shared" si="1"/>
        <v>80000</v>
      </c>
    </row>
    <row r="132" spans="1:22" ht="24.9" customHeight="1">
      <c r="A132" s="136"/>
      <c r="B132" s="299">
        <v>2018</v>
      </c>
      <c r="C132" s="300"/>
      <c r="D132" s="157" t="s">
        <v>278</v>
      </c>
      <c r="E132" s="301" t="s">
        <v>279</v>
      </c>
      <c r="F132" s="300"/>
      <c r="G132" s="300"/>
      <c r="H132" s="157" t="s">
        <v>22</v>
      </c>
      <c r="I132" s="301" t="s">
        <v>17</v>
      </c>
      <c r="J132" s="300"/>
      <c r="K132" s="158" t="s">
        <v>29</v>
      </c>
      <c r="L132" s="158">
        <v>4</v>
      </c>
      <c r="M132" s="299" t="s">
        <v>19</v>
      </c>
      <c r="N132" s="300"/>
      <c r="O132" s="300"/>
      <c r="P132" s="158" t="s">
        <v>18</v>
      </c>
      <c r="Q132" s="159">
        <f>80000</f>
        <v>80000</v>
      </c>
      <c r="R132" s="144"/>
      <c r="S132" s="144"/>
      <c r="T132" s="144"/>
      <c r="U132" s="144"/>
      <c r="V132" s="144">
        <f t="shared" si="1"/>
        <v>80000</v>
      </c>
    </row>
    <row r="133" spans="1:22" s="156" customFormat="1" ht="24.9" customHeight="1">
      <c r="A133" s="152"/>
      <c r="B133" s="308">
        <v>2018</v>
      </c>
      <c r="C133" s="309"/>
      <c r="D133" s="153" t="s">
        <v>280</v>
      </c>
      <c r="E133" s="310" t="s">
        <v>281</v>
      </c>
      <c r="F133" s="309"/>
      <c r="G133" s="309"/>
      <c r="H133" s="153" t="s">
        <v>22</v>
      </c>
      <c r="I133" s="310" t="s">
        <v>17</v>
      </c>
      <c r="J133" s="309"/>
      <c r="K133" s="154" t="s">
        <v>18</v>
      </c>
      <c r="L133" s="154">
        <v>3</v>
      </c>
      <c r="M133" s="308" t="s">
        <v>19</v>
      </c>
      <c r="N133" s="309"/>
      <c r="O133" s="309"/>
      <c r="P133" s="154" t="s">
        <v>18</v>
      </c>
      <c r="Q133" s="155"/>
      <c r="R133" s="155"/>
      <c r="S133" s="155"/>
      <c r="T133" s="155"/>
      <c r="U133" s="155"/>
      <c r="V133" s="155">
        <f t="shared" si="1"/>
        <v>0</v>
      </c>
    </row>
    <row r="134" spans="1:22" ht="24.9" customHeight="1">
      <c r="A134" s="136"/>
      <c r="B134" s="299">
        <v>2018</v>
      </c>
      <c r="C134" s="300"/>
      <c r="D134" s="157" t="s">
        <v>282</v>
      </c>
      <c r="E134" s="301" t="s">
        <v>283</v>
      </c>
      <c r="F134" s="300"/>
      <c r="G134" s="300"/>
      <c r="H134" s="157" t="s">
        <v>22</v>
      </c>
      <c r="I134" s="301" t="s">
        <v>17</v>
      </c>
      <c r="J134" s="300"/>
      <c r="K134" s="158" t="s">
        <v>29</v>
      </c>
      <c r="L134" s="158">
        <v>4</v>
      </c>
      <c r="M134" s="299" t="s">
        <v>19</v>
      </c>
      <c r="N134" s="300"/>
      <c r="O134" s="300"/>
      <c r="P134" s="158" t="s">
        <v>18</v>
      </c>
      <c r="Q134" s="159"/>
      <c r="R134" s="144"/>
      <c r="S134" s="144"/>
      <c r="T134" s="144"/>
      <c r="U134" s="144"/>
      <c r="V134" s="144">
        <f t="shared" ref="V134:V197" si="2">Q134+R134+S134+T134+U134</f>
        <v>0</v>
      </c>
    </row>
    <row r="135" spans="1:22" ht="24.9" customHeight="1">
      <c r="A135" s="136"/>
      <c r="B135" s="299">
        <v>2018</v>
      </c>
      <c r="C135" s="300"/>
      <c r="D135" s="157" t="s">
        <v>284</v>
      </c>
      <c r="E135" s="301" t="s">
        <v>285</v>
      </c>
      <c r="F135" s="300"/>
      <c r="G135" s="300"/>
      <c r="H135" s="157" t="s">
        <v>22</v>
      </c>
      <c r="I135" s="301" t="s">
        <v>17</v>
      </c>
      <c r="J135" s="300"/>
      <c r="K135" s="158" t="s">
        <v>29</v>
      </c>
      <c r="L135" s="158">
        <v>4</v>
      </c>
      <c r="M135" s="299" t="s">
        <v>19</v>
      </c>
      <c r="N135" s="300"/>
      <c r="O135" s="300"/>
      <c r="P135" s="158" t="s">
        <v>18</v>
      </c>
      <c r="Q135" s="159"/>
      <c r="R135" s="144"/>
      <c r="S135" s="144"/>
      <c r="T135" s="144"/>
      <c r="U135" s="144"/>
      <c r="V135" s="144">
        <f t="shared" si="2"/>
        <v>0</v>
      </c>
    </row>
    <row r="136" spans="1:22" ht="24.9" customHeight="1">
      <c r="A136" s="136"/>
      <c r="B136" s="299">
        <v>2018</v>
      </c>
      <c r="C136" s="300"/>
      <c r="D136" s="157" t="s">
        <v>286</v>
      </c>
      <c r="E136" s="301" t="s">
        <v>287</v>
      </c>
      <c r="F136" s="300"/>
      <c r="G136" s="300"/>
      <c r="H136" s="157" t="s">
        <v>22</v>
      </c>
      <c r="I136" s="301" t="s">
        <v>17</v>
      </c>
      <c r="J136" s="300"/>
      <c r="K136" s="158" t="s">
        <v>29</v>
      </c>
      <c r="L136" s="158">
        <v>4</v>
      </c>
      <c r="M136" s="299" t="s">
        <v>19</v>
      </c>
      <c r="N136" s="300"/>
      <c r="O136" s="300"/>
      <c r="P136" s="158" t="s">
        <v>18</v>
      </c>
      <c r="Q136" s="159"/>
      <c r="R136" s="144"/>
      <c r="S136" s="144"/>
      <c r="T136" s="144"/>
      <c r="U136" s="144"/>
      <c r="V136" s="144">
        <f t="shared" si="2"/>
        <v>0</v>
      </c>
    </row>
    <row r="137" spans="1:22" ht="24.9" customHeight="1">
      <c r="A137" s="136"/>
      <c r="B137" s="299">
        <v>2018</v>
      </c>
      <c r="C137" s="300"/>
      <c r="D137" s="157" t="s">
        <v>288</v>
      </c>
      <c r="E137" s="301" t="s">
        <v>289</v>
      </c>
      <c r="F137" s="300"/>
      <c r="G137" s="300"/>
      <c r="H137" s="157" t="s">
        <v>22</v>
      </c>
      <c r="I137" s="301" t="s">
        <v>17</v>
      </c>
      <c r="J137" s="300"/>
      <c r="K137" s="158" t="s">
        <v>29</v>
      </c>
      <c r="L137" s="158">
        <v>4</v>
      </c>
      <c r="M137" s="299" t="s">
        <v>19</v>
      </c>
      <c r="N137" s="300"/>
      <c r="O137" s="300"/>
      <c r="P137" s="158" t="s">
        <v>18</v>
      </c>
      <c r="Q137" s="159"/>
      <c r="R137" s="144"/>
      <c r="S137" s="144"/>
      <c r="T137" s="144"/>
      <c r="U137" s="144"/>
      <c r="V137" s="144">
        <f t="shared" si="2"/>
        <v>0</v>
      </c>
    </row>
    <row r="138" spans="1:22" ht="24.9" customHeight="1">
      <c r="A138" s="136"/>
      <c r="B138" s="299">
        <v>2018</v>
      </c>
      <c r="C138" s="300"/>
      <c r="D138" s="157" t="s">
        <v>290</v>
      </c>
      <c r="E138" s="301" t="s">
        <v>291</v>
      </c>
      <c r="F138" s="300"/>
      <c r="G138" s="300"/>
      <c r="H138" s="157" t="s">
        <v>22</v>
      </c>
      <c r="I138" s="301" t="s">
        <v>17</v>
      </c>
      <c r="J138" s="300"/>
      <c r="K138" s="158" t="s">
        <v>29</v>
      </c>
      <c r="L138" s="158">
        <v>4</v>
      </c>
      <c r="M138" s="299" t="s">
        <v>19</v>
      </c>
      <c r="N138" s="300"/>
      <c r="O138" s="300"/>
      <c r="P138" s="158" t="s">
        <v>18</v>
      </c>
      <c r="Q138" s="159"/>
      <c r="R138" s="144"/>
      <c r="S138" s="144"/>
      <c r="T138" s="144"/>
      <c r="U138" s="144"/>
      <c r="V138" s="144">
        <f t="shared" si="2"/>
        <v>0</v>
      </c>
    </row>
    <row r="139" spans="1:22" ht="24.9" customHeight="1">
      <c r="A139" s="136"/>
      <c r="B139" s="299">
        <v>2018</v>
      </c>
      <c r="C139" s="300"/>
      <c r="D139" s="157" t="s">
        <v>292</v>
      </c>
      <c r="E139" s="301" t="s">
        <v>293</v>
      </c>
      <c r="F139" s="300"/>
      <c r="G139" s="300"/>
      <c r="H139" s="157" t="s">
        <v>22</v>
      </c>
      <c r="I139" s="301" t="s">
        <v>17</v>
      </c>
      <c r="J139" s="300"/>
      <c r="K139" s="158" t="s">
        <v>29</v>
      </c>
      <c r="L139" s="158">
        <v>4</v>
      </c>
      <c r="M139" s="299" t="s">
        <v>19</v>
      </c>
      <c r="N139" s="300"/>
      <c r="O139" s="300"/>
      <c r="P139" s="158" t="s">
        <v>18</v>
      </c>
      <c r="Q139" s="159"/>
      <c r="R139" s="144"/>
      <c r="S139" s="144"/>
      <c r="T139" s="144"/>
      <c r="U139" s="144"/>
      <c r="V139" s="144">
        <f t="shared" si="2"/>
        <v>0</v>
      </c>
    </row>
    <row r="140" spans="1:22" ht="24.9" customHeight="1">
      <c r="A140" s="136"/>
      <c r="B140" s="299">
        <v>2018</v>
      </c>
      <c r="C140" s="300"/>
      <c r="D140" s="157" t="s">
        <v>294</v>
      </c>
      <c r="E140" s="301" t="s">
        <v>295</v>
      </c>
      <c r="F140" s="300"/>
      <c r="G140" s="300"/>
      <c r="H140" s="157" t="s">
        <v>22</v>
      </c>
      <c r="I140" s="301" t="s">
        <v>17</v>
      </c>
      <c r="J140" s="300"/>
      <c r="K140" s="158" t="s">
        <v>29</v>
      </c>
      <c r="L140" s="158">
        <v>4</v>
      </c>
      <c r="M140" s="299" t="s">
        <v>19</v>
      </c>
      <c r="N140" s="300"/>
      <c r="O140" s="300"/>
      <c r="P140" s="158" t="s">
        <v>18</v>
      </c>
      <c r="Q140" s="159"/>
      <c r="R140" s="144"/>
      <c r="S140" s="144"/>
      <c r="T140" s="144"/>
      <c r="U140" s="144"/>
      <c r="V140" s="144">
        <f t="shared" si="2"/>
        <v>0</v>
      </c>
    </row>
    <row r="141" spans="1:22" s="149" customFormat="1" ht="24.9" customHeight="1">
      <c r="A141" s="150"/>
      <c r="B141" s="305">
        <v>2018</v>
      </c>
      <c r="C141" s="306"/>
      <c r="D141" s="146" t="s">
        <v>296</v>
      </c>
      <c r="E141" s="307" t="s">
        <v>297</v>
      </c>
      <c r="F141" s="306"/>
      <c r="G141" s="306"/>
      <c r="H141" s="146" t="s">
        <v>22</v>
      </c>
      <c r="I141" s="307" t="s">
        <v>17</v>
      </c>
      <c r="J141" s="306"/>
      <c r="K141" s="147" t="s">
        <v>18</v>
      </c>
      <c r="L141" s="147">
        <v>2</v>
      </c>
      <c r="M141" s="305" t="s">
        <v>19</v>
      </c>
      <c r="N141" s="306"/>
      <c r="O141" s="306"/>
      <c r="P141" s="147" t="s">
        <v>18</v>
      </c>
      <c r="Q141" s="148"/>
      <c r="R141" s="148"/>
      <c r="S141" s="148"/>
      <c r="T141" s="148"/>
      <c r="U141" s="148"/>
      <c r="V141" s="148">
        <f t="shared" si="2"/>
        <v>0</v>
      </c>
    </row>
    <row r="142" spans="1:22" s="156" customFormat="1" ht="24.9" customHeight="1">
      <c r="A142" s="152"/>
      <c r="B142" s="308">
        <v>2018</v>
      </c>
      <c r="C142" s="309"/>
      <c r="D142" s="153" t="s">
        <v>298</v>
      </c>
      <c r="E142" s="310" t="s">
        <v>299</v>
      </c>
      <c r="F142" s="309"/>
      <c r="G142" s="309"/>
      <c r="H142" s="153" t="s">
        <v>22</v>
      </c>
      <c r="I142" s="310" t="s">
        <v>17</v>
      </c>
      <c r="J142" s="309"/>
      <c r="K142" s="154" t="s">
        <v>18</v>
      </c>
      <c r="L142" s="154">
        <v>3</v>
      </c>
      <c r="M142" s="308" t="s">
        <v>19</v>
      </c>
      <c r="N142" s="309"/>
      <c r="O142" s="309"/>
      <c r="P142" s="154" t="s">
        <v>18</v>
      </c>
      <c r="Q142" s="155"/>
      <c r="R142" s="155"/>
      <c r="S142" s="155"/>
      <c r="T142" s="155"/>
      <c r="U142" s="155"/>
      <c r="V142" s="155">
        <f t="shared" si="2"/>
        <v>0</v>
      </c>
    </row>
    <row r="143" spans="1:22" ht="24.9" customHeight="1">
      <c r="A143" s="136"/>
      <c r="B143" s="299">
        <v>2018</v>
      </c>
      <c r="C143" s="300"/>
      <c r="D143" s="157" t="s">
        <v>300</v>
      </c>
      <c r="E143" s="301" t="s">
        <v>301</v>
      </c>
      <c r="F143" s="300"/>
      <c r="G143" s="300"/>
      <c r="H143" s="157" t="s">
        <v>22</v>
      </c>
      <c r="I143" s="301" t="s">
        <v>17</v>
      </c>
      <c r="J143" s="300"/>
      <c r="K143" s="158" t="s">
        <v>29</v>
      </c>
      <c r="L143" s="158">
        <v>4</v>
      </c>
      <c r="M143" s="299" t="s">
        <v>19</v>
      </c>
      <c r="N143" s="300"/>
      <c r="O143" s="300"/>
      <c r="P143" s="158" t="s">
        <v>18</v>
      </c>
      <c r="Q143" s="159"/>
      <c r="R143" s="144"/>
      <c r="S143" s="144"/>
      <c r="T143" s="144"/>
      <c r="U143" s="144"/>
      <c r="V143" s="144">
        <f t="shared" si="2"/>
        <v>0</v>
      </c>
    </row>
    <row r="144" spans="1:22" s="156" customFormat="1" ht="24.9" customHeight="1">
      <c r="A144" s="152"/>
      <c r="B144" s="308">
        <v>2018</v>
      </c>
      <c r="C144" s="309"/>
      <c r="D144" s="153" t="s">
        <v>302</v>
      </c>
      <c r="E144" s="310" t="s">
        <v>303</v>
      </c>
      <c r="F144" s="309"/>
      <c r="G144" s="309"/>
      <c r="H144" s="153" t="s">
        <v>22</v>
      </c>
      <c r="I144" s="310" t="s">
        <v>17</v>
      </c>
      <c r="J144" s="309"/>
      <c r="K144" s="154" t="s">
        <v>18</v>
      </c>
      <c r="L144" s="154">
        <v>3</v>
      </c>
      <c r="M144" s="308" t="s">
        <v>19</v>
      </c>
      <c r="N144" s="309"/>
      <c r="O144" s="309"/>
      <c r="P144" s="154" t="s">
        <v>18</v>
      </c>
      <c r="Q144" s="155"/>
      <c r="R144" s="155"/>
      <c r="S144" s="155"/>
      <c r="T144" s="155"/>
      <c r="U144" s="155"/>
      <c r="V144" s="155">
        <f t="shared" si="2"/>
        <v>0</v>
      </c>
    </row>
    <row r="145" spans="1:22" ht="24.9" customHeight="1">
      <c r="A145" s="136"/>
      <c r="B145" s="299">
        <v>2018</v>
      </c>
      <c r="C145" s="300"/>
      <c r="D145" s="157" t="s">
        <v>304</v>
      </c>
      <c r="E145" s="301" t="s">
        <v>305</v>
      </c>
      <c r="F145" s="300"/>
      <c r="G145" s="300"/>
      <c r="H145" s="157" t="s">
        <v>22</v>
      </c>
      <c r="I145" s="301" t="s">
        <v>17</v>
      </c>
      <c r="J145" s="300"/>
      <c r="K145" s="158" t="s">
        <v>29</v>
      </c>
      <c r="L145" s="158">
        <v>4</v>
      </c>
      <c r="M145" s="299" t="s">
        <v>19</v>
      </c>
      <c r="N145" s="300"/>
      <c r="O145" s="300"/>
      <c r="P145" s="158" t="s">
        <v>18</v>
      </c>
      <c r="Q145" s="159"/>
      <c r="R145" s="144"/>
      <c r="S145" s="144"/>
      <c r="T145" s="144"/>
      <c r="U145" s="144"/>
      <c r="V145" s="144">
        <f t="shared" si="2"/>
        <v>0</v>
      </c>
    </row>
    <row r="146" spans="1:22" s="156" customFormat="1" ht="24.9" customHeight="1">
      <c r="A146" s="152"/>
      <c r="B146" s="308">
        <v>2018</v>
      </c>
      <c r="C146" s="309"/>
      <c r="D146" s="153" t="s">
        <v>306</v>
      </c>
      <c r="E146" s="310" t="s">
        <v>307</v>
      </c>
      <c r="F146" s="309"/>
      <c r="G146" s="309"/>
      <c r="H146" s="153" t="s">
        <v>22</v>
      </c>
      <c r="I146" s="310" t="s">
        <v>17</v>
      </c>
      <c r="J146" s="309"/>
      <c r="K146" s="154" t="s">
        <v>18</v>
      </c>
      <c r="L146" s="154">
        <v>3</v>
      </c>
      <c r="M146" s="308" t="s">
        <v>19</v>
      </c>
      <c r="N146" s="309"/>
      <c r="O146" s="309"/>
      <c r="P146" s="154" t="s">
        <v>18</v>
      </c>
      <c r="Q146" s="155"/>
      <c r="R146" s="155"/>
      <c r="S146" s="155"/>
      <c r="T146" s="155"/>
      <c r="U146" s="155"/>
      <c r="V146" s="155">
        <f t="shared" si="2"/>
        <v>0</v>
      </c>
    </row>
    <row r="147" spans="1:22" ht="24.9" customHeight="1">
      <c r="A147" s="136"/>
      <c r="B147" s="299">
        <v>2018</v>
      </c>
      <c r="C147" s="300"/>
      <c r="D147" s="157" t="s">
        <v>308</v>
      </c>
      <c r="E147" s="301" t="s">
        <v>309</v>
      </c>
      <c r="F147" s="300"/>
      <c r="G147" s="300"/>
      <c r="H147" s="157" t="s">
        <v>22</v>
      </c>
      <c r="I147" s="301" t="s">
        <v>17</v>
      </c>
      <c r="J147" s="300"/>
      <c r="K147" s="158" t="s">
        <v>29</v>
      </c>
      <c r="L147" s="158">
        <v>4</v>
      </c>
      <c r="M147" s="299" t="s">
        <v>19</v>
      </c>
      <c r="N147" s="300"/>
      <c r="O147" s="300"/>
      <c r="P147" s="158" t="s">
        <v>18</v>
      </c>
      <c r="Q147" s="159"/>
      <c r="R147" s="144"/>
      <c r="S147" s="144"/>
      <c r="T147" s="144"/>
      <c r="U147" s="144"/>
      <c r="V147" s="144">
        <f t="shared" si="2"/>
        <v>0</v>
      </c>
    </row>
    <row r="148" spans="1:22" s="156" customFormat="1" ht="24.9" customHeight="1">
      <c r="A148" s="152"/>
      <c r="B148" s="308">
        <v>2018</v>
      </c>
      <c r="C148" s="309"/>
      <c r="D148" s="153" t="s">
        <v>310</v>
      </c>
      <c r="E148" s="310" t="s">
        <v>311</v>
      </c>
      <c r="F148" s="309"/>
      <c r="G148" s="309"/>
      <c r="H148" s="153" t="s">
        <v>22</v>
      </c>
      <c r="I148" s="310" t="s">
        <v>17</v>
      </c>
      <c r="J148" s="309"/>
      <c r="K148" s="154" t="s">
        <v>18</v>
      </c>
      <c r="L148" s="154">
        <v>3</v>
      </c>
      <c r="M148" s="308" t="s">
        <v>19</v>
      </c>
      <c r="N148" s="309"/>
      <c r="O148" s="309"/>
      <c r="P148" s="154" t="s">
        <v>18</v>
      </c>
      <c r="Q148" s="155"/>
      <c r="R148" s="155"/>
      <c r="S148" s="155"/>
      <c r="T148" s="155"/>
      <c r="U148" s="155"/>
      <c r="V148" s="155">
        <f t="shared" si="2"/>
        <v>0</v>
      </c>
    </row>
    <row r="149" spans="1:22" ht="24.9" customHeight="1">
      <c r="A149" s="136"/>
      <c r="B149" s="299">
        <v>2018</v>
      </c>
      <c r="C149" s="300"/>
      <c r="D149" s="157" t="s">
        <v>312</v>
      </c>
      <c r="E149" s="301" t="s">
        <v>313</v>
      </c>
      <c r="F149" s="300"/>
      <c r="G149" s="300"/>
      <c r="H149" s="157" t="s">
        <v>22</v>
      </c>
      <c r="I149" s="301" t="s">
        <v>17</v>
      </c>
      <c r="J149" s="300"/>
      <c r="K149" s="158" t="s">
        <v>29</v>
      </c>
      <c r="L149" s="158">
        <v>4</v>
      </c>
      <c r="M149" s="299" t="s">
        <v>19</v>
      </c>
      <c r="N149" s="300"/>
      <c r="O149" s="300"/>
      <c r="P149" s="158" t="s">
        <v>18</v>
      </c>
      <c r="Q149" s="159"/>
      <c r="R149" s="144"/>
      <c r="S149" s="144"/>
      <c r="T149" s="144"/>
      <c r="U149" s="144"/>
      <c r="V149" s="144">
        <f t="shared" si="2"/>
        <v>0</v>
      </c>
    </row>
    <row r="150" spans="1:22" s="156" customFormat="1" ht="24.9" customHeight="1">
      <c r="A150" s="152"/>
      <c r="B150" s="308">
        <v>2018</v>
      </c>
      <c r="C150" s="309"/>
      <c r="D150" s="153" t="s">
        <v>314</v>
      </c>
      <c r="E150" s="310" t="s">
        <v>315</v>
      </c>
      <c r="F150" s="309"/>
      <c r="G150" s="309"/>
      <c r="H150" s="153" t="s">
        <v>22</v>
      </c>
      <c r="I150" s="310" t="s">
        <v>17</v>
      </c>
      <c r="J150" s="309"/>
      <c r="K150" s="154" t="s">
        <v>18</v>
      </c>
      <c r="L150" s="154">
        <v>3</v>
      </c>
      <c r="M150" s="308" t="s">
        <v>19</v>
      </c>
      <c r="N150" s="309"/>
      <c r="O150" s="309"/>
      <c r="P150" s="154" t="s">
        <v>18</v>
      </c>
      <c r="Q150" s="155"/>
      <c r="R150" s="155"/>
      <c r="S150" s="155"/>
      <c r="T150" s="155"/>
      <c r="U150" s="155"/>
      <c r="V150" s="155">
        <f t="shared" si="2"/>
        <v>0</v>
      </c>
    </row>
    <row r="151" spans="1:22" ht="24.9" customHeight="1">
      <c r="A151" s="136"/>
      <c r="B151" s="299">
        <v>2018</v>
      </c>
      <c r="C151" s="300"/>
      <c r="D151" s="157" t="s">
        <v>316</v>
      </c>
      <c r="E151" s="301" t="s">
        <v>317</v>
      </c>
      <c r="F151" s="300"/>
      <c r="G151" s="300"/>
      <c r="H151" s="157" t="s">
        <v>22</v>
      </c>
      <c r="I151" s="301" t="s">
        <v>17</v>
      </c>
      <c r="J151" s="300"/>
      <c r="K151" s="158" t="s">
        <v>29</v>
      </c>
      <c r="L151" s="158">
        <v>4</v>
      </c>
      <c r="M151" s="299" t="s">
        <v>19</v>
      </c>
      <c r="N151" s="300"/>
      <c r="O151" s="300"/>
      <c r="P151" s="158" t="s">
        <v>18</v>
      </c>
      <c r="Q151" s="159"/>
      <c r="R151" s="144"/>
      <c r="S151" s="144"/>
      <c r="T151" s="144"/>
      <c r="U151" s="144"/>
      <c r="V151" s="144">
        <f t="shared" si="2"/>
        <v>0</v>
      </c>
    </row>
    <row r="152" spans="1:22" s="149" customFormat="1" ht="24.9" customHeight="1">
      <c r="A152" s="150"/>
      <c r="B152" s="305">
        <v>2018</v>
      </c>
      <c r="C152" s="306"/>
      <c r="D152" s="146" t="s">
        <v>318</v>
      </c>
      <c r="E152" s="307" t="s">
        <v>319</v>
      </c>
      <c r="F152" s="306"/>
      <c r="G152" s="306"/>
      <c r="H152" s="146" t="s">
        <v>22</v>
      </c>
      <c r="I152" s="307" t="s">
        <v>17</v>
      </c>
      <c r="J152" s="306"/>
      <c r="K152" s="147" t="s">
        <v>18</v>
      </c>
      <c r="L152" s="147">
        <v>2</v>
      </c>
      <c r="M152" s="305" t="s">
        <v>19</v>
      </c>
      <c r="N152" s="306"/>
      <c r="O152" s="306"/>
      <c r="P152" s="147" t="s">
        <v>18</v>
      </c>
      <c r="Q152" s="148"/>
      <c r="R152" s="148"/>
      <c r="S152" s="148"/>
      <c r="T152" s="148"/>
      <c r="U152" s="148"/>
      <c r="V152" s="148">
        <f t="shared" si="2"/>
        <v>0</v>
      </c>
    </row>
    <row r="153" spans="1:22" s="156" customFormat="1" ht="24.9" customHeight="1">
      <c r="A153" s="152"/>
      <c r="B153" s="308">
        <v>2018</v>
      </c>
      <c r="C153" s="309"/>
      <c r="D153" s="153" t="s">
        <v>320</v>
      </c>
      <c r="E153" s="310" t="s">
        <v>321</v>
      </c>
      <c r="F153" s="309"/>
      <c r="G153" s="309"/>
      <c r="H153" s="153" t="s">
        <v>22</v>
      </c>
      <c r="I153" s="310" t="s">
        <v>17</v>
      </c>
      <c r="J153" s="309"/>
      <c r="K153" s="154" t="s">
        <v>18</v>
      </c>
      <c r="L153" s="154">
        <v>3</v>
      </c>
      <c r="M153" s="308" t="s">
        <v>19</v>
      </c>
      <c r="N153" s="309"/>
      <c r="O153" s="309"/>
      <c r="P153" s="154" t="s">
        <v>18</v>
      </c>
      <c r="Q153" s="155"/>
      <c r="R153" s="155"/>
      <c r="S153" s="155"/>
      <c r="T153" s="155"/>
      <c r="U153" s="155"/>
      <c r="V153" s="155">
        <f t="shared" si="2"/>
        <v>0</v>
      </c>
    </row>
    <row r="154" spans="1:22" ht="24.9" customHeight="1">
      <c r="A154" s="136"/>
      <c r="B154" s="299">
        <v>2018</v>
      </c>
      <c r="C154" s="300"/>
      <c r="D154" s="157" t="s">
        <v>322</v>
      </c>
      <c r="E154" s="301" t="s">
        <v>323</v>
      </c>
      <c r="F154" s="300"/>
      <c r="G154" s="300"/>
      <c r="H154" s="157" t="s">
        <v>22</v>
      </c>
      <c r="I154" s="301" t="s">
        <v>17</v>
      </c>
      <c r="J154" s="300"/>
      <c r="K154" s="158" t="s">
        <v>29</v>
      </c>
      <c r="L154" s="158">
        <v>4</v>
      </c>
      <c r="M154" s="299" t="s">
        <v>19</v>
      </c>
      <c r="N154" s="300"/>
      <c r="O154" s="300"/>
      <c r="P154" s="158" t="s">
        <v>18</v>
      </c>
      <c r="Q154" s="159"/>
      <c r="R154" s="144"/>
      <c r="S154" s="144"/>
      <c r="T154" s="144"/>
      <c r="U154" s="144"/>
      <c r="V154" s="144">
        <f t="shared" si="2"/>
        <v>0</v>
      </c>
    </row>
    <row r="155" spans="1:22" ht="24.9" customHeight="1">
      <c r="A155" s="136"/>
      <c r="B155" s="299">
        <v>2018</v>
      </c>
      <c r="C155" s="300"/>
      <c r="D155" s="157" t="s">
        <v>324</v>
      </c>
      <c r="E155" s="301" t="s">
        <v>325</v>
      </c>
      <c r="F155" s="300"/>
      <c r="G155" s="300"/>
      <c r="H155" s="157" t="s">
        <v>22</v>
      </c>
      <c r="I155" s="301" t="s">
        <v>17</v>
      </c>
      <c r="J155" s="300"/>
      <c r="K155" s="158" t="s">
        <v>29</v>
      </c>
      <c r="L155" s="158">
        <v>4</v>
      </c>
      <c r="M155" s="299" t="s">
        <v>19</v>
      </c>
      <c r="N155" s="300"/>
      <c r="O155" s="300"/>
      <c r="P155" s="158" t="s">
        <v>18</v>
      </c>
      <c r="Q155" s="159"/>
      <c r="R155" s="144"/>
      <c r="S155" s="144"/>
      <c r="T155" s="144"/>
      <c r="U155" s="144"/>
      <c r="V155" s="144">
        <f t="shared" si="2"/>
        <v>0</v>
      </c>
    </row>
    <row r="156" spans="1:22" s="149" customFormat="1" ht="24.9" customHeight="1">
      <c r="A156" s="150"/>
      <c r="B156" s="305">
        <v>2018</v>
      </c>
      <c r="C156" s="306"/>
      <c r="D156" s="146" t="s">
        <v>326</v>
      </c>
      <c r="E156" s="307" t="s">
        <v>327</v>
      </c>
      <c r="F156" s="306"/>
      <c r="G156" s="306"/>
      <c r="H156" s="146" t="s">
        <v>22</v>
      </c>
      <c r="I156" s="307" t="s">
        <v>17</v>
      </c>
      <c r="J156" s="306"/>
      <c r="K156" s="147" t="s">
        <v>18</v>
      </c>
      <c r="L156" s="147">
        <v>2</v>
      </c>
      <c r="M156" s="305" t="s">
        <v>19</v>
      </c>
      <c r="N156" s="306"/>
      <c r="O156" s="306"/>
      <c r="P156" s="147" t="s">
        <v>18</v>
      </c>
      <c r="Q156" s="148"/>
      <c r="R156" s="148"/>
      <c r="S156" s="148"/>
      <c r="T156" s="148"/>
      <c r="U156" s="148"/>
      <c r="V156" s="148">
        <f t="shared" si="2"/>
        <v>0</v>
      </c>
    </row>
    <row r="157" spans="1:22" s="156" customFormat="1" ht="24.9" customHeight="1">
      <c r="A157" s="152"/>
      <c r="B157" s="308">
        <v>2018</v>
      </c>
      <c r="C157" s="309"/>
      <c r="D157" s="153" t="s">
        <v>328</v>
      </c>
      <c r="E157" s="310" t="s">
        <v>329</v>
      </c>
      <c r="F157" s="309"/>
      <c r="G157" s="309"/>
      <c r="H157" s="153" t="s">
        <v>22</v>
      </c>
      <c r="I157" s="310" t="s">
        <v>17</v>
      </c>
      <c r="J157" s="309"/>
      <c r="K157" s="154" t="s">
        <v>18</v>
      </c>
      <c r="L157" s="154">
        <v>3</v>
      </c>
      <c r="M157" s="308" t="s">
        <v>19</v>
      </c>
      <c r="N157" s="309"/>
      <c r="O157" s="309"/>
      <c r="P157" s="154" t="s">
        <v>18</v>
      </c>
      <c r="Q157" s="155"/>
      <c r="R157" s="155"/>
      <c r="S157" s="155"/>
      <c r="T157" s="155"/>
      <c r="U157" s="155"/>
      <c r="V157" s="155">
        <f t="shared" si="2"/>
        <v>0</v>
      </c>
    </row>
    <row r="158" spans="1:22" ht="24.9" customHeight="1">
      <c r="A158" s="136"/>
      <c r="B158" s="299">
        <v>2018</v>
      </c>
      <c r="C158" s="300"/>
      <c r="D158" s="157" t="s">
        <v>330</v>
      </c>
      <c r="E158" s="301" t="s">
        <v>331</v>
      </c>
      <c r="F158" s="300"/>
      <c r="G158" s="300"/>
      <c r="H158" s="157" t="s">
        <v>22</v>
      </c>
      <c r="I158" s="301" t="s">
        <v>17</v>
      </c>
      <c r="J158" s="300"/>
      <c r="K158" s="158" t="s">
        <v>29</v>
      </c>
      <c r="L158" s="158">
        <v>4</v>
      </c>
      <c r="M158" s="299" t="s">
        <v>19</v>
      </c>
      <c r="N158" s="300"/>
      <c r="O158" s="300"/>
      <c r="P158" s="158" t="s">
        <v>18</v>
      </c>
      <c r="Q158" s="159"/>
      <c r="R158" s="144"/>
      <c r="S158" s="144"/>
      <c r="T158" s="144"/>
      <c r="U158" s="144"/>
      <c r="V158" s="144">
        <f t="shared" si="2"/>
        <v>0</v>
      </c>
    </row>
    <row r="159" spans="1:22" ht="24.9" customHeight="1">
      <c r="A159" s="136"/>
      <c r="B159" s="299">
        <v>2018</v>
      </c>
      <c r="C159" s="300"/>
      <c r="D159" s="157" t="s">
        <v>332</v>
      </c>
      <c r="E159" s="301" t="s">
        <v>333</v>
      </c>
      <c r="F159" s="300"/>
      <c r="G159" s="300"/>
      <c r="H159" s="157" t="s">
        <v>22</v>
      </c>
      <c r="I159" s="301" t="s">
        <v>17</v>
      </c>
      <c r="J159" s="300"/>
      <c r="K159" s="158" t="s">
        <v>29</v>
      </c>
      <c r="L159" s="158">
        <v>4</v>
      </c>
      <c r="M159" s="299" t="s">
        <v>19</v>
      </c>
      <c r="N159" s="300"/>
      <c r="O159" s="300"/>
      <c r="P159" s="158" t="s">
        <v>18</v>
      </c>
      <c r="Q159" s="159"/>
      <c r="R159" s="144"/>
      <c r="S159" s="144"/>
      <c r="T159" s="144"/>
      <c r="U159" s="144"/>
      <c r="V159" s="144">
        <f t="shared" si="2"/>
        <v>0</v>
      </c>
    </row>
    <row r="160" spans="1:22" ht="24.9" customHeight="1">
      <c r="A160" s="136"/>
      <c r="B160" s="299">
        <v>2018</v>
      </c>
      <c r="C160" s="300"/>
      <c r="D160" s="157" t="s">
        <v>334</v>
      </c>
      <c r="E160" s="301" t="s">
        <v>335</v>
      </c>
      <c r="F160" s="300"/>
      <c r="G160" s="300"/>
      <c r="H160" s="157" t="s">
        <v>22</v>
      </c>
      <c r="I160" s="301" t="s">
        <v>17</v>
      </c>
      <c r="J160" s="300"/>
      <c r="K160" s="158" t="s">
        <v>29</v>
      </c>
      <c r="L160" s="158">
        <v>4</v>
      </c>
      <c r="M160" s="299" t="s">
        <v>19</v>
      </c>
      <c r="N160" s="300"/>
      <c r="O160" s="300"/>
      <c r="P160" s="158" t="s">
        <v>18</v>
      </c>
      <c r="Q160" s="159"/>
      <c r="R160" s="144"/>
      <c r="S160" s="144"/>
      <c r="T160" s="144"/>
      <c r="U160" s="144"/>
      <c r="V160" s="144">
        <f t="shared" si="2"/>
        <v>0</v>
      </c>
    </row>
    <row r="161" spans="1:22" s="156" customFormat="1" ht="24.9" customHeight="1">
      <c r="A161" s="152"/>
      <c r="B161" s="308">
        <v>2018</v>
      </c>
      <c r="C161" s="309"/>
      <c r="D161" s="153" t="s">
        <v>336</v>
      </c>
      <c r="E161" s="310" t="s">
        <v>337</v>
      </c>
      <c r="F161" s="309"/>
      <c r="G161" s="309"/>
      <c r="H161" s="153" t="s">
        <v>22</v>
      </c>
      <c r="I161" s="310" t="s">
        <v>17</v>
      </c>
      <c r="J161" s="309"/>
      <c r="K161" s="154" t="s">
        <v>18</v>
      </c>
      <c r="L161" s="154">
        <v>3</v>
      </c>
      <c r="M161" s="308" t="s">
        <v>19</v>
      </c>
      <c r="N161" s="309"/>
      <c r="O161" s="309"/>
      <c r="P161" s="154" t="s">
        <v>18</v>
      </c>
      <c r="Q161" s="155"/>
      <c r="R161" s="155"/>
      <c r="S161" s="155"/>
      <c r="T161" s="155"/>
      <c r="U161" s="155"/>
      <c r="V161" s="155">
        <f t="shared" si="2"/>
        <v>0</v>
      </c>
    </row>
    <row r="162" spans="1:22" ht="24.9" customHeight="1">
      <c r="A162" s="136"/>
      <c r="B162" s="299">
        <v>2018</v>
      </c>
      <c r="C162" s="300"/>
      <c r="D162" s="157" t="s">
        <v>338</v>
      </c>
      <c r="E162" s="301" t="s">
        <v>339</v>
      </c>
      <c r="F162" s="300"/>
      <c r="G162" s="300"/>
      <c r="H162" s="157" t="s">
        <v>22</v>
      </c>
      <c r="I162" s="301" t="s">
        <v>17</v>
      </c>
      <c r="J162" s="300"/>
      <c r="K162" s="158" t="s">
        <v>29</v>
      </c>
      <c r="L162" s="158">
        <v>4</v>
      </c>
      <c r="M162" s="299" t="s">
        <v>19</v>
      </c>
      <c r="N162" s="300"/>
      <c r="O162" s="300"/>
      <c r="P162" s="158" t="s">
        <v>18</v>
      </c>
      <c r="Q162" s="159"/>
      <c r="R162" s="144"/>
      <c r="S162" s="144"/>
      <c r="T162" s="144"/>
      <c r="U162" s="144"/>
      <c r="V162" s="144">
        <f t="shared" si="2"/>
        <v>0</v>
      </c>
    </row>
    <row r="163" spans="1:22" ht="24.9" customHeight="1">
      <c r="A163" s="136"/>
      <c r="B163" s="299">
        <v>2018</v>
      </c>
      <c r="C163" s="300"/>
      <c r="D163" s="157" t="s">
        <v>340</v>
      </c>
      <c r="E163" s="301" t="s">
        <v>341</v>
      </c>
      <c r="F163" s="300"/>
      <c r="G163" s="300"/>
      <c r="H163" s="157" t="s">
        <v>22</v>
      </c>
      <c r="I163" s="301" t="s">
        <v>17</v>
      </c>
      <c r="J163" s="300"/>
      <c r="K163" s="158" t="s">
        <v>29</v>
      </c>
      <c r="L163" s="158">
        <v>4</v>
      </c>
      <c r="M163" s="299" t="s">
        <v>19</v>
      </c>
      <c r="N163" s="300"/>
      <c r="O163" s="300"/>
      <c r="P163" s="158" t="s">
        <v>18</v>
      </c>
      <c r="Q163" s="159"/>
      <c r="R163" s="144"/>
      <c r="S163" s="144"/>
      <c r="T163" s="144"/>
      <c r="U163" s="144"/>
      <c r="V163" s="144">
        <f t="shared" si="2"/>
        <v>0</v>
      </c>
    </row>
    <row r="164" spans="1:22" ht="24.9" customHeight="1">
      <c r="A164" s="136"/>
      <c r="B164" s="299">
        <v>2018</v>
      </c>
      <c r="C164" s="300"/>
      <c r="D164" s="157" t="s">
        <v>342</v>
      </c>
      <c r="E164" s="301" t="s">
        <v>343</v>
      </c>
      <c r="F164" s="300"/>
      <c r="G164" s="300"/>
      <c r="H164" s="157" t="s">
        <v>22</v>
      </c>
      <c r="I164" s="301" t="s">
        <v>17</v>
      </c>
      <c r="J164" s="300"/>
      <c r="K164" s="158" t="s">
        <v>29</v>
      </c>
      <c r="L164" s="158">
        <v>4</v>
      </c>
      <c r="M164" s="299" t="s">
        <v>19</v>
      </c>
      <c r="N164" s="300"/>
      <c r="O164" s="300"/>
      <c r="P164" s="158" t="s">
        <v>18</v>
      </c>
      <c r="Q164" s="159"/>
      <c r="R164" s="144"/>
      <c r="S164" s="144"/>
      <c r="T164" s="144"/>
      <c r="U164" s="144"/>
      <c r="V164" s="144">
        <f t="shared" si="2"/>
        <v>0</v>
      </c>
    </row>
    <row r="165" spans="1:22" s="149" customFormat="1" ht="24.9" customHeight="1">
      <c r="A165" s="150"/>
      <c r="B165" s="305">
        <v>2018</v>
      </c>
      <c r="C165" s="306"/>
      <c r="D165" s="146" t="s">
        <v>344</v>
      </c>
      <c r="E165" s="307" t="s">
        <v>345</v>
      </c>
      <c r="F165" s="306"/>
      <c r="G165" s="306"/>
      <c r="H165" s="146" t="s">
        <v>22</v>
      </c>
      <c r="I165" s="307" t="s">
        <v>17</v>
      </c>
      <c r="J165" s="306"/>
      <c r="K165" s="147" t="s">
        <v>18</v>
      </c>
      <c r="L165" s="147">
        <v>2</v>
      </c>
      <c r="M165" s="305" t="s">
        <v>19</v>
      </c>
      <c r="N165" s="306"/>
      <c r="O165" s="306"/>
      <c r="P165" s="147" t="s">
        <v>18</v>
      </c>
      <c r="Q165" s="148"/>
      <c r="R165" s="148"/>
      <c r="S165" s="148"/>
      <c r="T165" s="148"/>
      <c r="U165" s="148"/>
      <c r="V165" s="148">
        <f t="shared" si="2"/>
        <v>0</v>
      </c>
    </row>
    <row r="166" spans="1:22" s="156" customFormat="1" ht="24.9" customHeight="1">
      <c r="A166" s="152"/>
      <c r="B166" s="308">
        <v>2018</v>
      </c>
      <c r="C166" s="309"/>
      <c r="D166" s="153" t="s">
        <v>346</v>
      </c>
      <c r="E166" s="310" t="s">
        <v>347</v>
      </c>
      <c r="F166" s="309"/>
      <c r="G166" s="309"/>
      <c r="H166" s="153" t="s">
        <v>22</v>
      </c>
      <c r="I166" s="310" t="s">
        <v>17</v>
      </c>
      <c r="J166" s="309"/>
      <c r="K166" s="154" t="s">
        <v>18</v>
      </c>
      <c r="L166" s="154">
        <v>3</v>
      </c>
      <c r="M166" s="308" t="s">
        <v>19</v>
      </c>
      <c r="N166" s="309"/>
      <c r="O166" s="309"/>
      <c r="P166" s="154" t="s">
        <v>18</v>
      </c>
      <c r="Q166" s="155"/>
      <c r="R166" s="155"/>
      <c r="S166" s="155"/>
      <c r="T166" s="155"/>
      <c r="U166" s="155"/>
      <c r="V166" s="155">
        <f t="shared" si="2"/>
        <v>0</v>
      </c>
    </row>
    <row r="167" spans="1:22" ht="24.9" customHeight="1">
      <c r="A167" s="136"/>
      <c r="B167" s="299">
        <v>2018</v>
      </c>
      <c r="C167" s="300"/>
      <c r="D167" s="157" t="s">
        <v>348</v>
      </c>
      <c r="E167" s="301" t="s">
        <v>349</v>
      </c>
      <c r="F167" s="300"/>
      <c r="G167" s="300"/>
      <c r="H167" s="157" t="s">
        <v>22</v>
      </c>
      <c r="I167" s="301" t="s">
        <v>17</v>
      </c>
      <c r="J167" s="300"/>
      <c r="K167" s="158" t="s">
        <v>29</v>
      </c>
      <c r="L167" s="158">
        <v>4</v>
      </c>
      <c r="M167" s="299" t="s">
        <v>19</v>
      </c>
      <c r="N167" s="300"/>
      <c r="O167" s="300"/>
      <c r="P167" s="158" t="s">
        <v>18</v>
      </c>
      <c r="Q167" s="159"/>
      <c r="R167" s="144"/>
      <c r="S167" s="144"/>
      <c r="T167" s="144"/>
      <c r="U167" s="144"/>
      <c r="V167" s="144">
        <f t="shared" si="2"/>
        <v>0</v>
      </c>
    </row>
    <row r="168" spans="1:22" ht="24.9" customHeight="1">
      <c r="A168" s="136"/>
      <c r="B168" s="299">
        <v>2018</v>
      </c>
      <c r="C168" s="300"/>
      <c r="D168" s="157" t="s">
        <v>350</v>
      </c>
      <c r="E168" s="301" t="s">
        <v>351</v>
      </c>
      <c r="F168" s="300"/>
      <c r="G168" s="300"/>
      <c r="H168" s="157" t="s">
        <v>22</v>
      </c>
      <c r="I168" s="301" t="s">
        <v>17</v>
      </c>
      <c r="J168" s="300"/>
      <c r="K168" s="158" t="s">
        <v>29</v>
      </c>
      <c r="L168" s="158">
        <v>4</v>
      </c>
      <c r="M168" s="299" t="s">
        <v>19</v>
      </c>
      <c r="N168" s="300"/>
      <c r="O168" s="300"/>
      <c r="P168" s="158" t="s">
        <v>18</v>
      </c>
      <c r="Q168" s="159"/>
      <c r="R168" s="144"/>
      <c r="S168" s="144"/>
      <c r="T168" s="144"/>
      <c r="U168" s="144"/>
      <c r="V168" s="144">
        <f t="shared" si="2"/>
        <v>0</v>
      </c>
    </row>
    <row r="169" spans="1:22" ht="24.9" customHeight="1">
      <c r="A169" s="136"/>
      <c r="B169" s="299">
        <v>2018</v>
      </c>
      <c r="C169" s="300"/>
      <c r="D169" s="157" t="s">
        <v>352</v>
      </c>
      <c r="E169" s="301" t="s">
        <v>353</v>
      </c>
      <c r="F169" s="300"/>
      <c r="G169" s="300"/>
      <c r="H169" s="157" t="s">
        <v>22</v>
      </c>
      <c r="I169" s="301" t="s">
        <v>17</v>
      </c>
      <c r="J169" s="300"/>
      <c r="K169" s="158" t="s">
        <v>29</v>
      </c>
      <c r="L169" s="158">
        <v>4</v>
      </c>
      <c r="M169" s="299" t="s">
        <v>19</v>
      </c>
      <c r="N169" s="300"/>
      <c r="O169" s="300"/>
      <c r="P169" s="158" t="s">
        <v>18</v>
      </c>
      <c r="Q169" s="159"/>
      <c r="R169" s="144"/>
      <c r="S169" s="144"/>
      <c r="T169" s="144"/>
      <c r="U169" s="144"/>
      <c r="V169" s="144">
        <f t="shared" si="2"/>
        <v>0</v>
      </c>
    </row>
    <row r="170" spans="1:22" s="149" customFormat="1" ht="24.9" customHeight="1">
      <c r="A170" s="150"/>
      <c r="B170" s="305">
        <v>2018</v>
      </c>
      <c r="C170" s="306"/>
      <c r="D170" s="146" t="s">
        <v>354</v>
      </c>
      <c r="E170" s="307" t="s">
        <v>355</v>
      </c>
      <c r="F170" s="306"/>
      <c r="G170" s="306"/>
      <c r="H170" s="146" t="s">
        <v>22</v>
      </c>
      <c r="I170" s="307" t="s">
        <v>17</v>
      </c>
      <c r="J170" s="306"/>
      <c r="K170" s="147" t="s">
        <v>18</v>
      </c>
      <c r="L170" s="147">
        <v>2</v>
      </c>
      <c r="M170" s="305" t="s">
        <v>19</v>
      </c>
      <c r="N170" s="306"/>
      <c r="O170" s="306"/>
      <c r="P170" s="147" t="s">
        <v>18</v>
      </c>
      <c r="Q170" s="148">
        <f>Q175</f>
        <v>0</v>
      </c>
      <c r="R170" s="148"/>
      <c r="S170" s="148"/>
      <c r="T170" s="148"/>
      <c r="U170" s="148"/>
      <c r="V170" s="148">
        <f t="shared" si="2"/>
        <v>0</v>
      </c>
    </row>
    <row r="171" spans="1:22" s="156" customFormat="1" ht="24.9" customHeight="1">
      <c r="A171" s="152"/>
      <c r="B171" s="308">
        <v>2018</v>
      </c>
      <c r="C171" s="309"/>
      <c r="D171" s="153" t="s">
        <v>356</v>
      </c>
      <c r="E171" s="310" t="s">
        <v>357</v>
      </c>
      <c r="F171" s="309"/>
      <c r="G171" s="309"/>
      <c r="H171" s="153" t="s">
        <v>22</v>
      </c>
      <c r="I171" s="310" t="s">
        <v>17</v>
      </c>
      <c r="J171" s="309"/>
      <c r="K171" s="154" t="s">
        <v>18</v>
      </c>
      <c r="L171" s="154">
        <v>3</v>
      </c>
      <c r="M171" s="308" t="s">
        <v>19</v>
      </c>
      <c r="N171" s="309"/>
      <c r="O171" s="309"/>
      <c r="P171" s="154" t="s">
        <v>18</v>
      </c>
      <c r="Q171" s="155"/>
      <c r="R171" s="155"/>
      <c r="S171" s="155"/>
      <c r="T171" s="155"/>
      <c r="U171" s="155"/>
      <c r="V171" s="155">
        <f t="shared" si="2"/>
        <v>0</v>
      </c>
    </row>
    <row r="172" spans="1:22" ht="24.9" customHeight="1">
      <c r="A172" s="136"/>
      <c r="B172" s="299">
        <v>2018</v>
      </c>
      <c r="C172" s="300"/>
      <c r="D172" s="157" t="s">
        <v>358</v>
      </c>
      <c r="E172" s="301" t="s">
        <v>359</v>
      </c>
      <c r="F172" s="300"/>
      <c r="G172" s="300"/>
      <c r="H172" s="157" t="s">
        <v>22</v>
      </c>
      <c r="I172" s="301" t="s">
        <v>17</v>
      </c>
      <c r="J172" s="300"/>
      <c r="K172" s="158" t="s">
        <v>29</v>
      </c>
      <c r="L172" s="158">
        <v>4</v>
      </c>
      <c r="M172" s="299" t="s">
        <v>19</v>
      </c>
      <c r="N172" s="300"/>
      <c r="O172" s="300"/>
      <c r="P172" s="158" t="s">
        <v>18</v>
      </c>
      <c r="Q172" s="159"/>
      <c r="R172" s="144"/>
      <c r="S172" s="144"/>
      <c r="T172" s="144"/>
      <c r="U172" s="144"/>
      <c r="V172" s="144">
        <f t="shared" si="2"/>
        <v>0</v>
      </c>
    </row>
    <row r="173" spans="1:22" s="156" customFormat="1" ht="24.9" customHeight="1">
      <c r="A173" s="152"/>
      <c r="B173" s="308">
        <v>2018</v>
      </c>
      <c r="C173" s="309"/>
      <c r="D173" s="153" t="s">
        <v>360</v>
      </c>
      <c r="E173" s="310" t="s">
        <v>361</v>
      </c>
      <c r="F173" s="309"/>
      <c r="G173" s="309"/>
      <c r="H173" s="153" t="s">
        <v>22</v>
      </c>
      <c r="I173" s="310" t="s">
        <v>17</v>
      </c>
      <c r="J173" s="309"/>
      <c r="K173" s="154" t="s">
        <v>18</v>
      </c>
      <c r="L173" s="154">
        <v>3</v>
      </c>
      <c r="M173" s="308" t="s">
        <v>19</v>
      </c>
      <c r="N173" s="309"/>
      <c r="O173" s="309"/>
      <c r="P173" s="154" t="s">
        <v>18</v>
      </c>
      <c r="Q173" s="155"/>
      <c r="R173" s="155"/>
      <c r="S173" s="155"/>
      <c r="T173" s="155"/>
      <c r="U173" s="155"/>
      <c r="V173" s="155">
        <f t="shared" si="2"/>
        <v>0</v>
      </c>
    </row>
    <row r="174" spans="1:22" ht="24.9" customHeight="1">
      <c r="A174" s="136"/>
      <c r="B174" s="299">
        <v>2018</v>
      </c>
      <c r="C174" s="300"/>
      <c r="D174" s="157" t="s">
        <v>362</v>
      </c>
      <c r="E174" s="301" t="s">
        <v>363</v>
      </c>
      <c r="F174" s="300"/>
      <c r="G174" s="300"/>
      <c r="H174" s="157" t="s">
        <v>22</v>
      </c>
      <c r="I174" s="301" t="s">
        <v>17</v>
      </c>
      <c r="J174" s="300"/>
      <c r="K174" s="158" t="s">
        <v>29</v>
      </c>
      <c r="L174" s="158">
        <v>4</v>
      </c>
      <c r="M174" s="299" t="s">
        <v>19</v>
      </c>
      <c r="N174" s="300"/>
      <c r="O174" s="300"/>
      <c r="P174" s="158" t="s">
        <v>18</v>
      </c>
      <c r="Q174" s="159"/>
      <c r="R174" s="144"/>
      <c r="S174" s="144"/>
      <c r="T174" s="144"/>
      <c r="U174" s="144"/>
      <c r="V174" s="144">
        <f t="shared" si="2"/>
        <v>0</v>
      </c>
    </row>
    <row r="175" spans="1:22" s="156" customFormat="1" ht="24.9" customHeight="1">
      <c r="A175" s="152"/>
      <c r="B175" s="308">
        <v>2018</v>
      </c>
      <c r="C175" s="309"/>
      <c r="D175" s="153" t="s">
        <v>364</v>
      </c>
      <c r="E175" s="310" t="s">
        <v>365</v>
      </c>
      <c r="F175" s="309"/>
      <c r="G175" s="309"/>
      <c r="H175" s="153" t="s">
        <v>22</v>
      </c>
      <c r="I175" s="310" t="s">
        <v>17</v>
      </c>
      <c r="J175" s="309"/>
      <c r="K175" s="154" t="s">
        <v>18</v>
      </c>
      <c r="L175" s="154">
        <v>3</v>
      </c>
      <c r="M175" s="308" t="s">
        <v>19</v>
      </c>
      <c r="N175" s="309"/>
      <c r="O175" s="309"/>
      <c r="P175" s="154" t="s">
        <v>18</v>
      </c>
      <c r="Q175" s="155"/>
      <c r="R175" s="155"/>
      <c r="S175" s="155"/>
      <c r="T175" s="155"/>
      <c r="U175" s="155"/>
      <c r="V175" s="155">
        <f t="shared" si="2"/>
        <v>0</v>
      </c>
    </row>
    <row r="176" spans="1:22" ht="24.9" customHeight="1">
      <c r="A176" s="136"/>
      <c r="B176" s="299">
        <v>2018</v>
      </c>
      <c r="C176" s="300"/>
      <c r="D176" s="157" t="s">
        <v>366</v>
      </c>
      <c r="E176" s="301" t="s">
        <v>367</v>
      </c>
      <c r="F176" s="300"/>
      <c r="G176" s="300"/>
      <c r="H176" s="157" t="s">
        <v>22</v>
      </c>
      <c r="I176" s="301" t="s">
        <v>17</v>
      </c>
      <c r="J176" s="300"/>
      <c r="K176" s="158" t="s">
        <v>29</v>
      </c>
      <c r="L176" s="158">
        <v>4</v>
      </c>
      <c r="M176" s="299" t="s">
        <v>19</v>
      </c>
      <c r="N176" s="300"/>
      <c r="O176" s="300"/>
      <c r="P176" s="158" t="s">
        <v>18</v>
      </c>
      <c r="Q176" s="159"/>
      <c r="R176" s="144"/>
      <c r="S176" s="144"/>
      <c r="T176" s="144"/>
      <c r="U176" s="144"/>
      <c r="V176" s="144">
        <f t="shared" si="2"/>
        <v>0</v>
      </c>
    </row>
    <row r="177" spans="1:22" ht="24.9" customHeight="1">
      <c r="A177" s="136"/>
      <c r="B177" s="299">
        <v>2018</v>
      </c>
      <c r="C177" s="300"/>
      <c r="D177" s="157" t="s">
        <v>368</v>
      </c>
      <c r="E177" s="301" t="s">
        <v>369</v>
      </c>
      <c r="F177" s="300"/>
      <c r="G177" s="300"/>
      <c r="H177" s="157" t="s">
        <v>22</v>
      </c>
      <c r="I177" s="301" t="s">
        <v>17</v>
      </c>
      <c r="J177" s="300"/>
      <c r="K177" s="158" t="s">
        <v>29</v>
      </c>
      <c r="L177" s="158">
        <v>4</v>
      </c>
      <c r="M177" s="299" t="s">
        <v>19</v>
      </c>
      <c r="N177" s="300"/>
      <c r="O177" s="300"/>
      <c r="P177" s="158" t="s">
        <v>18</v>
      </c>
      <c r="Q177" s="159"/>
      <c r="R177" s="144"/>
      <c r="S177" s="144"/>
      <c r="T177" s="144"/>
      <c r="U177" s="144"/>
      <c r="V177" s="144">
        <f t="shared" si="2"/>
        <v>0</v>
      </c>
    </row>
    <row r="178" spans="1:22" s="149" customFormat="1" ht="24.9" customHeight="1">
      <c r="A178" s="150"/>
      <c r="B178" s="305">
        <v>2018</v>
      </c>
      <c r="C178" s="306"/>
      <c r="D178" s="146" t="s">
        <v>370</v>
      </c>
      <c r="E178" s="307" t="s">
        <v>371</v>
      </c>
      <c r="F178" s="306"/>
      <c r="G178" s="306"/>
      <c r="H178" s="146" t="s">
        <v>22</v>
      </c>
      <c r="I178" s="307" t="s">
        <v>17</v>
      </c>
      <c r="J178" s="306"/>
      <c r="K178" s="147" t="s">
        <v>18</v>
      </c>
      <c r="L178" s="147">
        <v>1</v>
      </c>
      <c r="M178" s="305"/>
      <c r="N178" s="306"/>
      <c r="O178" s="306"/>
      <c r="P178" s="147"/>
      <c r="Q178" s="148">
        <f>Q179</f>
        <v>287000</v>
      </c>
      <c r="R178" s="148"/>
      <c r="S178" s="148"/>
      <c r="T178" s="148"/>
      <c r="U178" s="148"/>
      <c r="V178" s="148">
        <f t="shared" si="2"/>
        <v>287000</v>
      </c>
    </row>
    <row r="179" spans="1:22" s="149" customFormat="1" ht="24.9" customHeight="1">
      <c r="A179" s="150"/>
      <c r="B179" s="305">
        <v>2018</v>
      </c>
      <c r="C179" s="306"/>
      <c r="D179" s="146" t="s">
        <v>372</v>
      </c>
      <c r="E179" s="307" t="s">
        <v>371</v>
      </c>
      <c r="F179" s="306"/>
      <c r="G179" s="306"/>
      <c r="H179" s="146" t="s">
        <v>22</v>
      </c>
      <c r="I179" s="307" t="s">
        <v>17</v>
      </c>
      <c r="J179" s="306"/>
      <c r="K179" s="147" t="s">
        <v>18</v>
      </c>
      <c r="L179" s="147">
        <v>2</v>
      </c>
      <c r="M179" s="305"/>
      <c r="N179" s="306"/>
      <c r="O179" s="306"/>
      <c r="P179" s="147"/>
      <c r="Q179" s="148">
        <f>Q184</f>
        <v>287000</v>
      </c>
      <c r="R179" s="148"/>
      <c r="S179" s="148"/>
      <c r="T179" s="148"/>
      <c r="U179" s="148"/>
      <c r="V179" s="148">
        <f t="shared" si="2"/>
        <v>287000</v>
      </c>
    </row>
    <row r="180" spans="1:22" s="156" customFormat="1" ht="24.9" customHeight="1">
      <c r="A180" s="152"/>
      <c r="B180" s="308">
        <v>2018</v>
      </c>
      <c r="C180" s="309"/>
      <c r="D180" s="153" t="s">
        <v>373</v>
      </c>
      <c r="E180" s="310" t="s">
        <v>374</v>
      </c>
      <c r="F180" s="311"/>
      <c r="G180" s="311"/>
      <c r="H180" s="153" t="s">
        <v>22</v>
      </c>
      <c r="I180" s="310" t="s">
        <v>17</v>
      </c>
      <c r="J180" s="309"/>
      <c r="K180" s="154" t="s">
        <v>18</v>
      </c>
      <c r="L180" s="154">
        <v>3</v>
      </c>
      <c r="M180" s="308"/>
      <c r="N180" s="309"/>
      <c r="O180" s="309"/>
      <c r="P180" s="154"/>
      <c r="Q180" s="155"/>
      <c r="R180" s="155"/>
      <c r="S180" s="155"/>
      <c r="T180" s="155"/>
      <c r="U180" s="155"/>
      <c r="V180" s="155">
        <f t="shared" si="2"/>
        <v>0</v>
      </c>
    </row>
    <row r="181" spans="1:22" ht="24.9" customHeight="1">
      <c r="A181" s="136"/>
      <c r="B181" s="299">
        <v>2018</v>
      </c>
      <c r="C181" s="300"/>
      <c r="D181" s="157" t="s">
        <v>375</v>
      </c>
      <c r="E181" s="301" t="s">
        <v>376</v>
      </c>
      <c r="F181" s="300"/>
      <c r="G181" s="300"/>
      <c r="H181" s="157" t="s">
        <v>22</v>
      </c>
      <c r="I181" s="301" t="s">
        <v>17</v>
      </c>
      <c r="J181" s="300"/>
      <c r="K181" s="158" t="s">
        <v>29</v>
      </c>
      <c r="L181" s="158">
        <v>4</v>
      </c>
      <c r="M181" s="299" t="s">
        <v>19</v>
      </c>
      <c r="N181" s="300"/>
      <c r="O181" s="300"/>
      <c r="P181" s="158" t="s">
        <v>18</v>
      </c>
      <c r="Q181" s="159"/>
      <c r="R181" s="144"/>
      <c r="S181" s="144"/>
      <c r="T181" s="144"/>
      <c r="U181" s="144"/>
      <c r="V181" s="144">
        <f t="shared" si="2"/>
        <v>0</v>
      </c>
    </row>
    <row r="182" spans="1:22" ht="24.9" customHeight="1">
      <c r="A182" s="136"/>
      <c r="B182" s="299">
        <v>2018</v>
      </c>
      <c r="C182" s="300"/>
      <c r="D182" s="157" t="s">
        <v>377</v>
      </c>
      <c r="E182" s="301" t="s">
        <v>378</v>
      </c>
      <c r="F182" s="300"/>
      <c r="G182" s="300"/>
      <c r="H182" s="157" t="s">
        <v>22</v>
      </c>
      <c r="I182" s="301" t="s">
        <v>17</v>
      </c>
      <c r="J182" s="300"/>
      <c r="K182" s="158" t="s">
        <v>29</v>
      </c>
      <c r="L182" s="158">
        <v>4</v>
      </c>
      <c r="M182" s="299" t="s">
        <v>19</v>
      </c>
      <c r="N182" s="300"/>
      <c r="O182" s="300"/>
      <c r="P182" s="158" t="s">
        <v>18</v>
      </c>
      <c r="Q182" s="159"/>
      <c r="R182" s="144"/>
      <c r="S182" s="144"/>
      <c r="T182" s="144"/>
      <c r="U182" s="144"/>
      <c r="V182" s="144">
        <f t="shared" si="2"/>
        <v>0</v>
      </c>
    </row>
    <row r="183" spans="1:22" ht="24.9" customHeight="1">
      <c r="A183" s="136"/>
      <c r="B183" s="299">
        <v>2018</v>
      </c>
      <c r="C183" s="300"/>
      <c r="D183" s="157" t="s">
        <v>379</v>
      </c>
      <c r="E183" s="301" t="s">
        <v>380</v>
      </c>
      <c r="F183" s="300"/>
      <c r="G183" s="300"/>
      <c r="H183" s="157" t="s">
        <v>22</v>
      </c>
      <c r="I183" s="301" t="s">
        <v>17</v>
      </c>
      <c r="J183" s="300"/>
      <c r="K183" s="158" t="s">
        <v>29</v>
      </c>
      <c r="L183" s="158">
        <v>4</v>
      </c>
      <c r="M183" s="299" t="s">
        <v>19</v>
      </c>
      <c r="N183" s="300"/>
      <c r="O183" s="300"/>
      <c r="P183" s="158" t="s">
        <v>18</v>
      </c>
      <c r="Q183" s="159"/>
      <c r="R183" s="144"/>
      <c r="S183" s="144"/>
      <c r="T183" s="144"/>
      <c r="U183" s="144"/>
      <c r="V183" s="144">
        <f t="shared" si="2"/>
        <v>0</v>
      </c>
    </row>
    <row r="184" spans="1:22" s="156" customFormat="1" ht="24.9" customHeight="1">
      <c r="A184" s="152"/>
      <c r="B184" s="308">
        <v>2018</v>
      </c>
      <c r="C184" s="309"/>
      <c r="D184" s="153" t="s">
        <v>381</v>
      </c>
      <c r="E184" s="310" t="s">
        <v>382</v>
      </c>
      <c r="F184" s="309"/>
      <c r="G184" s="309"/>
      <c r="H184" s="153" t="s">
        <v>22</v>
      </c>
      <c r="I184" s="310" t="s">
        <v>17</v>
      </c>
      <c r="J184" s="309"/>
      <c r="K184" s="154" t="s">
        <v>18</v>
      </c>
      <c r="L184" s="154">
        <v>3</v>
      </c>
      <c r="M184" s="308"/>
      <c r="N184" s="309"/>
      <c r="O184" s="309"/>
      <c r="P184" s="154"/>
      <c r="Q184" s="155">
        <f>Q185+Q186+Q187+Q188+Q189+Q190+Q191+Q192+Q193+Q194+Q195+Q196+Q197+Q198+Q199+Q200+Q201+Q202+Q203+Q204+Q205+Q206+Q207+Q208+Q209+Q210+Q211+Q212+Q213</f>
        <v>287000</v>
      </c>
      <c r="R184" s="155"/>
      <c r="S184" s="155"/>
      <c r="T184" s="155"/>
      <c r="U184" s="155"/>
      <c r="V184" s="155">
        <f t="shared" si="2"/>
        <v>287000</v>
      </c>
    </row>
    <row r="185" spans="1:22" ht="24.9" customHeight="1">
      <c r="A185" s="136"/>
      <c r="B185" s="299">
        <v>2018</v>
      </c>
      <c r="C185" s="300"/>
      <c r="D185" s="157" t="s">
        <v>383</v>
      </c>
      <c r="E185" s="301" t="s">
        <v>384</v>
      </c>
      <c r="F185" s="300"/>
      <c r="G185" s="300"/>
      <c r="H185" s="157" t="s">
        <v>22</v>
      </c>
      <c r="I185" s="301" t="s">
        <v>17</v>
      </c>
      <c r="J185" s="300"/>
      <c r="K185" s="158" t="s">
        <v>29</v>
      </c>
      <c r="L185" s="158">
        <v>4</v>
      </c>
      <c r="M185" s="299" t="s">
        <v>19</v>
      </c>
      <c r="N185" s="300"/>
      <c r="O185" s="300"/>
      <c r="P185" s="158" t="s">
        <v>18</v>
      </c>
      <c r="Q185" s="159"/>
      <c r="R185" s="144"/>
      <c r="S185" s="144"/>
      <c r="T185" s="144"/>
      <c r="U185" s="144"/>
      <c r="V185" s="144">
        <f t="shared" si="2"/>
        <v>0</v>
      </c>
    </row>
    <row r="186" spans="1:22" ht="24.9" customHeight="1">
      <c r="A186" s="136"/>
      <c r="B186" s="299">
        <v>2018</v>
      </c>
      <c r="C186" s="300"/>
      <c r="D186" s="157" t="s">
        <v>385</v>
      </c>
      <c r="E186" s="301" t="s">
        <v>386</v>
      </c>
      <c r="F186" s="300"/>
      <c r="G186" s="300"/>
      <c r="H186" s="157" t="s">
        <v>22</v>
      </c>
      <c r="I186" s="301" t="s">
        <v>17</v>
      </c>
      <c r="J186" s="300"/>
      <c r="K186" s="158" t="s">
        <v>29</v>
      </c>
      <c r="L186" s="158">
        <v>4</v>
      </c>
      <c r="M186" s="299" t="s">
        <v>19</v>
      </c>
      <c r="N186" s="300"/>
      <c r="O186" s="300"/>
      <c r="P186" s="158" t="s">
        <v>18</v>
      </c>
      <c r="Q186" s="159"/>
      <c r="R186" s="144"/>
      <c r="S186" s="144"/>
      <c r="T186" s="144"/>
      <c r="U186" s="144"/>
      <c r="V186" s="144">
        <f t="shared" si="2"/>
        <v>0</v>
      </c>
    </row>
    <row r="187" spans="1:22" ht="24.9" customHeight="1">
      <c r="A187" s="136"/>
      <c r="B187" s="299">
        <v>2018</v>
      </c>
      <c r="C187" s="300"/>
      <c r="D187" s="157" t="s">
        <v>387</v>
      </c>
      <c r="E187" s="301" t="s">
        <v>388</v>
      </c>
      <c r="F187" s="300"/>
      <c r="G187" s="300"/>
      <c r="H187" s="157" t="s">
        <v>22</v>
      </c>
      <c r="I187" s="301" t="s">
        <v>17</v>
      </c>
      <c r="J187" s="300"/>
      <c r="K187" s="158" t="s">
        <v>29</v>
      </c>
      <c r="L187" s="158">
        <v>4</v>
      </c>
      <c r="M187" s="299" t="s">
        <v>19</v>
      </c>
      <c r="N187" s="300"/>
      <c r="O187" s="300"/>
      <c r="P187" s="158" t="s">
        <v>18</v>
      </c>
      <c r="Q187" s="159"/>
      <c r="R187" s="144"/>
      <c r="S187" s="144"/>
      <c r="T187" s="144"/>
      <c r="U187" s="144"/>
      <c r="V187" s="144">
        <f t="shared" si="2"/>
        <v>0</v>
      </c>
    </row>
    <row r="188" spans="1:22" ht="24.9" customHeight="1">
      <c r="A188" s="136"/>
      <c r="B188" s="299">
        <v>2018</v>
      </c>
      <c r="C188" s="300"/>
      <c r="D188" s="157" t="s">
        <v>389</v>
      </c>
      <c r="E188" s="301" t="s">
        <v>390</v>
      </c>
      <c r="F188" s="300"/>
      <c r="G188" s="300"/>
      <c r="H188" s="157" t="s">
        <v>22</v>
      </c>
      <c r="I188" s="301" t="s">
        <v>17</v>
      </c>
      <c r="J188" s="300"/>
      <c r="K188" s="158" t="s">
        <v>29</v>
      </c>
      <c r="L188" s="158">
        <v>4</v>
      </c>
      <c r="M188" s="299" t="s">
        <v>19</v>
      </c>
      <c r="N188" s="300"/>
      <c r="O188" s="300"/>
      <c r="P188" s="158" t="s">
        <v>18</v>
      </c>
      <c r="Q188" s="159"/>
      <c r="R188" s="144"/>
      <c r="S188" s="144"/>
      <c r="T188" s="144"/>
      <c r="U188" s="144"/>
      <c r="V188" s="144">
        <f t="shared" si="2"/>
        <v>0</v>
      </c>
    </row>
    <row r="189" spans="1:22" ht="24.9" customHeight="1">
      <c r="A189" s="136"/>
      <c r="B189" s="299">
        <v>2018</v>
      </c>
      <c r="C189" s="300"/>
      <c r="D189" s="157" t="s">
        <v>391</v>
      </c>
      <c r="E189" s="301" t="s">
        <v>392</v>
      </c>
      <c r="F189" s="300"/>
      <c r="G189" s="300"/>
      <c r="H189" s="157" t="s">
        <v>22</v>
      </c>
      <c r="I189" s="301" t="s">
        <v>17</v>
      </c>
      <c r="J189" s="300"/>
      <c r="K189" s="158" t="s">
        <v>29</v>
      </c>
      <c r="L189" s="158">
        <v>4</v>
      </c>
      <c r="M189" s="299" t="s">
        <v>19</v>
      </c>
      <c r="N189" s="300"/>
      <c r="O189" s="300"/>
      <c r="P189" s="158" t="s">
        <v>18</v>
      </c>
      <c r="Q189" s="159"/>
      <c r="R189" s="144"/>
      <c r="S189" s="144"/>
      <c r="T189" s="144"/>
      <c r="U189" s="144"/>
      <c r="V189" s="144">
        <f t="shared" si="2"/>
        <v>0</v>
      </c>
    </row>
    <row r="190" spans="1:22" ht="24.9" customHeight="1">
      <c r="A190" s="136"/>
      <c r="B190" s="299">
        <v>2018</v>
      </c>
      <c r="C190" s="300"/>
      <c r="D190" s="157" t="s">
        <v>393</v>
      </c>
      <c r="E190" s="301" t="s">
        <v>394</v>
      </c>
      <c r="F190" s="300"/>
      <c r="G190" s="300"/>
      <c r="H190" s="157" t="s">
        <v>22</v>
      </c>
      <c r="I190" s="301" t="s">
        <v>17</v>
      </c>
      <c r="J190" s="300"/>
      <c r="K190" s="158" t="s">
        <v>29</v>
      </c>
      <c r="L190" s="158">
        <v>4</v>
      </c>
      <c r="M190" s="299" t="s">
        <v>19</v>
      </c>
      <c r="N190" s="300"/>
      <c r="O190" s="300"/>
      <c r="P190" s="158" t="s">
        <v>18</v>
      </c>
      <c r="Q190" s="159"/>
      <c r="R190" s="144"/>
      <c r="S190" s="144"/>
      <c r="T190" s="144"/>
      <c r="U190" s="144"/>
      <c r="V190" s="144">
        <f t="shared" si="2"/>
        <v>0</v>
      </c>
    </row>
    <row r="191" spans="1:22" ht="24.9" customHeight="1">
      <c r="A191" s="136"/>
      <c r="B191" s="299">
        <v>2018</v>
      </c>
      <c r="C191" s="300"/>
      <c r="D191" s="157" t="s">
        <v>395</v>
      </c>
      <c r="E191" s="301" t="s">
        <v>396</v>
      </c>
      <c r="F191" s="300"/>
      <c r="G191" s="300"/>
      <c r="H191" s="157" t="s">
        <v>22</v>
      </c>
      <c r="I191" s="301" t="s">
        <v>17</v>
      </c>
      <c r="J191" s="300"/>
      <c r="K191" s="158" t="s">
        <v>29</v>
      </c>
      <c r="L191" s="158">
        <v>4</v>
      </c>
      <c r="M191" s="299" t="s">
        <v>19</v>
      </c>
      <c r="N191" s="300"/>
      <c r="O191" s="300"/>
      <c r="P191" s="158" t="s">
        <v>18</v>
      </c>
      <c r="Q191" s="159"/>
      <c r="R191" s="144"/>
      <c r="S191" s="144"/>
      <c r="T191" s="144"/>
      <c r="U191" s="144"/>
      <c r="V191" s="144">
        <f t="shared" si="2"/>
        <v>0</v>
      </c>
    </row>
    <row r="192" spans="1:22" ht="24.9" customHeight="1">
      <c r="A192" s="136"/>
      <c r="B192" s="299">
        <v>2018</v>
      </c>
      <c r="C192" s="300"/>
      <c r="D192" s="157" t="s">
        <v>397</v>
      </c>
      <c r="E192" s="301" t="s">
        <v>398</v>
      </c>
      <c r="F192" s="300"/>
      <c r="G192" s="300"/>
      <c r="H192" s="157" t="s">
        <v>22</v>
      </c>
      <c r="I192" s="301" t="s">
        <v>17</v>
      </c>
      <c r="J192" s="300"/>
      <c r="K192" s="158" t="s">
        <v>29</v>
      </c>
      <c r="L192" s="158">
        <v>4</v>
      </c>
      <c r="M192" s="299" t="s">
        <v>19</v>
      </c>
      <c r="N192" s="300"/>
      <c r="O192" s="300"/>
      <c r="P192" s="158" t="s">
        <v>18</v>
      </c>
      <c r="Q192" s="159"/>
      <c r="R192" s="144"/>
      <c r="S192" s="144"/>
      <c r="T192" s="144"/>
      <c r="U192" s="144"/>
      <c r="V192" s="144">
        <f t="shared" si="2"/>
        <v>0</v>
      </c>
    </row>
    <row r="193" spans="1:22" ht="24.9" customHeight="1">
      <c r="A193" s="136"/>
      <c r="B193" s="299">
        <v>2018</v>
      </c>
      <c r="C193" s="300"/>
      <c r="D193" s="157" t="s">
        <v>399</v>
      </c>
      <c r="E193" s="301" t="s">
        <v>400</v>
      </c>
      <c r="F193" s="300"/>
      <c r="G193" s="300"/>
      <c r="H193" s="157" t="s">
        <v>22</v>
      </c>
      <c r="I193" s="301" t="s">
        <v>17</v>
      </c>
      <c r="J193" s="300"/>
      <c r="K193" s="158" t="s">
        <v>29</v>
      </c>
      <c r="L193" s="158">
        <v>4</v>
      </c>
      <c r="M193" s="299" t="s">
        <v>19</v>
      </c>
      <c r="N193" s="300"/>
      <c r="O193" s="300"/>
      <c r="P193" s="158" t="s">
        <v>18</v>
      </c>
      <c r="Q193" s="159"/>
      <c r="R193" s="144"/>
      <c r="S193" s="144"/>
      <c r="T193" s="144"/>
      <c r="U193" s="144"/>
      <c r="V193" s="144">
        <f t="shared" si="2"/>
        <v>0</v>
      </c>
    </row>
    <row r="194" spans="1:22" ht="24.9" customHeight="1">
      <c r="A194" s="136"/>
      <c r="B194" s="299">
        <v>2018</v>
      </c>
      <c r="C194" s="300"/>
      <c r="D194" s="157" t="s">
        <v>401</v>
      </c>
      <c r="E194" s="301" t="s">
        <v>402</v>
      </c>
      <c r="F194" s="300"/>
      <c r="G194" s="300"/>
      <c r="H194" s="157" t="s">
        <v>22</v>
      </c>
      <c r="I194" s="301" t="s">
        <v>17</v>
      </c>
      <c r="J194" s="300"/>
      <c r="K194" s="158" t="s">
        <v>29</v>
      </c>
      <c r="L194" s="158">
        <v>4</v>
      </c>
      <c r="M194" s="299" t="s">
        <v>19</v>
      </c>
      <c r="N194" s="300"/>
      <c r="O194" s="300"/>
      <c r="P194" s="158" t="s">
        <v>18</v>
      </c>
      <c r="Q194" s="159">
        <v>20000</v>
      </c>
      <c r="R194" s="144"/>
      <c r="S194" s="144"/>
      <c r="T194" s="144"/>
      <c r="U194" s="144"/>
      <c r="V194" s="144">
        <f t="shared" si="2"/>
        <v>20000</v>
      </c>
    </row>
    <row r="195" spans="1:22" ht="24.9" customHeight="1">
      <c r="A195" s="136"/>
      <c r="B195" s="299">
        <v>2018</v>
      </c>
      <c r="C195" s="300"/>
      <c r="D195" s="157" t="s">
        <v>403</v>
      </c>
      <c r="E195" s="301" t="s">
        <v>404</v>
      </c>
      <c r="F195" s="300"/>
      <c r="G195" s="300"/>
      <c r="H195" s="157" t="s">
        <v>22</v>
      </c>
      <c r="I195" s="301" t="s">
        <v>17</v>
      </c>
      <c r="J195" s="300"/>
      <c r="K195" s="158" t="s">
        <v>29</v>
      </c>
      <c r="L195" s="158">
        <v>4</v>
      </c>
      <c r="M195" s="299" t="s">
        <v>19</v>
      </c>
      <c r="N195" s="300"/>
      <c r="O195" s="300"/>
      <c r="P195" s="158" t="s">
        <v>18</v>
      </c>
      <c r="Q195" s="159"/>
      <c r="R195" s="144"/>
      <c r="S195" s="144"/>
      <c r="T195" s="144"/>
      <c r="U195" s="144"/>
      <c r="V195" s="144">
        <f t="shared" si="2"/>
        <v>0</v>
      </c>
    </row>
    <row r="196" spans="1:22" ht="24.9" customHeight="1">
      <c r="A196" s="136"/>
      <c r="B196" s="299">
        <v>2018</v>
      </c>
      <c r="C196" s="300"/>
      <c r="D196" s="157" t="s">
        <v>405</v>
      </c>
      <c r="E196" s="301" t="s">
        <v>406</v>
      </c>
      <c r="F196" s="300"/>
      <c r="G196" s="300"/>
      <c r="H196" s="157" t="s">
        <v>22</v>
      </c>
      <c r="I196" s="301" t="s">
        <v>17</v>
      </c>
      <c r="J196" s="300"/>
      <c r="K196" s="158" t="s">
        <v>29</v>
      </c>
      <c r="L196" s="158">
        <v>4</v>
      </c>
      <c r="M196" s="299" t="s">
        <v>19</v>
      </c>
      <c r="N196" s="300"/>
      <c r="O196" s="300"/>
      <c r="P196" s="158" t="s">
        <v>18</v>
      </c>
      <c r="Q196" s="159"/>
      <c r="R196" s="144"/>
      <c r="S196" s="144"/>
      <c r="T196" s="144"/>
      <c r="U196" s="144"/>
      <c r="V196" s="144">
        <f t="shared" si="2"/>
        <v>0</v>
      </c>
    </row>
    <row r="197" spans="1:22" ht="36.75" customHeight="1">
      <c r="A197" s="136"/>
      <c r="B197" s="299">
        <v>2018</v>
      </c>
      <c r="C197" s="300"/>
      <c r="D197" s="157" t="s">
        <v>407</v>
      </c>
      <c r="E197" s="301" t="s">
        <v>408</v>
      </c>
      <c r="F197" s="300"/>
      <c r="G197" s="300"/>
      <c r="H197" s="157" t="s">
        <v>22</v>
      </c>
      <c r="I197" s="301" t="s">
        <v>17</v>
      </c>
      <c r="J197" s="300"/>
      <c r="K197" s="158" t="s">
        <v>29</v>
      </c>
      <c r="L197" s="158">
        <v>4</v>
      </c>
      <c r="M197" s="299" t="s">
        <v>19</v>
      </c>
      <c r="N197" s="300"/>
      <c r="O197" s="300"/>
      <c r="P197" s="158" t="s">
        <v>18</v>
      </c>
      <c r="Q197" s="159"/>
      <c r="R197" s="144"/>
      <c r="S197" s="144"/>
      <c r="T197" s="144"/>
      <c r="U197" s="144"/>
      <c r="V197" s="144">
        <f t="shared" si="2"/>
        <v>0</v>
      </c>
    </row>
    <row r="198" spans="1:22" ht="24.9" customHeight="1">
      <c r="A198" s="136"/>
      <c r="B198" s="299">
        <v>2018</v>
      </c>
      <c r="C198" s="300"/>
      <c r="D198" s="157" t="s">
        <v>409</v>
      </c>
      <c r="E198" s="301" t="s">
        <v>410</v>
      </c>
      <c r="F198" s="300"/>
      <c r="G198" s="300"/>
      <c r="H198" s="157" t="s">
        <v>22</v>
      </c>
      <c r="I198" s="301" t="s">
        <v>17</v>
      </c>
      <c r="J198" s="300"/>
      <c r="K198" s="158" t="s">
        <v>29</v>
      </c>
      <c r="L198" s="158">
        <v>4</v>
      </c>
      <c r="M198" s="299" t="s">
        <v>19</v>
      </c>
      <c r="N198" s="300"/>
      <c r="O198" s="300"/>
      <c r="P198" s="158" t="s">
        <v>18</v>
      </c>
      <c r="Q198" s="159">
        <v>37000</v>
      </c>
      <c r="R198" s="144"/>
      <c r="S198" s="144"/>
      <c r="T198" s="144"/>
      <c r="U198" s="144"/>
      <c r="V198" s="144">
        <f t="shared" ref="V198:V217" si="3">Q198+R198+S198+T198+U198</f>
        <v>37000</v>
      </c>
    </row>
    <row r="199" spans="1:22" ht="24.9" customHeight="1">
      <c r="A199" s="136"/>
      <c r="B199" s="299">
        <v>2018</v>
      </c>
      <c r="C199" s="300"/>
      <c r="D199" s="157" t="s">
        <v>411</v>
      </c>
      <c r="E199" s="301" t="s">
        <v>412</v>
      </c>
      <c r="F199" s="300"/>
      <c r="G199" s="300"/>
      <c r="H199" s="157" t="s">
        <v>22</v>
      </c>
      <c r="I199" s="301" t="s">
        <v>17</v>
      </c>
      <c r="J199" s="300"/>
      <c r="K199" s="158" t="s">
        <v>29</v>
      </c>
      <c r="L199" s="158">
        <v>4</v>
      </c>
      <c r="M199" s="299" t="s">
        <v>19</v>
      </c>
      <c r="N199" s="300"/>
      <c r="O199" s="300"/>
      <c r="P199" s="158" t="s">
        <v>18</v>
      </c>
      <c r="Q199" s="159"/>
      <c r="R199" s="144"/>
      <c r="S199" s="144"/>
      <c r="T199" s="144"/>
      <c r="U199" s="144"/>
      <c r="V199" s="144">
        <f t="shared" si="3"/>
        <v>0</v>
      </c>
    </row>
    <row r="200" spans="1:22" ht="24.9" customHeight="1">
      <c r="A200" s="136"/>
      <c r="B200" s="299">
        <v>2018</v>
      </c>
      <c r="C200" s="300"/>
      <c r="D200" s="157" t="s">
        <v>413</v>
      </c>
      <c r="E200" s="301" t="s">
        <v>414</v>
      </c>
      <c r="F200" s="300"/>
      <c r="G200" s="300"/>
      <c r="H200" s="157" t="s">
        <v>22</v>
      </c>
      <c r="I200" s="301" t="s">
        <v>17</v>
      </c>
      <c r="J200" s="300"/>
      <c r="K200" s="158" t="s">
        <v>29</v>
      </c>
      <c r="L200" s="158">
        <v>4</v>
      </c>
      <c r="M200" s="299" t="s">
        <v>19</v>
      </c>
      <c r="N200" s="300"/>
      <c r="O200" s="300"/>
      <c r="P200" s="158" t="s">
        <v>18</v>
      </c>
      <c r="Q200" s="159"/>
      <c r="R200" s="144"/>
      <c r="S200" s="144"/>
      <c r="T200" s="144"/>
      <c r="U200" s="144"/>
      <c r="V200" s="144">
        <f t="shared" si="3"/>
        <v>0</v>
      </c>
    </row>
    <row r="201" spans="1:22" ht="24.9" customHeight="1">
      <c r="A201" s="136"/>
      <c r="B201" s="299">
        <v>2018</v>
      </c>
      <c r="C201" s="300"/>
      <c r="D201" s="157" t="s">
        <v>415</v>
      </c>
      <c r="E201" s="301" t="s">
        <v>416</v>
      </c>
      <c r="F201" s="300"/>
      <c r="G201" s="300"/>
      <c r="H201" s="157" t="s">
        <v>22</v>
      </c>
      <c r="I201" s="301" t="s">
        <v>17</v>
      </c>
      <c r="J201" s="300"/>
      <c r="K201" s="158" t="s">
        <v>29</v>
      </c>
      <c r="L201" s="158">
        <v>4</v>
      </c>
      <c r="M201" s="299" t="s">
        <v>19</v>
      </c>
      <c r="N201" s="300"/>
      <c r="O201" s="300"/>
      <c r="P201" s="158" t="s">
        <v>18</v>
      </c>
      <c r="Q201" s="159">
        <v>20000</v>
      </c>
      <c r="R201" s="144"/>
      <c r="S201" s="144"/>
      <c r="T201" s="144"/>
      <c r="U201" s="144"/>
      <c r="V201" s="144">
        <f t="shared" si="3"/>
        <v>20000</v>
      </c>
    </row>
    <row r="202" spans="1:22" ht="24.9" customHeight="1">
      <c r="A202" s="136"/>
      <c r="B202" s="299">
        <v>2018</v>
      </c>
      <c r="C202" s="300"/>
      <c r="D202" s="157" t="s">
        <v>417</v>
      </c>
      <c r="E202" s="301" t="s">
        <v>418</v>
      </c>
      <c r="F202" s="300"/>
      <c r="G202" s="300"/>
      <c r="H202" s="157" t="s">
        <v>22</v>
      </c>
      <c r="I202" s="301" t="s">
        <v>17</v>
      </c>
      <c r="J202" s="300"/>
      <c r="K202" s="158" t="s">
        <v>29</v>
      </c>
      <c r="L202" s="158">
        <v>4</v>
      </c>
      <c r="M202" s="299" t="s">
        <v>19</v>
      </c>
      <c r="N202" s="300"/>
      <c r="O202" s="300"/>
      <c r="P202" s="158" t="s">
        <v>18</v>
      </c>
      <c r="Q202" s="159"/>
      <c r="R202" s="144"/>
      <c r="S202" s="144"/>
      <c r="T202" s="144"/>
      <c r="U202" s="144"/>
      <c r="V202" s="144">
        <f t="shared" si="3"/>
        <v>0</v>
      </c>
    </row>
    <row r="203" spans="1:22" ht="24.9" customHeight="1">
      <c r="A203" s="136"/>
      <c r="B203" s="299">
        <v>2018</v>
      </c>
      <c r="C203" s="300"/>
      <c r="D203" s="157" t="s">
        <v>419</v>
      </c>
      <c r="E203" s="301" t="s">
        <v>420</v>
      </c>
      <c r="F203" s="300"/>
      <c r="G203" s="300"/>
      <c r="H203" s="157" t="s">
        <v>22</v>
      </c>
      <c r="I203" s="301" t="s">
        <v>17</v>
      </c>
      <c r="J203" s="300"/>
      <c r="K203" s="158" t="s">
        <v>29</v>
      </c>
      <c r="L203" s="158">
        <v>4</v>
      </c>
      <c r="M203" s="299" t="s">
        <v>19</v>
      </c>
      <c r="N203" s="300"/>
      <c r="O203" s="300"/>
      <c r="P203" s="158" t="s">
        <v>18</v>
      </c>
      <c r="Q203" s="159"/>
      <c r="R203" s="144"/>
      <c r="S203" s="144"/>
      <c r="T203" s="144"/>
      <c r="U203" s="144"/>
      <c r="V203" s="144">
        <f t="shared" si="3"/>
        <v>0</v>
      </c>
    </row>
    <row r="204" spans="1:22" ht="24.9" customHeight="1">
      <c r="A204" s="136"/>
      <c r="B204" s="299">
        <v>2018</v>
      </c>
      <c r="C204" s="300"/>
      <c r="D204" s="157" t="s">
        <v>421</v>
      </c>
      <c r="E204" s="301" t="s">
        <v>422</v>
      </c>
      <c r="F204" s="300"/>
      <c r="G204" s="300"/>
      <c r="H204" s="157" t="s">
        <v>22</v>
      </c>
      <c r="I204" s="301" t="s">
        <v>17</v>
      </c>
      <c r="J204" s="300"/>
      <c r="K204" s="158" t="s">
        <v>29</v>
      </c>
      <c r="L204" s="158">
        <v>4</v>
      </c>
      <c r="M204" s="299" t="s">
        <v>19</v>
      </c>
      <c r="N204" s="300"/>
      <c r="O204" s="300"/>
      <c r="P204" s="158" t="s">
        <v>18</v>
      </c>
      <c r="Q204" s="159">
        <v>30000</v>
      </c>
      <c r="R204" s="144"/>
      <c r="S204" s="144"/>
      <c r="T204" s="144"/>
      <c r="U204" s="144"/>
      <c r="V204" s="144">
        <f t="shared" si="3"/>
        <v>30000</v>
      </c>
    </row>
    <row r="205" spans="1:22" ht="24.9" customHeight="1">
      <c r="A205" s="136"/>
      <c r="B205" s="299">
        <v>2018</v>
      </c>
      <c r="C205" s="300"/>
      <c r="D205" s="157" t="s">
        <v>423</v>
      </c>
      <c r="E205" s="301" t="s">
        <v>424</v>
      </c>
      <c r="F205" s="300"/>
      <c r="G205" s="300"/>
      <c r="H205" s="157" t="s">
        <v>22</v>
      </c>
      <c r="I205" s="301" t="s">
        <v>17</v>
      </c>
      <c r="J205" s="300"/>
      <c r="K205" s="158" t="s">
        <v>29</v>
      </c>
      <c r="L205" s="158">
        <v>4</v>
      </c>
      <c r="M205" s="299" t="s">
        <v>19</v>
      </c>
      <c r="N205" s="300"/>
      <c r="O205" s="300"/>
      <c r="P205" s="158" t="s">
        <v>18</v>
      </c>
      <c r="Q205" s="159">
        <v>20000</v>
      </c>
      <c r="R205" s="144"/>
      <c r="S205" s="144"/>
      <c r="T205" s="144"/>
      <c r="U205" s="144"/>
      <c r="V205" s="144">
        <f t="shared" si="3"/>
        <v>20000</v>
      </c>
    </row>
    <row r="206" spans="1:22" ht="24.9" customHeight="1">
      <c r="A206" s="136"/>
      <c r="B206" s="299">
        <v>2018</v>
      </c>
      <c r="C206" s="300"/>
      <c r="D206" s="157" t="s">
        <v>425</v>
      </c>
      <c r="E206" s="301" t="s">
        <v>426</v>
      </c>
      <c r="F206" s="300"/>
      <c r="G206" s="300"/>
      <c r="H206" s="157" t="s">
        <v>22</v>
      </c>
      <c r="I206" s="301" t="s">
        <v>17</v>
      </c>
      <c r="J206" s="300"/>
      <c r="K206" s="158" t="s">
        <v>29</v>
      </c>
      <c r="L206" s="158">
        <v>4</v>
      </c>
      <c r="M206" s="299" t="s">
        <v>19</v>
      </c>
      <c r="N206" s="300"/>
      <c r="O206" s="300"/>
      <c r="P206" s="158" t="s">
        <v>18</v>
      </c>
      <c r="Q206" s="159">
        <v>0</v>
      </c>
      <c r="R206" s="144"/>
      <c r="S206" s="144"/>
      <c r="T206" s="144"/>
      <c r="U206" s="144"/>
      <c r="V206" s="144">
        <f t="shared" si="3"/>
        <v>0</v>
      </c>
    </row>
    <row r="207" spans="1:22" ht="24.9" customHeight="1">
      <c r="A207" s="136"/>
      <c r="B207" s="299">
        <v>2018</v>
      </c>
      <c r="C207" s="300"/>
      <c r="D207" s="157" t="s">
        <v>427</v>
      </c>
      <c r="E207" s="301" t="s">
        <v>428</v>
      </c>
      <c r="F207" s="300"/>
      <c r="G207" s="300"/>
      <c r="H207" s="157" t="s">
        <v>22</v>
      </c>
      <c r="I207" s="301" t="s">
        <v>17</v>
      </c>
      <c r="J207" s="300"/>
      <c r="K207" s="158" t="s">
        <v>29</v>
      </c>
      <c r="L207" s="158">
        <v>4</v>
      </c>
      <c r="M207" s="299" t="s">
        <v>19</v>
      </c>
      <c r="N207" s="300"/>
      <c r="O207" s="300"/>
      <c r="P207" s="158" t="s">
        <v>18</v>
      </c>
      <c r="Q207" s="159"/>
      <c r="R207" s="144"/>
      <c r="S207" s="144"/>
      <c r="T207" s="144"/>
      <c r="U207" s="144"/>
      <c r="V207" s="144">
        <f t="shared" si="3"/>
        <v>0</v>
      </c>
    </row>
    <row r="208" spans="1:22" ht="24.9" customHeight="1">
      <c r="A208" s="136"/>
      <c r="B208" s="299">
        <v>2018</v>
      </c>
      <c r="C208" s="300"/>
      <c r="D208" s="157" t="s">
        <v>429</v>
      </c>
      <c r="E208" s="301" t="s">
        <v>430</v>
      </c>
      <c r="F208" s="300"/>
      <c r="G208" s="300"/>
      <c r="H208" s="157" t="s">
        <v>22</v>
      </c>
      <c r="I208" s="301" t="s">
        <v>17</v>
      </c>
      <c r="J208" s="300"/>
      <c r="K208" s="158" t="s">
        <v>29</v>
      </c>
      <c r="L208" s="158">
        <v>4</v>
      </c>
      <c r="M208" s="299" t="s">
        <v>19</v>
      </c>
      <c r="N208" s="300"/>
      <c r="O208" s="300"/>
      <c r="P208" s="158" t="s">
        <v>18</v>
      </c>
      <c r="Q208" s="159">
        <v>30000</v>
      </c>
      <c r="R208" s="144"/>
      <c r="S208" s="144"/>
      <c r="T208" s="144"/>
      <c r="U208" s="144"/>
      <c r="V208" s="144">
        <f t="shared" si="3"/>
        <v>30000</v>
      </c>
    </row>
    <row r="209" spans="1:22" ht="24.9" customHeight="1">
      <c r="A209" s="136"/>
      <c r="B209" s="299">
        <v>2018</v>
      </c>
      <c r="C209" s="300"/>
      <c r="D209" s="157" t="s">
        <v>431</v>
      </c>
      <c r="E209" s="301" t="s">
        <v>432</v>
      </c>
      <c r="F209" s="300"/>
      <c r="G209" s="300"/>
      <c r="H209" s="157" t="s">
        <v>22</v>
      </c>
      <c r="I209" s="301" t="s">
        <v>17</v>
      </c>
      <c r="J209" s="300"/>
      <c r="K209" s="158" t="s">
        <v>29</v>
      </c>
      <c r="L209" s="158">
        <v>4</v>
      </c>
      <c r="M209" s="299" t="s">
        <v>19</v>
      </c>
      <c r="N209" s="300"/>
      <c r="O209" s="300"/>
      <c r="P209" s="158" t="s">
        <v>18</v>
      </c>
      <c r="Q209" s="159">
        <v>0</v>
      </c>
      <c r="R209" s="144"/>
      <c r="S209" s="144"/>
      <c r="T209" s="144"/>
      <c r="U209" s="144"/>
      <c r="V209" s="144">
        <f t="shared" si="3"/>
        <v>0</v>
      </c>
    </row>
    <row r="210" spans="1:22" ht="24.9" customHeight="1">
      <c r="A210" s="136"/>
      <c r="B210" s="299">
        <v>2018</v>
      </c>
      <c r="C210" s="300"/>
      <c r="D210" s="157" t="s">
        <v>433</v>
      </c>
      <c r="E210" s="301" t="s">
        <v>434</v>
      </c>
      <c r="F210" s="300"/>
      <c r="G210" s="300"/>
      <c r="H210" s="157" t="s">
        <v>22</v>
      </c>
      <c r="I210" s="301" t="s">
        <v>17</v>
      </c>
      <c r="J210" s="300"/>
      <c r="K210" s="158" t="s">
        <v>29</v>
      </c>
      <c r="L210" s="158">
        <v>4</v>
      </c>
      <c r="M210" s="299" t="s">
        <v>19</v>
      </c>
      <c r="N210" s="300"/>
      <c r="O210" s="300"/>
      <c r="P210" s="158" t="s">
        <v>18</v>
      </c>
      <c r="Q210" s="159">
        <v>80000</v>
      </c>
      <c r="R210" s="144"/>
      <c r="S210" s="144"/>
      <c r="T210" s="144"/>
      <c r="U210" s="144"/>
      <c r="V210" s="144">
        <f t="shared" si="3"/>
        <v>80000</v>
      </c>
    </row>
    <row r="211" spans="1:22" ht="24.9" customHeight="1">
      <c r="A211" s="136"/>
      <c r="B211" s="299">
        <v>2018</v>
      </c>
      <c r="C211" s="300"/>
      <c r="D211" s="157" t="s">
        <v>435</v>
      </c>
      <c r="E211" s="301" t="s">
        <v>436</v>
      </c>
      <c r="F211" s="300"/>
      <c r="G211" s="300"/>
      <c r="H211" s="157" t="s">
        <v>22</v>
      </c>
      <c r="I211" s="301" t="s">
        <v>17</v>
      </c>
      <c r="J211" s="300"/>
      <c r="K211" s="158" t="s">
        <v>29</v>
      </c>
      <c r="L211" s="158">
        <v>4</v>
      </c>
      <c r="M211" s="299" t="s">
        <v>19</v>
      </c>
      <c r="N211" s="300"/>
      <c r="O211" s="300"/>
      <c r="P211" s="158" t="s">
        <v>18</v>
      </c>
      <c r="Q211" s="159">
        <v>50000</v>
      </c>
      <c r="R211" s="144"/>
      <c r="S211" s="144"/>
      <c r="T211" s="144"/>
      <c r="U211" s="144"/>
      <c r="V211" s="144">
        <f t="shared" si="3"/>
        <v>50000</v>
      </c>
    </row>
    <row r="212" spans="1:22" ht="24.9" customHeight="1">
      <c r="A212" s="136"/>
      <c r="B212" s="299">
        <v>2018</v>
      </c>
      <c r="C212" s="300"/>
      <c r="D212" s="157" t="s">
        <v>437</v>
      </c>
      <c r="E212" s="301" t="s">
        <v>438</v>
      </c>
      <c r="F212" s="300"/>
      <c r="G212" s="300"/>
      <c r="H212" s="157" t="s">
        <v>22</v>
      </c>
      <c r="I212" s="301" t="s">
        <v>17</v>
      </c>
      <c r="J212" s="300"/>
      <c r="K212" s="158" t="s">
        <v>29</v>
      </c>
      <c r="L212" s="158">
        <v>4</v>
      </c>
      <c r="M212" s="299" t="s">
        <v>19</v>
      </c>
      <c r="N212" s="300"/>
      <c r="O212" s="300"/>
      <c r="P212" s="158" t="s">
        <v>18</v>
      </c>
      <c r="Q212" s="159"/>
      <c r="R212" s="144"/>
      <c r="S212" s="144"/>
      <c r="T212" s="144"/>
      <c r="U212" s="144"/>
      <c r="V212" s="144">
        <f t="shared" si="3"/>
        <v>0</v>
      </c>
    </row>
    <row r="213" spans="1:22" ht="24.9" customHeight="1">
      <c r="A213" s="136"/>
      <c r="B213" s="299">
        <v>2018</v>
      </c>
      <c r="C213" s="300"/>
      <c r="D213" s="157" t="s">
        <v>439</v>
      </c>
      <c r="E213" s="301" t="s">
        <v>440</v>
      </c>
      <c r="F213" s="300"/>
      <c r="G213" s="300"/>
      <c r="H213" s="157" t="s">
        <v>22</v>
      </c>
      <c r="I213" s="301" t="s">
        <v>17</v>
      </c>
      <c r="J213" s="300"/>
      <c r="K213" s="158" t="s">
        <v>29</v>
      </c>
      <c r="L213" s="158">
        <v>4</v>
      </c>
      <c r="M213" s="299" t="s">
        <v>19</v>
      </c>
      <c r="N213" s="300"/>
      <c r="O213" s="300"/>
      <c r="P213" s="158" t="s">
        <v>18</v>
      </c>
      <c r="Q213" s="159"/>
      <c r="R213" s="144"/>
      <c r="S213" s="144"/>
      <c r="T213" s="144"/>
      <c r="U213" s="144"/>
      <c r="V213" s="144">
        <f t="shared" si="3"/>
        <v>0</v>
      </c>
    </row>
    <row r="214" spans="1:22" s="149" customFormat="1" ht="24.9" customHeight="1">
      <c r="A214" s="150"/>
      <c r="B214" s="305">
        <v>2018</v>
      </c>
      <c r="C214" s="306"/>
      <c r="D214" s="146" t="s">
        <v>441</v>
      </c>
      <c r="E214" s="307" t="s">
        <v>442</v>
      </c>
      <c r="F214" s="306"/>
      <c r="G214" s="306"/>
      <c r="H214" s="146" t="s">
        <v>22</v>
      </c>
      <c r="I214" s="307" t="s">
        <v>17</v>
      </c>
      <c r="J214" s="306"/>
      <c r="K214" s="147" t="s">
        <v>18</v>
      </c>
      <c r="L214" s="147">
        <v>1</v>
      </c>
      <c r="M214" s="305" t="s">
        <v>19</v>
      </c>
      <c r="N214" s="306"/>
      <c r="O214" s="306"/>
      <c r="P214" s="147" t="s">
        <v>18</v>
      </c>
      <c r="Q214" s="148"/>
      <c r="R214" s="148"/>
      <c r="S214" s="148"/>
      <c r="T214" s="148"/>
      <c r="U214" s="148"/>
      <c r="V214" s="148">
        <f t="shared" si="3"/>
        <v>0</v>
      </c>
    </row>
    <row r="215" spans="1:22" s="149" customFormat="1" ht="24.9" customHeight="1">
      <c r="A215" s="150"/>
      <c r="B215" s="305">
        <v>2018</v>
      </c>
      <c r="C215" s="306"/>
      <c r="D215" s="146" t="s">
        <v>443</v>
      </c>
      <c r="E215" s="307" t="s">
        <v>442</v>
      </c>
      <c r="F215" s="306"/>
      <c r="G215" s="306"/>
      <c r="H215" s="146" t="s">
        <v>22</v>
      </c>
      <c r="I215" s="307" t="s">
        <v>17</v>
      </c>
      <c r="J215" s="306"/>
      <c r="K215" s="147" t="s">
        <v>18</v>
      </c>
      <c r="L215" s="147">
        <v>2</v>
      </c>
      <c r="M215" s="305" t="s">
        <v>19</v>
      </c>
      <c r="N215" s="306"/>
      <c r="O215" s="306"/>
      <c r="P215" s="147" t="s">
        <v>18</v>
      </c>
      <c r="Q215" s="148"/>
      <c r="R215" s="148"/>
      <c r="S215" s="148"/>
      <c r="T215" s="148"/>
      <c r="U215" s="148"/>
      <c r="V215" s="148">
        <f t="shared" si="3"/>
        <v>0</v>
      </c>
    </row>
    <row r="216" spans="1:22" s="156" customFormat="1" ht="24.9" customHeight="1">
      <c r="A216" s="152"/>
      <c r="B216" s="308">
        <v>2018</v>
      </c>
      <c r="C216" s="309"/>
      <c r="D216" s="153" t="s">
        <v>444</v>
      </c>
      <c r="E216" s="310" t="s">
        <v>442</v>
      </c>
      <c r="F216" s="309"/>
      <c r="G216" s="309"/>
      <c r="H216" s="153" t="s">
        <v>22</v>
      </c>
      <c r="I216" s="310" t="s">
        <v>17</v>
      </c>
      <c r="J216" s="309"/>
      <c r="K216" s="154" t="s">
        <v>18</v>
      </c>
      <c r="L216" s="154">
        <v>3</v>
      </c>
      <c r="M216" s="308" t="s">
        <v>19</v>
      </c>
      <c r="N216" s="309"/>
      <c r="O216" s="309"/>
      <c r="P216" s="154" t="s">
        <v>18</v>
      </c>
      <c r="Q216" s="155"/>
      <c r="R216" s="155"/>
      <c r="S216" s="155"/>
      <c r="T216" s="155"/>
      <c r="U216" s="155"/>
      <c r="V216" s="155">
        <f t="shared" si="3"/>
        <v>0</v>
      </c>
    </row>
    <row r="217" spans="1:22" ht="24.9" customHeight="1">
      <c r="A217" s="136"/>
      <c r="B217" s="299">
        <v>2018</v>
      </c>
      <c r="C217" s="300"/>
      <c r="D217" s="157" t="s">
        <v>445</v>
      </c>
      <c r="E217" s="301" t="s">
        <v>446</v>
      </c>
      <c r="F217" s="300"/>
      <c r="G217" s="300"/>
      <c r="H217" s="157" t="s">
        <v>22</v>
      </c>
      <c r="I217" s="301" t="s">
        <v>17</v>
      </c>
      <c r="J217" s="300"/>
      <c r="K217" s="158" t="s">
        <v>29</v>
      </c>
      <c r="L217" s="158">
        <v>4</v>
      </c>
      <c r="M217" s="299" t="s">
        <v>19</v>
      </c>
      <c r="N217" s="300"/>
      <c r="O217" s="300"/>
      <c r="P217" s="158" t="s">
        <v>18</v>
      </c>
      <c r="Q217" s="163"/>
      <c r="R217" s="164"/>
      <c r="S217" s="164"/>
      <c r="T217" s="164"/>
      <c r="U217" s="164"/>
      <c r="V217" s="164">
        <f t="shared" si="3"/>
        <v>0</v>
      </c>
    </row>
    <row r="218" spans="1:22" s="169" customFormat="1" ht="24.9" customHeight="1" thickBot="1">
      <c r="A218" s="165"/>
      <c r="B218" s="302"/>
      <c r="C218" s="303"/>
      <c r="D218" s="166"/>
      <c r="E218" s="304" t="s">
        <v>447</v>
      </c>
      <c r="F218" s="303"/>
      <c r="G218" s="303"/>
      <c r="H218" s="166"/>
      <c r="I218" s="304"/>
      <c r="J218" s="303"/>
      <c r="K218" s="137"/>
      <c r="L218" s="137"/>
      <c r="M218" s="302"/>
      <c r="N218" s="303"/>
      <c r="O218" s="303"/>
      <c r="P218" s="137"/>
      <c r="Q218" s="167">
        <f t="shared" ref="Q218:V218" si="4">Q178+Q3+Q214</f>
        <v>517000</v>
      </c>
      <c r="R218" s="167">
        <f t="shared" si="4"/>
        <v>911868</v>
      </c>
      <c r="S218" s="167">
        <f t="shared" si="4"/>
        <v>258365.87</v>
      </c>
      <c r="T218" s="167">
        <f t="shared" si="4"/>
        <v>4662.4399999999996</v>
      </c>
      <c r="U218" s="167">
        <f t="shared" si="4"/>
        <v>13119.95</v>
      </c>
      <c r="V218" s="168">
        <f t="shared" si="4"/>
        <v>1705016.26</v>
      </c>
    </row>
    <row r="219" spans="1:22" ht="24.9" customHeight="1" thickTop="1"/>
  </sheetData>
  <autoFilter ref="A1:X219">
    <filterColumn colId="1" showButton="0"/>
    <filterColumn colId="4" showButton="0"/>
    <filterColumn colId="5" showButton="0"/>
    <filterColumn colId="8" showButton="0"/>
    <filterColumn colId="12" showButton="0"/>
    <filterColumn colId="13" showButton="0"/>
  </autoFilter>
  <mergeCells count="871">
    <mergeCell ref="B1:C1"/>
    <mergeCell ref="E1:G1"/>
    <mergeCell ref="I1:J1"/>
    <mergeCell ref="M1:O1"/>
    <mergeCell ref="B2:C2"/>
    <mergeCell ref="E2:G2"/>
    <mergeCell ref="I2:J2"/>
    <mergeCell ref="M2:O2"/>
    <mergeCell ref="B5:C5"/>
    <mergeCell ref="E5:G5"/>
    <mergeCell ref="I5:J5"/>
    <mergeCell ref="M5:O5"/>
    <mergeCell ref="B6:C6"/>
    <mergeCell ref="E6:G6"/>
    <mergeCell ref="I6:J6"/>
    <mergeCell ref="M6:O6"/>
    <mergeCell ref="B3:C3"/>
    <mergeCell ref="E3:G3"/>
    <mergeCell ref="I3:J3"/>
    <mergeCell ref="M3:O3"/>
    <mergeCell ref="B4:C4"/>
    <mergeCell ref="E4:G4"/>
    <mergeCell ref="I4:J4"/>
    <mergeCell ref="M4:O4"/>
    <mergeCell ref="B9:C9"/>
    <mergeCell ref="E9:G9"/>
    <mergeCell ref="I9:J9"/>
    <mergeCell ref="M9:O9"/>
    <mergeCell ref="B10:C10"/>
    <mergeCell ref="E10:G10"/>
    <mergeCell ref="I10:J10"/>
    <mergeCell ref="M10:O10"/>
    <mergeCell ref="B7:C7"/>
    <mergeCell ref="E7:G7"/>
    <mergeCell ref="I7:J7"/>
    <mergeCell ref="M7:O7"/>
    <mergeCell ref="B8:C8"/>
    <mergeCell ref="E8:G8"/>
    <mergeCell ref="I8:J8"/>
    <mergeCell ref="M8:O8"/>
    <mergeCell ref="B13:C13"/>
    <mergeCell ref="E13:G13"/>
    <mergeCell ref="I13:J13"/>
    <mergeCell ref="M13:O13"/>
    <mergeCell ref="B14:C14"/>
    <mergeCell ref="E14:G14"/>
    <mergeCell ref="I14:J14"/>
    <mergeCell ref="M14:O14"/>
    <mergeCell ref="B11:C11"/>
    <mergeCell ref="E11:G11"/>
    <mergeCell ref="I11:J11"/>
    <mergeCell ref="M11:O11"/>
    <mergeCell ref="B12:C12"/>
    <mergeCell ref="E12:G12"/>
    <mergeCell ref="I12:J12"/>
    <mergeCell ref="M12:O12"/>
    <mergeCell ref="B17:C17"/>
    <mergeCell ref="E17:G17"/>
    <mergeCell ref="I17:J17"/>
    <mergeCell ref="M17:O17"/>
    <mergeCell ref="B18:C18"/>
    <mergeCell ref="E18:G18"/>
    <mergeCell ref="I18:J18"/>
    <mergeCell ref="M18:O18"/>
    <mergeCell ref="B15:C15"/>
    <mergeCell ref="E15:G15"/>
    <mergeCell ref="I15:J15"/>
    <mergeCell ref="M15:O15"/>
    <mergeCell ref="B16:C16"/>
    <mergeCell ref="E16:G16"/>
    <mergeCell ref="I16:J16"/>
    <mergeCell ref="M16:O16"/>
    <mergeCell ref="B21:C21"/>
    <mergeCell ref="E21:G21"/>
    <mergeCell ref="I21:J21"/>
    <mergeCell ref="M21:O21"/>
    <mergeCell ref="B22:C22"/>
    <mergeCell ref="E22:G22"/>
    <mergeCell ref="I22:J22"/>
    <mergeCell ref="M22:O22"/>
    <mergeCell ref="B19:C19"/>
    <mergeCell ref="E19:G19"/>
    <mergeCell ref="I19:J19"/>
    <mergeCell ref="M19:O19"/>
    <mergeCell ref="B20:C20"/>
    <mergeCell ref="E20:G20"/>
    <mergeCell ref="I20:J20"/>
    <mergeCell ref="M20:O20"/>
    <mergeCell ref="B25:C25"/>
    <mergeCell ref="E25:G25"/>
    <mergeCell ref="I25:J25"/>
    <mergeCell ref="M25:O25"/>
    <mergeCell ref="B26:C26"/>
    <mergeCell ref="E26:G26"/>
    <mergeCell ref="I26:J26"/>
    <mergeCell ref="M26:O26"/>
    <mergeCell ref="B23:C23"/>
    <mergeCell ref="E23:G23"/>
    <mergeCell ref="I23:J23"/>
    <mergeCell ref="M23:O23"/>
    <mergeCell ref="B24:C24"/>
    <mergeCell ref="E24:G24"/>
    <mergeCell ref="I24:J24"/>
    <mergeCell ref="M24:O24"/>
    <mergeCell ref="B29:C29"/>
    <mergeCell ref="E29:G29"/>
    <mergeCell ref="I29:J29"/>
    <mergeCell ref="M29:O29"/>
    <mergeCell ref="B30:C30"/>
    <mergeCell ref="E30:G30"/>
    <mergeCell ref="I30:J30"/>
    <mergeCell ref="M30:O30"/>
    <mergeCell ref="B27:C27"/>
    <mergeCell ref="E27:G27"/>
    <mergeCell ref="I27:J27"/>
    <mergeCell ref="M27:O27"/>
    <mergeCell ref="B28:C28"/>
    <mergeCell ref="E28:G28"/>
    <mergeCell ref="I28:J28"/>
    <mergeCell ref="M28:O28"/>
    <mergeCell ref="B33:C33"/>
    <mergeCell ref="E33:G33"/>
    <mergeCell ref="I33:J33"/>
    <mergeCell ref="M33:O33"/>
    <mergeCell ref="B34:C34"/>
    <mergeCell ref="E34:G34"/>
    <mergeCell ref="I34:J34"/>
    <mergeCell ref="M34:O34"/>
    <mergeCell ref="B31:C31"/>
    <mergeCell ref="E31:G31"/>
    <mergeCell ref="I31:J31"/>
    <mergeCell ref="M31:O31"/>
    <mergeCell ref="B32:C32"/>
    <mergeCell ref="E32:G32"/>
    <mergeCell ref="I32:J32"/>
    <mergeCell ref="M32:O32"/>
    <mergeCell ref="B37:C37"/>
    <mergeCell ref="E37:G37"/>
    <mergeCell ref="I37:J37"/>
    <mergeCell ref="M37:O37"/>
    <mergeCell ref="B38:C38"/>
    <mergeCell ref="E38:G38"/>
    <mergeCell ref="I38:J38"/>
    <mergeCell ref="M38:O38"/>
    <mergeCell ref="B35:C35"/>
    <mergeCell ref="E35:G35"/>
    <mergeCell ref="I35:J35"/>
    <mergeCell ref="M35:O35"/>
    <mergeCell ref="B36:C36"/>
    <mergeCell ref="E36:G36"/>
    <mergeCell ref="I36:J36"/>
    <mergeCell ref="M36:O36"/>
    <mergeCell ref="B41:C41"/>
    <mergeCell ref="E41:G41"/>
    <mergeCell ref="I41:J41"/>
    <mergeCell ref="M41:O41"/>
    <mergeCell ref="B42:C42"/>
    <mergeCell ref="E42:G42"/>
    <mergeCell ref="I42:J42"/>
    <mergeCell ref="M42:O42"/>
    <mergeCell ref="B39:C39"/>
    <mergeCell ref="E39:G39"/>
    <mergeCell ref="I39:J39"/>
    <mergeCell ref="M39:O39"/>
    <mergeCell ref="B40:C40"/>
    <mergeCell ref="E40:G40"/>
    <mergeCell ref="I40:J40"/>
    <mergeCell ref="M40:O40"/>
    <mergeCell ref="B45:C45"/>
    <mergeCell ref="E45:G45"/>
    <mergeCell ref="I45:J45"/>
    <mergeCell ref="M45:O45"/>
    <mergeCell ref="B46:C46"/>
    <mergeCell ref="E46:G46"/>
    <mergeCell ref="I46:J46"/>
    <mergeCell ref="M46:O46"/>
    <mergeCell ref="B43:C43"/>
    <mergeCell ref="E43:G43"/>
    <mergeCell ref="I43:J43"/>
    <mergeCell ref="M43:O43"/>
    <mergeCell ref="B44:C44"/>
    <mergeCell ref="E44:G44"/>
    <mergeCell ref="I44:J44"/>
    <mergeCell ref="M44:O44"/>
    <mergeCell ref="B49:C49"/>
    <mergeCell ref="E49:G49"/>
    <mergeCell ref="I49:J49"/>
    <mergeCell ref="M49:O49"/>
    <mergeCell ref="B50:C50"/>
    <mergeCell ref="E50:G50"/>
    <mergeCell ref="I50:J50"/>
    <mergeCell ref="M50:O50"/>
    <mergeCell ref="B47:C47"/>
    <mergeCell ref="E47:G47"/>
    <mergeCell ref="I47:J47"/>
    <mergeCell ref="M47:O47"/>
    <mergeCell ref="B48:C48"/>
    <mergeCell ref="E48:G48"/>
    <mergeCell ref="I48:J48"/>
    <mergeCell ref="M48:O48"/>
    <mergeCell ref="B53:C53"/>
    <mergeCell ref="E53:G53"/>
    <mergeCell ref="I53:J53"/>
    <mergeCell ref="M53:O53"/>
    <mergeCell ref="B54:C54"/>
    <mergeCell ref="E54:G54"/>
    <mergeCell ref="I54:J54"/>
    <mergeCell ref="M54:O54"/>
    <mergeCell ref="B51:C51"/>
    <mergeCell ref="E51:G51"/>
    <mergeCell ref="I51:J51"/>
    <mergeCell ref="M51:O51"/>
    <mergeCell ref="B52:C52"/>
    <mergeCell ref="E52:G52"/>
    <mergeCell ref="I52:J52"/>
    <mergeCell ref="M52:O52"/>
    <mergeCell ref="B57:C57"/>
    <mergeCell ref="E57:G57"/>
    <mergeCell ref="I57:J57"/>
    <mergeCell ref="M57:O57"/>
    <mergeCell ref="B58:C58"/>
    <mergeCell ref="E58:G58"/>
    <mergeCell ref="I58:J58"/>
    <mergeCell ref="M58:O58"/>
    <mergeCell ref="B55:C55"/>
    <mergeCell ref="E55:G55"/>
    <mergeCell ref="I55:J55"/>
    <mergeCell ref="M55:O55"/>
    <mergeCell ref="B56:C56"/>
    <mergeCell ref="E56:G56"/>
    <mergeCell ref="I56:J56"/>
    <mergeCell ref="M56:O56"/>
    <mergeCell ref="B61:C61"/>
    <mergeCell ref="E61:G61"/>
    <mergeCell ref="I61:J61"/>
    <mergeCell ref="M61:O61"/>
    <mergeCell ref="B62:C62"/>
    <mergeCell ref="E62:G62"/>
    <mergeCell ref="I62:J62"/>
    <mergeCell ref="M62:O62"/>
    <mergeCell ref="B59:C59"/>
    <mergeCell ref="E59:G59"/>
    <mergeCell ref="I59:J59"/>
    <mergeCell ref="M59:O59"/>
    <mergeCell ref="B60:C60"/>
    <mergeCell ref="E60:G60"/>
    <mergeCell ref="I60:J60"/>
    <mergeCell ref="M60:O60"/>
    <mergeCell ref="B65:C65"/>
    <mergeCell ref="E65:G65"/>
    <mergeCell ref="I65:J65"/>
    <mergeCell ref="M65:O65"/>
    <mergeCell ref="B66:C66"/>
    <mergeCell ref="E66:G66"/>
    <mergeCell ref="I66:J66"/>
    <mergeCell ref="M66:O66"/>
    <mergeCell ref="B63:C63"/>
    <mergeCell ref="E63:G63"/>
    <mergeCell ref="I63:J63"/>
    <mergeCell ref="M63:O63"/>
    <mergeCell ref="B64:C64"/>
    <mergeCell ref="E64:G64"/>
    <mergeCell ref="I64:J64"/>
    <mergeCell ref="M64:O64"/>
    <mergeCell ref="B69:C69"/>
    <mergeCell ref="E69:G69"/>
    <mergeCell ref="I69:J69"/>
    <mergeCell ref="M69:O69"/>
    <mergeCell ref="B70:C70"/>
    <mergeCell ref="E70:G70"/>
    <mergeCell ref="I70:J70"/>
    <mergeCell ref="M70:O70"/>
    <mergeCell ref="B67:C67"/>
    <mergeCell ref="E67:G67"/>
    <mergeCell ref="I67:J67"/>
    <mergeCell ref="M67:O67"/>
    <mergeCell ref="B68:C68"/>
    <mergeCell ref="E68:G68"/>
    <mergeCell ref="I68:J68"/>
    <mergeCell ref="M68:O68"/>
    <mergeCell ref="B73:C73"/>
    <mergeCell ref="E73:G73"/>
    <mergeCell ref="I73:J73"/>
    <mergeCell ref="M73:O73"/>
    <mergeCell ref="B74:C74"/>
    <mergeCell ref="E74:G74"/>
    <mergeCell ref="I74:J74"/>
    <mergeCell ref="M74:O74"/>
    <mergeCell ref="B71:C71"/>
    <mergeCell ref="E71:G71"/>
    <mergeCell ref="I71:J71"/>
    <mergeCell ref="M71:O71"/>
    <mergeCell ref="B72:C72"/>
    <mergeCell ref="E72:G72"/>
    <mergeCell ref="I72:J72"/>
    <mergeCell ref="M72:O72"/>
    <mergeCell ref="B77:C77"/>
    <mergeCell ref="E77:G77"/>
    <mergeCell ref="I77:J77"/>
    <mergeCell ref="M77:O77"/>
    <mergeCell ref="B78:C78"/>
    <mergeCell ref="E78:G78"/>
    <mergeCell ref="I78:J78"/>
    <mergeCell ref="M78:O78"/>
    <mergeCell ref="B75:C75"/>
    <mergeCell ref="E75:G75"/>
    <mergeCell ref="I75:J75"/>
    <mergeCell ref="M75:O75"/>
    <mergeCell ref="B76:C76"/>
    <mergeCell ref="E76:G76"/>
    <mergeCell ref="I76:J76"/>
    <mergeCell ref="M76:O76"/>
    <mergeCell ref="B81:C81"/>
    <mergeCell ref="E81:G81"/>
    <mergeCell ref="I81:J81"/>
    <mergeCell ref="M81:O81"/>
    <mergeCell ref="B82:C82"/>
    <mergeCell ref="E82:G82"/>
    <mergeCell ref="I82:J82"/>
    <mergeCell ref="M82:O82"/>
    <mergeCell ref="B79:C79"/>
    <mergeCell ref="E79:G79"/>
    <mergeCell ref="I79:J79"/>
    <mergeCell ref="M79:O79"/>
    <mergeCell ref="B80:C80"/>
    <mergeCell ref="E80:G80"/>
    <mergeCell ref="I80:J80"/>
    <mergeCell ref="M80:O80"/>
    <mergeCell ref="B85:C85"/>
    <mergeCell ref="E85:G85"/>
    <mergeCell ref="I85:J85"/>
    <mergeCell ref="M85:O85"/>
    <mergeCell ref="B86:C86"/>
    <mergeCell ref="E86:G86"/>
    <mergeCell ref="I86:J86"/>
    <mergeCell ref="M86:O86"/>
    <mergeCell ref="B83:C83"/>
    <mergeCell ref="E83:G83"/>
    <mergeCell ref="I83:J83"/>
    <mergeCell ref="M83:O83"/>
    <mergeCell ref="B84:C84"/>
    <mergeCell ref="E84:G84"/>
    <mergeCell ref="I84:J84"/>
    <mergeCell ref="M84:O84"/>
    <mergeCell ref="B89:C89"/>
    <mergeCell ref="E89:G89"/>
    <mergeCell ref="I89:J89"/>
    <mergeCell ref="M89:O89"/>
    <mergeCell ref="B90:C90"/>
    <mergeCell ref="E90:G90"/>
    <mergeCell ref="I90:J90"/>
    <mergeCell ref="M90:O90"/>
    <mergeCell ref="B87:C87"/>
    <mergeCell ref="E87:G87"/>
    <mergeCell ref="I87:J87"/>
    <mergeCell ref="M87:O87"/>
    <mergeCell ref="B88:C88"/>
    <mergeCell ref="E88:G88"/>
    <mergeCell ref="I88:J88"/>
    <mergeCell ref="M88:O88"/>
    <mergeCell ref="B93:C93"/>
    <mergeCell ref="E93:G93"/>
    <mergeCell ref="I93:J93"/>
    <mergeCell ref="M93:O93"/>
    <mergeCell ref="B94:C94"/>
    <mergeCell ref="E94:G94"/>
    <mergeCell ref="I94:J94"/>
    <mergeCell ref="M94:O94"/>
    <mergeCell ref="B91:C91"/>
    <mergeCell ref="E91:G91"/>
    <mergeCell ref="I91:J91"/>
    <mergeCell ref="M91:O91"/>
    <mergeCell ref="B92:C92"/>
    <mergeCell ref="E92:G92"/>
    <mergeCell ref="I92:J92"/>
    <mergeCell ref="M92:O92"/>
    <mergeCell ref="B97:C97"/>
    <mergeCell ref="E97:G97"/>
    <mergeCell ref="I97:J97"/>
    <mergeCell ref="M97:O97"/>
    <mergeCell ref="B98:C98"/>
    <mergeCell ref="E98:G98"/>
    <mergeCell ref="I98:J98"/>
    <mergeCell ref="M98:O98"/>
    <mergeCell ref="B95:C95"/>
    <mergeCell ref="E95:G95"/>
    <mergeCell ref="I95:J95"/>
    <mergeCell ref="M95:O95"/>
    <mergeCell ref="B96:C96"/>
    <mergeCell ref="E96:G96"/>
    <mergeCell ref="I96:J96"/>
    <mergeCell ref="M96:O96"/>
    <mergeCell ref="B101:C101"/>
    <mergeCell ref="E101:G101"/>
    <mergeCell ref="I101:J101"/>
    <mergeCell ref="M101:O101"/>
    <mergeCell ref="B102:C102"/>
    <mergeCell ref="E102:G102"/>
    <mergeCell ref="I102:J102"/>
    <mergeCell ref="M102:O102"/>
    <mergeCell ref="B99:C99"/>
    <mergeCell ref="E99:G99"/>
    <mergeCell ref="I99:J99"/>
    <mergeCell ref="M99:O99"/>
    <mergeCell ref="B100:C100"/>
    <mergeCell ref="E100:G100"/>
    <mergeCell ref="I100:J100"/>
    <mergeCell ref="B105:C105"/>
    <mergeCell ref="E105:G105"/>
    <mergeCell ref="I105:J105"/>
    <mergeCell ref="M105:O105"/>
    <mergeCell ref="B106:C106"/>
    <mergeCell ref="E106:G106"/>
    <mergeCell ref="I106:J106"/>
    <mergeCell ref="M106:O106"/>
    <mergeCell ref="B103:C103"/>
    <mergeCell ref="E103:G103"/>
    <mergeCell ref="I103:J103"/>
    <mergeCell ref="M103:O103"/>
    <mergeCell ref="B104:C104"/>
    <mergeCell ref="E104:G104"/>
    <mergeCell ref="I104:J104"/>
    <mergeCell ref="M104:O104"/>
    <mergeCell ref="B109:C109"/>
    <mergeCell ref="E109:G109"/>
    <mergeCell ref="I109:J109"/>
    <mergeCell ref="M109:O109"/>
    <mergeCell ref="B110:C110"/>
    <mergeCell ref="E110:G110"/>
    <mergeCell ref="I110:J110"/>
    <mergeCell ref="M110:O110"/>
    <mergeCell ref="B107:C107"/>
    <mergeCell ref="E107:G107"/>
    <mergeCell ref="I107:J107"/>
    <mergeCell ref="M107:O107"/>
    <mergeCell ref="B108:C108"/>
    <mergeCell ref="E108:G108"/>
    <mergeCell ref="I108:J108"/>
    <mergeCell ref="M108:O108"/>
    <mergeCell ref="B113:C113"/>
    <mergeCell ref="E113:G113"/>
    <mergeCell ref="I113:J113"/>
    <mergeCell ref="M113:O113"/>
    <mergeCell ref="B114:C114"/>
    <mergeCell ref="E114:G114"/>
    <mergeCell ref="I114:J114"/>
    <mergeCell ref="M114:O114"/>
    <mergeCell ref="B111:C111"/>
    <mergeCell ref="E111:G111"/>
    <mergeCell ref="I111:J111"/>
    <mergeCell ref="M111:O111"/>
    <mergeCell ref="B112:C112"/>
    <mergeCell ref="E112:G112"/>
    <mergeCell ref="I112:J112"/>
    <mergeCell ref="M112:O112"/>
    <mergeCell ref="B117:C117"/>
    <mergeCell ref="E117:G117"/>
    <mergeCell ref="I117:J117"/>
    <mergeCell ref="M117:O117"/>
    <mergeCell ref="B118:C118"/>
    <mergeCell ref="E118:G118"/>
    <mergeCell ref="I118:J118"/>
    <mergeCell ref="M118:O118"/>
    <mergeCell ref="B115:C115"/>
    <mergeCell ref="E115:G115"/>
    <mergeCell ref="I115:J115"/>
    <mergeCell ref="M115:O115"/>
    <mergeCell ref="B116:C116"/>
    <mergeCell ref="E116:G116"/>
    <mergeCell ref="I116:J116"/>
    <mergeCell ref="M116:O116"/>
    <mergeCell ref="B121:C121"/>
    <mergeCell ref="E121:G121"/>
    <mergeCell ref="I121:J121"/>
    <mergeCell ref="M121:O121"/>
    <mergeCell ref="B122:C122"/>
    <mergeCell ref="E122:G122"/>
    <mergeCell ref="I122:J122"/>
    <mergeCell ref="M122:O122"/>
    <mergeCell ref="B119:C119"/>
    <mergeCell ref="E119:G119"/>
    <mergeCell ref="I119:J119"/>
    <mergeCell ref="M119:O119"/>
    <mergeCell ref="B120:C120"/>
    <mergeCell ref="E120:G120"/>
    <mergeCell ref="I120:J120"/>
    <mergeCell ref="M120:O120"/>
    <mergeCell ref="B125:C125"/>
    <mergeCell ref="E125:G125"/>
    <mergeCell ref="I125:J125"/>
    <mergeCell ref="M125:O125"/>
    <mergeCell ref="B126:C126"/>
    <mergeCell ref="E126:G126"/>
    <mergeCell ref="I126:J126"/>
    <mergeCell ref="M126:O126"/>
    <mergeCell ref="B123:C123"/>
    <mergeCell ref="E123:G123"/>
    <mergeCell ref="I123:J123"/>
    <mergeCell ref="M123:O123"/>
    <mergeCell ref="B124:C124"/>
    <mergeCell ref="E124:G124"/>
    <mergeCell ref="I124:J124"/>
    <mergeCell ref="M124:O124"/>
    <mergeCell ref="B129:C129"/>
    <mergeCell ref="E129:G129"/>
    <mergeCell ref="I129:J129"/>
    <mergeCell ref="M129:O129"/>
    <mergeCell ref="B130:C130"/>
    <mergeCell ref="E130:G130"/>
    <mergeCell ref="I130:J130"/>
    <mergeCell ref="M130:O130"/>
    <mergeCell ref="B127:C127"/>
    <mergeCell ref="E127:G127"/>
    <mergeCell ref="I127:J127"/>
    <mergeCell ref="M127:O127"/>
    <mergeCell ref="B128:C128"/>
    <mergeCell ref="E128:G128"/>
    <mergeCell ref="I128:J128"/>
    <mergeCell ref="M128:O128"/>
    <mergeCell ref="B133:C133"/>
    <mergeCell ref="E133:G133"/>
    <mergeCell ref="I133:J133"/>
    <mergeCell ref="M133:O133"/>
    <mergeCell ref="B134:C134"/>
    <mergeCell ref="E134:G134"/>
    <mergeCell ref="I134:J134"/>
    <mergeCell ref="M134:O134"/>
    <mergeCell ref="B131:C131"/>
    <mergeCell ref="E131:G131"/>
    <mergeCell ref="I131:J131"/>
    <mergeCell ref="M131:O131"/>
    <mergeCell ref="B132:C132"/>
    <mergeCell ref="E132:G132"/>
    <mergeCell ref="I132:J132"/>
    <mergeCell ref="M132:O132"/>
    <mergeCell ref="B137:C137"/>
    <mergeCell ref="E137:G137"/>
    <mergeCell ref="I137:J137"/>
    <mergeCell ref="M137:O137"/>
    <mergeCell ref="B138:C138"/>
    <mergeCell ref="E138:G138"/>
    <mergeCell ref="I138:J138"/>
    <mergeCell ref="M138:O138"/>
    <mergeCell ref="B135:C135"/>
    <mergeCell ref="E135:G135"/>
    <mergeCell ref="I135:J135"/>
    <mergeCell ref="M135:O135"/>
    <mergeCell ref="B136:C136"/>
    <mergeCell ref="E136:G136"/>
    <mergeCell ref="I136:J136"/>
    <mergeCell ref="M136:O136"/>
    <mergeCell ref="B141:C141"/>
    <mergeCell ref="E141:G141"/>
    <mergeCell ref="I141:J141"/>
    <mergeCell ref="M141:O141"/>
    <mergeCell ref="B142:C142"/>
    <mergeCell ref="E142:G142"/>
    <mergeCell ref="I142:J142"/>
    <mergeCell ref="M142:O142"/>
    <mergeCell ref="B139:C139"/>
    <mergeCell ref="E139:G139"/>
    <mergeCell ref="I139:J139"/>
    <mergeCell ref="M139:O139"/>
    <mergeCell ref="B140:C140"/>
    <mergeCell ref="E140:G140"/>
    <mergeCell ref="I140:J140"/>
    <mergeCell ref="M140:O140"/>
    <mergeCell ref="B145:C145"/>
    <mergeCell ref="E145:G145"/>
    <mergeCell ref="I145:J145"/>
    <mergeCell ref="M145:O145"/>
    <mergeCell ref="B146:C146"/>
    <mergeCell ref="E146:G146"/>
    <mergeCell ref="I146:J146"/>
    <mergeCell ref="M146:O146"/>
    <mergeCell ref="B143:C143"/>
    <mergeCell ref="E143:G143"/>
    <mergeCell ref="I143:J143"/>
    <mergeCell ref="M143:O143"/>
    <mergeCell ref="B144:C144"/>
    <mergeCell ref="E144:G144"/>
    <mergeCell ref="I144:J144"/>
    <mergeCell ref="M144:O144"/>
    <mergeCell ref="B149:C149"/>
    <mergeCell ref="E149:G149"/>
    <mergeCell ref="I149:J149"/>
    <mergeCell ref="M149:O149"/>
    <mergeCell ref="B150:C150"/>
    <mergeCell ref="E150:G150"/>
    <mergeCell ref="I150:J150"/>
    <mergeCell ref="M150:O150"/>
    <mergeCell ref="B147:C147"/>
    <mergeCell ref="E147:G147"/>
    <mergeCell ref="I147:J147"/>
    <mergeCell ref="M147:O147"/>
    <mergeCell ref="B148:C148"/>
    <mergeCell ref="E148:G148"/>
    <mergeCell ref="I148:J148"/>
    <mergeCell ref="M148:O148"/>
    <mergeCell ref="B153:C153"/>
    <mergeCell ref="E153:G153"/>
    <mergeCell ref="I153:J153"/>
    <mergeCell ref="M153:O153"/>
    <mergeCell ref="B154:C154"/>
    <mergeCell ref="E154:G154"/>
    <mergeCell ref="I154:J154"/>
    <mergeCell ref="M154:O154"/>
    <mergeCell ref="B151:C151"/>
    <mergeCell ref="E151:G151"/>
    <mergeCell ref="I151:J151"/>
    <mergeCell ref="M151:O151"/>
    <mergeCell ref="B152:C152"/>
    <mergeCell ref="E152:G152"/>
    <mergeCell ref="I152:J152"/>
    <mergeCell ref="M152:O152"/>
    <mergeCell ref="B157:C157"/>
    <mergeCell ref="E157:G157"/>
    <mergeCell ref="I157:J157"/>
    <mergeCell ref="M157:O157"/>
    <mergeCell ref="B158:C158"/>
    <mergeCell ref="E158:G158"/>
    <mergeCell ref="I158:J158"/>
    <mergeCell ref="M158:O158"/>
    <mergeCell ref="B155:C155"/>
    <mergeCell ref="E155:G155"/>
    <mergeCell ref="I155:J155"/>
    <mergeCell ref="M155:O155"/>
    <mergeCell ref="B156:C156"/>
    <mergeCell ref="E156:G156"/>
    <mergeCell ref="I156:J156"/>
    <mergeCell ref="M156:O156"/>
    <mergeCell ref="B161:C161"/>
    <mergeCell ref="E161:G161"/>
    <mergeCell ref="I161:J161"/>
    <mergeCell ref="M161:O161"/>
    <mergeCell ref="B162:C162"/>
    <mergeCell ref="E162:G162"/>
    <mergeCell ref="I162:J162"/>
    <mergeCell ref="M162:O162"/>
    <mergeCell ref="B159:C159"/>
    <mergeCell ref="E159:G159"/>
    <mergeCell ref="I159:J159"/>
    <mergeCell ref="M159:O159"/>
    <mergeCell ref="B160:C160"/>
    <mergeCell ref="E160:G160"/>
    <mergeCell ref="I160:J160"/>
    <mergeCell ref="M160:O160"/>
    <mergeCell ref="B165:C165"/>
    <mergeCell ref="E165:G165"/>
    <mergeCell ref="I165:J165"/>
    <mergeCell ref="M165:O165"/>
    <mergeCell ref="B166:C166"/>
    <mergeCell ref="E166:G166"/>
    <mergeCell ref="I166:J166"/>
    <mergeCell ref="M166:O166"/>
    <mergeCell ref="B163:C163"/>
    <mergeCell ref="E163:G163"/>
    <mergeCell ref="I163:J163"/>
    <mergeCell ref="M163:O163"/>
    <mergeCell ref="B164:C164"/>
    <mergeCell ref="E164:G164"/>
    <mergeCell ref="I164:J164"/>
    <mergeCell ref="M164:O164"/>
    <mergeCell ref="B169:C169"/>
    <mergeCell ref="E169:G169"/>
    <mergeCell ref="I169:J169"/>
    <mergeCell ref="M169:O169"/>
    <mergeCell ref="B170:C170"/>
    <mergeCell ref="E170:G170"/>
    <mergeCell ref="I170:J170"/>
    <mergeCell ref="M170:O170"/>
    <mergeCell ref="B167:C167"/>
    <mergeCell ref="E167:G167"/>
    <mergeCell ref="I167:J167"/>
    <mergeCell ref="M167:O167"/>
    <mergeCell ref="B168:C168"/>
    <mergeCell ref="E168:G168"/>
    <mergeCell ref="I168:J168"/>
    <mergeCell ref="M168:O168"/>
    <mergeCell ref="B173:C173"/>
    <mergeCell ref="E173:G173"/>
    <mergeCell ref="I173:J173"/>
    <mergeCell ref="M173:O173"/>
    <mergeCell ref="B174:C174"/>
    <mergeCell ref="E174:G174"/>
    <mergeCell ref="I174:J174"/>
    <mergeCell ref="M174:O174"/>
    <mergeCell ref="B171:C171"/>
    <mergeCell ref="E171:G171"/>
    <mergeCell ref="I171:J171"/>
    <mergeCell ref="M171:O171"/>
    <mergeCell ref="B172:C172"/>
    <mergeCell ref="E172:G172"/>
    <mergeCell ref="I172:J172"/>
    <mergeCell ref="M172:O172"/>
    <mergeCell ref="B177:C177"/>
    <mergeCell ref="E177:G177"/>
    <mergeCell ref="I177:J177"/>
    <mergeCell ref="M177:O177"/>
    <mergeCell ref="B178:C178"/>
    <mergeCell ref="E178:G178"/>
    <mergeCell ref="I178:J178"/>
    <mergeCell ref="M178:O178"/>
    <mergeCell ref="B175:C175"/>
    <mergeCell ref="E175:G175"/>
    <mergeCell ref="I175:J175"/>
    <mergeCell ref="M175:O175"/>
    <mergeCell ref="B176:C176"/>
    <mergeCell ref="E176:G176"/>
    <mergeCell ref="I176:J176"/>
    <mergeCell ref="M176:O176"/>
    <mergeCell ref="B181:C181"/>
    <mergeCell ref="E181:G181"/>
    <mergeCell ref="I181:J181"/>
    <mergeCell ref="M181:O181"/>
    <mergeCell ref="B182:C182"/>
    <mergeCell ref="E182:G182"/>
    <mergeCell ref="I182:J182"/>
    <mergeCell ref="M182:O182"/>
    <mergeCell ref="B179:C179"/>
    <mergeCell ref="E179:G179"/>
    <mergeCell ref="I179:J179"/>
    <mergeCell ref="M179:O179"/>
    <mergeCell ref="B180:C180"/>
    <mergeCell ref="E180:G180"/>
    <mergeCell ref="I180:J180"/>
    <mergeCell ref="M180:O180"/>
    <mergeCell ref="B185:C185"/>
    <mergeCell ref="E185:G185"/>
    <mergeCell ref="I185:J185"/>
    <mergeCell ref="M185:O185"/>
    <mergeCell ref="B186:C186"/>
    <mergeCell ref="E186:G186"/>
    <mergeCell ref="I186:J186"/>
    <mergeCell ref="M186:O186"/>
    <mergeCell ref="B183:C183"/>
    <mergeCell ref="E183:G183"/>
    <mergeCell ref="I183:J183"/>
    <mergeCell ref="M183:O183"/>
    <mergeCell ref="B184:C184"/>
    <mergeCell ref="E184:G184"/>
    <mergeCell ref="I184:J184"/>
    <mergeCell ref="M184:O184"/>
    <mergeCell ref="B189:C189"/>
    <mergeCell ref="E189:G189"/>
    <mergeCell ref="I189:J189"/>
    <mergeCell ref="M189:O189"/>
    <mergeCell ref="B190:C190"/>
    <mergeCell ref="E190:G190"/>
    <mergeCell ref="I190:J190"/>
    <mergeCell ref="M190:O190"/>
    <mergeCell ref="B187:C187"/>
    <mergeCell ref="E187:G187"/>
    <mergeCell ref="I187:J187"/>
    <mergeCell ref="M187:O187"/>
    <mergeCell ref="B188:C188"/>
    <mergeCell ref="E188:G188"/>
    <mergeCell ref="I188:J188"/>
    <mergeCell ref="M188:O188"/>
    <mergeCell ref="B193:C193"/>
    <mergeCell ref="E193:G193"/>
    <mergeCell ref="I193:J193"/>
    <mergeCell ref="M193:O193"/>
    <mergeCell ref="B194:C194"/>
    <mergeCell ref="E194:G194"/>
    <mergeCell ref="I194:J194"/>
    <mergeCell ref="M194:O194"/>
    <mergeCell ref="B191:C191"/>
    <mergeCell ref="E191:G191"/>
    <mergeCell ref="I191:J191"/>
    <mergeCell ref="M191:O191"/>
    <mergeCell ref="B192:C192"/>
    <mergeCell ref="E192:G192"/>
    <mergeCell ref="I192:J192"/>
    <mergeCell ref="M192:O192"/>
    <mergeCell ref="B197:C197"/>
    <mergeCell ref="E197:G197"/>
    <mergeCell ref="I197:J197"/>
    <mergeCell ref="M197:O197"/>
    <mergeCell ref="B198:C198"/>
    <mergeCell ref="E198:G198"/>
    <mergeCell ref="I198:J198"/>
    <mergeCell ref="M198:O198"/>
    <mergeCell ref="B195:C195"/>
    <mergeCell ref="E195:G195"/>
    <mergeCell ref="I195:J195"/>
    <mergeCell ref="M195:O195"/>
    <mergeCell ref="B196:C196"/>
    <mergeCell ref="E196:G196"/>
    <mergeCell ref="I196:J196"/>
    <mergeCell ref="M196:O196"/>
    <mergeCell ref="B201:C201"/>
    <mergeCell ref="E201:G201"/>
    <mergeCell ref="I201:J201"/>
    <mergeCell ref="M201:O201"/>
    <mergeCell ref="B202:C202"/>
    <mergeCell ref="E202:G202"/>
    <mergeCell ref="I202:J202"/>
    <mergeCell ref="M202:O202"/>
    <mergeCell ref="B199:C199"/>
    <mergeCell ref="E199:G199"/>
    <mergeCell ref="I199:J199"/>
    <mergeCell ref="M199:O199"/>
    <mergeCell ref="B200:C200"/>
    <mergeCell ref="E200:G200"/>
    <mergeCell ref="I200:J200"/>
    <mergeCell ref="M200:O200"/>
    <mergeCell ref="B205:C205"/>
    <mergeCell ref="E205:G205"/>
    <mergeCell ref="I205:J205"/>
    <mergeCell ref="M205:O205"/>
    <mergeCell ref="B206:C206"/>
    <mergeCell ref="E206:G206"/>
    <mergeCell ref="I206:J206"/>
    <mergeCell ref="M206:O206"/>
    <mergeCell ref="B203:C203"/>
    <mergeCell ref="E203:G203"/>
    <mergeCell ref="I203:J203"/>
    <mergeCell ref="M203:O203"/>
    <mergeCell ref="B204:C204"/>
    <mergeCell ref="E204:G204"/>
    <mergeCell ref="I204:J204"/>
    <mergeCell ref="M204:O204"/>
    <mergeCell ref="B209:C209"/>
    <mergeCell ref="E209:G209"/>
    <mergeCell ref="I209:J209"/>
    <mergeCell ref="M209:O209"/>
    <mergeCell ref="B210:C210"/>
    <mergeCell ref="E210:G210"/>
    <mergeCell ref="I210:J210"/>
    <mergeCell ref="M210:O210"/>
    <mergeCell ref="B207:C207"/>
    <mergeCell ref="E207:G207"/>
    <mergeCell ref="I207:J207"/>
    <mergeCell ref="M207:O207"/>
    <mergeCell ref="B208:C208"/>
    <mergeCell ref="E208:G208"/>
    <mergeCell ref="I208:J208"/>
    <mergeCell ref="M208:O208"/>
    <mergeCell ref="B213:C213"/>
    <mergeCell ref="E213:G213"/>
    <mergeCell ref="I213:J213"/>
    <mergeCell ref="M213:O213"/>
    <mergeCell ref="B214:C214"/>
    <mergeCell ref="E214:G214"/>
    <mergeCell ref="I214:J214"/>
    <mergeCell ref="M214:O214"/>
    <mergeCell ref="B211:C211"/>
    <mergeCell ref="E211:G211"/>
    <mergeCell ref="I211:J211"/>
    <mergeCell ref="M211:O211"/>
    <mergeCell ref="B212:C212"/>
    <mergeCell ref="E212:G212"/>
    <mergeCell ref="I212:J212"/>
    <mergeCell ref="M212:O212"/>
    <mergeCell ref="B217:C217"/>
    <mergeCell ref="E217:G217"/>
    <mergeCell ref="I217:J217"/>
    <mergeCell ref="M217:O217"/>
    <mergeCell ref="B218:C218"/>
    <mergeCell ref="E218:G218"/>
    <mergeCell ref="I218:J218"/>
    <mergeCell ref="M218:O218"/>
    <mergeCell ref="B215:C215"/>
    <mergeCell ref="E215:G215"/>
    <mergeCell ref="I215:J215"/>
    <mergeCell ref="M215:O215"/>
    <mergeCell ref="B216:C216"/>
    <mergeCell ref="E216:G216"/>
    <mergeCell ref="I216:J216"/>
    <mergeCell ref="M216:O216"/>
  </mergeCells>
  <pageMargins left="0" right="0" top="0.74803149606299213" bottom="0" header="0.31496062992125984" footer="0.31496062992125984"/>
  <pageSetup paperSize="9" scale="70" orientation="landscape" r:id="rId1"/>
  <headerFooter alignWithMargins="0">
    <oddHeader>&amp;CBUDGET ECONOMICO RICAVI 2018 DIPARTIMENTO DI MEDICINA CLINICA E SPERIMENTALE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16</vt:i4>
      </vt:variant>
      <vt:variant>
        <vt:lpstr>Intervalli denominati</vt:lpstr>
      </vt:variant>
      <vt:variant>
        <vt:i4>16</vt:i4>
      </vt:variant>
    </vt:vector>
  </HeadingPairs>
  <TitlesOfParts>
    <vt:vector size="32" baseType="lpstr">
      <vt:lpstr>Rtotale</vt:lpstr>
      <vt:lpstr>Ctotale</vt:lpstr>
      <vt:lpstr>Ragra</vt:lpstr>
      <vt:lpstr>Cagra</vt:lpstr>
      <vt:lpstr>Ruman</vt:lpstr>
      <vt:lpstr>Cuman</vt:lpstr>
      <vt:lpstr>Reco</vt:lpstr>
      <vt:lpstr>Ceco</vt:lpstr>
      <vt:lpstr>Rsper</vt:lpstr>
      <vt:lpstr>Csper</vt:lpstr>
      <vt:lpstr>Rpod</vt:lpstr>
      <vt:lpstr>Cpod</vt:lpstr>
      <vt:lpstr>Rchi</vt:lpstr>
      <vt:lpstr>Cchi</vt:lpstr>
      <vt:lpstr>Rgiur</vt:lpstr>
      <vt:lpstr>Cgiur</vt:lpstr>
      <vt:lpstr>Cagra!Area_stampa</vt:lpstr>
      <vt:lpstr>Cchi!Area_stampa</vt:lpstr>
      <vt:lpstr>Ceco!Area_stampa</vt:lpstr>
      <vt:lpstr>Cgiur!Area_stampa</vt:lpstr>
      <vt:lpstr>Cpod!Area_stampa</vt:lpstr>
      <vt:lpstr>Csper!Area_stampa</vt:lpstr>
      <vt:lpstr>Ctotale!Area_stampa</vt:lpstr>
      <vt:lpstr>Cuman!Area_stampa</vt:lpstr>
      <vt:lpstr>Ragra!Area_stampa</vt:lpstr>
      <vt:lpstr>Rchi!Area_stampa</vt:lpstr>
      <vt:lpstr>Reco!Area_stampa</vt:lpstr>
      <vt:lpstr>Rgiur!Area_stampa</vt:lpstr>
      <vt:lpstr>Rpod!Area_stampa</vt:lpstr>
      <vt:lpstr>Rsper!Area_stampa</vt:lpstr>
      <vt:lpstr>Rtotale!Area_stampa</vt:lpstr>
      <vt:lpstr>Ruman!Area_stampa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s.campaniello</dc:creator>
  <cp:lastModifiedBy>c.marseglia</cp:lastModifiedBy>
  <cp:lastPrinted>2017-12-06T18:08:29Z</cp:lastPrinted>
  <dcterms:created xsi:type="dcterms:W3CDTF">2017-11-17T08:23:58Z</dcterms:created>
  <dcterms:modified xsi:type="dcterms:W3CDTF">2017-12-07T10:21:51Z</dcterms:modified>
</cp:coreProperties>
</file>